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coasourcech-my.sharepoint.com/personal/kgonciarz_cocoasource_ch/Documents/Bureau/"/>
    </mc:Choice>
  </mc:AlternateContent>
  <xr:revisionPtr revIDLastSave="0" documentId="8_{37472E91-E9DF-46C4-A598-E969BBAEF602}" xr6:coauthVersionLast="47" xr6:coauthVersionMax="47" xr10:uidLastSave="{00000000-0000-0000-0000-000000000000}"/>
  <bookViews>
    <workbookView xWindow="-38520" yWindow="-240" windowWidth="38640" windowHeight="21120" xr2:uid="{74014776-2F76-4CED-BD77-2E62225EB9A9}"/>
  </bookViews>
  <sheets>
    <sheet name="Sheet1" sheetId="1" r:id="rId1"/>
  </sheets>
  <externalReferences>
    <externalReference r:id="rId2"/>
  </externalReferences>
  <definedNames>
    <definedName name="surcharges">'[1]current surchages'!$A:$G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97" i="1" l="1"/>
  <c r="C1997" i="1"/>
  <c r="B1997" i="1"/>
  <c r="J1997" i="1" s="1"/>
  <c r="K1997" i="1" s="1"/>
  <c r="N1996" i="1"/>
  <c r="C1996" i="1"/>
  <c r="B1996" i="1"/>
  <c r="J1996" i="1" s="1"/>
  <c r="K1996" i="1" s="1"/>
  <c r="N1995" i="1"/>
  <c r="C1995" i="1"/>
  <c r="B1995" i="1"/>
  <c r="J1995" i="1" s="1"/>
  <c r="K1995" i="1" s="1"/>
  <c r="N1994" i="1"/>
  <c r="C1994" i="1"/>
  <c r="B1994" i="1"/>
  <c r="J1994" i="1" s="1"/>
  <c r="K1994" i="1" s="1"/>
  <c r="N1993" i="1"/>
  <c r="C1993" i="1"/>
  <c r="B1993" i="1"/>
  <c r="J1993" i="1" s="1"/>
  <c r="K1993" i="1" s="1"/>
  <c r="N1992" i="1"/>
  <c r="J1992" i="1"/>
  <c r="K1992" i="1" s="1"/>
  <c r="C1992" i="1"/>
  <c r="B1992" i="1"/>
  <c r="N1991" i="1"/>
  <c r="J1991" i="1"/>
  <c r="K1991" i="1" s="1"/>
  <c r="C1991" i="1"/>
  <c r="B1991" i="1"/>
  <c r="N1990" i="1"/>
  <c r="C1990" i="1"/>
  <c r="B1990" i="1"/>
  <c r="J1990" i="1" s="1"/>
  <c r="K1990" i="1" s="1"/>
  <c r="N1989" i="1"/>
  <c r="C1989" i="1"/>
  <c r="B1989" i="1"/>
  <c r="J1989" i="1" s="1"/>
  <c r="K1989" i="1" s="1"/>
  <c r="N1988" i="1"/>
  <c r="J1988" i="1"/>
  <c r="K1988" i="1" s="1"/>
  <c r="C1988" i="1"/>
  <c r="B1988" i="1"/>
  <c r="N1987" i="1"/>
  <c r="C1987" i="1"/>
  <c r="B1987" i="1"/>
  <c r="J1987" i="1" s="1"/>
  <c r="K1987" i="1" s="1"/>
  <c r="N1986" i="1"/>
  <c r="C1986" i="1"/>
  <c r="B1986" i="1"/>
  <c r="J1986" i="1" s="1"/>
  <c r="K1986" i="1" s="1"/>
  <c r="K1985" i="1"/>
  <c r="C1985" i="1"/>
  <c r="B1985" i="1"/>
  <c r="A1985" i="1"/>
  <c r="K1984" i="1"/>
  <c r="C1984" i="1"/>
  <c r="B1984" i="1"/>
  <c r="A1984" i="1"/>
  <c r="N1983" i="1"/>
  <c r="K1983" i="1"/>
  <c r="C1983" i="1"/>
  <c r="B1983" i="1"/>
  <c r="N1982" i="1"/>
  <c r="K1982" i="1"/>
  <c r="C1982" i="1"/>
  <c r="B1982" i="1"/>
  <c r="N1981" i="1"/>
  <c r="K1981" i="1"/>
  <c r="C1981" i="1"/>
  <c r="B1981" i="1"/>
  <c r="N1980" i="1"/>
  <c r="K1980" i="1"/>
  <c r="C1980" i="1"/>
  <c r="B1980" i="1"/>
  <c r="N1979" i="1"/>
  <c r="K1979" i="1"/>
  <c r="C1979" i="1"/>
  <c r="B1979" i="1"/>
  <c r="N1978" i="1"/>
  <c r="K1978" i="1"/>
  <c r="C1978" i="1"/>
  <c r="B1978" i="1"/>
  <c r="N1977" i="1"/>
  <c r="K1977" i="1"/>
  <c r="C1977" i="1"/>
  <c r="B1977" i="1"/>
  <c r="N1976" i="1"/>
  <c r="K1976" i="1"/>
  <c r="C1976" i="1"/>
  <c r="B1976" i="1"/>
  <c r="N1975" i="1"/>
  <c r="K1975" i="1"/>
  <c r="C1975" i="1"/>
  <c r="B1975" i="1"/>
  <c r="N1974" i="1"/>
  <c r="K1974" i="1"/>
  <c r="C1974" i="1"/>
  <c r="B1974" i="1"/>
  <c r="N1973" i="1"/>
  <c r="K1973" i="1"/>
  <c r="C1973" i="1"/>
  <c r="B1973" i="1"/>
  <c r="N1972" i="1"/>
  <c r="K1972" i="1"/>
  <c r="C1972" i="1"/>
  <c r="B1972" i="1"/>
  <c r="N1971" i="1"/>
  <c r="K1971" i="1"/>
  <c r="C1971" i="1"/>
  <c r="B1971" i="1"/>
  <c r="N1970" i="1"/>
  <c r="K1970" i="1"/>
  <c r="C1970" i="1"/>
  <c r="B1970" i="1"/>
  <c r="N1969" i="1"/>
  <c r="K1969" i="1"/>
  <c r="C1969" i="1"/>
  <c r="B1969" i="1"/>
  <c r="N1966" i="1"/>
  <c r="K1966" i="1"/>
  <c r="C1966" i="1"/>
  <c r="B1966" i="1"/>
  <c r="N1965" i="1"/>
  <c r="K1965" i="1"/>
  <c r="C1965" i="1"/>
  <c r="B1965" i="1"/>
  <c r="N1964" i="1"/>
  <c r="K1964" i="1"/>
  <c r="C1964" i="1"/>
  <c r="B1964" i="1"/>
  <c r="N1963" i="1"/>
  <c r="K1963" i="1"/>
  <c r="C1963" i="1"/>
  <c r="B1963" i="1"/>
  <c r="N1962" i="1"/>
  <c r="K1962" i="1"/>
  <c r="C1962" i="1"/>
  <c r="B1962" i="1"/>
  <c r="N1961" i="1"/>
  <c r="K1961" i="1"/>
  <c r="C1961" i="1"/>
  <c r="B1961" i="1"/>
  <c r="N1960" i="1"/>
  <c r="K1960" i="1"/>
  <c r="C1960" i="1"/>
  <c r="B1960" i="1"/>
  <c r="N1959" i="1"/>
  <c r="K1959" i="1"/>
  <c r="C1959" i="1"/>
  <c r="B1959" i="1"/>
  <c r="N1958" i="1"/>
  <c r="K1958" i="1"/>
  <c r="C1958" i="1"/>
  <c r="B1958" i="1"/>
  <c r="N1957" i="1"/>
  <c r="K1957" i="1"/>
  <c r="C1957" i="1"/>
  <c r="B1957" i="1"/>
  <c r="N1956" i="1"/>
  <c r="K1956" i="1"/>
  <c r="C1956" i="1"/>
  <c r="B1956" i="1"/>
  <c r="N1955" i="1"/>
  <c r="K1955" i="1"/>
  <c r="C1955" i="1"/>
  <c r="B1955" i="1"/>
  <c r="N1954" i="1"/>
  <c r="K1954" i="1"/>
  <c r="C1954" i="1"/>
  <c r="B1954" i="1"/>
  <c r="N1953" i="1"/>
  <c r="K1953" i="1"/>
  <c r="C1953" i="1"/>
  <c r="B1953" i="1"/>
  <c r="N1952" i="1"/>
  <c r="K1952" i="1"/>
  <c r="C1952" i="1"/>
  <c r="B1952" i="1"/>
  <c r="N1951" i="1"/>
  <c r="K1951" i="1"/>
  <c r="C1951" i="1"/>
  <c r="B1951" i="1"/>
  <c r="N1950" i="1"/>
  <c r="K1950" i="1"/>
  <c r="C1950" i="1"/>
  <c r="B1950" i="1"/>
  <c r="N1949" i="1"/>
  <c r="K1949" i="1"/>
  <c r="C1949" i="1"/>
  <c r="B1949" i="1"/>
  <c r="N1948" i="1"/>
  <c r="K1948" i="1"/>
  <c r="C1948" i="1"/>
  <c r="B1948" i="1"/>
  <c r="N1947" i="1"/>
  <c r="K1947" i="1"/>
  <c r="C1947" i="1"/>
  <c r="B1947" i="1"/>
  <c r="N1946" i="1"/>
  <c r="K1946" i="1"/>
  <c r="C1946" i="1"/>
  <c r="B1946" i="1"/>
  <c r="N1945" i="1"/>
  <c r="K1945" i="1"/>
  <c r="C1945" i="1"/>
  <c r="B1945" i="1"/>
  <c r="N1944" i="1"/>
  <c r="K1944" i="1"/>
  <c r="C1944" i="1"/>
  <c r="B1944" i="1"/>
  <c r="N1943" i="1"/>
  <c r="K1943" i="1"/>
  <c r="C1943" i="1"/>
  <c r="B1943" i="1"/>
  <c r="N1942" i="1"/>
  <c r="K1942" i="1"/>
  <c r="C1942" i="1"/>
  <c r="B1942" i="1"/>
  <c r="N1941" i="1"/>
  <c r="K1941" i="1"/>
  <c r="C1941" i="1"/>
  <c r="B1941" i="1"/>
  <c r="N1940" i="1"/>
  <c r="K1940" i="1"/>
  <c r="C1940" i="1"/>
  <c r="B1940" i="1"/>
  <c r="N1939" i="1"/>
  <c r="K1939" i="1"/>
  <c r="C1939" i="1"/>
  <c r="B1939" i="1"/>
  <c r="N1938" i="1"/>
  <c r="K1938" i="1"/>
  <c r="C1938" i="1"/>
  <c r="B1938" i="1"/>
  <c r="N1937" i="1"/>
  <c r="K1937" i="1"/>
  <c r="C1937" i="1"/>
  <c r="B1937" i="1"/>
  <c r="N1936" i="1"/>
  <c r="K1936" i="1"/>
  <c r="C1936" i="1"/>
  <c r="B1936" i="1"/>
  <c r="A1936" i="1"/>
  <c r="N1935" i="1"/>
  <c r="K1935" i="1"/>
  <c r="C1935" i="1"/>
  <c r="B1935" i="1"/>
  <c r="A1935" i="1"/>
  <c r="N1934" i="1"/>
  <c r="K1934" i="1"/>
  <c r="C1934" i="1"/>
  <c r="B1934" i="1"/>
  <c r="N1933" i="1"/>
  <c r="K1933" i="1"/>
  <c r="C1933" i="1"/>
  <c r="B1933" i="1"/>
  <c r="N1932" i="1"/>
  <c r="K1932" i="1"/>
  <c r="C1932" i="1"/>
  <c r="B1932" i="1"/>
  <c r="N1931" i="1"/>
  <c r="K1931" i="1"/>
  <c r="C1931" i="1"/>
  <c r="B1931" i="1"/>
  <c r="N1930" i="1"/>
  <c r="K1930" i="1"/>
  <c r="C1930" i="1"/>
  <c r="B1930" i="1"/>
  <c r="N1929" i="1"/>
  <c r="K1929" i="1"/>
  <c r="C1929" i="1"/>
  <c r="B1929" i="1"/>
  <c r="N1928" i="1"/>
  <c r="K1928" i="1"/>
  <c r="C1928" i="1"/>
  <c r="B1928" i="1"/>
  <c r="N1927" i="1"/>
  <c r="K1927" i="1"/>
  <c r="C1927" i="1"/>
  <c r="B1927" i="1"/>
  <c r="N1926" i="1"/>
  <c r="K1926" i="1"/>
  <c r="C1926" i="1"/>
  <c r="B1926" i="1"/>
  <c r="N1925" i="1"/>
  <c r="K1925" i="1"/>
  <c r="C1925" i="1"/>
  <c r="B1925" i="1"/>
  <c r="N1924" i="1"/>
  <c r="K1924" i="1"/>
  <c r="C1924" i="1"/>
  <c r="B1924" i="1"/>
  <c r="N1923" i="1"/>
  <c r="K1923" i="1"/>
  <c r="C1923" i="1"/>
  <c r="B1923" i="1"/>
  <c r="N1922" i="1"/>
  <c r="K1922" i="1"/>
  <c r="C1922" i="1"/>
  <c r="B1922" i="1"/>
  <c r="N1921" i="1"/>
  <c r="K1921" i="1"/>
  <c r="C1921" i="1"/>
  <c r="B1921" i="1"/>
  <c r="N1920" i="1"/>
  <c r="K1920" i="1"/>
  <c r="C1920" i="1"/>
  <c r="B1920" i="1"/>
  <c r="N1919" i="1"/>
  <c r="K1919" i="1"/>
  <c r="C1919" i="1"/>
  <c r="B1919" i="1"/>
  <c r="N1918" i="1"/>
  <c r="K1918" i="1"/>
  <c r="C1918" i="1"/>
  <c r="B1918" i="1"/>
  <c r="N1917" i="1"/>
  <c r="K1917" i="1"/>
  <c r="C1917" i="1"/>
  <c r="B1917" i="1"/>
  <c r="N1916" i="1"/>
  <c r="K1916" i="1"/>
  <c r="C1916" i="1"/>
  <c r="B1916" i="1"/>
  <c r="N1915" i="1"/>
  <c r="K1915" i="1"/>
  <c r="C1915" i="1"/>
  <c r="B1915" i="1"/>
  <c r="N1914" i="1"/>
  <c r="K1914" i="1"/>
  <c r="C1914" i="1"/>
  <c r="B1914" i="1"/>
  <c r="N1913" i="1"/>
  <c r="K1913" i="1"/>
  <c r="C1913" i="1"/>
  <c r="B1913" i="1"/>
  <c r="N1912" i="1"/>
  <c r="K1912" i="1"/>
  <c r="C1912" i="1"/>
  <c r="B1912" i="1"/>
  <c r="N1911" i="1"/>
  <c r="K1911" i="1"/>
  <c r="C1911" i="1"/>
  <c r="B1911" i="1"/>
  <c r="N1910" i="1"/>
  <c r="K1910" i="1"/>
  <c r="C1910" i="1"/>
  <c r="B1910" i="1"/>
  <c r="N1909" i="1"/>
  <c r="K1909" i="1"/>
  <c r="C1909" i="1"/>
  <c r="B1909" i="1"/>
  <c r="N1908" i="1"/>
  <c r="K1908" i="1"/>
  <c r="C1908" i="1"/>
  <c r="B1908" i="1"/>
  <c r="N1907" i="1"/>
  <c r="K1907" i="1"/>
  <c r="C1907" i="1"/>
  <c r="B1907" i="1"/>
  <c r="N1906" i="1"/>
  <c r="K1906" i="1"/>
  <c r="C1906" i="1"/>
  <c r="B1906" i="1"/>
  <c r="N1905" i="1"/>
  <c r="K1905" i="1"/>
  <c r="C1905" i="1"/>
  <c r="B1905" i="1"/>
  <c r="N1904" i="1"/>
  <c r="K1904" i="1"/>
  <c r="C1904" i="1"/>
  <c r="B1904" i="1"/>
  <c r="N1903" i="1"/>
  <c r="K1903" i="1"/>
  <c r="C1903" i="1"/>
  <c r="B1903" i="1"/>
  <c r="N1902" i="1"/>
  <c r="K1902" i="1"/>
  <c r="C1902" i="1"/>
  <c r="B1902" i="1"/>
  <c r="N1901" i="1"/>
  <c r="K1901" i="1"/>
  <c r="C1901" i="1"/>
  <c r="B1901" i="1"/>
  <c r="N1900" i="1"/>
  <c r="K1900" i="1"/>
  <c r="C1900" i="1"/>
  <c r="B1900" i="1"/>
  <c r="N1899" i="1"/>
  <c r="K1899" i="1"/>
  <c r="C1899" i="1"/>
  <c r="B1899" i="1"/>
  <c r="N1898" i="1"/>
  <c r="K1898" i="1"/>
  <c r="C1898" i="1"/>
  <c r="B1898" i="1"/>
  <c r="N1897" i="1"/>
  <c r="K1897" i="1"/>
  <c r="C1897" i="1"/>
  <c r="B1897" i="1"/>
  <c r="N1896" i="1"/>
  <c r="K1896" i="1"/>
  <c r="C1896" i="1"/>
  <c r="B1896" i="1"/>
  <c r="N1895" i="1"/>
  <c r="K1895" i="1"/>
  <c r="C1895" i="1"/>
  <c r="B1895" i="1"/>
  <c r="N1894" i="1"/>
  <c r="K1894" i="1"/>
  <c r="C1894" i="1"/>
  <c r="B1894" i="1"/>
  <c r="N1893" i="1"/>
  <c r="K1893" i="1"/>
  <c r="C1893" i="1"/>
  <c r="B1893" i="1"/>
  <c r="N1892" i="1"/>
  <c r="K1892" i="1"/>
  <c r="C1892" i="1"/>
  <c r="B1892" i="1"/>
  <c r="N1891" i="1"/>
  <c r="K1891" i="1"/>
  <c r="C1891" i="1"/>
  <c r="B1891" i="1"/>
  <c r="N1890" i="1"/>
  <c r="K1890" i="1"/>
  <c r="C1890" i="1"/>
  <c r="B1890" i="1"/>
  <c r="N1889" i="1"/>
  <c r="K1889" i="1"/>
  <c r="C1889" i="1"/>
  <c r="B1889" i="1"/>
  <c r="N1888" i="1"/>
  <c r="K1888" i="1"/>
  <c r="C1888" i="1"/>
  <c r="B1888" i="1"/>
  <c r="N1887" i="1"/>
  <c r="K1887" i="1"/>
  <c r="C1887" i="1"/>
  <c r="B1887" i="1"/>
  <c r="N1886" i="1"/>
  <c r="K1886" i="1"/>
  <c r="C1886" i="1"/>
  <c r="B1886" i="1"/>
  <c r="N1885" i="1"/>
  <c r="K1885" i="1"/>
  <c r="C1885" i="1"/>
  <c r="B1885" i="1"/>
  <c r="N1884" i="1"/>
  <c r="K1884" i="1"/>
  <c r="C1884" i="1"/>
  <c r="B1884" i="1"/>
  <c r="N1883" i="1"/>
  <c r="K1883" i="1"/>
  <c r="C1883" i="1"/>
  <c r="B1883" i="1"/>
  <c r="N1882" i="1"/>
  <c r="K1882" i="1"/>
  <c r="C1882" i="1"/>
  <c r="B1882" i="1"/>
  <c r="N1881" i="1"/>
  <c r="K1881" i="1"/>
  <c r="C1881" i="1"/>
  <c r="B1881" i="1"/>
  <c r="N1880" i="1"/>
  <c r="K1880" i="1"/>
  <c r="C1880" i="1"/>
  <c r="B1880" i="1"/>
  <c r="N1879" i="1"/>
  <c r="K1879" i="1"/>
  <c r="C1879" i="1"/>
  <c r="B1879" i="1"/>
  <c r="N1878" i="1"/>
  <c r="K1878" i="1"/>
  <c r="C1878" i="1"/>
  <c r="B1878" i="1"/>
  <c r="N1877" i="1"/>
  <c r="K1877" i="1"/>
  <c r="C1877" i="1"/>
  <c r="B1877" i="1"/>
  <c r="N1876" i="1"/>
  <c r="K1876" i="1"/>
  <c r="C1876" i="1"/>
  <c r="B1876" i="1"/>
  <c r="N1875" i="1"/>
  <c r="K1875" i="1"/>
  <c r="C1875" i="1"/>
  <c r="B1875" i="1"/>
  <c r="N1874" i="1"/>
  <c r="K1874" i="1"/>
  <c r="C1874" i="1"/>
  <c r="B1874" i="1"/>
  <c r="N1873" i="1"/>
  <c r="K1873" i="1"/>
  <c r="C1873" i="1"/>
  <c r="B1873" i="1"/>
  <c r="N1872" i="1"/>
  <c r="K1872" i="1"/>
  <c r="C1872" i="1"/>
  <c r="B1872" i="1"/>
  <c r="N1871" i="1"/>
  <c r="K1871" i="1"/>
  <c r="C1871" i="1"/>
  <c r="B1871" i="1"/>
  <c r="N1870" i="1"/>
  <c r="K1870" i="1"/>
  <c r="C1870" i="1"/>
  <c r="B1870" i="1"/>
  <c r="N1869" i="1"/>
  <c r="K1869" i="1"/>
  <c r="C1869" i="1"/>
  <c r="B1869" i="1"/>
  <c r="N1868" i="1"/>
  <c r="K1868" i="1"/>
  <c r="C1868" i="1"/>
  <c r="B1868" i="1"/>
  <c r="N1867" i="1"/>
  <c r="K1867" i="1"/>
  <c r="C1867" i="1"/>
  <c r="B1867" i="1"/>
  <c r="N1866" i="1"/>
  <c r="K1866" i="1"/>
  <c r="C1866" i="1"/>
  <c r="B1866" i="1"/>
  <c r="N1865" i="1"/>
  <c r="K1865" i="1"/>
  <c r="C1865" i="1"/>
  <c r="B1865" i="1"/>
  <c r="N1864" i="1"/>
  <c r="K1864" i="1"/>
  <c r="C1864" i="1"/>
  <c r="B1864" i="1"/>
  <c r="N1863" i="1"/>
  <c r="K1863" i="1"/>
  <c r="C1863" i="1"/>
  <c r="B1863" i="1"/>
  <c r="N1862" i="1"/>
  <c r="K1862" i="1"/>
  <c r="C1862" i="1"/>
  <c r="B1862" i="1"/>
  <c r="N1861" i="1"/>
  <c r="K1861" i="1"/>
  <c r="C1861" i="1"/>
  <c r="B1861" i="1"/>
  <c r="N1860" i="1"/>
  <c r="K1860" i="1"/>
  <c r="C1860" i="1"/>
  <c r="B1860" i="1"/>
  <c r="N1859" i="1"/>
  <c r="K1859" i="1"/>
  <c r="C1859" i="1"/>
  <c r="B1859" i="1"/>
  <c r="N1858" i="1"/>
  <c r="K1858" i="1"/>
  <c r="C1858" i="1"/>
  <c r="B1858" i="1"/>
  <c r="N1857" i="1"/>
  <c r="K1857" i="1"/>
  <c r="C1857" i="1"/>
  <c r="B1857" i="1"/>
  <c r="N1856" i="1"/>
  <c r="K1856" i="1"/>
  <c r="C1856" i="1"/>
  <c r="B1856" i="1"/>
  <c r="N1855" i="1"/>
  <c r="K1855" i="1"/>
  <c r="C1855" i="1"/>
  <c r="B1855" i="1"/>
  <c r="N1854" i="1"/>
  <c r="K1854" i="1"/>
  <c r="C1854" i="1"/>
  <c r="B1854" i="1"/>
  <c r="N1853" i="1"/>
  <c r="K1853" i="1"/>
  <c r="C1853" i="1"/>
  <c r="B1853" i="1"/>
  <c r="N1852" i="1"/>
  <c r="K1852" i="1"/>
  <c r="C1852" i="1"/>
  <c r="B1852" i="1"/>
  <c r="N1851" i="1"/>
  <c r="K1851" i="1"/>
  <c r="C1851" i="1"/>
  <c r="B1851" i="1"/>
  <c r="N1850" i="1"/>
  <c r="K1850" i="1"/>
  <c r="C1850" i="1"/>
  <c r="B1850" i="1"/>
  <c r="N1849" i="1"/>
  <c r="K1849" i="1"/>
  <c r="C1849" i="1"/>
  <c r="B1849" i="1"/>
  <c r="N1848" i="1"/>
  <c r="K1848" i="1"/>
  <c r="C1848" i="1"/>
  <c r="B1848" i="1"/>
  <c r="N1847" i="1"/>
  <c r="K1847" i="1"/>
  <c r="C1847" i="1"/>
  <c r="B1847" i="1"/>
  <c r="N1846" i="1"/>
  <c r="K1846" i="1"/>
  <c r="C1846" i="1"/>
  <c r="B1846" i="1"/>
  <c r="N1845" i="1"/>
  <c r="K1845" i="1"/>
  <c r="C1845" i="1"/>
  <c r="B1845" i="1"/>
  <c r="N1844" i="1"/>
  <c r="K1844" i="1"/>
  <c r="C1844" i="1"/>
  <c r="B1844" i="1"/>
  <c r="N1843" i="1"/>
  <c r="K1843" i="1"/>
  <c r="C1843" i="1"/>
  <c r="B1843" i="1"/>
  <c r="N1842" i="1"/>
  <c r="K1842" i="1"/>
  <c r="C1842" i="1"/>
  <c r="B1842" i="1"/>
  <c r="N1841" i="1"/>
  <c r="K1841" i="1"/>
  <c r="C1841" i="1"/>
  <c r="B1841" i="1"/>
  <c r="N1840" i="1"/>
  <c r="K1840" i="1"/>
  <c r="C1840" i="1"/>
  <c r="B1840" i="1"/>
  <c r="N1839" i="1"/>
  <c r="K1839" i="1"/>
  <c r="C1839" i="1"/>
  <c r="B1839" i="1"/>
  <c r="N1838" i="1"/>
  <c r="K1838" i="1"/>
  <c r="C1838" i="1"/>
  <c r="B1838" i="1"/>
  <c r="N1837" i="1"/>
  <c r="K1837" i="1"/>
  <c r="C1837" i="1"/>
  <c r="B1837" i="1"/>
  <c r="N1836" i="1"/>
  <c r="K1836" i="1"/>
  <c r="C1836" i="1"/>
  <c r="B1836" i="1"/>
  <c r="N1835" i="1"/>
  <c r="K1835" i="1"/>
  <c r="C1835" i="1"/>
  <c r="B1835" i="1"/>
  <c r="N1834" i="1"/>
  <c r="K1834" i="1"/>
  <c r="C1834" i="1"/>
  <c r="B1834" i="1"/>
  <c r="N1833" i="1"/>
  <c r="K1833" i="1"/>
  <c r="C1833" i="1"/>
  <c r="B1833" i="1"/>
  <c r="N1832" i="1"/>
  <c r="K1832" i="1"/>
  <c r="C1832" i="1"/>
  <c r="B1832" i="1"/>
  <c r="N1831" i="1"/>
  <c r="K1831" i="1"/>
  <c r="C1831" i="1"/>
  <c r="B1831" i="1"/>
  <c r="N1830" i="1"/>
  <c r="K1830" i="1"/>
  <c r="C1830" i="1"/>
  <c r="B1830" i="1"/>
  <c r="N1829" i="1"/>
  <c r="K1829" i="1"/>
  <c r="C1829" i="1"/>
  <c r="B1829" i="1"/>
  <c r="N1828" i="1"/>
  <c r="K1828" i="1"/>
  <c r="C1828" i="1"/>
  <c r="B1828" i="1"/>
  <c r="N1827" i="1"/>
  <c r="K1827" i="1"/>
  <c r="C1827" i="1"/>
  <c r="B1827" i="1"/>
  <c r="N1826" i="1"/>
  <c r="K1826" i="1"/>
  <c r="C1826" i="1"/>
  <c r="B1826" i="1"/>
  <c r="N1825" i="1"/>
  <c r="K1825" i="1"/>
  <c r="C1825" i="1"/>
  <c r="B1825" i="1"/>
  <c r="N1824" i="1"/>
  <c r="K1824" i="1"/>
  <c r="C1824" i="1"/>
  <c r="B1824" i="1"/>
  <c r="N1823" i="1"/>
  <c r="K1823" i="1"/>
  <c r="C1823" i="1"/>
  <c r="B1823" i="1"/>
  <c r="N1822" i="1"/>
  <c r="K1822" i="1"/>
  <c r="C1822" i="1"/>
  <c r="B1822" i="1"/>
  <c r="N1821" i="1"/>
  <c r="K1821" i="1"/>
  <c r="C1821" i="1"/>
  <c r="B1821" i="1"/>
  <c r="N1820" i="1"/>
  <c r="K1820" i="1"/>
  <c r="C1820" i="1"/>
  <c r="B1820" i="1"/>
  <c r="N1819" i="1"/>
  <c r="K1819" i="1"/>
  <c r="C1819" i="1"/>
  <c r="B1819" i="1"/>
  <c r="N1818" i="1"/>
  <c r="K1818" i="1"/>
  <c r="C1818" i="1"/>
  <c r="B1818" i="1"/>
  <c r="N1817" i="1"/>
  <c r="K1817" i="1"/>
  <c r="C1817" i="1"/>
  <c r="B1817" i="1"/>
  <c r="N1816" i="1"/>
  <c r="K1816" i="1"/>
  <c r="C1816" i="1"/>
  <c r="B1816" i="1"/>
  <c r="N1815" i="1"/>
  <c r="K1815" i="1"/>
  <c r="C1815" i="1"/>
  <c r="B1815" i="1"/>
  <c r="N1814" i="1"/>
  <c r="K1814" i="1"/>
  <c r="C1814" i="1"/>
  <c r="B1814" i="1"/>
  <c r="N1813" i="1"/>
  <c r="K1813" i="1"/>
  <c r="C1813" i="1"/>
  <c r="B1813" i="1"/>
  <c r="N1812" i="1"/>
  <c r="K1812" i="1"/>
  <c r="C1812" i="1"/>
  <c r="B1812" i="1"/>
  <c r="N1811" i="1"/>
  <c r="K1811" i="1"/>
  <c r="C1811" i="1"/>
  <c r="B1811" i="1"/>
  <c r="N1810" i="1"/>
  <c r="K1810" i="1"/>
  <c r="C1810" i="1"/>
  <c r="B1810" i="1"/>
  <c r="N1809" i="1"/>
  <c r="K1809" i="1"/>
  <c r="C1809" i="1"/>
  <c r="B1809" i="1"/>
  <c r="N1808" i="1"/>
  <c r="K1808" i="1"/>
  <c r="C1808" i="1"/>
  <c r="B1808" i="1"/>
  <c r="N1807" i="1"/>
  <c r="K1807" i="1"/>
  <c r="C1807" i="1"/>
  <c r="B1807" i="1"/>
  <c r="N1806" i="1"/>
  <c r="K1806" i="1"/>
  <c r="C1806" i="1"/>
  <c r="B1806" i="1"/>
  <c r="N1805" i="1"/>
  <c r="K1805" i="1"/>
  <c r="C1805" i="1"/>
  <c r="B1805" i="1"/>
  <c r="N1804" i="1"/>
  <c r="K1804" i="1"/>
  <c r="C1804" i="1"/>
  <c r="B1804" i="1"/>
  <c r="N1803" i="1"/>
  <c r="K1803" i="1"/>
  <c r="C1803" i="1"/>
  <c r="B1803" i="1"/>
  <c r="N1802" i="1"/>
  <c r="K1802" i="1"/>
  <c r="C1802" i="1"/>
  <c r="B1802" i="1"/>
  <c r="N1801" i="1"/>
  <c r="K1801" i="1"/>
  <c r="C1801" i="1"/>
  <c r="B1801" i="1"/>
  <c r="N1800" i="1"/>
  <c r="K1800" i="1"/>
  <c r="C1800" i="1"/>
  <c r="B1800" i="1"/>
  <c r="N1799" i="1"/>
  <c r="K1799" i="1"/>
  <c r="C1799" i="1"/>
  <c r="B1799" i="1"/>
  <c r="N1798" i="1"/>
  <c r="K1798" i="1"/>
  <c r="C1798" i="1"/>
  <c r="B1798" i="1"/>
  <c r="N1797" i="1"/>
  <c r="K1797" i="1"/>
  <c r="C1797" i="1"/>
  <c r="B1797" i="1"/>
  <c r="N1796" i="1"/>
  <c r="K1796" i="1"/>
  <c r="C1796" i="1"/>
  <c r="B1796" i="1"/>
  <c r="N1795" i="1"/>
  <c r="K1795" i="1"/>
  <c r="C1795" i="1"/>
  <c r="B1795" i="1"/>
  <c r="N1794" i="1"/>
  <c r="K1794" i="1"/>
  <c r="C1794" i="1"/>
  <c r="B1794" i="1"/>
  <c r="N1793" i="1"/>
  <c r="K1793" i="1"/>
  <c r="C1793" i="1"/>
  <c r="B1793" i="1"/>
  <c r="N1792" i="1"/>
  <c r="K1792" i="1"/>
  <c r="C1792" i="1"/>
  <c r="B1792" i="1"/>
  <c r="N1791" i="1"/>
  <c r="K1791" i="1"/>
  <c r="C1791" i="1"/>
  <c r="B1791" i="1"/>
  <c r="N1790" i="1"/>
  <c r="K1790" i="1"/>
  <c r="C1790" i="1"/>
  <c r="B1790" i="1"/>
  <c r="N1789" i="1"/>
  <c r="K1789" i="1"/>
  <c r="C1789" i="1"/>
  <c r="B1789" i="1"/>
  <c r="N1788" i="1"/>
  <c r="K1788" i="1"/>
  <c r="C1788" i="1"/>
  <c r="B1788" i="1"/>
  <c r="N1787" i="1"/>
  <c r="K1787" i="1"/>
  <c r="C1787" i="1"/>
  <c r="B1787" i="1"/>
  <c r="N1786" i="1"/>
  <c r="K1786" i="1"/>
  <c r="C1786" i="1"/>
  <c r="B1786" i="1"/>
  <c r="N1785" i="1"/>
  <c r="K1785" i="1"/>
  <c r="C1785" i="1"/>
  <c r="B1785" i="1"/>
  <c r="N1784" i="1"/>
  <c r="K1784" i="1"/>
  <c r="C1784" i="1"/>
  <c r="B1784" i="1"/>
  <c r="N1783" i="1"/>
  <c r="K1783" i="1"/>
  <c r="C1783" i="1"/>
  <c r="B1783" i="1"/>
  <c r="N1782" i="1"/>
  <c r="K1782" i="1"/>
  <c r="C1782" i="1"/>
  <c r="B1782" i="1"/>
  <c r="N1781" i="1"/>
  <c r="K1781" i="1"/>
  <c r="C1781" i="1"/>
  <c r="B1781" i="1"/>
  <c r="N1780" i="1"/>
  <c r="K1780" i="1"/>
  <c r="C1780" i="1"/>
  <c r="B1780" i="1"/>
  <c r="N1779" i="1"/>
  <c r="K1779" i="1"/>
  <c r="C1779" i="1"/>
  <c r="B1779" i="1"/>
  <c r="N1778" i="1"/>
  <c r="K1778" i="1"/>
  <c r="C1778" i="1"/>
  <c r="B1778" i="1"/>
  <c r="N1777" i="1"/>
  <c r="K1777" i="1"/>
  <c r="C1777" i="1"/>
  <c r="B1777" i="1"/>
  <c r="N1776" i="1"/>
  <c r="K1776" i="1"/>
  <c r="C1776" i="1"/>
  <c r="B1776" i="1"/>
  <c r="N1775" i="1"/>
  <c r="K1775" i="1"/>
  <c r="C1775" i="1"/>
  <c r="B1775" i="1"/>
  <c r="N1774" i="1"/>
  <c r="K1774" i="1"/>
  <c r="C1774" i="1"/>
  <c r="B1774" i="1"/>
  <c r="N1773" i="1"/>
  <c r="K1773" i="1"/>
  <c r="C1773" i="1"/>
  <c r="B1773" i="1"/>
  <c r="N1772" i="1"/>
  <c r="K1772" i="1"/>
  <c r="C1772" i="1"/>
  <c r="B1772" i="1"/>
  <c r="N1771" i="1"/>
  <c r="K1771" i="1"/>
  <c r="C1771" i="1"/>
  <c r="B1771" i="1"/>
  <c r="N1770" i="1"/>
  <c r="K1770" i="1"/>
  <c r="C1770" i="1"/>
  <c r="B1770" i="1"/>
  <c r="N1769" i="1"/>
  <c r="K1769" i="1"/>
  <c r="C1769" i="1"/>
  <c r="B1769" i="1"/>
  <c r="N1768" i="1"/>
  <c r="K1768" i="1"/>
  <c r="C1768" i="1"/>
  <c r="B1768" i="1"/>
  <c r="N1767" i="1"/>
  <c r="K1767" i="1"/>
  <c r="C1767" i="1"/>
  <c r="B1767" i="1"/>
  <c r="N1766" i="1"/>
  <c r="K1766" i="1"/>
  <c r="C1766" i="1"/>
  <c r="B1766" i="1"/>
  <c r="N1765" i="1"/>
  <c r="K1765" i="1"/>
  <c r="C1765" i="1"/>
  <c r="B1765" i="1"/>
  <c r="N1764" i="1"/>
  <c r="K1764" i="1"/>
  <c r="C1764" i="1"/>
  <c r="B1764" i="1"/>
  <c r="N1763" i="1"/>
  <c r="K1763" i="1"/>
  <c r="C1763" i="1"/>
  <c r="B1763" i="1"/>
  <c r="N1762" i="1"/>
  <c r="K1762" i="1"/>
  <c r="C1762" i="1"/>
  <c r="B1762" i="1"/>
  <c r="N1761" i="1"/>
  <c r="K1761" i="1"/>
  <c r="C1761" i="1"/>
  <c r="B1761" i="1"/>
  <c r="N1760" i="1"/>
  <c r="K1760" i="1"/>
  <c r="C1760" i="1"/>
  <c r="B1760" i="1"/>
  <c r="N1759" i="1"/>
  <c r="K1759" i="1"/>
  <c r="C1759" i="1"/>
  <c r="B1759" i="1"/>
  <c r="N1758" i="1"/>
  <c r="K1758" i="1"/>
  <c r="C1758" i="1"/>
  <c r="B1758" i="1"/>
  <c r="N1757" i="1"/>
  <c r="K1757" i="1"/>
  <c r="C1757" i="1"/>
  <c r="B1757" i="1"/>
  <c r="N1756" i="1"/>
  <c r="K1756" i="1"/>
  <c r="C1756" i="1"/>
  <c r="B1756" i="1"/>
  <c r="N1755" i="1"/>
  <c r="K1755" i="1"/>
  <c r="C1755" i="1"/>
  <c r="B1755" i="1"/>
  <c r="N1754" i="1"/>
  <c r="K1754" i="1"/>
  <c r="C1754" i="1"/>
  <c r="B1754" i="1"/>
  <c r="N1753" i="1"/>
  <c r="K1753" i="1"/>
  <c r="C1753" i="1"/>
  <c r="B1753" i="1"/>
  <c r="N1752" i="1"/>
  <c r="K1752" i="1"/>
  <c r="C1752" i="1"/>
  <c r="B1752" i="1"/>
  <c r="N1751" i="1"/>
  <c r="K1751" i="1"/>
  <c r="C1751" i="1"/>
  <c r="B1751" i="1"/>
  <c r="N1750" i="1"/>
  <c r="K1750" i="1"/>
  <c r="C1750" i="1"/>
  <c r="B1750" i="1"/>
  <c r="N1749" i="1"/>
  <c r="K1749" i="1"/>
  <c r="C1749" i="1"/>
  <c r="B1749" i="1"/>
  <c r="N1748" i="1"/>
  <c r="K1748" i="1"/>
  <c r="C1748" i="1"/>
  <c r="B1748" i="1"/>
  <c r="N1747" i="1"/>
  <c r="K1747" i="1"/>
  <c r="C1747" i="1"/>
  <c r="B1747" i="1"/>
  <c r="N1746" i="1"/>
  <c r="K1746" i="1"/>
  <c r="C1746" i="1"/>
  <c r="B1746" i="1"/>
  <c r="N1745" i="1"/>
  <c r="K1745" i="1"/>
  <c r="C1745" i="1"/>
  <c r="B1745" i="1"/>
  <c r="N1744" i="1"/>
  <c r="K1744" i="1"/>
  <c r="C1744" i="1"/>
  <c r="B1744" i="1"/>
  <c r="N1743" i="1"/>
  <c r="K1743" i="1"/>
  <c r="C1743" i="1"/>
  <c r="B1743" i="1"/>
  <c r="N1742" i="1"/>
  <c r="K1742" i="1"/>
  <c r="C1742" i="1"/>
  <c r="B1742" i="1"/>
  <c r="N1741" i="1"/>
  <c r="K1741" i="1"/>
  <c r="C1741" i="1"/>
  <c r="B1741" i="1"/>
  <c r="N1740" i="1"/>
  <c r="K1740" i="1"/>
  <c r="C1740" i="1"/>
  <c r="B1740" i="1"/>
  <c r="N1739" i="1"/>
  <c r="K1739" i="1"/>
  <c r="C1739" i="1"/>
  <c r="B1739" i="1"/>
  <c r="N1738" i="1"/>
  <c r="K1738" i="1"/>
  <c r="C1738" i="1"/>
  <c r="B1738" i="1"/>
  <c r="N1737" i="1"/>
  <c r="K1737" i="1"/>
  <c r="C1737" i="1"/>
  <c r="B1737" i="1"/>
  <c r="N1736" i="1"/>
  <c r="K1736" i="1"/>
  <c r="C1736" i="1"/>
  <c r="B1736" i="1"/>
  <c r="N1735" i="1"/>
  <c r="K1735" i="1"/>
  <c r="C1735" i="1"/>
  <c r="B1735" i="1"/>
  <c r="N1734" i="1"/>
  <c r="K1734" i="1"/>
  <c r="C1734" i="1"/>
  <c r="B1734" i="1"/>
  <c r="N1733" i="1"/>
  <c r="K1733" i="1"/>
  <c r="C1733" i="1"/>
  <c r="B1733" i="1"/>
  <c r="N1732" i="1"/>
  <c r="K1732" i="1"/>
  <c r="C1732" i="1"/>
  <c r="B1732" i="1"/>
  <c r="N1731" i="1"/>
  <c r="K1731" i="1"/>
  <c r="C1731" i="1"/>
  <c r="B1731" i="1"/>
  <c r="N1730" i="1"/>
  <c r="K1730" i="1"/>
  <c r="C1730" i="1"/>
  <c r="B1730" i="1"/>
  <c r="N1729" i="1"/>
  <c r="K1729" i="1"/>
  <c r="C1729" i="1"/>
  <c r="B1729" i="1"/>
  <c r="N1728" i="1"/>
  <c r="K1728" i="1"/>
  <c r="C1728" i="1"/>
  <c r="B1728" i="1"/>
  <c r="N1727" i="1"/>
  <c r="K1727" i="1"/>
  <c r="C1727" i="1"/>
  <c r="B1727" i="1"/>
  <c r="N1726" i="1"/>
  <c r="K1726" i="1"/>
  <c r="C1726" i="1"/>
  <c r="B1726" i="1"/>
  <c r="N1725" i="1"/>
  <c r="K1725" i="1"/>
  <c r="C1725" i="1"/>
  <c r="B1725" i="1"/>
  <c r="N1724" i="1"/>
  <c r="K1724" i="1"/>
  <c r="C1724" i="1"/>
  <c r="B1724" i="1"/>
  <c r="N1723" i="1"/>
  <c r="K1723" i="1"/>
  <c r="C1723" i="1"/>
  <c r="B1723" i="1"/>
  <c r="N1722" i="1"/>
  <c r="K1722" i="1"/>
  <c r="C1722" i="1"/>
  <c r="B1722" i="1"/>
  <c r="N1721" i="1"/>
  <c r="K1721" i="1"/>
  <c r="C1721" i="1"/>
  <c r="B1721" i="1"/>
  <c r="N1720" i="1"/>
  <c r="K1720" i="1"/>
  <c r="C1720" i="1"/>
  <c r="B1720" i="1"/>
  <c r="N1719" i="1"/>
  <c r="K1719" i="1"/>
  <c r="C1719" i="1"/>
  <c r="B1719" i="1"/>
  <c r="N1718" i="1"/>
  <c r="K1718" i="1"/>
  <c r="C1718" i="1"/>
  <c r="B1718" i="1"/>
  <c r="N1717" i="1"/>
  <c r="K1717" i="1"/>
  <c r="C1717" i="1"/>
  <c r="B1717" i="1"/>
  <c r="N1716" i="1"/>
  <c r="K1716" i="1"/>
  <c r="C1716" i="1"/>
  <c r="B1716" i="1"/>
  <c r="N1715" i="1"/>
  <c r="K1715" i="1"/>
  <c r="C1715" i="1"/>
  <c r="B1715" i="1"/>
  <c r="N1714" i="1"/>
  <c r="K1714" i="1"/>
  <c r="C1714" i="1"/>
  <c r="B1714" i="1"/>
  <c r="N1713" i="1"/>
  <c r="K1713" i="1"/>
  <c r="C1713" i="1"/>
  <c r="B1713" i="1"/>
  <c r="N1712" i="1"/>
  <c r="K1712" i="1"/>
  <c r="C1712" i="1"/>
  <c r="B1712" i="1"/>
  <c r="N1711" i="1"/>
  <c r="K1711" i="1"/>
  <c r="C1711" i="1"/>
  <c r="B1711" i="1"/>
  <c r="N1710" i="1"/>
  <c r="K1710" i="1"/>
  <c r="C1710" i="1"/>
  <c r="B1710" i="1"/>
  <c r="N1709" i="1"/>
  <c r="K1709" i="1"/>
  <c r="C1709" i="1"/>
  <c r="B1709" i="1"/>
  <c r="N1708" i="1"/>
  <c r="K1708" i="1"/>
  <c r="C1708" i="1"/>
  <c r="B1708" i="1"/>
  <c r="N1707" i="1"/>
  <c r="K1707" i="1"/>
  <c r="C1707" i="1"/>
  <c r="B1707" i="1"/>
  <c r="N1706" i="1"/>
  <c r="K1706" i="1"/>
  <c r="C1706" i="1"/>
  <c r="B1706" i="1"/>
  <c r="N1705" i="1"/>
  <c r="K1705" i="1"/>
  <c r="C1705" i="1"/>
  <c r="B1705" i="1"/>
  <c r="N1704" i="1"/>
  <c r="K1704" i="1"/>
  <c r="C1704" i="1"/>
  <c r="B1704" i="1"/>
  <c r="N1703" i="1"/>
  <c r="K1703" i="1"/>
  <c r="C1703" i="1"/>
  <c r="B1703" i="1"/>
  <c r="N1702" i="1"/>
  <c r="K1702" i="1"/>
  <c r="C1702" i="1"/>
  <c r="B1702" i="1"/>
  <c r="N1701" i="1"/>
  <c r="K1701" i="1"/>
  <c r="C1701" i="1"/>
  <c r="B1701" i="1"/>
  <c r="N1700" i="1"/>
  <c r="K1700" i="1"/>
  <c r="C1700" i="1"/>
  <c r="B1700" i="1"/>
  <c r="N1699" i="1"/>
  <c r="K1699" i="1"/>
  <c r="C1699" i="1"/>
  <c r="B1699" i="1"/>
  <c r="N1698" i="1"/>
  <c r="K1698" i="1"/>
  <c r="C1698" i="1"/>
  <c r="B1698" i="1"/>
  <c r="N1697" i="1"/>
  <c r="K1697" i="1"/>
  <c r="C1697" i="1"/>
  <c r="B1697" i="1"/>
  <c r="N1696" i="1"/>
  <c r="K1696" i="1"/>
  <c r="C1696" i="1"/>
  <c r="B1696" i="1"/>
  <c r="N1695" i="1"/>
  <c r="K1695" i="1"/>
  <c r="C1695" i="1"/>
  <c r="B1695" i="1"/>
  <c r="N1694" i="1"/>
  <c r="K1694" i="1"/>
  <c r="C1694" i="1"/>
  <c r="B1694" i="1"/>
  <c r="N1693" i="1"/>
  <c r="K1693" i="1"/>
  <c r="C1693" i="1"/>
  <c r="B1693" i="1"/>
  <c r="N1692" i="1"/>
  <c r="K1692" i="1"/>
  <c r="C1692" i="1"/>
  <c r="B1692" i="1"/>
  <c r="N1691" i="1"/>
  <c r="K1691" i="1"/>
  <c r="C1691" i="1"/>
  <c r="B1691" i="1"/>
  <c r="N1690" i="1"/>
  <c r="K1690" i="1"/>
  <c r="C1690" i="1"/>
  <c r="B1690" i="1"/>
  <c r="N1689" i="1"/>
  <c r="K1689" i="1"/>
  <c r="C1689" i="1"/>
  <c r="B1689" i="1"/>
  <c r="N1688" i="1"/>
  <c r="K1688" i="1"/>
  <c r="C1688" i="1"/>
  <c r="B1688" i="1"/>
  <c r="A1688" i="1"/>
  <c r="N1687" i="1"/>
  <c r="K1687" i="1"/>
  <c r="C1687" i="1"/>
  <c r="B1687" i="1"/>
  <c r="A1687" i="1"/>
  <c r="N1686" i="1"/>
  <c r="K1686" i="1"/>
  <c r="C1686" i="1"/>
  <c r="B1686" i="1"/>
  <c r="N1685" i="1"/>
  <c r="K1685" i="1"/>
  <c r="C1685" i="1"/>
  <c r="B1685" i="1"/>
  <c r="N1684" i="1"/>
  <c r="K1684" i="1"/>
  <c r="C1684" i="1"/>
  <c r="B1684" i="1"/>
  <c r="N1683" i="1"/>
  <c r="K1683" i="1"/>
  <c r="C1683" i="1"/>
  <c r="B1683" i="1"/>
  <c r="N1682" i="1"/>
  <c r="K1682" i="1"/>
  <c r="C1682" i="1"/>
  <c r="B1682" i="1"/>
  <c r="N1681" i="1"/>
  <c r="K1681" i="1"/>
  <c r="C1681" i="1"/>
  <c r="B1681" i="1"/>
  <c r="N1680" i="1"/>
  <c r="K1680" i="1"/>
  <c r="C1680" i="1"/>
  <c r="B1680" i="1"/>
  <c r="N1679" i="1"/>
  <c r="K1679" i="1"/>
  <c r="C1679" i="1"/>
  <c r="B1679" i="1"/>
  <c r="N1678" i="1"/>
  <c r="K1678" i="1"/>
  <c r="C1678" i="1"/>
  <c r="B1678" i="1"/>
  <c r="N1677" i="1"/>
  <c r="K1677" i="1"/>
  <c r="C1677" i="1"/>
  <c r="B1677" i="1"/>
  <c r="N1676" i="1"/>
  <c r="K1676" i="1"/>
  <c r="C1676" i="1"/>
  <c r="B1676" i="1"/>
  <c r="N1675" i="1"/>
  <c r="K1675" i="1"/>
  <c r="C1675" i="1"/>
  <c r="B1675" i="1"/>
  <c r="N1674" i="1"/>
  <c r="K1674" i="1"/>
  <c r="C1674" i="1"/>
  <c r="B1674" i="1"/>
  <c r="N1673" i="1"/>
  <c r="K1673" i="1"/>
  <c r="C1673" i="1"/>
  <c r="B1673" i="1"/>
  <c r="N1672" i="1"/>
  <c r="K1672" i="1"/>
  <c r="C1672" i="1"/>
  <c r="B1672" i="1"/>
  <c r="N1671" i="1"/>
  <c r="K1671" i="1"/>
  <c r="C1671" i="1"/>
  <c r="B1671" i="1"/>
  <c r="N1670" i="1"/>
  <c r="K1670" i="1"/>
  <c r="C1670" i="1"/>
  <c r="B1670" i="1"/>
  <c r="N1669" i="1"/>
  <c r="K1669" i="1"/>
  <c r="C1669" i="1"/>
  <c r="B1669" i="1"/>
  <c r="N1668" i="1"/>
  <c r="K1668" i="1"/>
  <c r="C1668" i="1"/>
  <c r="B1668" i="1"/>
  <c r="N1667" i="1"/>
  <c r="K1667" i="1"/>
  <c r="C1667" i="1"/>
  <c r="B1667" i="1"/>
  <c r="N1666" i="1"/>
  <c r="K1666" i="1"/>
  <c r="C1666" i="1"/>
  <c r="B1666" i="1"/>
  <c r="N1665" i="1"/>
  <c r="K1665" i="1"/>
  <c r="C1665" i="1"/>
  <c r="B1665" i="1"/>
  <c r="N1664" i="1"/>
  <c r="K1664" i="1"/>
  <c r="C1664" i="1"/>
  <c r="B1664" i="1"/>
  <c r="N1663" i="1"/>
  <c r="K1663" i="1"/>
  <c r="C1663" i="1"/>
  <c r="B1663" i="1"/>
  <c r="N1662" i="1"/>
  <c r="K1662" i="1"/>
  <c r="C1662" i="1"/>
  <c r="B1662" i="1"/>
  <c r="N1661" i="1"/>
  <c r="K1661" i="1"/>
  <c r="C1661" i="1"/>
  <c r="B1661" i="1"/>
  <c r="N1660" i="1"/>
  <c r="K1660" i="1"/>
  <c r="C1660" i="1"/>
  <c r="B1660" i="1"/>
  <c r="N1659" i="1"/>
  <c r="K1659" i="1"/>
  <c r="C1659" i="1"/>
  <c r="B1659" i="1"/>
  <c r="N1658" i="1"/>
  <c r="K1658" i="1"/>
  <c r="C1658" i="1"/>
  <c r="B1658" i="1"/>
  <c r="N1657" i="1"/>
  <c r="K1657" i="1"/>
  <c r="C1657" i="1"/>
  <c r="B1657" i="1"/>
  <c r="N1656" i="1"/>
  <c r="K1656" i="1"/>
  <c r="C1656" i="1"/>
  <c r="B1656" i="1"/>
  <c r="N1655" i="1"/>
  <c r="K1655" i="1"/>
  <c r="C1655" i="1"/>
  <c r="B1655" i="1"/>
  <c r="N1654" i="1"/>
  <c r="K1654" i="1"/>
  <c r="C1654" i="1"/>
  <c r="B1654" i="1"/>
  <c r="N1653" i="1"/>
  <c r="K1653" i="1"/>
  <c r="C1653" i="1"/>
  <c r="B1653" i="1"/>
  <c r="N1652" i="1"/>
  <c r="K1652" i="1"/>
  <c r="C1652" i="1"/>
  <c r="B1652" i="1"/>
  <c r="N1651" i="1"/>
  <c r="K1651" i="1"/>
  <c r="C1651" i="1"/>
  <c r="B1651" i="1"/>
  <c r="N1650" i="1"/>
  <c r="K1650" i="1"/>
  <c r="C1650" i="1"/>
  <c r="B1650" i="1"/>
  <c r="N1649" i="1"/>
  <c r="K1649" i="1"/>
  <c r="C1649" i="1"/>
  <c r="B1649" i="1"/>
  <c r="N1648" i="1"/>
  <c r="K1648" i="1"/>
  <c r="C1648" i="1"/>
  <c r="B1648" i="1"/>
  <c r="N1647" i="1"/>
  <c r="K1647" i="1"/>
  <c r="C1647" i="1"/>
  <c r="B1647" i="1"/>
  <c r="N1646" i="1"/>
  <c r="K1646" i="1"/>
  <c r="C1646" i="1"/>
  <c r="B1646" i="1"/>
  <c r="N1645" i="1"/>
  <c r="K1645" i="1"/>
  <c r="C1645" i="1"/>
  <c r="B1645" i="1"/>
  <c r="N1644" i="1"/>
  <c r="K1644" i="1"/>
  <c r="C1644" i="1"/>
  <c r="B1644" i="1"/>
  <c r="N1643" i="1"/>
  <c r="K1643" i="1"/>
  <c r="C1643" i="1"/>
  <c r="B1643" i="1"/>
  <c r="N1642" i="1"/>
  <c r="K1642" i="1"/>
  <c r="C1642" i="1"/>
  <c r="B1642" i="1"/>
  <c r="N1641" i="1"/>
  <c r="K1641" i="1"/>
  <c r="C1641" i="1"/>
  <c r="B1641" i="1"/>
  <c r="N1640" i="1"/>
  <c r="K1640" i="1"/>
  <c r="C1640" i="1"/>
  <c r="B1640" i="1"/>
  <c r="N1639" i="1"/>
  <c r="K1639" i="1"/>
  <c r="C1639" i="1"/>
  <c r="B1639" i="1"/>
  <c r="N1638" i="1"/>
  <c r="K1638" i="1"/>
  <c r="C1638" i="1"/>
  <c r="B1638" i="1"/>
  <c r="N1637" i="1"/>
  <c r="K1637" i="1"/>
  <c r="C1637" i="1"/>
  <c r="B1637" i="1"/>
  <c r="N1636" i="1"/>
  <c r="K1636" i="1"/>
  <c r="C1636" i="1"/>
  <c r="B1636" i="1"/>
  <c r="N1635" i="1"/>
  <c r="K1635" i="1"/>
  <c r="C1635" i="1"/>
  <c r="B1635" i="1"/>
  <c r="N1634" i="1"/>
  <c r="K1634" i="1"/>
  <c r="C1634" i="1"/>
  <c r="B1634" i="1"/>
  <c r="N1633" i="1"/>
  <c r="K1633" i="1"/>
  <c r="C1633" i="1"/>
  <c r="B1633" i="1"/>
  <c r="N1632" i="1"/>
  <c r="K1632" i="1"/>
  <c r="C1632" i="1"/>
  <c r="B1632" i="1"/>
  <c r="N1631" i="1"/>
  <c r="K1631" i="1"/>
  <c r="C1631" i="1"/>
  <c r="B1631" i="1"/>
  <c r="N1630" i="1"/>
  <c r="K1630" i="1"/>
  <c r="C1630" i="1"/>
  <c r="B1630" i="1"/>
  <c r="N1629" i="1"/>
  <c r="K1629" i="1"/>
  <c r="C1629" i="1"/>
  <c r="B1629" i="1"/>
  <c r="N1628" i="1"/>
  <c r="K1628" i="1"/>
  <c r="C1628" i="1"/>
  <c r="B1628" i="1"/>
  <c r="N1627" i="1"/>
  <c r="K1627" i="1"/>
  <c r="C1627" i="1"/>
  <c r="B1627" i="1"/>
  <c r="N1626" i="1"/>
  <c r="K1626" i="1"/>
  <c r="C1626" i="1"/>
  <c r="B1626" i="1"/>
  <c r="N1625" i="1"/>
  <c r="K1625" i="1"/>
  <c r="C1625" i="1"/>
  <c r="B1625" i="1"/>
  <c r="N1624" i="1"/>
  <c r="K1624" i="1"/>
  <c r="C1624" i="1"/>
  <c r="B1624" i="1"/>
  <c r="N1623" i="1"/>
  <c r="K1623" i="1"/>
  <c r="C1623" i="1"/>
  <c r="B1623" i="1"/>
  <c r="N1622" i="1"/>
  <c r="K1622" i="1"/>
  <c r="C1622" i="1"/>
  <c r="B1622" i="1"/>
  <c r="N1621" i="1"/>
  <c r="K1621" i="1"/>
  <c r="C1621" i="1"/>
  <c r="B1621" i="1"/>
  <c r="N1620" i="1"/>
  <c r="K1620" i="1"/>
  <c r="C1620" i="1"/>
  <c r="B1620" i="1"/>
  <c r="N1619" i="1"/>
  <c r="K1619" i="1"/>
  <c r="C1619" i="1"/>
  <c r="B1619" i="1"/>
  <c r="N1618" i="1"/>
  <c r="K1618" i="1"/>
  <c r="C1618" i="1"/>
  <c r="B1618" i="1"/>
  <c r="N1617" i="1"/>
  <c r="K1617" i="1"/>
  <c r="C1617" i="1"/>
  <c r="B1617" i="1"/>
  <c r="N1616" i="1"/>
  <c r="K1616" i="1"/>
  <c r="C1616" i="1"/>
  <c r="B1616" i="1"/>
  <c r="N1615" i="1"/>
  <c r="K1615" i="1"/>
  <c r="C1615" i="1"/>
  <c r="B1615" i="1"/>
  <c r="N1614" i="1"/>
  <c r="K1614" i="1"/>
  <c r="C1614" i="1"/>
  <c r="B1614" i="1"/>
  <c r="N1613" i="1"/>
  <c r="K1613" i="1"/>
  <c r="C1613" i="1"/>
  <c r="B1613" i="1"/>
  <c r="N1612" i="1"/>
  <c r="K1612" i="1"/>
  <c r="C1612" i="1"/>
  <c r="B1612" i="1"/>
  <c r="N1611" i="1"/>
  <c r="K1611" i="1"/>
  <c r="C1611" i="1"/>
  <c r="B1611" i="1"/>
  <c r="N1610" i="1"/>
  <c r="K1610" i="1"/>
  <c r="C1610" i="1"/>
  <c r="B1610" i="1"/>
  <c r="N1609" i="1"/>
  <c r="K1609" i="1"/>
  <c r="C1609" i="1"/>
  <c r="B1609" i="1"/>
  <c r="N1608" i="1"/>
  <c r="K1608" i="1"/>
  <c r="C1608" i="1"/>
  <c r="B1608" i="1"/>
  <c r="N1607" i="1"/>
  <c r="K1607" i="1"/>
  <c r="C1607" i="1"/>
  <c r="B1607" i="1"/>
  <c r="N1606" i="1"/>
  <c r="K1606" i="1"/>
  <c r="C1606" i="1"/>
  <c r="B1606" i="1"/>
  <c r="N1605" i="1"/>
  <c r="K1605" i="1"/>
  <c r="C1605" i="1"/>
  <c r="B1605" i="1"/>
  <c r="N1604" i="1"/>
  <c r="K1604" i="1"/>
  <c r="C1604" i="1"/>
  <c r="B1604" i="1"/>
  <c r="N1603" i="1"/>
  <c r="K1603" i="1"/>
  <c r="C1603" i="1"/>
  <c r="B1603" i="1"/>
  <c r="N1602" i="1"/>
  <c r="K1602" i="1"/>
  <c r="C1602" i="1"/>
  <c r="B1602" i="1"/>
  <c r="N1601" i="1"/>
  <c r="K1601" i="1"/>
  <c r="C1601" i="1"/>
  <c r="B1601" i="1"/>
  <c r="N1600" i="1"/>
  <c r="K1600" i="1"/>
  <c r="C1600" i="1"/>
  <c r="B1600" i="1"/>
  <c r="N1599" i="1"/>
  <c r="K1599" i="1"/>
  <c r="C1599" i="1"/>
  <c r="B1599" i="1"/>
  <c r="N1598" i="1"/>
  <c r="K1598" i="1"/>
  <c r="C1598" i="1"/>
  <c r="B1598" i="1"/>
  <c r="N1597" i="1"/>
  <c r="K1597" i="1"/>
  <c r="C1597" i="1"/>
  <c r="B1597" i="1"/>
  <c r="N1596" i="1"/>
  <c r="K1596" i="1"/>
  <c r="C1596" i="1"/>
  <c r="B1596" i="1"/>
  <c r="N1595" i="1"/>
  <c r="K1595" i="1"/>
  <c r="C1595" i="1"/>
  <c r="B1595" i="1"/>
  <c r="N1594" i="1"/>
  <c r="K1594" i="1"/>
  <c r="C1594" i="1"/>
  <c r="B1594" i="1"/>
  <c r="N1593" i="1"/>
  <c r="K1593" i="1"/>
  <c r="C1593" i="1"/>
  <c r="B1593" i="1"/>
  <c r="N1592" i="1"/>
  <c r="K1592" i="1"/>
  <c r="C1592" i="1"/>
  <c r="B1592" i="1"/>
  <c r="N1591" i="1"/>
  <c r="K1591" i="1"/>
  <c r="C1591" i="1"/>
  <c r="B1591" i="1"/>
  <c r="N1590" i="1"/>
  <c r="K1590" i="1"/>
  <c r="C1590" i="1"/>
  <c r="B1590" i="1"/>
  <c r="N1589" i="1"/>
  <c r="K1589" i="1"/>
  <c r="C1589" i="1"/>
  <c r="B1589" i="1"/>
  <c r="N1588" i="1"/>
  <c r="K1588" i="1"/>
  <c r="C1588" i="1"/>
  <c r="B1588" i="1"/>
  <c r="N1587" i="1"/>
  <c r="K1587" i="1"/>
  <c r="C1587" i="1"/>
  <c r="B1587" i="1"/>
  <c r="N1586" i="1"/>
  <c r="K1586" i="1"/>
  <c r="C1586" i="1"/>
  <c r="B1586" i="1"/>
  <c r="N1585" i="1"/>
  <c r="K1585" i="1"/>
  <c r="C1585" i="1"/>
  <c r="B1585" i="1"/>
  <c r="N1584" i="1"/>
  <c r="K1584" i="1"/>
  <c r="C1584" i="1"/>
  <c r="B1584" i="1"/>
  <c r="N1583" i="1"/>
  <c r="K1583" i="1"/>
  <c r="C1583" i="1"/>
  <c r="B1583" i="1"/>
  <c r="N1582" i="1"/>
  <c r="K1582" i="1"/>
  <c r="C1582" i="1"/>
  <c r="B1582" i="1"/>
  <c r="N1581" i="1"/>
  <c r="K1581" i="1"/>
  <c r="C1581" i="1"/>
  <c r="B1581" i="1"/>
  <c r="N1580" i="1"/>
  <c r="K1580" i="1"/>
  <c r="C1580" i="1"/>
  <c r="B1580" i="1"/>
  <c r="N1579" i="1"/>
  <c r="K1579" i="1"/>
  <c r="C1579" i="1"/>
  <c r="B1579" i="1"/>
  <c r="N1578" i="1"/>
  <c r="K1578" i="1"/>
  <c r="C1578" i="1"/>
  <c r="B1578" i="1"/>
  <c r="N1577" i="1"/>
  <c r="K1577" i="1"/>
  <c r="C1577" i="1"/>
  <c r="B1577" i="1"/>
  <c r="N1576" i="1"/>
  <c r="K1576" i="1"/>
  <c r="C1576" i="1"/>
  <c r="B1576" i="1"/>
  <c r="N1575" i="1"/>
  <c r="K1575" i="1"/>
  <c r="C1575" i="1"/>
  <c r="B1575" i="1"/>
  <c r="N1574" i="1"/>
  <c r="K1574" i="1"/>
  <c r="C1574" i="1"/>
  <c r="B1574" i="1"/>
  <c r="N1573" i="1"/>
  <c r="K1573" i="1"/>
  <c r="C1573" i="1"/>
  <c r="B1573" i="1"/>
  <c r="N1572" i="1"/>
  <c r="K1572" i="1"/>
  <c r="C1572" i="1"/>
  <c r="B1572" i="1"/>
  <c r="N1571" i="1"/>
  <c r="K1571" i="1"/>
  <c r="C1571" i="1"/>
  <c r="B1571" i="1"/>
  <c r="N1570" i="1"/>
  <c r="K1570" i="1"/>
  <c r="C1570" i="1"/>
  <c r="B1570" i="1"/>
  <c r="N1569" i="1"/>
  <c r="K1569" i="1"/>
  <c r="C1569" i="1"/>
  <c r="B1569" i="1"/>
  <c r="N1568" i="1"/>
  <c r="K1568" i="1"/>
  <c r="C1568" i="1"/>
  <c r="B1568" i="1"/>
  <c r="N1567" i="1"/>
  <c r="K1567" i="1"/>
  <c r="C1567" i="1"/>
  <c r="B1567" i="1"/>
  <c r="N1566" i="1"/>
  <c r="K1566" i="1"/>
  <c r="C1566" i="1"/>
  <c r="B1566" i="1"/>
  <c r="N1565" i="1"/>
  <c r="K1565" i="1"/>
  <c r="C1565" i="1"/>
  <c r="B1565" i="1"/>
  <c r="N1564" i="1"/>
  <c r="K1564" i="1"/>
  <c r="C1564" i="1"/>
  <c r="B1564" i="1"/>
  <c r="N1563" i="1"/>
  <c r="K1563" i="1"/>
  <c r="C1563" i="1"/>
  <c r="B1563" i="1"/>
  <c r="N1562" i="1"/>
  <c r="K1562" i="1"/>
  <c r="C1562" i="1"/>
  <c r="B1562" i="1"/>
  <c r="N1561" i="1"/>
  <c r="K1561" i="1"/>
  <c r="C1561" i="1"/>
  <c r="B1561" i="1"/>
  <c r="N1560" i="1"/>
  <c r="K1560" i="1"/>
  <c r="C1560" i="1"/>
  <c r="B1560" i="1"/>
  <c r="N1559" i="1"/>
  <c r="K1559" i="1"/>
  <c r="C1559" i="1"/>
  <c r="B1559" i="1"/>
  <c r="N1558" i="1"/>
  <c r="K1558" i="1"/>
  <c r="C1558" i="1"/>
  <c r="B1558" i="1"/>
  <c r="N1557" i="1"/>
  <c r="K1557" i="1"/>
  <c r="C1557" i="1"/>
  <c r="B1557" i="1"/>
  <c r="N1556" i="1"/>
  <c r="K1556" i="1"/>
  <c r="C1556" i="1"/>
  <c r="B1556" i="1"/>
  <c r="N1555" i="1"/>
  <c r="K1555" i="1"/>
  <c r="C1555" i="1"/>
  <c r="B1555" i="1"/>
  <c r="N1554" i="1"/>
  <c r="K1554" i="1"/>
  <c r="C1554" i="1"/>
  <c r="B1554" i="1"/>
  <c r="N1553" i="1"/>
  <c r="K1553" i="1"/>
  <c r="C1553" i="1"/>
  <c r="B1553" i="1"/>
  <c r="N1552" i="1"/>
  <c r="K1552" i="1"/>
  <c r="C1552" i="1"/>
  <c r="B1552" i="1"/>
  <c r="N1551" i="1"/>
  <c r="K1551" i="1"/>
  <c r="C1551" i="1"/>
  <c r="B1551" i="1"/>
  <c r="N1550" i="1"/>
  <c r="K1550" i="1"/>
  <c r="C1550" i="1"/>
  <c r="B1550" i="1"/>
  <c r="N1549" i="1"/>
  <c r="K1549" i="1"/>
  <c r="C1549" i="1"/>
  <c r="B1549" i="1"/>
  <c r="N1548" i="1"/>
  <c r="K1548" i="1"/>
  <c r="C1548" i="1"/>
  <c r="B1548" i="1"/>
  <c r="N1547" i="1"/>
  <c r="K1547" i="1"/>
  <c r="C1547" i="1"/>
  <c r="B1547" i="1"/>
  <c r="N1546" i="1"/>
  <c r="K1546" i="1"/>
  <c r="C1546" i="1"/>
  <c r="B1546" i="1"/>
  <c r="N1545" i="1"/>
  <c r="K1545" i="1"/>
  <c r="C1545" i="1"/>
  <c r="B1545" i="1"/>
  <c r="N1544" i="1"/>
  <c r="K1544" i="1"/>
  <c r="C1544" i="1"/>
  <c r="B1544" i="1"/>
  <c r="N1543" i="1"/>
  <c r="K1543" i="1"/>
  <c r="C1543" i="1"/>
  <c r="B1543" i="1"/>
  <c r="N1542" i="1"/>
  <c r="K1542" i="1"/>
  <c r="C1542" i="1"/>
  <c r="B1542" i="1"/>
  <c r="N1541" i="1"/>
  <c r="K1541" i="1"/>
  <c r="C1541" i="1"/>
  <c r="B1541" i="1"/>
  <c r="N1540" i="1"/>
  <c r="K1540" i="1"/>
  <c r="C1540" i="1"/>
  <c r="B1540" i="1"/>
  <c r="N1539" i="1"/>
  <c r="K1539" i="1"/>
  <c r="C1539" i="1"/>
  <c r="B1539" i="1"/>
  <c r="N1538" i="1"/>
  <c r="K1538" i="1"/>
  <c r="C1538" i="1"/>
  <c r="B1538" i="1"/>
  <c r="N1537" i="1"/>
  <c r="K1537" i="1"/>
  <c r="C1537" i="1"/>
  <c r="B1537" i="1"/>
  <c r="N1536" i="1"/>
  <c r="K1536" i="1"/>
  <c r="C1536" i="1"/>
  <c r="B1536" i="1"/>
  <c r="N1535" i="1"/>
  <c r="K1535" i="1"/>
  <c r="C1535" i="1"/>
  <c r="B1535" i="1"/>
  <c r="N1534" i="1"/>
  <c r="K1534" i="1"/>
  <c r="C1534" i="1"/>
  <c r="B1534" i="1"/>
  <c r="N1533" i="1"/>
  <c r="K1533" i="1"/>
  <c r="C1533" i="1"/>
  <c r="B1533" i="1"/>
  <c r="N1532" i="1"/>
  <c r="K1532" i="1"/>
  <c r="C1532" i="1"/>
  <c r="B1532" i="1"/>
  <c r="N1531" i="1"/>
  <c r="K1531" i="1"/>
  <c r="C1531" i="1"/>
  <c r="B1531" i="1"/>
  <c r="N1530" i="1"/>
  <c r="K1530" i="1"/>
  <c r="C1530" i="1"/>
  <c r="B1530" i="1"/>
  <c r="N1529" i="1"/>
  <c r="K1529" i="1"/>
  <c r="C1529" i="1"/>
  <c r="B1529" i="1"/>
  <c r="N1528" i="1"/>
  <c r="K1528" i="1"/>
  <c r="C1528" i="1"/>
  <c r="B1528" i="1"/>
  <c r="N1527" i="1"/>
  <c r="K1527" i="1"/>
  <c r="C1527" i="1"/>
  <c r="B1527" i="1"/>
  <c r="N1526" i="1"/>
  <c r="K1526" i="1"/>
  <c r="C1526" i="1"/>
  <c r="B1526" i="1"/>
  <c r="N1525" i="1"/>
  <c r="K1525" i="1"/>
  <c r="C1525" i="1"/>
  <c r="B1525" i="1"/>
  <c r="N1524" i="1"/>
  <c r="K1524" i="1"/>
  <c r="C1524" i="1"/>
  <c r="B1524" i="1"/>
  <c r="N1523" i="1"/>
  <c r="K1523" i="1"/>
  <c r="C1523" i="1"/>
  <c r="B1523" i="1"/>
  <c r="N1522" i="1"/>
  <c r="K1522" i="1"/>
  <c r="C1522" i="1"/>
  <c r="B1522" i="1"/>
  <c r="N1521" i="1"/>
  <c r="K1521" i="1"/>
  <c r="C1521" i="1"/>
  <c r="B1521" i="1"/>
  <c r="N1520" i="1"/>
  <c r="K1520" i="1"/>
  <c r="C1520" i="1"/>
  <c r="B1520" i="1"/>
  <c r="N1519" i="1"/>
  <c r="K1519" i="1"/>
  <c r="C1519" i="1"/>
  <c r="B1519" i="1"/>
  <c r="N1518" i="1"/>
  <c r="K1518" i="1"/>
  <c r="C1518" i="1"/>
  <c r="B1518" i="1"/>
  <c r="N1517" i="1"/>
  <c r="K1517" i="1"/>
  <c r="C1517" i="1"/>
  <c r="B1517" i="1"/>
  <c r="N1516" i="1"/>
  <c r="K1516" i="1"/>
  <c r="C1516" i="1"/>
  <c r="B1516" i="1"/>
  <c r="N1515" i="1"/>
  <c r="K1515" i="1"/>
  <c r="C1515" i="1"/>
  <c r="B1515" i="1"/>
  <c r="N1514" i="1"/>
  <c r="K1514" i="1"/>
  <c r="C1514" i="1"/>
  <c r="B1514" i="1"/>
  <c r="N1513" i="1"/>
  <c r="K1513" i="1"/>
  <c r="C1513" i="1"/>
  <c r="B1513" i="1"/>
  <c r="N1512" i="1"/>
  <c r="K1512" i="1"/>
  <c r="C1512" i="1"/>
  <c r="B1512" i="1"/>
  <c r="N1511" i="1"/>
  <c r="K1511" i="1"/>
  <c r="C1511" i="1"/>
  <c r="B1511" i="1"/>
  <c r="N1510" i="1"/>
  <c r="K1510" i="1"/>
  <c r="C1510" i="1"/>
  <c r="B1510" i="1"/>
  <c r="N1509" i="1"/>
  <c r="K1509" i="1"/>
  <c r="C1509" i="1"/>
  <c r="B1509" i="1"/>
  <c r="N1508" i="1"/>
  <c r="K1508" i="1"/>
  <c r="C1508" i="1"/>
  <c r="B1508" i="1"/>
  <c r="N1507" i="1"/>
  <c r="K1507" i="1"/>
  <c r="C1507" i="1"/>
  <c r="B1507" i="1"/>
  <c r="N1506" i="1"/>
  <c r="K1506" i="1"/>
  <c r="C1506" i="1"/>
  <c r="B1506" i="1"/>
  <c r="N1505" i="1"/>
  <c r="K1505" i="1"/>
  <c r="C1505" i="1"/>
  <c r="B1505" i="1"/>
  <c r="N1504" i="1"/>
  <c r="K1504" i="1"/>
  <c r="C1504" i="1"/>
  <c r="B1504" i="1"/>
  <c r="N1503" i="1"/>
  <c r="K1503" i="1"/>
  <c r="C1503" i="1"/>
  <c r="B1503" i="1"/>
  <c r="N1502" i="1"/>
  <c r="K1502" i="1"/>
  <c r="C1502" i="1"/>
  <c r="B1502" i="1"/>
  <c r="N1501" i="1"/>
  <c r="K1501" i="1"/>
  <c r="C1501" i="1"/>
  <c r="B1501" i="1"/>
  <c r="N1500" i="1"/>
  <c r="K1500" i="1"/>
  <c r="C1500" i="1"/>
  <c r="B1500" i="1"/>
  <c r="N1499" i="1"/>
  <c r="K1499" i="1"/>
  <c r="C1499" i="1"/>
  <c r="B1499" i="1"/>
  <c r="N1498" i="1"/>
  <c r="K1498" i="1"/>
  <c r="C1498" i="1"/>
  <c r="B1498" i="1"/>
  <c r="N1497" i="1"/>
  <c r="K1497" i="1"/>
  <c r="C1497" i="1"/>
  <c r="B1497" i="1"/>
  <c r="N1496" i="1"/>
  <c r="K1496" i="1"/>
  <c r="C1496" i="1"/>
  <c r="B1496" i="1"/>
  <c r="N1495" i="1"/>
  <c r="K1495" i="1"/>
  <c r="C1495" i="1"/>
  <c r="B1495" i="1"/>
  <c r="N1494" i="1"/>
  <c r="K1494" i="1"/>
  <c r="C1494" i="1"/>
  <c r="B1494" i="1"/>
  <c r="N1493" i="1"/>
  <c r="K1493" i="1"/>
  <c r="C1493" i="1"/>
  <c r="B1493" i="1"/>
  <c r="N1492" i="1"/>
  <c r="K1492" i="1"/>
  <c r="C1492" i="1"/>
  <c r="B1492" i="1"/>
  <c r="N1491" i="1"/>
  <c r="K1491" i="1"/>
  <c r="C1491" i="1"/>
  <c r="B1491" i="1"/>
  <c r="N1490" i="1"/>
  <c r="K1490" i="1"/>
  <c r="C1490" i="1"/>
  <c r="B1490" i="1"/>
  <c r="N1489" i="1"/>
  <c r="K1489" i="1"/>
  <c r="C1489" i="1"/>
  <c r="B1489" i="1"/>
  <c r="N1488" i="1"/>
  <c r="K1488" i="1"/>
  <c r="C1488" i="1"/>
  <c r="B1488" i="1"/>
  <c r="N1487" i="1"/>
  <c r="K1487" i="1"/>
  <c r="C1487" i="1"/>
  <c r="B1487" i="1"/>
  <c r="N1486" i="1"/>
  <c r="K1486" i="1"/>
  <c r="C1486" i="1"/>
  <c r="B1486" i="1"/>
  <c r="N1485" i="1"/>
  <c r="K1485" i="1"/>
  <c r="C1485" i="1"/>
  <c r="B1485" i="1"/>
  <c r="N1484" i="1"/>
  <c r="K1484" i="1"/>
  <c r="C1484" i="1"/>
  <c r="B1484" i="1"/>
  <c r="N1483" i="1"/>
  <c r="K1483" i="1"/>
  <c r="C1483" i="1"/>
  <c r="B1483" i="1"/>
  <c r="N1482" i="1"/>
  <c r="K1482" i="1"/>
  <c r="C1482" i="1"/>
  <c r="B1482" i="1"/>
  <c r="N1481" i="1"/>
  <c r="K1481" i="1"/>
  <c r="C1481" i="1"/>
  <c r="B1481" i="1"/>
  <c r="N1480" i="1"/>
  <c r="K1480" i="1"/>
  <c r="C1480" i="1"/>
  <c r="B1480" i="1"/>
  <c r="N1479" i="1"/>
  <c r="K1479" i="1"/>
  <c r="C1479" i="1"/>
  <c r="B1479" i="1"/>
  <c r="N1478" i="1"/>
  <c r="K1478" i="1"/>
  <c r="C1478" i="1"/>
  <c r="B1478" i="1"/>
  <c r="N1477" i="1"/>
  <c r="K1477" i="1"/>
  <c r="C1477" i="1"/>
  <c r="B1477" i="1"/>
  <c r="N1476" i="1"/>
  <c r="K1476" i="1"/>
  <c r="C1476" i="1"/>
  <c r="B1476" i="1"/>
  <c r="N1475" i="1"/>
  <c r="K1475" i="1"/>
  <c r="C1475" i="1"/>
  <c r="B1475" i="1"/>
  <c r="N1474" i="1"/>
  <c r="K1474" i="1"/>
  <c r="C1474" i="1"/>
  <c r="B1474" i="1"/>
  <c r="N1473" i="1"/>
  <c r="K1473" i="1"/>
  <c r="C1473" i="1"/>
  <c r="B1473" i="1"/>
  <c r="N1472" i="1"/>
  <c r="K1472" i="1"/>
  <c r="C1472" i="1"/>
  <c r="B1472" i="1"/>
  <c r="N1471" i="1"/>
  <c r="K1471" i="1"/>
  <c r="C1471" i="1"/>
  <c r="B1471" i="1"/>
  <c r="N1470" i="1"/>
  <c r="K1470" i="1"/>
  <c r="C1470" i="1"/>
  <c r="B1470" i="1"/>
  <c r="N1469" i="1"/>
  <c r="K1469" i="1"/>
  <c r="C1469" i="1"/>
  <c r="B1469" i="1"/>
  <c r="N1468" i="1"/>
  <c r="K1468" i="1"/>
  <c r="C1468" i="1"/>
  <c r="B1468" i="1"/>
  <c r="N1467" i="1"/>
  <c r="K1467" i="1"/>
  <c r="C1467" i="1"/>
  <c r="B1467" i="1"/>
  <c r="N1466" i="1"/>
  <c r="K1466" i="1"/>
  <c r="C1466" i="1"/>
  <c r="B1466" i="1"/>
  <c r="N1465" i="1"/>
  <c r="K1465" i="1"/>
  <c r="C1465" i="1"/>
  <c r="B1465" i="1"/>
  <c r="N1464" i="1"/>
  <c r="K1464" i="1"/>
  <c r="C1464" i="1"/>
  <c r="B1464" i="1"/>
  <c r="N1463" i="1"/>
  <c r="K1463" i="1"/>
  <c r="C1463" i="1"/>
  <c r="B1463" i="1"/>
  <c r="N1462" i="1"/>
  <c r="K1462" i="1"/>
  <c r="C1462" i="1"/>
  <c r="B1462" i="1"/>
  <c r="N1461" i="1"/>
  <c r="K1461" i="1"/>
  <c r="C1461" i="1"/>
  <c r="B1461" i="1"/>
  <c r="N1460" i="1"/>
  <c r="K1460" i="1"/>
  <c r="C1460" i="1"/>
  <c r="B1460" i="1"/>
  <c r="N1459" i="1"/>
  <c r="K1459" i="1"/>
  <c r="C1459" i="1"/>
  <c r="B1459" i="1"/>
  <c r="N1458" i="1"/>
  <c r="K1458" i="1"/>
  <c r="C1458" i="1"/>
  <c r="B1458" i="1"/>
  <c r="N1457" i="1"/>
  <c r="K1457" i="1"/>
  <c r="C1457" i="1"/>
  <c r="B1457" i="1"/>
  <c r="N1456" i="1"/>
  <c r="K1456" i="1"/>
  <c r="C1456" i="1"/>
  <c r="B1456" i="1"/>
  <c r="N1455" i="1"/>
  <c r="K1455" i="1"/>
  <c r="C1455" i="1"/>
  <c r="B1455" i="1"/>
  <c r="N1454" i="1"/>
  <c r="K1454" i="1"/>
  <c r="C1454" i="1"/>
  <c r="B1454" i="1"/>
  <c r="N1453" i="1"/>
  <c r="K1453" i="1"/>
  <c r="C1453" i="1"/>
  <c r="B1453" i="1"/>
  <c r="N1452" i="1"/>
  <c r="K1452" i="1"/>
  <c r="C1452" i="1"/>
  <c r="B1452" i="1"/>
  <c r="N1451" i="1"/>
  <c r="K1451" i="1"/>
  <c r="C1451" i="1"/>
  <c r="B1451" i="1"/>
  <c r="N1450" i="1"/>
  <c r="K1450" i="1"/>
  <c r="C1450" i="1"/>
  <c r="B1450" i="1"/>
  <c r="N1449" i="1"/>
  <c r="K1449" i="1"/>
  <c r="C1449" i="1"/>
  <c r="B1449" i="1"/>
  <c r="N1448" i="1"/>
  <c r="K1448" i="1"/>
  <c r="C1448" i="1"/>
  <c r="B1448" i="1"/>
  <c r="N1447" i="1"/>
  <c r="K1447" i="1"/>
  <c r="C1447" i="1"/>
  <c r="B1447" i="1"/>
  <c r="N1446" i="1"/>
  <c r="K1446" i="1"/>
  <c r="C1446" i="1"/>
  <c r="B1446" i="1"/>
  <c r="N1445" i="1"/>
  <c r="K1445" i="1"/>
  <c r="C1445" i="1"/>
  <c r="B1445" i="1"/>
  <c r="N1444" i="1"/>
  <c r="K1444" i="1"/>
  <c r="C1444" i="1"/>
  <c r="B1444" i="1"/>
  <c r="N1443" i="1"/>
  <c r="K1443" i="1"/>
  <c r="C1443" i="1"/>
  <c r="B1443" i="1"/>
  <c r="N1442" i="1"/>
  <c r="K1442" i="1"/>
  <c r="C1442" i="1"/>
  <c r="B1442" i="1"/>
  <c r="N1441" i="1"/>
  <c r="K1441" i="1"/>
  <c r="C1441" i="1"/>
  <c r="B1441" i="1"/>
  <c r="N1440" i="1"/>
  <c r="K1440" i="1"/>
  <c r="C1440" i="1"/>
  <c r="B1440" i="1"/>
  <c r="N1439" i="1"/>
  <c r="K1439" i="1"/>
  <c r="C1439" i="1"/>
  <c r="B1439" i="1"/>
  <c r="N1438" i="1"/>
  <c r="K1438" i="1"/>
  <c r="C1438" i="1"/>
  <c r="B1438" i="1"/>
  <c r="N1437" i="1"/>
  <c r="K1437" i="1"/>
  <c r="C1437" i="1"/>
  <c r="B1437" i="1"/>
  <c r="N1436" i="1"/>
  <c r="K1436" i="1"/>
  <c r="C1436" i="1"/>
  <c r="B1436" i="1"/>
  <c r="N1435" i="1"/>
  <c r="K1435" i="1"/>
  <c r="C1435" i="1"/>
  <c r="B1435" i="1"/>
  <c r="N1434" i="1"/>
  <c r="K1434" i="1"/>
  <c r="C1434" i="1"/>
  <c r="B1434" i="1"/>
  <c r="N1433" i="1"/>
  <c r="K1433" i="1"/>
  <c r="C1433" i="1"/>
  <c r="B1433" i="1"/>
  <c r="N1432" i="1"/>
  <c r="K1432" i="1"/>
  <c r="C1432" i="1"/>
  <c r="B1432" i="1"/>
  <c r="N1431" i="1"/>
  <c r="K1431" i="1"/>
  <c r="C1431" i="1"/>
  <c r="B1431" i="1"/>
  <c r="N1430" i="1"/>
  <c r="K1430" i="1"/>
  <c r="C1430" i="1"/>
  <c r="B1430" i="1"/>
  <c r="N1429" i="1"/>
  <c r="K1429" i="1"/>
  <c r="C1429" i="1"/>
  <c r="B1429" i="1"/>
  <c r="N1428" i="1"/>
  <c r="K1428" i="1"/>
  <c r="C1428" i="1"/>
  <c r="B1428" i="1"/>
  <c r="N1427" i="1"/>
  <c r="K1427" i="1"/>
  <c r="C1427" i="1"/>
  <c r="B1427" i="1"/>
  <c r="N1426" i="1"/>
  <c r="K1426" i="1"/>
  <c r="C1426" i="1"/>
  <c r="B1426" i="1"/>
  <c r="N1425" i="1"/>
  <c r="K1425" i="1"/>
  <c r="C1425" i="1"/>
  <c r="B1425" i="1"/>
  <c r="N1424" i="1"/>
  <c r="K1424" i="1"/>
  <c r="C1424" i="1"/>
  <c r="B1424" i="1"/>
  <c r="N1423" i="1"/>
  <c r="K1423" i="1"/>
  <c r="C1423" i="1"/>
  <c r="B1423" i="1"/>
  <c r="N1422" i="1"/>
  <c r="K1422" i="1"/>
  <c r="C1422" i="1"/>
  <c r="B1422" i="1"/>
  <c r="N1421" i="1"/>
  <c r="K1421" i="1"/>
  <c r="C1421" i="1"/>
  <c r="B1421" i="1"/>
  <c r="N1420" i="1"/>
  <c r="K1420" i="1"/>
  <c r="C1420" i="1"/>
  <c r="B1420" i="1"/>
  <c r="N1419" i="1"/>
  <c r="K1419" i="1"/>
  <c r="C1419" i="1"/>
  <c r="B1419" i="1"/>
  <c r="N1418" i="1"/>
  <c r="K1418" i="1"/>
  <c r="C1418" i="1"/>
  <c r="B1418" i="1"/>
  <c r="N1417" i="1"/>
  <c r="K1417" i="1"/>
  <c r="C1417" i="1"/>
  <c r="B1417" i="1"/>
  <c r="N1416" i="1"/>
  <c r="K1416" i="1"/>
  <c r="C1416" i="1"/>
  <c r="B1416" i="1"/>
  <c r="N1415" i="1"/>
  <c r="K1415" i="1"/>
  <c r="C1415" i="1"/>
  <c r="B1415" i="1"/>
  <c r="N1414" i="1"/>
  <c r="K1414" i="1"/>
  <c r="C1414" i="1"/>
  <c r="B1414" i="1"/>
  <c r="N1413" i="1"/>
  <c r="K1413" i="1"/>
  <c r="C1413" i="1"/>
  <c r="B1413" i="1"/>
  <c r="N1412" i="1"/>
  <c r="K1412" i="1"/>
  <c r="C1412" i="1"/>
  <c r="B1412" i="1"/>
  <c r="N1411" i="1"/>
  <c r="K1411" i="1"/>
  <c r="C1411" i="1"/>
  <c r="B1411" i="1"/>
  <c r="N1410" i="1"/>
  <c r="K1410" i="1"/>
  <c r="C1410" i="1"/>
  <c r="B1410" i="1"/>
  <c r="N1409" i="1"/>
  <c r="K1409" i="1"/>
  <c r="C1409" i="1"/>
  <c r="B1409" i="1"/>
  <c r="N1408" i="1"/>
  <c r="K1408" i="1"/>
  <c r="C1408" i="1"/>
  <c r="B1408" i="1"/>
  <c r="N1407" i="1"/>
  <c r="K1407" i="1"/>
  <c r="C1407" i="1"/>
  <c r="B1407" i="1"/>
  <c r="N1406" i="1"/>
  <c r="K1406" i="1"/>
  <c r="C1406" i="1"/>
  <c r="B1406" i="1"/>
  <c r="N1405" i="1"/>
  <c r="K1405" i="1"/>
  <c r="C1405" i="1"/>
  <c r="B1405" i="1"/>
  <c r="N1404" i="1"/>
  <c r="K1404" i="1"/>
  <c r="C1404" i="1"/>
  <c r="B1404" i="1"/>
  <c r="N1403" i="1"/>
  <c r="K1403" i="1"/>
  <c r="C1403" i="1"/>
  <c r="B1403" i="1"/>
  <c r="N1402" i="1"/>
  <c r="K1402" i="1"/>
  <c r="C1402" i="1"/>
  <c r="B1402" i="1"/>
  <c r="N1401" i="1"/>
  <c r="K1401" i="1"/>
  <c r="C1401" i="1"/>
  <c r="B1401" i="1"/>
  <c r="N1400" i="1"/>
  <c r="K1400" i="1"/>
  <c r="C1400" i="1"/>
  <c r="B1400" i="1"/>
  <c r="N1399" i="1"/>
  <c r="K1399" i="1"/>
  <c r="C1399" i="1"/>
  <c r="B1399" i="1"/>
  <c r="N1398" i="1"/>
  <c r="K1398" i="1"/>
  <c r="C1398" i="1"/>
  <c r="B1398" i="1"/>
  <c r="N1397" i="1"/>
  <c r="K1397" i="1"/>
  <c r="C1397" i="1"/>
  <c r="B1397" i="1"/>
  <c r="N1396" i="1"/>
  <c r="K1396" i="1"/>
  <c r="C1396" i="1"/>
  <c r="B1396" i="1"/>
  <c r="N1395" i="1"/>
  <c r="K1395" i="1"/>
  <c r="C1395" i="1"/>
  <c r="B1395" i="1"/>
  <c r="N1394" i="1"/>
  <c r="K1394" i="1"/>
  <c r="C1394" i="1"/>
  <c r="B1394" i="1"/>
  <c r="N1393" i="1"/>
  <c r="K1393" i="1"/>
  <c r="C1393" i="1"/>
  <c r="B1393" i="1"/>
  <c r="N1392" i="1"/>
  <c r="K1392" i="1"/>
  <c r="C1392" i="1"/>
  <c r="B1392" i="1"/>
  <c r="N1391" i="1"/>
  <c r="K1391" i="1"/>
  <c r="C1391" i="1"/>
  <c r="B1391" i="1"/>
  <c r="N1390" i="1"/>
  <c r="K1390" i="1"/>
  <c r="C1390" i="1"/>
  <c r="B1390" i="1"/>
  <c r="N1389" i="1"/>
  <c r="K1389" i="1"/>
  <c r="C1389" i="1"/>
  <c r="B1389" i="1"/>
  <c r="N1388" i="1"/>
  <c r="K1388" i="1"/>
  <c r="C1388" i="1"/>
  <c r="B1388" i="1"/>
  <c r="N1387" i="1"/>
  <c r="K1387" i="1"/>
  <c r="C1387" i="1"/>
  <c r="B1387" i="1"/>
  <c r="N1386" i="1"/>
  <c r="K1386" i="1"/>
  <c r="C1386" i="1"/>
  <c r="B1386" i="1"/>
  <c r="N1385" i="1"/>
  <c r="K1385" i="1"/>
  <c r="C1385" i="1"/>
  <c r="B1385" i="1"/>
  <c r="N1384" i="1"/>
  <c r="K1384" i="1"/>
  <c r="C1384" i="1"/>
  <c r="B1384" i="1"/>
  <c r="N1383" i="1"/>
  <c r="K1383" i="1"/>
  <c r="C1383" i="1"/>
  <c r="B1383" i="1"/>
  <c r="N1382" i="1"/>
  <c r="K1382" i="1"/>
  <c r="C1382" i="1"/>
  <c r="B1382" i="1"/>
  <c r="N1381" i="1"/>
  <c r="K1381" i="1"/>
  <c r="C1381" i="1"/>
  <c r="B1381" i="1"/>
  <c r="N1380" i="1"/>
  <c r="K1380" i="1"/>
  <c r="C1380" i="1"/>
  <c r="B1380" i="1"/>
  <c r="N1379" i="1"/>
  <c r="K1379" i="1"/>
  <c r="C1379" i="1"/>
  <c r="B1379" i="1"/>
  <c r="N1378" i="1"/>
  <c r="K1378" i="1"/>
  <c r="C1378" i="1"/>
  <c r="B1378" i="1"/>
  <c r="N1377" i="1"/>
  <c r="K1377" i="1"/>
  <c r="C1377" i="1"/>
  <c r="B1377" i="1"/>
  <c r="N1376" i="1"/>
  <c r="K1376" i="1"/>
  <c r="C1376" i="1"/>
  <c r="B1376" i="1"/>
  <c r="N1375" i="1"/>
  <c r="K1375" i="1"/>
  <c r="C1375" i="1"/>
  <c r="B1375" i="1"/>
  <c r="N1374" i="1"/>
  <c r="K1374" i="1"/>
  <c r="C1374" i="1"/>
  <c r="B1374" i="1"/>
  <c r="N1373" i="1"/>
  <c r="K1373" i="1"/>
  <c r="C1373" i="1"/>
  <c r="B1373" i="1"/>
  <c r="N1372" i="1"/>
  <c r="K1372" i="1"/>
  <c r="C1372" i="1"/>
  <c r="B1372" i="1"/>
  <c r="N1371" i="1"/>
  <c r="K1371" i="1"/>
  <c r="C1371" i="1"/>
  <c r="B1371" i="1"/>
  <c r="N1370" i="1"/>
  <c r="K1370" i="1"/>
  <c r="C1370" i="1"/>
  <c r="B1370" i="1"/>
  <c r="N1369" i="1"/>
  <c r="K1369" i="1"/>
  <c r="C1369" i="1"/>
  <c r="B1369" i="1"/>
  <c r="N1368" i="1"/>
  <c r="K1368" i="1"/>
  <c r="C1368" i="1"/>
  <c r="B1368" i="1"/>
  <c r="N1367" i="1"/>
  <c r="K1367" i="1"/>
  <c r="C1367" i="1"/>
  <c r="B1367" i="1"/>
  <c r="N1366" i="1"/>
  <c r="K1366" i="1"/>
  <c r="C1366" i="1"/>
  <c r="B1366" i="1"/>
  <c r="N1365" i="1"/>
  <c r="K1365" i="1"/>
  <c r="C1365" i="1"/>
  <c r="B1365" i="1"/>
  <c r="N1364" i="1"/>
  <c r="K1364" i="1"/>
  <c r="C1364" i="1"/>
  <c r="B1364" i="1"/>
  <c r="N1363" i="1"/>
  <c r="K1363" i="1"/>
  <c r="C1363" i="1"/>
  <c r="B1363" i="1"/>
  <c r="N1362" i="1"/>
  <c r="K1362" i="1"/>
  <c r="C1362" i="1"/>
  <c r="B1362" i="1"/>
  <c r="N1361" i="1"/>
  <c r="K1361" i="1"/>
  <c r="C1361" i="1"/>
  <c r="B1361" i="1"/>
  <c r="N1360" i="1"/>
  <c r="K1360" i="1"/>
  <c r="C1360" i="1"/>
  <c r="B1360" i="1"/>
  <c r="N1359" i="1"/>
  <c r="K1359" i="1"/>
  <c r="C1359" i="1"/>
  <c r="B1359" i="1"/>
  <c r="N1358" i="1"/>
  <c r="K1358" i="1"/>
  <c r="C1358" i="1"/>
  <c r="B1358" i="1"/>
  <c r="N1357" i="1"/>
  <c r="K1357" i="1"/>
  <c r="C1357" i="1"/>
  <c r="B1357" i="1"/>
  <c r="N1356" i="1"/>
  <c r="K1356" i="1"/>
  <c r="C1356" i="1"/>
  <c r="B1356" i="1"/>
  <c r="N1355" i="1"/>
  <c r="K1355" i="1"/>
  <c r="C1355" i="1"/>
  <c r="B1355" i="1"/>
  <c r="N1354" i="1"/>
  <c r="K1354" i="1"/>
  <c r="C1354" i="1"/>
  <c r="B1354" i="1"/>
  <c r="N1353" i="1"/>
  <c r="K1353" i="1"/>
  <c r="C1353" i="1"/>
  <c r="B1353" i="1"/>
  <c r="N1352" i="1"/>
  <c r="K1352" i="1"/>
  <c r="C1352" i="1"/>
  <c r="B1352" i="1"/>
  <c r="N1351" i="1"/>
  <c r="K1351" i="1"/>
  <c r="C1351" i="1"/>
  <c r="B1351" i="1"/>
  <c r="N1350" i="1"/>
  <c r="K1350" i="1"/>
  <c r="C1350" i="1"/>
  <c r="B1350" i="1"/>
  <c r="N1349" i="1"/>
  <c r="K1349" i="1"/>
  <c r="C1349" i="1"/>
  <c r="B1349" i="1"/>
  <c r="N1348" i="1"/>
  <c r="K1348" i="1"/>
  <c r="C1348" i="1"/>
  <c r="B1348" i="1"/>
  <c r="N1347" i="1"/>
  <c r="K1347" i="1"/>
  <c r="C1347" i="1"/>
  <c r="B1347" i="1"/>
  <c r="N1346" i="1"/>
  <c r="K1346" i="1"/>
  <c r="C1346" i="1"/>
  <c r="B1346" i="1"/>
  <c r="N1345" i="1"/>
  <c r="K1345" i="1"/>
  <c r="C1345" i="1"/>
  <c r="B1345" i="1"/>
  <c r="N1344" i="1"/>
  <c r="K1344" i="1"/>
  <c r="C1344" i="1"/>
  <c r="B1344" i="1"/>
  <c r="N1343" i="1"/>
  <c r="K1343" i="1"/>
  <c r="C1343" i="1"/>
  <c r="B1343" i="1"/>
  <c r="N1342" i="1"/>
  <c r="K1342" i="1"/>
  <c r="C1342" i="1"/>
  <c r="B1342" i="1"/>
  <c r="N1341" i="1"/>
  <c r="K1341" i="1"/>
  <c r="C1341" i="1"/>
  <c r="B1341" i="1"/>
  <c r="N1340" i="1"/>
  <c r="K1340" i="1"/>
  <c r="C1340" i="1"/>
  <c r="B1340" i="1"/>
  <c r="N1339" i="1"/>
  <c r="K1339" i="1"/>
  <c r="C1339" i="1"/>
  <c r="B1339" i="1"/>
  <c r="N1338" i="1"/>
  <c r="K1338" i="1"/>
  <c r="C1338" i="1"/>
  <c r="B1338" i="1"/>
  <c r="N1337" i="1"/>
  <c r="K1337" i="1"/>
  <c r="C1337" i="1"/>
  <c r="B1337" i="1"/>
  <c r="N1336" i="1"/>
  <c r="K1336" i="1"/>
  <c r="C1336" i="1"/>
  <c r="B1336" i="1"/>
  <c r="N1335" i="1"/>
  <c r="K1335" i="1"/>
  <c r="C1335" i="1"/>
  <c r="B1335" i="1"/>
  <c r="N1334" i="1"/>
  <c r="K1334" i="1"/>
  <c r="C1334" i="1"/>
  <c r="B1334" i="1"/>
  <c r="N1333" i="1"/>
  <c r="K1333" i="1"/>
  <c r="C1333" i="1"/>
  <c r="B1333" i="1"/>
  <c r="N1332" i="1"/>
  <c r="K1332" i="1"/>
  <c r="C1332" i="1"/>
  <c r="B1332" i="1"/>
  <c r="N1331" i="1"/>
  <c r="K1331" i="1"/>
  <c r="C1331" i="1"/>
  <c r="B1331" i="1"/>
  <c r="N1330" i="1"/>
  <c r="K1330" i="1"/>
  <c r="C1330" i="1"/>
  <c r="B1330" i="1"/>
  <c r="N1329" i="1"/>
  <c r="K1329" i="1"/>
  <c r="C1329" i="1"/>
  <c r="B1329" i="1"/>
  <c r="N1328" i="1"/>
  <c r="K1328" i="1"/>
  <c r="C1328" i="1"/>
  <c r="B1328" i="1"/>
  <c r="N1327" i="1"/>
  <c r="K1327" i="1"/>
  <c r="C1327" i="1"/>
  <c r="B1327" i="1"/>
  <c r="N1326" i="1"/>
  <c r="K1326" i="1"/>
  <c r="C1326" i="1"/>
  <c r="B1326" i="1"/>
  <c r="N1325" i="1"/>
  <c r="K1325" i="1"/>
  <c r="C1325" i="1"/>
  <c r="B1325" i="1"/>
  <c r="N1324" i="1"/>
  <c r="K1324" i="1"/>
  <c r="C1324" i="1"/>
  <c r="B1324" i="1"/>
  <c r="N1323" i="1"/>
  <c r="K1323" i="1"/>
  <c r="C1323" i="1"/>
  <c r="B1323" i="1"/>
  <c r="N1322" i="1"/>
  <c r="K1322" i="1"/>
  <c r="C1322" i="1"/>
  <c r="B1322" i="1"/>
  <c r="N1321" i="1"/>
  <c r="K1321" i="1"/>
  <c r="C1321" i="1"/>
  <c r="B1321" i="1"/>
  <c r="N1320" i="1"/>
  <c r="K1320" i="1"/>
  <c r="C1320" i="1"/>
  <c r="B1320" i="1"/>
  <c r="N1319" i="1"/>
  <c r="K1319" i="1"/>
  <c r="C1319" i="1"/>
  <c r="B1319" i="1"/>
  <c r="N1318" i="1"/>
  <c r="K1318" i="1"/>
  <c r="C1318" i="1"/>
  <c r="B1318" i="1"/>
  <c r="N1317" i="1"/>
  <c r="K1317" i="1"/>
  <c r="C1317" i="1"/>
  <c r="B1317" i="1"/>
  <c r="N1316" i="1"/>
  <c r="K1316" i="1"/>
  <c r="C1316" i="1"/>
  <c r="B1316" i="1"/>
  <c r="N1315" i="1"/>
  <c r="K1315" i="1"/>
  <c r="C1315" i="1"/>
  <c r="B1315" i="1"/>
  <c r="N1314" i="1"/>
  <c r="K1314" i="1"/>
  <c r="C1314" i="1"/>
  <c r="B1314" i="1"/>
  <c r="N1313" i="1"/>
  <c r="K1313" i="1"/>
  <c r="C1313" i="1"/>
  <c r="B1313" i="1"/>
  <c r="N1312" i="1"/>
  <c r="K1312" i="1"/>
  <c r="C1312" i="1"/>
  <c r="B1312" i="1"/>
  <c r="N1311" i="1"/>
  <c r="K1311" i="1"/>
  <c r="C1311" i="1"/>
  <c r="B1311" i="1"/>
  <c r="N1310" i="1"/>
  <c r="K1310" i="1"/>
  <c r="C1310" i="1"/>
  <c r="B1310" i="1"/>
  <c r="N1309" i="1"/>
  <c r="K1309" i="1"/>
  <c r="C1309" i="1"/>
  <c r="B1309" i="1"/>
  <c r="N1308" i="1"/>
  <c r="K1308" i="1"/>
  <c r="C1308" i="1"/>
  <c r="B1308" i="1"/>
  <c r="N1307" i="1"/>
  <c r="K1307" i="1"/>
  <c r="C1307" i="1"/>
  <c r="B1307" i="1"/>
  <c r="N1306" i="1"/>
  <c r="K1306" i="1"/>
  <c r="C1306" i="1"/>
  <c r="B1306" i="1"/>
  <c r="N1305" i="1"/>
  <c r="K1305" i="1"/>
  <c r="C1305" i="1"/>
  <c r="B1305" i="1"/>
  <c r="N1304" i="1"/>
  <c r="K1304" i="1"/>
  <c r="C1304" i="1"/>
  <c r="B1304" i="1"/>
  <c r="N1303" i="1"/>
  <c r="K1303" i="1"/>
  <c r="C1303" i="1"/>
  <c r="B1303" i="1"/>
  <c r="N1302" i="1"/>
  <c r="K1302" i="1"/>
  <c r="C1302" i="1"/>
  <c r="B1302" i="1"/>
  <c r="N1301" i="1"/>
  <c r="K1301" i="1"/>
  <c r="C1301" i="1"/>
  <c r="B1301" i="1"/>
  <c r="N1300" i="1"/>
  <c r="K1300" i="1"/>
  <c r="C1300" i="1"/>
  <c r="B1300" i="1"/>
  <c r="N1299" i="1"/>
  <c r="K1299" i="1"/>
  <c r="C1299" i="1"/>
  <c r="B1299" i="1"/>
  <c r="N1298" i="1"/>
  <c r="K1298" i="1"/>
  <c r="C1298" i="1"/>
  <c r="B1298" i="1"/>
  <c r="N1297" i="1"/>
  <c r="K1297" i="1"/>
  <c r="C1297" i="1"/>
  <c r="B1297" i="1"/>
  <c r="N1296" i="1"/>
  <c r="K1296" i="1"/>
  <c r="C1296" i="1"/>
  <c r="B1296" i="1"/>
  <c r="N1295" i="1"/>
  <c r="K1295" i="1"/>
  <c r="C1295" i="1"/>
  <c r="B1295" i="1"/>
  <c r="N1294" i="1"/>
  <c r="K1294" i="1"/>
  <c r="C1294" i="1"/>
  <c r="B1294" i="1"/>
  <c r="N1293" i="1"/>
  <c r="K1293" i="1"/>
  <c r="C1293" i="1"/>
  <c r="B1293" i="1"/>
  <c r="N1292" i="1"/>
  <c r="K1292" i="1"/>
  <c r="C1292" i="1"/>
  <c r="B1292" i="1"/>
  <c r="N1291" i="1"/>
  <c r="K1291" i="1"/>
  <c r="C1291" i="1"/>
  <c r="B1291" i="1"/>
  <c r="N1290" i="1"/>
  <c r="K1290" i="1"/>
  <c r="C1290" i="1"/>
  <c r="B1290" i="1"/>
  <c r="N1289" i="1"/>
  <c r="K1289" i="1"/>
  <c r="C1289" i="1"/>
  <c r="B1289" i="1"/>
  <c r="N1288" i="1"/>
  <c r="K1288" i="1"/>
  <c r="C1288" i="1"/>
  <c r="B1288" i="1"/>
  <c r="N1287" i="1"/>
  <c r="K1287" i="1"/>
  <c r="C1287" i="1"/>
  <c r="B1287" i="1"/>
  <c r="N1286" i="1"/>
  <c r="K1286" i="1"/>
  <c r="C1286" i="1"/>
  <c r="B1286" i="1"/>
  <c r="N1285" i="1"/>
  <c r="K1285" i="1"/>
  <c r="C1285" i="1"/>
  <c r="B1285" i="1"/>
  <c r="N1284" i="1"/>
  <c r="K1284" i="1"/>
  <c r="C1284" i="1"/>
  <c r="B1284" i="1"/>
  <c r="N1283" i="1"/>
  <c r="K1283" i="1"/>
  <c r="C1283" i="1"/>
  <c r="B1283" i="1"/>
  <c r="N1282" i="1"/>
  <c r="K1282" i="1"/>
  <c r="C1282" i="1"/>
  <c r="B1282" i="1"/>
  <c r="N1281" i="1"/>
  <c r="K1281" i="1"/>
  <c r="C1281" i="1"/>
  <c r="B1281" i="1"/>
  <c r="N1280" i="1"/>
  <c r="K1280" i="1"/>
  <c r="C1280" i="1"/>
  <c r="B1280" i="1"/>
  <c r="N1279" i="1"/>
  <c r="K1279" i="1"/>
  <c r="C1279" i="1"/>
  <c r="B1279" i="1"/>
  <c r="N1278" i="1"/>
  <c r="K1278" i="1"/>
  <c r="C1278" i="1"/>
  <c r="B1278" i="1"/>
  <c r="N1277" i="1"/>
  <c r="K1277" i="1"/>
  <c r="C1277" i="1"/>
  <c r="B1277" i="1"/>
  <c r="N1276" i="1"/>
  <c r="K1276" i="1"/>
  <c r="C1276" i="1"/>
  <c r="B1276" i="1"/>
  <c r="N1275" i="1"/>
  <c r="K1275" i="1"/>
  <c r="C1275" i="1"/>
  <c r="B1275" i="1"/>
  <c r="N1274" i="1"/>
  <c r="K1274" i="1"/>
  <c r="C1274" i="1"/>
  <c r="B1274" i="1"/>
  <c r="N1273" i="1"/>
  <c r="K1273" i="1"/>
  <c r="C1273" i="1"/>
  <c r="B1273" i="1"/>
  <c r="N1272" i="1"/>
  <c r="K1272" i="1"/>
  <c r="C1272" i="1"/>
  <c r="B1272" i="1"/>
  <c r="N1271" i="1"/>
  <c r="K1271" i="1"/>
  <c r="C1271" i="1"/>
  <c r="B1271" i="1"/>
  <c r="N1270" i="1"/>
  <c r="K1270" i="1"/>
  <c r="C1270" i="1"/>
  <c r="B1270" i="1"/>
  <c r="N1269" i="1"/>
  <c r="K1269" i="1"/>
  <c r="C1269" i="1"/>
  <c r="B1269" i="1"/>
  <c r="N1268" i="1"/>
  <c r="K1268" i="1"/>
  <c r="C1268" i="1"/>
  <c r="B1268" i="1"/>
  <c r="N1267" i="1"/>
  <c r="K1267" i="1"/>
  <c r="C1267" i="1"/>
  <c r="B1267" i="1"/>
  <c r="N1266" i="1"/>
  <c r="K1266" i="1"/>
  <c r="C1266" i="1"/>
  <c r="B1266" i="1"/>
  <c r="N1265" i="1"/>
  <c r="K1265" i="1"/>
  <c r="C1265" i="1"/>
  <c r="B1265" i="1"/>
  <c r="N1264" i="1"/>
  <c r="K1264" i="1"/>
  <c r="C1264" i="1"/>
  <c r="B1264" i="1"/>
  <c r="N1263" i="1"/>
  <c r="K1263" i="1"/>
  <c r="C1263" i="1"/>
  <c r="B1263" i="1"/>
  <c r="N1262" i="1"/>
  <c r="K1262" i="1"/>
  <c r="C1262" i="1"/>
  <c r="B1262" i="1"/>
  <c r="N1261" i="1"/>
  <c r="K1261" i="1"/>
  <c r="C1261" i="1"/>
  <c r="B1261" i="1"/>
  <c r="N1260" i="1"/>
  <c r="K1260" i="1"/>
  <c r="C1260" i="1"/>
  <c r="B1260" i="1"/>
  <c r="N1259" i="1"/>
  <c r="K1259" i="1"/>
  <c r="C1259" i="1"/>
  <c r="B1259" i="1"/>
  <c r="N1258" i="1"/>
  <c r="K1258" i="1"/>
  <c r="C1258" i="1"/>
  <c r="B1258" i="1"/>
  <c r="N1257" i="1"/>
  <c r="K1257" i="1"/>
  <c r="C1257" i="1"/>
  <c r="B1257" i="1"/>
  <c r="N1256" i="1"/>
  <c r="K1256" i="1"/>
  <c r="C1256" i="1"/>
  <c r="B1256" i="1"/>
  <c r="N1255" i="1"/>
  <c r="K1255" i="1"/>
  <c r="C1255" i="1"/>
  <c r="B1255" i="1"/>
  <c r="N1254" i="1"/>
  <c r="K1254" i="1"/>
  <c r="C1254" i="1"/>
  <c r="B1254" i="1"/>
  <c r="N1253" i="1"/>
  <c r="K1253" i="1"/>
  <c r="C1253" i="1"/>
  <c r="B1253" i="1"/>
  <c r="N1252" i="1"/>
  <c r="K1252" i="1"/>
  <c r="C1252" i="1"/>
  <c r="B1252" i="1"/>
  <c r="N1251" i="1"/>
  <c r="K1251" i="1"/>
  <c r="C1251" i="1"/>
  <c r="B1251" i="1"/>
  <c r="N1250" i="1"/>
  <c r="K1250" i="1"/>
  <c r="C1250" i="1"/>
  <c r="B1250" i="1"/>
  <c r="N1249" i="1"/>
  <c r="K1249" i="1"/>
  <c r="C1249" i="1"/>
  <c r="B1249" i="1"/>
  <c r="N1248" i="1"/>
  <c r="K1248" i="1"/>
  <c r="C1248" i="1"/>
  <c r="B1248" i="1"/>
  <c r="N1247" i="1"/>
  <c r="K1247" i="1"/>
  <c r="C1247" i="1"/>
  <c r="B1247" i="1"/>
  <c r="N1246" i="1"/>
  <c r="K1246" i="1"/>
  <c r="C1246" i="1"/>
  <c r="B1246" i="1"/>
  <c r="N1245" i="1"/>
  <c r="K1245" i="1"/>
  <c r="C1245" i="1"/>
  <c r="B1245" i="1"/>
  <c r="N1244" i="1"/>
  <c r="K1244" i="1"/>
  <c r="C1244" i="1"/>
  <c r="B1244" i="1"/>
  <c r="N1243" i="1"/>
  <c r="K1243" i="1"/>
  <c r="C1243" i="1"/>
  <c r="B1243" i="1"/>
  <c r="N1242" i="1"/>
  <c r="K1242" i="1"/>
  <c r="C1242" i="1"/>
  <c r="B1242" i="1"/>
  <c r="N1241" i="1"/>
  <c r="K1241" i="1"/>
  <c r="C1241" i="1"/>
  <c r="B1241" i="1"/>
  <c r="N1240" i="1"/>
  <c r="K1240" i="1"/>
  <c r="C1240" i="1"/>
  <c r="B1240" i="1"/>
  <c r="N1239" i="1"/>
  <c r="K1239" i="1"/>
  <c r="C1239" i="1"/>
  <c r="B1239" i="1"/>
  <c r="N1238" i="1"/>
  <c r="K1238" i="1"/>
  <c r="C1238" i="1"/>
  <c r="B1238" i="1"/>
  <c r="N1237" i="1"/>
  <c r="K1237" i="1"/>
  <c r="C1237" i="1"/>
  <c r="B1237" i="1"/>
  <c r="N1236" i="1"/>
  <c r="K1236" i="1"/>
  <c r="C1236" i="1"/>
  <c r="B1236" i="1"/>
  <c r="N1235" i="1"/>
  <c r="K1235" i="1"/>
  <c r="C1235" i="1"/>
  <c r="B1235" i="1"/>
  <c r="N1234" i="1"/>
  <c r="K1234" i="1"/>
  <c r="C1234" i="1"/>
  <c r="B1234" i="1"/>
  <c r="N1233" i="1"/>
  <c r="K1233" i="1"/>
  <c r="C1233" i="1"/>
  <c r="B1233" i="1"/>
  <c r="N1232" i="1"/>
  <c r="K1232" i="1"/>
  <c r="C1232" i="1"/>
  <c r="B1232" i="1"/>
  <c r="N1231" i="1"/>
  <c r="K1231" i="1"/>
  <c r="C1231" i="1"/>
  <c r="B1231" i="1"/>
  <c r="N1230" i="1"/>
  <c r="K1230" i="1"/>
  <c r="C1230" i="1"/>
  <c r="B1230" i="1"/>
  <c r="N1229" i="1"/>
  <c r="K1229" i="1"/>
  <c r="C1229" i="1"/>
  <c r="B1229" i="1"/>
  <c r="N1228" i="1"/>
  <c r="K1228" i="1"/>
  <c r="C1228" i="1"/>
  <c r="B1228" i="1"/>
  <c r="N1227" i="1"/>
  <c r="K1227" i="1"/>
  <c r="C1227" i="1"/>
  <c r="B1227" i="1"/>
  <c r="N1226" i="1"/>
  <c r="K1226" i="1"/>
  <c r="C1226" i="1"/>
  <c r="B1226" i="1"/>
  <c r="N1225" i="1"/>
  <c r="K1225" i="1"/>
  <c r="C1225" i="1"/>
  <c r="B1225" i="1"/>
  <c r="N1224" i="1"/>
  <c r="K1224" i="1"/>
  <c r="C1224" i="1"/>
  <c r="B1224" i="1"/>
  <c r="N1223" i="1"/>
  <c r="K1223" i="1"/>
  <c r="C1223" i="1"/>
  <c r="B1223" i="1"/>
  <c r="N1222" i="1"/>
  <c r="K1222" i="1"/>
  <c r="C1222" i="1"/>
  <c r="B1222" i="1"/>
  <c r="N1221" i="1"/>
  <c r="K1221" i="1"/>
  <c r="C1221" i="1"/>
  <c r="B1221" i="1"/>
  <c r="N1220" i="1"/>
  <c r="K1220" i="1"/>
  <c r="C1220" i="1"/>
  <c r="B1220" i="1"/>
  <c r="N1219" i="1"/>
  <c r="K1219" i="1"/>
  <c r="C1219" i="1"/>
  <c r="B1219" i="1"/>
  <c r="N1218" i="1"/>
  <c r="K1218" i="1"/>
  <c r="C1218" i="1"/>
  <c r="B1218" i="1"/>
  <c r="N1217" i="1"/>
  <c r="K1217" i="1"/>
  <c r="C1217" i="1"/>
  <c r="B1217" i="1"/>
  <c r="N1216" i="1"/>
  <c r="K1216" i="1"/>
  <c r="C1216" i="1"/>
  <c r="B1216" i="1"/>
  <c r="N1215" i="1"/>
  <c r="K1215" i="1"/>
  <c r="C1215" i="1"/>
  <c r="B1215" i="1"/>
  <c r="N1214" i="1"/>
  <c r="K1214" i="1"/>
  <c r="C1214" i="1"/>
  <c r="B1214" i="1"/>
  <c r="N1213" i="1"/>
  <c r="K1213" i="1"/>
  <c r="C1213" i="1"/>
  <c r="B1213" i="1"/>
  <c r="N1212" i="1"/>
  <c r="K1212" i="1"/>
  <c r="C1212" i="1"/>
  <c r="B1212" i="1"/>
  <c r="N1211" i="1"/>
  <c r="K1211" i="1"/>
  <c r="C1211" i="1"/>
  <c r="B1211" i="1"/>
  <c r="N1210" i="1"/>
  <c r="K1210" i="1"/>
  <c r="C1210" i="1"/>
  <c r="B1210" i="1"/>
  <c r="N1209" i="1"/>
  <c r="K1209" i="1"/>
  <c r="C1209" i="1"/>
  <c r="B1209" i="1"/>
  <c r="N1208" i="1"/>
  <c r="K1208" i="1"/>
  <c r="C1208" i="1"/>
  <c r="B1208" i="1"/>
  <c r="N1207" i="1"/>
  <c r="K1207" i="1"/>
  <c r="C1207" i="1"/>
  <c r="B1207" i="1"/>
  <c r="N1206" i="1"/>
  <c r="K1206" i="1"/>
  <c r="C1206" i="1"/>
  <c r="B1206" i="1"/>
  <c r="N1205" i="1"/>
  <c r="K1205" i="1"/>
  <c r="C1205" i="1"/>
  <c r="B1205" i="1"/>
  <c r="N1204" i="1"/>
  <c r="K1204" i="1"/>
  <c r="C1204" i="1"/>
  <c r="B1204" i="1"/>
  <c r="N1203" i="1"/>
  <c r="K1203" i="1"/>
  <c r="C1203" i="1"/>
  <c r="B1203" i="1"/>
  <c r="N1202" i="1"/>
  <c r="K1202" i="1"/>
  <c r="C1202" i="1"/>
  <c r="B1202" i="1"/>
  <c r="N1201" i="1"/>
  <c r="K1201" i="1"/>
  <c r="C1201" i="1"/>
  <c r="B1201" i="1"/>
  <c r="N1200" i="1"/>
  <c r="K1200" i="1"/>
  <c r="C1200" i="1"/>
  <c r="B1200" i="1"/>
  <c r="N1199" i="1"/>
  <c r="K1199" i="1"/>
  <c r="C1199" i="1"/>
  <c r="B1199" i="1"/>
  <c r="N1198" i="1"/>
  <c r="K1198" i="1"/>
  <c r="C1198" i="1"/>
  <c r="B1198" i="1"/>
  <c r="N1197" i="1"/>
  <c r="K1197" i="1"/>
  <c r="C1197" i="1"/>
  <c r="B1197" i="1"/>
  <c r="N1196" i="1"/>
  <c r="K1196" i="1"/>
  <c r="C1196" i="1"/>
  <c r="B1196" i="1"/>
  <c r="N1195" i="1"/>
  <c r="K1195" i="1"/>
  <c r="C1195" i="1"/>
  <c r="B1195" i="1"/>
  <c r="N1194" i="1"/>
  <c r="K1194" i="1"/>
  <c r="C1194" i="1"/>
  <c r="B1194" i="1"/>
  <c r="N1193" i="1"/>
  <c r="K1193" i="1"/>
  <c r="C1193" i="1"/>
  <c r="B1193" i="1"/>
  <c r="N1192" i="1"/>
  <c r="K1192" i="1"/>
  <c r="C1192" i="1"/>
  <c r="B1192" i="1"/>
  <c r="N1191" i="1"/>
  <c r="K1191" i="1"/>
  <c r="C1191" i="1"/>
  <c r="B1191" i="1"/>
  <c r="N1190" i="1"/>
  <c r="K1190" i="1"/>
  <c r="C1190" i="1"/>
  <c r="B1190" i="1"/>
  <c r="N1189" i="1"/>
  <c r="K1189" i="1"/>
  <c r="C1189" i="1"/>
  <c r="B1189" i="1"/>
  <c r="N1188" i="1"/>
  <c r="K1188" i="1"/>
  <c r="C1188" i="1"/>
  <c r="B1188" i="1"/>
  <c r="N1187" i="1"/>
  <c r="K1187" i="1"/>
  <c r="C1187" i="1"/>
  <c r="B1187" i="1"/>
  <c r="N1186" i="1"/>
  <c r="K1186" i="1"/>
  <c r="C1186" i="1"/>
  <c r="B1186" i="1"/>
  <c r="N1185" i="1"/>
  <c r="K1185" i="1"/>
  <c r="C1185" i="1"/>
  <c r="B1185" i="1"/>
  <c r="N1184" i="1"/>
  <c r="K1184" i="1"/>
  <c r="C1184" i="1"/>
  <c r="B1184" i="1"/>
  <c r="N1183" i="1"/>
  <c r="K1183" i="1"/>
  <c r="C1183" i="1"/>
  <c r="B1183" i="1"/>
  <c r="N1182" i="1"/>
  <c r="K1182" i="1"/>
  <c r="C1182" i="1"/>
  <c r="B1182" i="1"/>
  <c r="N1181" i="1"/>
  <c r="K1181" i="1"/>
  <c r="C1181" i="1"/>
  <c r="B1181" i="1"/>
  <c r="N1180" i="1"/>
  <c r="K1180" i="1"/>
  <c r="C1180" i="1"/>
  <c r="B1180" i="1"/>
  <c r="N1179" i="1"/>
  <c r="K1179" i="1"/>
  <c r="C1179" i="1"/>
  <c r="B1179" i="1"/>
  <c r="N1178" i="1"/>
  <c r="K1178" i="1"/>
  <c r="C1178" i="1"/>
  <c r="B1178" i="1"/>
  <c r="N1177" i="1"/>
  <c r="K1177" i="1"/>
  <c r="C1177" i="1"/>
  <c r="B1177" i="1"/>
  <c r="N1176" i="1"/>
  <c r="K1176" i="1"/>
  <c r="C1176" i="1"/>
  <c r="B1176" i="1"/>
  <c r="N1175" i="1"/>
  <c r="K1175" i="1"/>
  <c r="C1175" i="1"/>
  <c r="B1175" i="1"/>
  <c r="N1174" i="1"/>
  <c r="K1174" i="1"/>
  <c r="C1174" i="1"/>
  <c r="B1174" i="1"/>
  <c r="N1173" i="1"/>
  <c r="K1173" i="1"/>
  <c r="C1173" i="1"/>
  <c r="B1173" i="1"/>
  <c r="N1172" i="1"/>
  <c r="K1172" i="1"/>
  <c r="C1172" i="1"/>
  <c r="B1172" i="1"/>
  <c r="N1171" i="1"/>
  <c r="K1171" i="1"/>
  <c r="C1171" i="1"/>
  <c r="B1171" i="1"/>
  <c r="N1170" i="1"/>
  <c r="K1170" i="1"/>
  <c r="C1170" i="1"/>
  <c r="B1170" i="1"/>
  <c r="N1169" i="1"/>
  <c r="K1169" i="1"/>
  <c r="C1169" i="1"/>
  <c r="B1169" i="1"/>
  <c r="N1168" i="1"/>
  <c r="K1168" i="1"/>
  <c r="C1168" i="1"/>
  <c r="B1168" i="1"/>
  <c r="N1167" i="1"/>
  <c r="K1167" i="1"/>
  <c r="C1167" i="1"/>
  <c r="B1167" i="1"/>
  <c r="N1166" i="1"/>
  <c r="K1166" i="1"/>
  <c r="C1166" i="1"/>
  <c r="B1166" i="1"/>
  <c r="N1165" i="1"/>
  <c r="K1165" i="1"/>
  <c r="C1165" i="1"/>
  <c r="B1165" i="1"/>
  <c r="N1164" i="1"/>
  <c r="K1164" i="1"/>
  <c r="C1164" i="1"/>
  <c r="B1164" i="1"/>
  <c r="N1163" i="1"/>
  <c r="K1163" i="1"/>
  <c r="C1163" i="1"/>
  <c r="B1163" i="1"/>
  <c r="N1162" i="1"/>
  <c r="C1162" i="1"/>
  <c r="B1162" i="1"/>
  <c r="N1161" i="1"/>
  <c r="C1161" i="1"/>
  <c r="B1161" i="1"/>
  <c r="N1160" i="1"/>
  <c r="K1160" i="1"/>
  <c r="C1160" i="1"/>
  <c r="B1160" i="1"/>
  <c r="N1159" i="1"/>
  <c r="K1159" i="1"/>
  <c r="C1159" i="1"/>
  <c r="B1159" i="1"/>
  <c r="N1158" i="1"/>
  <c r="K1158" i="1"/>
  <c r="C1158" i="1"/>
  <c r="B1158" i="1"/>
  <c r="N1157" i="1"/>
  <c r="K1157" i="1"/>
  <c r="C1157" i="1"/>
  <c r="B1157" i="1"/>
  <c r="N1156" i="1"/>
  <c r="K1156" i="1"/>
  <c r="C1156" i="1"/>
  <c r="B1156" i="1"/>
  <c r="N1155" i="1"/>
  <c r="K1155" i="1"/>
  <c r="C1155" i="1"/>
  <c r="B1155" i="1"/>
  <c r="N1154" i="1"/>
  <c r="K1154" i="1"/>
  <c r="C1154" i="1"/>
  <c r="B1154" i="1"/>
  <c r="N1153" i="1"/>
  <c r="K1153" i="1"/>
  <c r="C1153" i="1"/>
  <c r="B1153" i="1"/>
  <c r="N1152" i="1"/>
  <c r="K1152" i="1"/>
  <c r="C1152" i="1"/>
  <c r="B1152" i="1"/>
  <c r="N1151" i="1"/>
  <c r="K1151" i="1"/>
  <c r="C1151" i="1"/>
  <c r="B1151" i="1"/>
  <c r="N1150" i="1"/>
  <c r="K1150" i="1"/>
  <c r="C1150" i="1"/>
  <c r="B1150" i="1"/>
  <c r="N1149" i="1"/>
  <c r="K1149" i="1"/>
  <c r="C1149" i="1"/>
  <c r="B1149" i="1"/>
  <c r="N1148" i="1"/>
  <c r="K1148" i="1"/>
  <c r="C1148" i="1"/>
  <c r="B1148" i="1"/>
  <c r="N1147" i="1"/>
  <c r="K1147" i="1"/>
  <c r="C1147" i="1"/>
  <c r="B1147" i="1"/>
  <c r="N1146" i="1"/>
  <c r="K1146" i="1"/>
  <c r="C1146" i="1"/>
  <c r="B1146" i="1"/>
  <c r="N1145" i="1"/>
  <c r="K1145" i="1"/>
  <c r="C1145" i="1"/>
  <c r="B1145" i="1"/>
  <c r="N1144" i="1"/>
  <c r="K1144" i="1"/>
  <c r="C1144" i="1"/>
  <c r="B1144" i="1"/>
  <c r="N1143" i="1"/>
  <c r="K1143" i="1"/>
  <c r="C1143" i="1"/>
  <c r="B1143" i="1"/>
  <c r="N1142" i="1"/>
  <c r="K1142" i="1"/>
  <c r="C1142" i="1"/>
  <c r="B1142" i="1"/>
  <c r="N1141" i="1"/>
  <c r="K1141" i="1"/>
  <c r="C1141" i="1"/>
  <c r="B1141" i="1"/>
  <c r="N1140" i="1"/>
  <c r="K1140" i="1"/>
  <c r="C1140" i="1"/>
  <c r="B1140" i="1"/>
  <c r="N1139" i="1"/>
  <c r="K1139" i="1"/>
  <c r="C1139" i="1"/>
  <c r="B1139" i="1"/>
  <c r="N1138" i="1"/>
  <c r="K1138" i="1"/>
  <c r="C1138" i="1"/>
  <c r="B1138" i="1"/>
  <c r="N1137" i="1"/>
  <c r="K1137" i="1"/>
  <c r="C1137" i="1"/>
  <c r="B1137" i="1"/>
  <c r="N1136" i="1"/>
  <c r="K1136" i="1"/>
  <c r="C1136" i="1"/>
  <c r="B1136" i="1"/>
  <c r="N1135" i="1"/>
  <c r="K1135" i="1"/>
  <c r="C1135" i="1"/>
  <c r="B1135" i="1"/>
  <c r="N1134" i="1"/>
  <c r="K1134" i="1"/>
  <c r="C1134" i="1"/>
  <c r="B1134" i="1"/>
  <c r="N1133" i="1"/>
  <c r="K1133" i="1"/>
  <c r="C1133" i="1"/>
  <c r="B1133" i="1"/>
  <c r="N1132" i="1"/>
  <c r="K1132" i="1"/>
  <c r="C1132" i="1"/>
  <c r="B1132" i="1"/>
  <c r="N1131" i="1"/>
  <c r="K1131" i="1"/>
  <c r="C1131" i="1"/>
  <c r="B1131" i="1"/>
  <c r="N1130" i="1"/>
  <c r="K1130" i="1"/>
  <c r="C1130" i="1"/>
  <c r="B1130" i="1"/>
  <c r="N1129" i="1"/>
  <c r="K1129" i="1"/>
  <c r="C1129" i="1"/>
  <c r="B1129" i="1"/>
  <c r="N1128" i="1"/>
  <c r="K1128" i="1"/>
  <c r="C1128" i="1"/>
  <c r="B1128" i="1"/>
  <c r="N1127" i="1"/>
  <c r="K1127" i="1"/>
  <c r="C1127" i="1"/>
  <c r="B1127" i="1"/>
  <c r="N1126" i="1"/>
  <c r="K1126" i="1"/>
  <c r="C1126" i="1"/>
  <c r="B1126" i="1"/>
  <c r="N1125" i="1"/>
  <c r="K1125" i="1"/>
  <c r="C1125" i="1"/>
  <c r="B1125" i="1"/>
  <c r="N1124" i="1"/>
  <c r="K1124" i="1"/>
  <c r="C1124" i="1"/>
  <c r="B1124" i="1"/>
  <c r="N1123" i="1"/>
  <c r="K1123" i="1"/>
  <c r="C1123" i="1"/>
  <c r="B1123" i="1"/>
  <c r="N1122" i="1"/>
  <c r="K1122" i="1"/>
  <c r="C1122" i="1"/>
  <c r="B1122" i="1"/>
  <c r="N1121" i="1"/>
  <c r="K1121" i="1"/>
  <c r="C1121" i="1"/>
  <c r="B1121" i="1"/>
  <c r="N1120" i="1"/>
  <c r="K1120" i="1"/>
  <c r="C1120" i="1"/>
  <c r="B1120" i="1"/>
  <c r="N1119" i="1"/>
  <c r="K1119" i="1"/>
  <c r="C1119" i="1"/>
  <c r="B1119" i="1"/>
  <c r="N1118" i="1"/>
  <c r="K1118" i="1"/>
  <c r="C1118" i="1"/>
  <c r="B1118" i="1"/>
  <c r="N1117" i="1"/>
  <c r="K1117" i="1"/>
  <c r="C1117" i="1"/>
  <c r="B1117" i="1"/>
  <c r="N1116" i="1"/>
  <c r="K1116" i="1"/>
  <c r="C1116" i="1"/>
  <c r="B1116" i="1"/>
  <c r="N1115" i="1"/>
  <c r="K1115" i="1"/>
  <c r="C1115" i="1"/>
  <c r="B1115" i="1"/>
  <c r="N1114" i="1"/>
  <c r="K1114" i="1"/>
  <c r="C1114" i="1"/>
  <c r="B1114" i="1"/>
  <c r="N1113" i="1"/>
  <c r="K1113" i="1"/>
  <c r="C1113" i="1"/>
  <c r="B1113" i="1"/>
  <c r="N1112" i="1"/>
  <c r="K1112" i="1"/>
  <c r="C1112" i="1"/>
  <c r="B1112" i="1"/>
  <c r="N1111" i="1"/>
  <c r="K1111" i="1"/>
  <c r="C1111" i="1"/>
  <c r="B1111" i="1"/>
  <c r="N1110" i="1"/>
  <c r="K1110" i="1"/>
  <c r="C1110" i="1"/>
  <c r="B1110" i="1"/>
  <c r="N1109" i="1"/>
  <c r="K1109" i="1"/>
  <c r="C1109" i="1"/>
  <c r="B1109" i="1"/>
  <c r="N1108" i="1"/>
  <c r="K1108" i="1"/>
  <c r="C1108" i="1"/>
  <c r="B1108" i="1"/>
  <c r="N1107" i="1"/>
  <c r="K1107" i="1"/>
  <c r="C1107" i="1"/>
  <c r="B1107" i="1"/>
  <c r="N1106" i="1"/>
  <c r="K1106" i="1"/>
  <c r="C1106" i="1"/>
  <c r="B1106" i="1"/>
  <c r="N1105" i="1"/>
  <c r="K1105" i="1"/>
  <c r="C1105" i="1"/>
  <c r="B1105" i="1"/>
  <c r="N1104" i="1"/>
  <c r="K1104" i="1"/>
  <c r="C1104" i="1"/>
  <c r="B1104" i="1"/>
  <c r="N1103" i="1"/>
  <c r="K1103" i="1"/>
  <c r="C1103" i="1"/>
  <c r="B1103" i="1"/>
  <c r="N1102" i="1"/>
  <c r="K1102" i="1"/>
  <c r="C1102" i="1"/>
  <c r="B1102" i="1"/>
  <c r="N1101" i="1"/>
  <c r="K1101" i="1"/>
  <c r="C1101" i="1"/>
  <c r="B1101" i="1"/>
  <c r="N1100" i="1"/>
  <c r="K1100" i="1"/>
  <c r="C1100" i="1"/>
  <c r="B1100" i="1"/>
  <c r="N1099" i="1"/>
  <c r="K1099" i="1"/>
  <c r="C1099" i="1"/>
  <c r="B1099" i="1"/>
  <c r="N1098" i="1"/>
  <c r="K1098" i="1"/>
  <c r="C1098" i="1"/>
  <c r="B1098" i="1"/>
  <c r="N1097" i="1"/>
  <c r="K1097" i="1"/>
  <c r="C1097" i="1"/>
  <c r="B1097" i="1"/>
  <c r="N1096" i="1"/>
  <c r="K1096" i="1"/>
  <c r="C1096" i="1"/>
  <c r="B1096" i="1"/>
  <c r="N1095" i="1"/>
  <c r="K1095" i="1"/>
  <c r="C1095" i="1"/>
  <c r="B1095" i="1"/>
  <c r="N1094" i="1"/>
  <c r="K1094" i="1"/>
  <c r="C1094" i="1"/>
  <c r="B1094" i="1"/>
  <c r="N1093" i="1"/>
  <c r="K1093" i="1"/>
  <c r="C1093" i="1"/>
  <c r="B1093" i="1"/>
  <c r="N1092" i="1"/>
  <c r="K1092" i="1"/>
  <c r="C1092" i="1"/>
  <c r="B1092" i="1"/>
  <c r="N1091" i="1"/>
  <c r="K1091" i="1"/>
  <c r="C1091" i="1"/>
  <c r="B1091" i="1"/>
  <c r="N1090" i="1"/>
  <c r="K1090" i="1"/>
  <c r="C1090" i="1"/>
  <c r="B1090" i="1"/>
  <c r="N1089" i="1"/>
  <c r="K1089" i="1"/>
  <c r="C1089" i="1"/>
  <c r="B1089" i="1"/>
  <c r="N1088" i="1"/>
  <c r="K1088" i="1"/>
  <c r="C1088" i="1"/>
  <c r="B1088" i="1"/>
  <c r="N1087" i="1"/>
  <c r="K1087" i="1"/>
  <c r="C1087" i="1"/>
  <c r="B1087" i="1"/>
  <c r="N1086" i="1"/>
  <c r="K1086" i="1"/>
  <c r="C1086" i="1"/>
  <c r="B1086" i="1"/>
  <c r="N1085" i="1"/>
  <c r="K1085" i="1"/>
  <c r="C1085" i="1"/>
  <c r="B1085" i="1"/>
  <c r="N1084" i="1"/>
  <c r="K1084" i="1"/>
  <c r="C1084" i="1"/>
  <c r="B1084" i="1"/>
  <c r="N1083" i="1"/>
  <c r="K1083" i="1"/>
  <c r="C1083" i="1"/>
  <c r="B1083" i="1"/>
  <c r="N1082" i="1"/>
  <c r="K1082" i="1"/>
  <c r="C1082" i="1"/>
  <c r="B1082" i="1"/>
  <c r="N1081" i="1"/>
  <c r="K1081" i="1"/>
  <c r="C1081" i="1"/>
  <c r="B1081" i="1"/>
  <c r="N1080" i="1"/>
  <c r="K1080" i="1"/>
  <c r="C1080" i="1"/>
  <c r="B1080" i="1"/>
  <c r="N1079" i="1"/>
  <c r="K1079" i="1"/>
  <c r="C1079" i="1"/>
  <c r="B1079" i="1"/>
  <c r="N1078" i="1"/>
  <c r="K1078" i="1"/>
  <c r="C1078" i="1"/>
  <c r="B1078" i="1"/>
  <c r="N1077" i="1"/>
  <c r="K1077" i="1"/>
  <c r="C1077" i="1"/>
  <c r="B1077" i="1"/>
  <c r="N1076" i="1"/>
  <c r="K1076" i="1"/>
  <c r="C1076" i="1"/>
  <c r="B1076" i="1"/>
  <c r="N1075" i="1"/>
  <c r="K1075" i="1"/>
  <c r="C1075" i="1"/>
  <c r="B1075" i="1"/>
  <c r="N1074" i="1"/>
  <c r="K1074" i="1"/>
  <c r="C1074" i="1"/>
  <c r="B1074" i="1"/>
  <c r="N1073" i="1"/>
  <c r="K1073" i="1"/>
  <c r="C1073" i="1"/>
  <c r="B1073" i="1"/>
  <c r="N1072" i="1"/>
  <c r="K1072" i="1"/>
  <c r="C1072" i="1"/>
  <c r="B1072" i="1"/>
  <c r="N1071" i="1"/>
  <c r="K1071" i="1"/>
  <c r="C1071" i="1"/>
  <c r="B1071" i="1"/>
  <c r="N1070" i="1"/>
  <c r="K1070" i="1"/>
  <c r="C1070" i="1"/>
  <c r="B1070" i="1"/>
  <c r="N1069" i="1"/>
  <c r="K1069" i="1"/>
  <c r="C1069" i="1"/>
  <c r="B1069" i="1"/>
  <c r="N1068" i="1"/>
  <c r="K1068" i="1"/>
  <c r="C1068" i="1"/>
  <c r="B1068" i="1"/>
  <c r="N1067" i="1"/>
  <c r="K1067" i="1"/>
  <c r="C1067" i="1"/>
  <c r="B1067" i="1"/>
  <c r="N1066" i="1"/>
  <c r="K1066" i="1"/>
  <c r="C1066" i="1"/>
  <c r="B1066" i="1"/>
  <c r="N1065" i="1"/>
  <c r="K1065" i="1"/>
  <c r="C1065" i="1"/>
  <c r="B1065" i="1"/>
  <c r="N1064" i="1"/>
  <c r="K1064" i="1"/>
  <c r="C1064" i="1"/>
  <c r="B1064" i="1"/>
  <c r="N1063" i="1"/>
  <c r="K1063" i="1"/>
  <c r="C1063" i="1"/>
  <c r="B1063" i="1"/>
  <c r="N1062" i="1"/>
  <c r="K1062" i="1"/>
  <c r="C1062" i="1"/>
  <c r="B1062" i="1"/>
  <c r="N1061" i="1"/>
  <c r="K1061" i="1"/>
  <c r="C1061" i="1"/>
  <c r="B1061" i="1"/>
  <c r="N1060" i="1"/>
  <c r="K1060" i="1"/>
  <c r="C1060" i="1"/>
  <c r="B1060" i="1"/>
  <c r="N1059" i="1"/>
  <c r="K1059" i="1"/>
  <c r="C1059" i="1"/>
  <c r="B1059" i="1"/>
  <c r="N1058" i="1"/>
  <c r="K1058" i="1"/>
  <c r="C1058" i="1"/>
  <c r="B1058" i="1"/>
  <c r="N1057" i="1"/>
  <c r="K1057" i="1"/>
  <c r="C1057" i="1"/>
  <c r="B1057" i="1"/>
  <c r="N1056" i="1"/>
  <c r="K1056" i="1"/>
  <c r="C1056" i="1"/>
  <c r="B1056" i="1"/>
  <c r="N1055" i="1"/>
  <c r="K1055" i="1"/>
  <c r="C1055" i="1"/>
  <c r="B1055" i="1"/>
  <c r="N1054" i="1"/>
  <c r="K1054" i="1"/>
  <c r="C1054" i="1"/>
  <c r="B1054" i="1"/>
  <c r="N1053" i="1"/>
  <c r="K1053" i="1"/>
  <c r="C1053" i="1"/>
  <c r="B1053" i="1"/>
  <c r="N1052" i="1"/>
  <c r="K1052" i="1"/>
  <c r="C1052" i="1"/>
  <c r="B1052" i="1"/>
  <c r="N1051" i="1"/>
  <c r="K1051" i="1"/>
  <c r="C1051" i="1"/>
  <c r="B1051" i="1"/>
  <c r="N1050" i="1"/>
  <c r="K1050" i="1"/>
  <c r="C1050" i="1"/>
  <c r="B1050" i="1"/>
  <c r="N1049" i="1"/>
  <c r="K1049" i="1"/>
  <c r="C1049" i="1"/>
  <c r="B1049" i="1"/>
  <c r="N1048" i="1"/>
  <c r="K1048" i="1"/>
  <c r="C1048" i="1"/>
  <c r="B1048" i="1"/>
  <c r="N1047" i="1"/>
  <c r="K1047" i="1"/>
  <c r="C1047" i="1"/>
  <c r="B1047" i="1"/>
  <c r="N1046" i="1"/>
  <c r="K1046" i="1"/>
  <c r="C1046" i="1"/>
  <c r="B1046" i="1"/>
  <c r="N1045" i="1"/>
  <c r="K1045" i="1"/>
  <c r="C1045" i="1"/>
  <c r="B1045" i="1"/>
  <c r="N1044" i="1"/>
  <c r="K1044" i="1"/>
  <c r="C1044" i="1"/>
  <c r="B1044" i="1"/>
  <c r="N1043" i="1"/>
  <c r="K1043" i="1"/>
  <c r="C1043" i="1"/>
  <c r="B1043" i="1"/>
  <c r="N1042" i="1"/>
  <c r="K1042" i="1"/>
  <c r="C1042" i="1"/>
  <c r="B1042" i="1"/>
  <c r="N1041" i="1"/>
  <c r="K1041" i="1"/>
  <c r="C1041" i="1"/>
  <c r="B1041" i="1"/>
  <c r="N1040" i="1"/>
  <c r="K1040" i="1"/>
  <c r="C1040" i="1"/>
  <c r="B1040" i="1"/>
  <c r="N1039" i="1"/>
  <c r="K1039" i="1"/>
  <c r="C1039" i="1"/>
  <c r="B1039" i="1"/>
  <c r="N1038" i="1"/>
  <c r="K1038" i="1"/>
  <c r="C1038" i="1"/>
  <c r="B1038" i="1"/>
  <c r="N1037" i="1"/>
  <c r="K1037" i="1"/>
  <c r="C1037" i="1"/>
  <c r="B1037" i="1"/>
  <c r="N1036" i="1"/>
  <c r="K1036" i="1"/>
  <c r="C1036" i="1"/>
  <c r="B1036" i="1"/>
  <c r="N1035" i="1"/>
  <c r="K1035" i="1"/>
  <c r="C1035" i="1"/>
  <c r="B1035" i="1"/>
  <c r="N1034" i="1"/>
  <c r="K1034" i="1"/>
  <c r="C1034" i="1"/>
  <c r="B1034" i="1"/>
  <c r="N1033" i="1"/>
  <c r="K1033" i="1"/>
  <c r="C1033" i="1"/>
  <c r="B1033" i="1"/>
  <c r="N1032" i="1"/>
  <c r="K1032" i="1"/>
  <c r="C1032" i="1"/>
  <c r="B1032" i="1"/>
  <c r="N1031" i="1"/>
  <c r="K1031" i="1"/>
  <c r="C1031" i="1"/>
  <c r="B1031" i="1"/>
  <c r="N1030" i="1"/>
  <c r="K1030" i="1"/>
  <c r="C1030" i="1"/>
  <c r="B1030" i="1"/>
  <c r="N1029" i="1"/>
  <c r="K1029" i="1"/>
  <c r="C1029" i="1"/>
  <c r="B1029" i="1"/>
  <c r="N1028" i="1"/>
  <c r="K1028" i="1"/>
  <c r="C1028" i="1"/>
  <c r="B1028" i="1"/>
  <c r="N1027" i="1"/>
  <c r="K1027" i="1"/>
  <c r="C1027" i="1"/>
  <c r="B1027" i="1"/>
  <c r="N1026" i="1"/>
  <c r="K1026" i="1"/>
  <c r="C1026" i="1"/>
  <c r="B1026" i="1"/>
  <c r="N1025" i="1"/>
  <c r="K1025" i="1"/>
  <c r="C1025" i="1"/>
  <c r="B1025" i="1"/>
  <c r="N1024" i="1"/>
  <c r="K1024" i="1"/>
  <c r="C1024" i="1"/>
  <c r="B1024" i="1"/>
  <c r="N1023" i="1"/>
  <c r="K1023" i="1"/>
  <c r="C1023" i="1"/>
  <c r="B1023" i="1"/>
  <c r="N1022" i="1"/>
  <c r="K1022" i="1"/>
  <c r="C1022" i="1"/>
  <c r="B1022" i="1"/>
  <c r="N1021" i="1"/>
  <c r="K1021" i="1"/>
  <c r="C1021" i="1"/>
  <c r="B1021" i="1"/>
  <c r="N1020" i="1"/>
  <c r="K1020" i="1"/>
  <c r="C1020" i="1"/>
  <c r="B1020" i="1"/>
  <c r="N1019" i="1"/>
  <c r="K1019" i="1"/>
  <c r="C1019" i="1"/>
  <c r="B1019" i="1"/>
  <c r="N1018" i="1"/>
  <c r="K1018" i="1"/>
  <c r="C1018" i="1"/>
  <c r="B1018" i="1"/>
  <c r="N1017" i="1"/>
  <c r="K1017" i="1"/>
  <c r="C1017" i="1"/>
  <c r="B1017" i="1"/>
  <c r="N1016" i="1"/>
  <c r="K1016" i="1"/>
  <c r="C1016" i="1"/>
  <c r="B1016" i="1"/>
  <c r="N1015" i="1"/>
  <c r="K1015" i="1"/>
  <c r="C1015" i="1"/>
  <c r="B1015" i="1"/>
  <c r="N1014" i="1"/>
  <c r="K1014" i="1"/>
  <c r="C1014" i="1"/>
  <c r="B1014" i="1"/>
  <c r="N1013" i="1"/>
  <c r="K1013" i="1"/>
  <c r="C1013" i="1"/>
  <c r="B1013" i="1"/>
  <c r="N1012" i="1"/>
  <c r="K1012" i="1"/>
  <c r="C1012" i="1"/>
  <c r="B1012" i="1"/>
  <c r="N1011" i="1"/>
  <c r="K1011" i="1"/>
  <c r="C1011" i="1"/>
  <c r="B1011" i="1"/>
  <c r="N1010" i="1"/>
  <c r="K1010" i="1"/>
  <c r="C1010" i="1"/>
  <c r="B1010" i="1"/>
  <c r="N1009" i="1"/>
  <c r="K1009" i="1"/>
  <c r="C1009" i="1"/>
  <c r="B1009" i="1"/>
  <c r="N1008" i="1"/>
  <c r="K1008" i="1"/>
  <c r="C1008" i="1"/>
  <c r="B1008" i="1"/>
  <c r="N1007" i="1"/>
  <c r="K1007" i="1"/>
  <c r="C1007" i="1"/>
  <c r="B1007" i="1"/>
  <c r="N1006" i="1"/>
  <c r="K1006" i="1"/>
  <c r="C1006" i="1"/>
  <c r="B1006" i="1"/>
  <c r="N1005" i="1"/>
  <c r="K1005" i="1"/>
  <c r="C1005" i="1"/>
  <c r="B1005" i="1"/>
  <c r="N1004" i="1"/>
  <c r="K1004" i="1"/>
  <c r="C1004" i="1"/>
  <c r="B1004" i="1"/>
  <c r="N1003" i="1"/>
  <c r="K1003" i="1"/>
  <c r="C1003" i="1"/>
  <c r="B1003" i="1"/>
  <c r="N1002" i="1"/>
  <c r="K1002" i="1"/>
  <c r="C1002" i="1"/>
  <c r="B1002" i="1"/>
  <c r="N1001" i="1"/>
  <c r="K1001" i="1"/>
  <c r="C1001" i="1"/>
  <c r="B1001" i="1"/>
  <c r="N1000" i="1"/>
  <c r="K1000" i="1"/>
  <c r="C1000" i="1"/>
  <c r="B1000" i="1"/>
  <c r="N999" i="1"/>
  <c r="K999" i="1"/>
  <c r="C999" i="1"/>
  <c r="B999" i="1"/>
  <c r="N998" i="1"/>
  <c r="K998" i="1"/>
  <c r="C998" i="1"/>
  <c r="B998" i="1"/>
  <c r="N997" i="1"/>
  <c r="K997" i="1"/>
  <c r="C997" i="1"/>
  <c r="B997" i="1"/>
  <c r="N996" i="1"/>
  <c r="K996" i="1"/>
  <c r="C996" i="1"/>
  <c r="B996" i="1"/>
  <c r="N995" i="1"/>
  <c r="K995" i="1"/>
  <c r="C995" i="1"/>
  <c r="B995" i="1"/>
  <c r="N994" i="1"/>
  <c r="K994" i="1"/>
  <c r="C994" i="1"/>
  <c r="B994" i="1"/>
  <c r="N993" i="1"/>
  <c r="K993" i="1"/>
  <c r="C993" i="1"/>
  <c r="B993" i="1"/>
  <c r="N992" i="1"/>
  <c r="K992" i="1"/>
  <c r="C992" i="1"/>
  <c r="B992" i="1"/>
  <c r="N991" i="1"/>
  <c r="K991" i="1"/>
  <c r="C991" i="1"/>
  <c r="B991" i="1"/>
  <c r="N990" i="1"/>
  <c r="K990" i="1"/>
  <c r="C990" i="1"/>
  <c r="B990" i="1"/>
  <c r="N989" i="1"/>
  <c r="K989" i="1"/>
  <c r="C989" i="1"/>
  <c r="B989" i="1"/>
  <c r="N988" i="1"/>
  <c r="C988" i="1"/>
  <c r="B988" i="1"/>
  <c r="J988" i="1" s="1"/>
  <c r="K988" i="1" s="1"/>
  <c r="N987" i="1"/>
  <c r="J987" i="1"/>
  <c r="K987" i="1" s="1"/>
  <c r="C987" i="1"/>
  <c r="B987" i="1"/>
  <c r="N986" i="1"/>
  <c r="C986" i="1"/>
  <c r="B986" i="1"/>
  <c r="J986" i="1" s="1"/>
  <c r="K986" i="1" s="1"/>
  <c r="N985" i="1"/>
  <c r="C985" i="1"/>
  <c r="B985" i="1"/>
  <c r="J985" i="1" s="1"/>
  <c r="K985" i="1" s="1"/>
  <c r="N984" i="1"/>
  <c r="J984" i="1"/>
  <c r="K984" i="1" s="1"/>
  <c r="C984" i="1"/>
  <c r="B984" i="1"/>
  <c r="N983" i="1"/>
  <c r="C983" i="1"/>
  <c r="B983" i="1"/>
  <c r="J983" i="1" s="1"/>
  <c r="K983" i="1" s="1"/>
  <c r="N982" i="1"/>
  <c r="K982" i="1"/>
  <c r="C982" i="1"/>
  <c r="B982" i="1"/>
  <c r="J982" i="1" s="1"/>
  <c r="N981" i="1"/>
  <c r="C981" i="1"/>
  <c r="B981" i="1"/>
  <c r="J981" i="1" s="1"/>
  <c r="K981" i="1" s="1"/>
  <c r="N980" i="1"/>
  <c r="K980" i="1"/>
  <c r="J980" i="1"/>
  <c r="C980" i="1"/>
  <c r="B980" i="1"/>
  <c r="N979" i="1"/>
  <c r="C979" i="1"/>
  <c r="B979" i="1"/>
  <c r="J979" i="1" s="1"/>
  <c r="K979" i="1" s="1"/>
  <c r="N978" i="1"/>
  <c r="C978" i="1"/>
  <c r="B978" i="1"/>
  <c r="J978" i="1" s="1"/>
  <c r="K978" i="1" s="1"/>
  <c r="N977" i="1"/>
  <c r="J977" i="1"/>
  <c r="K977" i="1" s="1"/>
  <c r="C977" i="1"/>
  <c r="B977" i="1"/>
  <c r="N976" i="1"/>
  <c r="C976" i="1"/>
  <c r="B976" i="1"/>
  <c r="J976" i="1" s="1"/>
  <c r="K976" i="1" s="1"/>
  <c r="N975" i="1"/>
  <c r="J975" i="1"/>
  <c r="K975" i="1" s="1"/>
  <c r="C975" i="1"/>
  <c r="B975" i="1"/>
  <c r="N974" i="1"/>
  <c r="C974" i="1"/>
  <c r="B974" i="1"/>
  <c r="J974" i="1" s="1"/>
  <c r="K974" i="1" s="1"/>
  <c r="N973" i="1"/>
  <c r="C973" i="1"/>
  <c r="B973" i="1"/>
  <c r="J973" i="1" s="1"/>
  <c r="K973" i="1" s="1"/>
  <c r="N972" i="1"/>
  <c r="J972" i="1"/>
  <c r="K972" i="1" s="1"/>
  <c r="C972" i="1"/>
  <c r="B972" i="1"/>
  <c r="N971" i="1"/>
  <c r="C971" i="1"/>
  <c r="B971" i="1"/>
  <c r="J971" i="1" s="1"/>
  <c r="K971" i="1" s="1"/>
  <c r="N970" i="1"/>
  <c r="K970" i="1"/>
  <c r="C970" i="1"/>
  <c r="B970" i="1"/>
  <c r="J970" i="1" s="1"/>
  <c r="N969" i="1"/>
  <c r="C969" i="1"/>
  <c r="B969" i="1"/>
  <c r="J969" i="1" s="1"/>
  <c r="K969" i="1" s="1"/>
  <c r="N968" i="1"/>
  <c r="J968" i="1"/>
  <c r="K968" i="1" s="1"/>
  <c r="C968" i="1"/>
  <c r="B968" i="1"/>
  <c r="N967" i="1"/>
  <c r="C967" i="1"/>
  <c r="B967" i="1"/>
  <c r="J967" i="1" s="1"/>
  <c r="K967" i="1" s="1"/>
  <c r="N966" i="1"/>
  <c r="C966" i="1"/>
  <c r="B966" i="1"/>
  <c r="J966" i="1" s="1"/>
  <c r="K966" i="1" s="1"/>
  <c r="N965" i="1"/>
  <c r="J965" i="1"/>
  <c r="K965" i="1" s="1"/>
  <c r="C965" i="1"/>
  <c r="B965" i="1"/>
  <c r="N964" i="1"/>
  <c r="C964" i="1"/>
  <c r="B964" i="1"/>
  <c r="J964" i="1" s="1"/>
  <c r="K964" i="1" s="1"/>
  <c r="N963" i="1"/>
  <c r="J963" i="1"/>
  <c r="K963" i="1" s="1"/>
  <c r="C963" i="1"/>
  <c r="B963" i="1"/>
  <c r="N962" i="1"/>
  <c r="C962" i="1"/>
  <c r="B962" i="1"/>
  <c r="J962" i="1" s="1"/>
  <c r="K962" i="1" s="1"/>
  <c r="N961" i="1"/>
  <c r="J961" i="1"/>
  <c r="K961" i="1" s="1"/>
  <c r="C961" i="1"/>
  <c r="B961" i="1"/>
  <c r="N960" i="1"/>
  <c r="J960" i="1"/>
  <c r="K960" i="1" s="1"/>
  <c r="C960" i="1"/>
  <c r="B960" i="1"/>
  <c r="N959" i="1"/>
  <c r="C959" i="1"/>
  <c r="B959" i="1"/>
  <c r="J959" i="1" s="1"/>
  <c r="K959" i="1" s="1"/>
  <c r="N958" i="1"/>
  <c r="C958" i="1"/>
  <c r="B958" i="1"/>
  <c r="J958" i="1" s="1"/>
  <c r="K958" i="1" s="1"/>
  <c r="N957" i="1"/>
  <c r="C957" i="1"/>
  <c r="B957" i="1"/>
  <c r="J957" i="1" s="1"/>
  <c r="K957" i="1" s="1"/>
  <c r="N956" i="1"/>
  <c r="K956" i="1"/>
  <c r="J956" i="1"/>
  <c r="C956" i="1"/>
  <c r="B956" i="1"/>
  <c r="N955" i="1"/>
  <c r="C955" i="1"/>
  <c r="B955" i="1"/>
  <c r="J955" i="1" s="1"/>
  <c r="K955" i="1" s="1"/>
  <c r="N954" i="1"/>
  <c r="C954" i="1"/>
  <c r="B954" i="1"/>
  <c r="J954" i="1" s="1"/>
  <c r="K954" i="1" s="1"/>
  <c r="N953" i="1"/>
  <c r="J953" i="1"/>
  <c r="K953" i="1" s="1"/>
  <c r="C953" i="1"/>
  <c r="B953" i="1"/>
  <c r="N952" i="1"/>
  <c r="C952" i="1"/>
  <c r="B952" i="1"/>
  <c r="J952" i="1" s="1"/>
  <c r="K952" i="1" s="1"/>
  <c r="N951" i="1"/>
  <c r="K951" i="1"/>
  <c r="J951" i="1"/>
  <c r="C951" i="1"/>
  <c r="B951" i="1"/>
  <c r="N950" i="1"/>
  <c r="C950" i="1"/>
  <c r="B950" i="1"/>
  <c r="J950" i="1" s="1"/>
  <c r="K950" i="1" s="1"/>
  <c r="N949" i="1"/>
  <c r="J949" i="1"/>
  <c r="K949" i="1" s="1"/>
  <c r="C949" i="1"/>
  <c r="B949" i="1"/>
  <c r="N948" i="1"/>
  <c r="J948" i="1"/>
  <c r="K948" i="1" s="1"/>
  <c r="C948" i="1"/>
  <c r="B948" i="1"/>
  <c r="N947" i="1"/>
  <c r="C947" i="1"/>
  <c r="B947" i="1"/>
  <c r="J947" i="1" s="1"/>
  <c r="K947" i="1" s="1"/>
  <c r="N946" i="1"/>
  <c r="K946" i="1"/>
  <c r="C946" i="1"/>
  <c r="B946" i="1"/>
  <c r="J946" i="1" s="1"/>
  <c r="N945" i="1"/>
  <c r="C945" i="1"/>
  <c r="B945" i="1"/>
  <c r="J945" i="1" s="1"/>
  <c r="K945" i="1" s="1"/>
  <c r="N944" i="1"/>
  <c r="K944" i="1"/>
  <c r="J944" i="1"/>
  <c r="C944" i="1"/>
  <c r="B944" i="1"/>
  <c r="N943" i="1"/>
  <c r="C943" i="1"/>
  <c r="B943" i="1"/>
  <c r="J943" i="1" s="1"/>
  <c r="K943" i="1" s="1"/>
  <c r="N942" i="1"/>
  <c r="J942" i="1"/>
  <c r="K942" i="1" s="1"/>
  <c r="C942" i="1"/>
  <c r="B942" i="1"/>
  <c r="N941" i="1"/>
  <c r="J941" i="1"/>
  <c r="K941" i="1" s="1"/>
  <c r="C941" i="1"/>
  <c r="B941" i="1"/>
  <c r="N940" i="1"/>
  <c r="K940" i="1"/>
  <c r="C940" i="1"/>
  <c r="B940" i="1"/>
  <c r="N939" i="1"/>
  <c r="K939" i="1"/>
  <c r="C939" i="1"/>
  <c r="B939" i="1"/>
  <c r="N938" i="1"/>
  <c r="K938" i="1"/>
  <c r="J938" i="1"/>
  <c r="C938" i="1"/>
  <c r="B938" i="1"/>
  <c r="N937" i="1"/>
  <c r="K937" i="1"/>
  <c r="C937" i="1"/>
  <c r="B937" i="1"/>
  <c r="J937" i="1" s="1"/>
  <c r="N936" i="1"/>
  <c r="K936" i="1"/>
  <c r="C936" i="1"/>
  <c r="B936" i="1"/>
  <c r="J936" i="1" s="1"/>
  <c r="N935" i="1"/>
  <c r="K935" i="1"/>
  <c r="C935" i="1"/>
  <c r="B935" i="1"/>
  <c r="J935" i="1" s="1"/>
  <c r="N934" i="1"/>
  <c r="K934" i="1"/>
  <c r="J934" i="1"/>
  <c r="C934" i="1"/>
  <c r="B934" i="1"/>
  <c r="N933" i="1"/>
  <c r="K933" i="1"/>
  <c r="C933" i="1"/>
  <c r="B933" i="1"/>
  <c r="J933" i="1" s="1"/>
  <c r="N932" i="1"/>
  <c r="K932" i="1"/>
  <c r="C932" i="1"/>
  <c r="B932" i="1"/>
  <c r="J932" i="1" s="1"/>
  <c r="N931" i="1"/>
  <c r="K931" i="1"/>
  <c r="J931" i="1"/>
  <c r="C931" i="1"/>
  <c r="B931" i="1"/>
  <c r="N930" i="1"/>
  <c r="K930" i="1"/>
  <c r="C930" i="1"/>
  <c r="B930" i="1"/>
  <c r="J930" i="1" s="1"/>
  <c r="N929" i="1"/>
  <c r="K929" i="1"/>
  <c r="J929" i="1"/>
  <c r="C929" i="1"/>
  <c r="B929" i="1"/>
  <c r="N928" i="1"/>
  <c r="K928" i="1"/>
  <c r="C928" i="1"/>
  <c r="B928" i="1"/>
  <c r="J928" i="1" s="1"/>
  <c r="N927" i="1"/>
  <c r="K927" i="1"/>
  <c r="C927" i="1"/>
  <c r="B927" i="1"/>
  <c r="J927" i="1" s="1"/>
  <c r="N926" i="1"/>
  <c r="K926" i="1"/>
  <c r="J926" i="1"/>
  <c r="C926" i="1"/>
  <c r="B926" i="1"/>
  <c r="N925" i="1"/>
  <c r="K925" i="1"/>
  <c r="C925" i="1"/>
  <c r="B925" i="1"/>
  <c r="J925" i="1" s="1"/>
  <c r="N924" i="1"/>
  <c r="K924" i="1"/>
  <c r="C924" i="1"/>
  <c r="B924" i="1"/>
  <c r="J924" i="1" s="1"/>
  <c r="N923" i="1"/>
  <c r="K923" i="1"/>
  <c r="C923" i="1"/>
  <c r="B923" i="1"/>
  <c r="J923" i="1" s="1"/>
  <c r="N922" i="1"/>
  <c r="K922" i="1"/>
  <c r="J922" i="1"/>
  <c r="C922" i="1"/>
  <c r="B922" i="1"/>
  <c r="N921" i="1"/>
  <c r="K921" i="1"/>
  <c r="C921" i="1"/>
  <c r="B921" i="1"/>
  <c r="J921" i="1" s="1"/>
  <c r="N920" i="1"/>
  <c r="K920" i="1"/>
  <c r="J920" i="1"/>
  <c r="C920" i="1"/>
  <c r="B920" i="1"/>
  <c r="N919" i="1"/>
  <c r="K919" i="1"/>
  <c r="J919" i="1"/>
  <c r="C919" i="1"/>
  <c r="B919" i="1"/>
  <c r="N918" i="1"/>
  <c r="K918" i="1"/>
  <c r="C918" i="1"/>
  <c r="B918" i="1"/>
  <c r="J918" i="1" s="1"/>
  <c r="N917" i="1"/>
  <c r="K917" i="1"/>
  <c r="J917" i="1"/>
  <c r="C917" i="1"/>
  <c r="B917" i="1"/>
  <c r="N916" i="1"/>
  <c r="K916" i="1"/>
  <c r="C916" i="1"/>
  <c r="B916" i="1"/>
  <c r="J916" i="1" s="1"/>
  <c r="N915" i="1"/>
  <c r="K915" i="1"/>
  <c r="J915" i="1"/>
  <c r="C915" i="1"/>
  <c r="B915" i="1"/>
  <c r="N914" i="1"/>
  <c r="K914" i="1"/>
  <c r="J914" i="1"/>
  <c r="C914" i="1"/>
  <c r="B914" i="1"/>
  <c r="N913" i="1"/>
  <c r="K913" i="1"/>
  <c r="C913" i="1"/>
  <c r="B913" i="1"/>
  <c r="J913" i="1" s="1"/>
  <c r="N912" i="1"/>
  <c r="K912" i="1"/>
  <c r="C912" i="1"/>
  <c r="B912" i="1"/>
  <c r="J912" i="1" s="1"/>
  <c r="N911" i="1"/>
  <c r="K911" i="1"/>
  <c r="C911" i="1"/>
  <c r="B911" i="1"/>
  <c r="J911" i="1" s="1"/>
  <c r="N910" i="1"/>
  <c r="K910" i="1"/>
  <c r="J910" i="1"/>
  <c r="C910" i="1"/>
  <c r="B910" i="1"/>
  <c r="N909" i="1"/>
  <c r="K909" i="1"/>
  <c r="C909" i="1"/>
  <c r="B909" i="1"/>
  <c r="J909" i="1" s="1"/>
  <c r="N908" i="1"/>
  <c r="K908" i="1"/>
  <c r="C908" i="1"/>
  <c r="B908" i="1"/>
  <c r="J908" i="1" s="1"/>
  <c r="N907" i="1"/>
  <c r="K907" i="1"/>
  <c r="J907" i="1"/>
  <c r="C907" i="1"/>
  <c r="B907" i="1"/>
  <c r="N906" i="1"/>
  <c r="K906" i="1"/>
  <c r="C906" i="1"/>
  <c r="B906" i="1"/>
  <c r="J906" i="1" s="1"/>
  <c r="N905" i="1"/>
  <c r="K905" i="1"/>
  <c r="J905" i="1"/>
  <c r="C905" i="1"/>
  <c r="B905" i="1"/>
  <c r="N904" i="1"/>
  <c r="K904" i="1"/>
  <c r="C904" i="1"/>
  <c r="B904" i="1"/>
  <c r="J904" i="1" s="1"/>
  <c r="N903" i="1"/>
  <c r="K903" i="1"/>
  <c r="C903" i="1"/>
  <c r="B903" i="1"/>
  <c r="J903" i="1" s="1"/>
  <c r="N902" i="1"/>
  <c r="K902" i="1"/>
  <c r="J902" i="1"/>
  <c r="C902" i="1"/>
  <c r="B902" i="1"/>
  <c r="N901" i="1"/>
  <c r="K901" i="1"/>
  <c r="C901" i="1"/>
  <c r="B901" i="1"/>
  <c r="J901" i="1" s="1"/>
  <c r="N900" i="1"/>
  <c r="K900" i="1"/>
  <c r="C900" i="1"/>
  <c r="B900" i="1"/>
  <c r="J900" i="1" s="1"/>
  <c r="N899" i="1"/>
  <c r="K899" i="1"/>
  <c r="C899" i="1"/>
  <c r="B899" i="1"/>
  <c r="J899" i="1" s="1"/>
  <c r="N898" i="1"/>
  <c r="K898" i="1"/>
  <c r="J898" i="1"/>
  <c r="C898" i="1"/>
  <c r="B898" i="1"/>
  <c r="N897" i="1"/>
  <c r="K897" i="1"/>
  <c r="C897" i="1"/>
  <c r="B897" i="1"/>
  <c r="J897" i="1" s="1"/>
  <c r="N896" i="1"/>
  <c r="K896" i="1"/>
  <c r="J896" i="1"/>
  <c r="C896" i="1"/>
  <c r="B896" i="1"/>
  <c r="N895" i="1"/>
  <c r="K895" i="1"/>
  <c r="J895" i="1"/>
  <c r="C895" i="1"/>
  <c r="B895" i="1"/>
  <c r="N894" i="1"/>
  <c r="K894" i="1"/>
  <c r="C894" i="1"/>
  <c r="B894" i="1"/>
  <c r="J894" i="1" s="1"/>
  <c r="N893" i="1"/>
  <c r="K893" i="1"/>
  <c r="J893" i="1"/>
  <c r="C893" i="1"/>
  <c r="B893" i="1"/>
  <c r="N892" i="1"/>
  <c r="K892" i="1"/>
  <c r="C892" i="1"/>
  <c r="B892" i="1"/>
  <c r="N891" i="1"/>
  <c r="K891" i="1"/>
  <c r="C891" i="1"/>
  <c r="B891" i="1"/>
  <c r="N890" i="1"/>
  <c r="K890" i="1"/>
  <c r="C890" i="1"/>
  <c r="B890" i="1"/>
  <c r="N889" i="1"/>
  <c r="K889" i="1"/>
  <c r="C889" i="1"/>
  <c r="B889" i="1"/>
  <c r="N888" i="1"/>
  <c r="K888" i="1"/>
  <c r="C888" i="1"/>
  <c r="B888" i="1"/>
  <c r="N887" i="1"/>
  <c r="K887" i="1"/>
  <c r="C887" i="1"/>
  <c r="B887" i="1"/>
  <c r="N886" i="1"/>
  <c r="K886" i="1"/>
  <c r="C886" i="1"/>
  <c r="B886" i="1"/>
  <c r="J886" i="1" s="1"/>
  <c r="N885" i="1"/>
  <c r="K885" i="1"/>
  <c r="J885" i="1"/>
  <c r="C885" i="1"/>
  <c r="B885" i="1"/>
  <c r="N884" i="1"/>
  <c r="K884" i="1"/>
  <c r="J884" i="1"/>
  <c r="C884" i="1"/>
  <c r="B884" i="1"/>
  <c r="N883" i="1"/>
  <c r="K883" i="1"/>
  <c r="C883" i="1"/>
  <c r="B883" i="1"/>
  <c r="N882" i="1"/>
  <c r="K882" i="1"/>
  <c r="C882" i="1"/>
  <c r="B882" i="1"/>
  <c r="N881" i="1"/>
  <c r="K881" i="1"/>
  <c r="C881" i="1"/>
  <c r="B881" i="1"/>
  <c r="J881" i="1" s="1"/>
  <c r="N880" i="1"/>
  <c r="K880" i="1"/>
  <c r="J880" i="1"/>
  <c r="C880" i="1"/>
  <c r="B880" i="1"/>
  <c r="N879" i="1"/>
  <c r="K879" i="1"/>
  <c r="J879" i="1"/>
  <c r="C879" i="1"/>
  <c r="B879" i="1"/>
  <c r="N878" i="1"/>
  <c r="K878" i="1"/>
  <c r="C878" i="1"/>
  <c r="B878" i="1"/>
  <c r="J878" i="1" s="1"/>
  <c r="N877" i="1"/>
  <c r="K877" i="1"/>
  <c r="J877" i="1"/>
  <c r="C877" i="1"/>
  <c r="B877" i="1"/>
  <c r="N876" i="1"/>
  <c r="K876" i="1"/>
  <c r="C876" i="1"/>
  <c r="B876" i="1"/>
  <c r="J876" i="1" s="1"/>
  <c r="N875" i="1"/>
  <c r="K875" i="1"/>
  <c r="J875" i="1"/>
  <c r="C875" i="1"/>
  <c r="B875" i="1"/>
  <c r="N874" i="1"/>
  <c r="K874" i="1"/>
  <c r="J874" i="1"/>
  <c r="C874" i="1"/>
  <c r="B874" i="1"/>
  <c r="N873" i="1"/>
  <c r="K873" i="1"/>
  <c r="C873" i="1"/>
  <c r="B873" i="1"/>
  <c r="J873" i="1" s="1"/>
  <c r="K872" i="1"/>
  <c r="C872" i="1"/>
  <c r="B872" i="1"/>
  <c r="N871" i="1"/>
  <c r="K871" i="1"/>
  <c r="C871" i="1"/>
  <c r="B871" i="1"/>
  <c r="N870" i="1"/>
  <c r="K870" i="1"/>
  <c r="C870" i="1"/>
  <c r="B870" i="1"/>
  <c r="J870" i="1" s="1"/>
  <c r="N869" i="1"/>
  <c r="K869" i="1"/>
  <c r="C869" i="1"/>
  <c r="B869" i="1"/>
  <c r="J869" i="1" s="1"/>
  <c r="N868" i="1"/>
  <c r="K868" i="1"/>
  <c r="C868" i="1"/>
  <c r="B868" i="1"/>
  <c r="J868" i="1" s="1"/>
  <c r="N867" i="1"/>
  <c r="K867" i="1"/>
  <c r="J867" i="1"/>
  <c r="C867" i="1"/>
  <c r="B867" i="1"/>
  <c r="N866" i="1"/>
  <c r="K866" i="1"/>
  <c r="C866" i="1"/>
  <c r="B866" i="1"/>
  <c r="J866" i="1" s="1"/>
  <c r="N865" i="1"/>
  <c r="K865" i="1"/>
  <c r="C865" i="1"/>
  <c r="B865" i="1"/>
  <c r="N864" i="1"/>
  <c r="K864" i="1"/>
  <c r="C864" i="1"/>
  <c r="B864" i="1"/>
  <c r="N863" i="1"/>
  <c r="K863" i="1"/>
  <c r="C863" i="1"/>
  <c r="B863" i="1"/>
  <c r="N862" i="1"/>
  <c r="K862" i="1"/>
  <c r="C862" i="1"/>
  <c r="B862" i="1"/>
  <c r="N861" i="1"/>
  <c r="K861" i="1"/>
  <c r="C861" i="1"/>
  <c r="B861" i="1"/>
  <c r="N860" i="1"/>
  <c r="K860" i="1"/>
  <c r="C860" i="1"/>
  <c r="B860" i="1"/>
  <c r="N859" i="1"/>
  <c r="K859" i="1"/>
  <c r="C859" i="1"/>
  <c r="B859" i="1"/>
  <c r="N858" i="1"/>
  <c r="K858" i="1"/>
  <c r="C858" i="1"/>
  <c r="B858" i="1"/>
  <c r="N857" i="1"/>
  <c r="K857" i="1"/>
  <c r="C857" i="1"/>
  <c r="B857" i="1"/>
  <c r="N856" i="1"/>
  <c r="K856" i="1"/>
  <c r="C856" i="1"/>
  <c r="B856" i="1"/>
  <c r="N855" i="1"/>
  <c r="K855" i="1"/>
  <c r="C855" i="1"/>
  <c r="B855" i="1"/>
  <c r="N854" i="1"/>
  <c r="K854" i="1"/>
  <c r="C854" i="1"/>
  <c r="B854" i="1"/>
  <c r="J854" i="1" s="1"/>
  <c r="N853" i="1"/>
  <c r="K853" i="1"/>
  <c r="C853" i="1"/>
  <c r="B853" i="1"/>
  <c r="J853" i="1" s="1"/>
  <c r="N852" i="1"/>
  <c r="K852" i="1"/>
  <c r="J852" i="1"/>
  <c r="C852" i="1"/>
  <c r="B852" i="1"/>
  <c r="N851" i="1"/>
  <c r="K851" i="1"/>
  <c r="J851" i="1"/>
  <c r="C851" i="1"/>
  <c r="B851" i="1"/>
  <c r="J850" i="1" s="1"/>
  <c r="N850" i="1"/>
  <c r="K850" i="1"/>
  <c r="C850" i="1"/>
  <c r="B850" i="1"/>
  <c r="J849" i="1" s="1"/>
  <c r="N849" i="1"/>
  <c r="K849" i="1"/>
  <c r="C849" i="1"/>
  <c r="B849" i="1"/>
  <c r="J848" i="1" s="1"/>
  <c r="N848" i="1"/>
  <c r="K848" i="1"/>
  <c r="C848" i="1"/>
  <c r="B848" i="1"/>
  <c r="N847" i="1"/>
  <c r="K847" i="1"/>
  <c r="C847" i="1"/>
  <c r="B847" i="1"/>
  <c r="J847" i="1" s="1"/>
  <c r="N846" i="1"/>
  <c r="K846" i="1"/>
  <c r="J846" i="1"/>
  <c r="C846" i="1"/>
  <c r="B846" i="1"/>
  <c r="N845" i="1"/>
  <c r="K845" i="1"/>
  <c r="J845" i="1"/>
  <c r="C845" i="1"/>
  <c r="B845" i="1"/>
  <c r="N844" i="1"/>
  <c r="K844" i="1"/>
  <c r="C844" i="1"/>
  <c r="B844" i="1"/>
  <c r="J844" i="1" s="1"/>
  <c r="N843" i="1"/>
  <c r="K843" i="1"/>
  <c r="J843" i="1"/>
  <c r="C843" i="1"/>
  <c r="B843" i="1"/>
  <c r="N842" i="1"/>
  <c r="K842" i="1"/>
  <c r="C842" i="1"/>
  <c r="B842" i="1"/>
  <c r="J842" i="1" s="1"/>
  <c r="N841" i="1"/>
  <c r="K841" i="1"/>
  <c r="C841" i="1"/>
  <c r="B841" i="1"/>
  <c r="J841" i="1" s="1"/>
  <c r="N840" i="1"/>
  <c r="K840" i="1"/>
  <c r="J840" i="1"/>
  <c r="C840" i="1"/>
  <c r="B840" i="1"/>
  <c r="N839" i="1"/>
  <c r="K839" i="1"/>
  <c r="J839" i="1"/>
  <c r="C839" i="1"/>
  <c r="B839" i="1"/>
  <c r="N838" i="1"/>
  <c r="K838" i="1"/>
  <c r="C838" i="1"/>
  <c r="B838" i="1"/>
  <c r="J838" i="1" s="1"/>
  <c r="N837" i="1"/>
  <c r="K837" i="1"/>
  <c r="C837" i="1"/>
  <c r="B837" i="1"/>
  <c r="J837" i="1" s="1"/>
  <c r="N836" i="1"/>
  <c r="K836" i="1"/>
  <c r="J836" i="1"/>
  <c r="C836" i="1"/>
  <c r="B836" i="1"/>
  <c r="N835" i="1"/>
  <c r="K835" i="1"/>
  <c r="C835" i="1"/>
  <c r="B835" i="1"/>
  <c r="J835" i="1" s="1"/>
  <c r="N834" i="1"/>
  <c r="K834" i="1"/>
  <c r="C834" i="1"/>
  <c r="B834" i="1"/>
  <c r="J834" i="1" s="1"/>
  <c r="N833" i="1"/>
  <c r="K833" i="1"/>
  <c r="C833" i="1"/>
  <c r="B833" i="1"/>
  <c r="N832" i="1"/>
  <c r="K832" i="1"/>
  <c r="C832" i="1"/>
  <c r="B832" i="1"/>
  <c r="N831" i="1"/>
  <c r="K831" i="1"/>
  <c r="C831" i="1"/>
  <c r="B831" i="1"/>
  <c r="N830" i="1"/>
  <c r="K830" i="1"/>
  <c r="C830" i="1"/>
  <c r="B830" i="1"/>
  <c r="N829" i="1"/>
  <c r="K829" i="1"/>
  <c r="C829" i="1"/>
  <c r="B829" i="1"/>
  <c r="N828" i="1"/>
  <c r="K828" i="1"/>
  <c r="C828" i="1"/>
  <c r="B828" i="1"/>
  <c r="N827" i="1"/>
  <c r="K827" i="1"/>
  <c r="C827" i="1"/>
  <c r="B827" i="1"/>
  <c r="N826" i="1"/>
  <c r="K826" i="1"/>
  <c r="C826" i="1"/>
  <c r="B826" i="1"/>
  <c r="J826" i="1" s="1"/>
  <c r="N825" i="1"/>
  <c r="K825" i="1"/>
  <c r="J825" i="1"/>
  <c r="C825" i="1"/>
  <c r="B825" i="1"/>
  <c r="N824" i="1"/>
  <c r="K824" i="1"/>
  <c r="C824" i="1"/>
  <c r="B824" i="1"/>
  <c r="J824" i="1" s="1"/>
  <c r="N823" i="1"/>
  <c r="K823" i="1"/>
  <c r="C823" i="1"/>
  <c r="B823" i="1"/>
  <c r="J823" i="1" s="1"/>
  <c r="N822" i="1"/>
  <c r="K822" i="1"/>
  <c r="J822" i="1"/>
  <c r="C822" i="1"/>
  <c r="B822" i="1"/>
  <c r="N821" i="1"/>
  <c r="K821" i="1"/>
  <c r="C821" i="1"/>
  <c r="B821" i="1"/>
  <c r="J821" i="1" s="1"/>
  <c r="N820" i="1"/>
  <c r="K820" i="1"/>
  <c r="J820" i="1"/>
  <c r="C820" i="1"/>
  <c r="B820" i="1"/>
  <c r="N819" i="1"/>
  <c r="K819" i="1"/>
  <c r="C819" i="1"/>
  <c r="B819" i="1"/>
  <c r="J819" i="1" s="1"/>
  <c r="N818" i="1"/>
  <c r="K818" i="1"/>
  <c r="C818" i="1"/>
  <c r="B818" i="1"/>
  <c r="J818" i="1" s="1"/>
  <c r="N817" i="1"/>
  <c r="K817" i="1"/>
  <c r="J817" i="1"/>
  <c r="C817" i="1"/>
  <c r="B817" i="1"/>
  <c r="N816" i="1"/>
  <c r="K816" i="1"/>
  <c r="C816" i="1"/>
  <c r="B816" i="1"/>
  <c r="J816" i="1" s="1"/>
  <c r="N815" i="1"/>
  <c r="K815" i="1"/>
  <c r="C815" i="1"/>
  <c r="B815" i="1"/>
  <c r="J815" i="1" s="1"/>
  <c r="N814" i="1"/>
  <c r="K814" i="1"/>
  <c r="C814" i="1"/>
  <c r="B814" i="1"/>
  <c r="J814" i="1" s="1"/>
  <c r="N813" i="1"/>
  <c r="K813" i="1"/>
  <c r="J813" i="1"/>
  <c r="C813" i="1"/>
  <c r="B813" i="1"/>
  <c r="N812" i="1"/>
  <c r="K812" i="1"/>
  <c r="C812" i="1"/>
  <c r="B812" i="1"/>
  <c r="J812" i="1" s="1"/>
  <c r="N811" i="1"/>
  <c r="J811" i="1"/>
  <c r="K811" i="1" s="1"/>
  <c r="C811" i="1"/>
  <c r="B811" i="1"/>
  <c r="N810" i="1"/>
  <c r="J810" i="1"/>
  <c r="K810" i="1" s="1"/>
  <c r="C810" i="1"/>
  <c r="B810" i="1"/>
  <c r="N809" i="1"/>
  <c r="J809" i="1"/>
  <c r="K809" i="1" s="1"/>
  <c r="C809" i="1"/>
  <c r="B809" i="1"/>
  <c r="N808" i="1"/>
  <c r="J808" i="1"/>
  <c r="K808" i="1" s="1"/>
  <c r="C808" i="1"/>
  <c r="B808" i="1"/>
  <c r="N807" i="1"/>
  <c r="J807" i="1"/>
  <c r="K807" i="1" s="1"/>
  <c r="C807" i="1"/>
  <c r="B807" i="1"/>
  <c r="N806" i="1"/>
  <c r="J806" i="1"/>
  <c r="K806" i="1" s="1"/>
  <c r="C806" i="1"/>
  <c r="B806" i="1"/>
  <c r="N805" i="1"/>
  <c r="J805" i="1"/>
  <c r="K805" i="1" s="1"/>
  <c r="C805" i="1"/>
  <c r="B805" i="1"/>
  <c r="N804" i="1"/>
  <c r="J804" i="1"/>
  <c r="K804" i="1" s="1"/>
  <c r="C804" i="1"/>
  <c r="B804" i="1"/>
  <c r="N803" i="1"/>
  <c r="K803" i="1"/>
  <c r="J803" i="1"/>
  <c r="C803" i="1"/>
  <c r="B803" i="1"/>
  <c r="N802" i="1"/>
  <c r="K802" i="1"/>
  <c r="J802" i="1"/>
  <c r="C802" i="1"/>
  <c r="B802" i="1"/>
  <c r="N801" i="1"/>
  <c r="J801" i="1"/>
  <c r="K801" i="1" s="1"/>
  <c r="C801" i="1"/>
  <c r="B801" i="1"/>
  <c r="N800" i="1"/>
  <c r="K800" i="1"/>
  <c r="J800" i="1"/>
  <c r="C800" i="1"/>
  <c r="B800" i="1"/>
  <c r="N799" i="1"/>
  <c r="J799" i="1"/>
  <c r="K799" i="1" s="1"/>
  <c r="C799" i="1"/>
  <c r="B799" i="1"/>
  <c r="N798" i="1"/>
  <c r="J798" i="1"/>
  <c r="K798" i="1" s="1"/>
  <c r="C798" i="1"/>
  <c r="B798" i="1"/>
  <c r="N797" i="1"/>
  <c r="J797" i="1"/>
  <c r="K797" i="1" s="1"/>
  <c r="C797" i="1"/>
  <c r="B797" i="1"/>
  <c r="N796" i="1"/>
  <c r="J796" i="1"/>
  <c r="K796" i="1" s="1"/>
  <c r="C796" i="1"/>
  <c r="B796" i="1"/>
  <c r="C795" i="1"/>
  <c r="B795" i="1"/>
  <c r="C794" i="1"/>
  <c r="B794" i="1"/>
  <c r="N793" i="1"/>
  <c r="K793" i="1"/>
  <c r="C793" i="1"/>
  <c r="B793" i="1"/>
  <c r="N792" i="1"/>
  <c r="K792" i="1"/>
  <c r="C792" i="1"/>
  <c r="B792" i="1"/>
  <c r="N791" i="1"/>
  <c r="K791" i="1"/>
  <c r="C791" i="1"/>
  <c r="B791" i="1"/>
  <c r="N790" i="1"/>
  <c r="K790" i="1"/>
  <c r="C790" i="1"/>
  <c r="B790" i="1"/>
  <c r="N789" i="1"/>
  <c r="K789" i="1"/>
  <c r="C789" i="1"/>
  <c r="B789" i="1"/>
  <c r="N788" i="1"/>
  <c r="K788" i="1"/>
  <c r="C788" i="1"/>
  <c r="B788" i="1"/>
  <c r="N787" i="1"/>
  <c r="K787" i="1"/>
  <c r="C787" i="1"/>
  <c r="B787" i="1"/>
  <c r="N786" i="1"/>
  <c r="K786" i="1"/>
  <c r="C786" i="1"/>
  <c r="B786" i="1"/>
  <c r="N785" i="1"/>
  <c r="K785" i="1"/>
  <c r="C785" i="1"/>
  <c r="B785" i="1"/>
  <c r="N784" i="1"/>
  <c r="K784" i="1"/>
  <c r="C784" i="1"/>
  <c r="B784" i="1"/>
  <c r="N783" i="1"/>
  <c r="K783" i="1"/>
  <c r="C783" i="1"/>
  <c r="B783" i="1"/>
  <c r="N782" i="1"/>
  <c r="K782" i="1"/>
  <c r="C782" i="1"/>
  <c r="B782" i="1"/>
  <c r="N781" i="1"/>
  <c r="K781" i="1"/>
  <c r="C781" i="1"/>
  <c r="B781" i="1"/>
  <c r="N780" i="1"/>
  <c r="K780" i="1"/>
  <c r="C780" i="1"/>
  <c r="B780" i="1"/>
  <c r="N779" i="1"/>
  <c r="K779" i="1"/>
  <c r="C779" i="1"/>
  <c r="B779" i="1"/>
  <c r="N778" i="1"/>
  <c r="K778" i="1"/>
  <c r="C778" i="1"/>
  <c r="B778" i="1"/>
  <c r="N777" i="1"/>
  <c r="K777" i="1"/>
  <c r="C777" i="1"/>
  <c r="B777" i="1"/>
  <c r="N776" i="1"/>
  <c r="K776" i="1"/>
  <c r="C776" i="1"/>
  <c r="B776" i="1"/>
  <c r="N775" i="1"/>
  <c r="K775" i="1"/>
  <c r="C775" i="1"/>
  <c r="B775" i="1"/>
  <c r="N774" i="1"/>
  <c r="K774" i="1"/>
  <c r="C774" i="1"/>
  <c r="B774" i="1"/>
  <c r="N773" i="1"/>
  <c r="K773" i="1"/>
  <c r="C773" i="1"/>
  <c r="B773" i="1"/>
  <c r="N772" i="1"/>
  <c r="K772" i="1"/>
  <c r="C772" i="1"/>
  <c r="B772" i="1"/>
  <c r="N771" i="1"/>
  <c r="K771" i="1"/>
  <c r="C771" i="1"/>
  <c r="B771" i="1"/>
  <c r="N770" i="1"/>
  <c r="K770" i="1"/>
  <c r="C770" i="1"/>
  <c r="B770" i="1"/>
  <c r="N769" i="1"/>
  <c r="K769" i="1"/>
  <c r="C769" i="1"/>
  <c r="B769" i="1"/>
  <c r="N768" i="1"/>
  <c r="K768" i="1"/>
  <c r="C768" i="1"/>
  <c r="B768" i="1"/>
  <c r="N767" i="1"/>
  <c r="K767" i="1"/>
  <c r="C767" i="1"/>
  <c r="B767" i="1"/>
  <c r="N766" i="1"/>
  <c r="K766" i="1"/>
  <c r="C766" i="1"/>
  <c r="B766" i="1"/>
  <c r="N765" i="1"/>
  <c r="K765" i="1"/>
  <c r="C765" i="1"/>
  <c r="B765" i="1"/>
  <c r="N764" i="1"/>
  <c r="K764" i="1"/>
  <c r="C764" i="1"/>
  <c r="B764" i="1"/>
  <c r="N763" i="1"/>
  <c r="K763" i="1"/>
  <c r="C763" i="1"/>
  <c r="B763" i="1"/>
  <c r="N762" i="1"/>
  <c r="K762" i="1"/>
  <c r="C762" i="1"/>
  <c r="B762" i="1"/>
  <c r="N761" i="1"/>
  <c r="K761" i="1"/>
  <c r="C761" i="1"/>
  <c r="B761" i="1"/>
  <c r="N760" i="1"/>
  <c r="K760" i="1"/>
  <c r="C760" i="1"/>
  <c r="B760" i="1"/>
  <c r="N759" i="1"/>
  <c r="K759" i="1"/>
  <c r="C759" i="1"/>
  <c r="B759" i="1"/>
  <c r="N758" i="1"/>
  <c r="K758" i="1"/>
  <c r="C758" i="1"/>
  <c r="B758" i="1"/>
  <c r="N757" i="1"/>
  <c r="K757" i="1"/>
  <c r="C757" i="1"/>
  <c r="B757" i="1"/>
  <c r="N756" i="1"/>
  <c r="K756" i="1"/>
  <c r="C756" i="1"/>
  <c r="B756" i="1"/>
  <c r="N755" i="1"/>
  <c r="K755" i="1"/>
  <c r="C755" i="1"/>
  <c r="B755" i="1"/>
  <c r="N754" i="1"/>
  <c r="K754" i="1"/>
  <c r="C754" i="1"/>
  <c r="B754" i="1"/>
  <c r="N753" i="1"/>
  <c r="K753" i="1"/>
  <c r="C753" i="1"/>
  <c r="B753" i="1"/>
  <c r="N752" i="1"/>
  <c r="K752" i="1"/>
  <c r="C752" i="1"/>
  <c r="B752" i="1"/>
  <c r="N751" i="1"/>
  <c r="K751" i="1"/>
  <c r="C751" i="1"/>
  <c r="B751" i="1"/>
  <c r="N750" i="1"/>
  <c r="K750" i="1"/>
  <c r="C750" i="1"/>
  <c r="B750" i="1"/>
  <c r="N749" i="1"/>
  <c r="K749" i="1"/>
  <c r="C749" i="1"/>
  <c r="B749" i="1"/>
  <c r="N748" i="1"/>
  <c r="K748" i="1"/>
  <c r="C748" i="1"/>
  <c r="B748" i="1"/>
  <c r="N747" i="1"/>
  <c r="K747" i="1"/>
  <c r="C747" i="1"/>
  <c r="B747" i="1"/>
  <c r="N746" i="1"/>
  <c r="K746" i="1"/>
  <c r="C746" i="1"/>
  <c r="B746" i="1"/>
  <c r="N745" i="1"/>
  <c r="K745" i="1"/>
  <c r="C745" i="1"/>
  <c r="B745" i="1"/>
  <c r="N744" i="1"/>
  <c r="K744" i="1"/>
  <c r="C744" i="1"/>
  <c r="B744" i="1"/>
  <c r="N743" i="1"/>
  <c r="K743" i="1"/>
  <c r="C743" i="1"/>
  <c r="B743" i="1"/>
  <c r="N742" i="1"/>
  <c r="K742" i="1"/>
  <c r="C742" i="1"/>
  <c r="B742" i="1"/>
  <c r="N741" i="1"/>
  <c r="K741" i="1"/>
  <c r="C741" i="1"/>
  <c r="B741" i="1"/>
  <c r="N740" i="1"/>
  <c r="K740" i="1"/>
  <c r="C740" i="1"/>
  <c r="B740" i="1"/>
  <c r="N739" i="1"/>
  <c r="K739" i="1"/>
  <c r="C739" i="1"/>
  <c r="B739" i="1"/>
  <c r="N738" i="1"/>
  <c r="K738" i="1"/>
  <c r="C738" i="1"/>
  <c r="B738" i="1"/>
  <c r="N737" i="1"/>
  <c r="K737" i="1"/>
  <c r="C737" i="1"/>
  <c r="B737" i="1"/>
  <c r="N736" i="1"/>
  <c r="K736" i="1"/>
  <c r="C736" i="1"/>
  <c r="B736" i="1"/>
  <c r="N735" i="1"/>
  <c r="K735" i="1"/>
  <c r="C735" i="1"/>
  <c r="B735" i="1"/>
  <c r="N734" i="1"/>
  <c r="K734" i="1"/>
  <c r="C734" i="1"/>
  <c r="B734" i="1"/>
  <c r="N733" i="1"/>
  <c r="K733" i="1"/>
  <c r="C733" i="1"/>
  <c r="B733" i="1"/>
  <c r="N732" i="1"/>
  <c r="K732" i="1"/>
  <c r="C732" i="1"/>
  <c r="B732" i="1"/>
  <c r="N731" i="1"/>
  <c r="K731" i="1"/>
  <c r="C731" i="1"/>
  <c r="B731" i="1"/>
  <c r="N730" i="1"/>
  <c r="K730" i="1"/>
  <c r="C730" i="1"/>
  <c r="B730" i="1"/>
  <c r="N729" i="1"/>
  <c r="K729" i="1"/>
  <c r="C729" i="1"/>
  <c r="B729" i="1"/>
  <c r="N728" i="1"/>
  <c r="K728" i="1"/>
  <c r="C728" i="1"/>
  <c r="B728" i="1"/>
  <c r="N727" i="1"/>
  <c r="K727" i="1"/>
  <c r="C727" i="1"/>
  <c r="B727" i="1"/>
  <c r="N726" i="1"/>
  <c r="K726" i="1"/>
  <c r="C726" i="1"/>
  <c r="B726" i="1"/>
  <c r="N725" i="1"/>
  <c r="K725" i="1"/>
  <c r="C725" i="1"/>
  <c r="B725" i="1"/>
  <c r="N724" i="1"/>
  <c r="K724" i="1"/>
  <c r="C724" i="1"/>
  <c r="B724" i="1"/>
  <c r="N723" i="1"/>
  <c r="K723" i="1"/>
  <c r="C723" i="1"/>
  <c r="B723" i="1"/>
  <c r="N722" i="1"/>
  <c r="K722" i="1"/>
  <c r="C722" i="1"/>
  <c r="B722" i="1"/>
  <c r="N721" i="1"/>
  <c r="K721" i="1"/>
  <c r="C721" i="1"/>
  <c r="B721" i="1"/>
  <c r="N720" i="1"/>
  <c r="K720" i="1"/>
  <c r="C720" i="1"/>
  <c r="B720" i="1"/>
  <c r="N719" i="1"/>
  <c r="K719" i="1"/>
  <c r="C719" i="1"/>
  <c r="B719" i="1"/>
  <c r="N718" i="1"/>
  <c r="K718" i="1"/>
  <c r="C718" i="1"/>
  <c r="B718" i="1"/>
  <c r="N717" i="1"/>
  <c r="K717" i="1"/>
  <c r="C717" i="1"/>
  <c r="B717" i="1"/>
  <c r="N716" i="1"/>
  <c r="K716" i="1"/>
  <c r="C716" i="1"/>
  <c r="B716" i="1"/>
  <c r="N715" i="1"/>
  <c r="K715" i="1"/>
  <c r="C715" i="1"/>
  <c r="B715" i="1"/>
  <c r="N714" i="1"/>
  <c r="K714" i="1"/>
  <c r="C714" i="1"/>
  <c r="B714" i="1"/>
  <c r="N713" i="1"/>
  <c r="K713" i="1"/>
  <c r="C713" i="1"/>
  <c r="B713" i="1"/>
  <c r="N712" i="1"/>
  <c r="K712" i="1"/>
  <c r="C712" i="1"/>
  <c r="B712" i="1"/>
  <c r="N711" i="1"/>
  <c r="K711" i="1"/>
  <c r="C711" i="1"/>
  <c r="B711" i="1"/>
  <c r="N710" i="1"/>
  <c r="K710" i="1"/>
  <c r="C710" i="1"/>
  <c r="B710" i="1"/>
  <c r="N709" i="1"/>
  <c r="K709" i="1"/>
  <c r="C709" i="1"/>
  <c r="B709" i="1"/>
  <c r="N708" i="1"/>
  <c r="K708" i="1"/>
  <c r="C708" i="1"/>
  <c r="B708" i="1"/>
  <c r="N707" i="1"/>
  <c r="K707" i="1"/>
  <c r="C707" i="1"/>
  <c r="B707" i="1"/>
  <c r="N706" i="1"/>
  <c r="K706" i="1"/>
  <c r="C706" i="1"/>
  <c r="B706" i="1"/>
  <c r="N705" i="1"/>
  <c r="K705" i="1"/>
  <c r="C705" i="1"/>
  <c r="B705" i="1"/>
  <c r="N704" i="1"/>
  <c r="K704" i="1"/>
  <c r="C704" i="1"/>
  <c r="B704" i="1"/>
  <c r="N703" i="1"/>
  <c r="K703" i="1"/>
  <c r="C703" i="1"/>
  <c r="B703" i="1"/>
  <c r="N702" i="1"/>
  <c r="K702" i="1"/>
  <c r="C702" i="1"/>
  <c r="B702" i="1"/>
  <c r="N701" i="1"/>
  <c r="K701" i="1"/>
  <c r="C701" i="1"/>
  <c r="B701" i="1"/>
  <c r="N700" i="1"/>
  <c r="K700" i="1"/>
  <c r="C700" i="1"/>
  <c r="B700" i="1"/>
  <c r="N699" i="1"/>
  <c r="K699" i="1"/>
  <c r="C699" i="1"/>
  <c r="B699" i="1"/>
  <c r="N698" i="1"/>
  <c r="K698" i="1"/>
  <c r="C698" i="1"/>
  <c r="B698" i="1"/>
  <c r="N697" i="1"/>
  <c r="K697" i="1"/>
  <c r="C697" i="1"/>
  <c r="B697" i="1"/>
  <c r="N696" i="1"/>
  <c r="K696" i="1"/>
  <c r="C696" i="1"/>
  <c r="B696" i="1"/>
  <c r="N695" i="1"/>
  <c r="K695" i="1"/>
  <c r="C695" i="1"/>
  <c r="B695" i="1"/>
  <c r="N694" i="1"/>
  <c r="K694" i="1"/>
  <c r="C694" i="1"/>
  <c r="B694" i="1"/>
  <c r="N693" i="1"/>
  <c r="K693" i="1"/>
  <c r="C693" i="1"/>
  <c r="B693" i="1"/>
  <c r="N692" i="1"/>
  <c r="K692" i="1"/>
  <c r="C692" i="1"/>
  <c r="B692" i="1"/>
  <c r="N691" i="1"/>
  <c r="K691" i="1"/>
  <c r="C691" i="1"/>
  <c r="B691" i="1"/>
  <c r="N690" i="1"/>
  <c r="K690" i="1"/>
  <c r="C690" i="1"/>
  <c r="B690" i="1"/>
  <c r="N689" i="1"/>
  <c r="K689" i="1"/>
  <c r="C689" i="1"/>
  <c r="B689" i="1"/>
  <c r="N688" i="1"/>
  <c r="K688" i="1"/>
  <c r="C688" i="1"/>
  <c r="B688" i="1"/>
  <c r="N687" i="1"/>
  <c r="K687" i="1"/>
  <c r="C687" i="1"/>
  <c r="B687" i="1"/>
  <c r="N686" i="1"/>
  <c r="K686" i="1"/>
  <c r="C686" i="1"/>
  <c r="B686" i="1"/>
  <c r="N685" i="1"/>
  <c r="K685" i="1"/>
  <c r="C685" i="1"/>
  <c r="B685" i="1"/>
  <c r="N684" i="1"/>
  <c r="K684" i="1"/>
  <c r="C684" i="1"/>
  <c r="B684" i="1"/>
  <c r="N683" i="1"/>
  <c r="K683" i="1"/>
  <c r="C683" i="1"/>
  <c r="B683" i="1"/>
  <c r="N682" i="1"/>
  <c r="K682" i="1"/>
  <c r="C682" i="1"/>
  <c r="B682" i="1"/>
  <c r="N681" i="1"/>
  <c r="K681" i="1"/>
  <c r="C681" i="1"/>
  <c r="B681" i="1"/>
  <c r="N680" i="1"/>
  <c r="K680" i="1"/>
  <c r="C680" i="1"/>
  <c r="B680" i="1"/>
  <c r="N679" i="1"/>
  <c r="K679" i="1"/>
  <c r="C679" i="1"/>
  <c r="B679" i="1"/>
  <c r="N678" i="1"/>
  <c r="K678" i="1"/>
  <c r="C678" i="1"/>
  <c r="B678" i="1"/>
  <c r="N677" i="1"/>
  <c r="K677" i="1"/>
  <c r="C677" i="1"/>
  <c r="B677" i="1"/>
  <c r="N676" i="1"/>
  <c r="K676" i="1"/>
  <c r="C676" i="1"/>
  <c r="B676" i="1"/>
  <c r="N675" i="1"/>
  <c r="K675" i="1"/>
  <c r="C675" i="1"/>
  <c r="B675" i="1"/>
  <c r="N674" i="1"/>
  <c r="K674" i="1"/>
  <c r="C674" i="1"/>
  <c r="B674" i="1"/>
  <c r="N673" i="1"/>
  <c r="K673" i="1"/>
  <c r="C673" i="1"/>
  <c r="B673" i="1"/>
  <c r="N672" i="1"/>
  <c r="K672" i="1"/>
  <c r="C672" i="1"/>
  <c r="B672" i="1"/>
  <c r="N671" i="1"/>
  <c r="K671" i="1"/>
  <c r="C671" i="1"/>
  <c r="B671" i="1"/>
  <c r="N670" i="1"/>
  <c r="K670" i="1"/>
  <c r="C670" i="1"/>
  <c r="B670" i="1"/>
  <c r="N669" i="1"/>
  <c r="K669" i="1"/>
  <c r="C669" i="1"/>
  <c r="B669" i="1"/>
  <c r="N668" i="1"/>
  <c r="K668" i="1"/>
  <c r="C668" i="1"/>
  <c r="B668" i="1"/>
  <c r="N667" i="1"/>
  <c r="K667" i="1"/>
  <c r="C667" i="1"/>
  <c r="B667" i="1"/>
  <c r="N666" i="1"/>
  <c r="K666" i="1"/>
  <c r="C666" i="1"/>
  <c r="B666" i="1"/>
  <c r="N665" i="1"/>
  <c r="K665" i="1"/>
  <c r="C665" i="1"/>
  <c r="B665" i="1"/>
  <c r="N664" i="1"/>
  <c r="K664" i="1"/>
  <c r="C664" i="1"/>
  <c r="B664" i="1"/>
  <c r="N663" i="1"/>
  <c r="K663" i="1"/>
  <c r="C663" i="1"/>
  <c r="B663" i="1"/>
  <c r="N662" i="1"/>
  <c r="K662" i="1"/>
  <c r="C662" i="1"/>
  <c r="B662" i="1"/>
  <c r="N661" i="1"/>
  <c r="K661" i="1"/>
  <c r="C661" i="1"/>
  <c r="B661" i="1"/>
  <c r="N660" i="1"/>
  <c r="K660" i="1"/>
  <c r="C660" i="1"/>
  <c r="B660" i="1"/>
  <c r="N659" i="1"/>
  <c r="K659" i="1"/>
  <c r="C659" i="1"/>
  <c r="B659" i="1"/>
  <c r="N658" i="1"/>
  <c r="K658" i="1"/>
  <c r="C658" i="1"/>
  <c r="B658" i="1"/>
  <c r="N657" i="1"/>
  <c r="K657" i="1"/>
  <c r="C657" i="1"/>
  <c r="B657" i="1"/>
  <c r="N656" i="1"/>
  <c r="K656" i="1"/>
  <c r="C656" i="1"/>
  <c r="B656" i="1"/>
  <c r="N655" i="1"/>
  <c r="K655" i="1"/>
  <c r="C655" i="1"/>
  <c r="B655" i="1"/>
  <c r="N654" i="1"/>
  <c r="K654" i="1"/>
  <c r="C654" i="1"/>
  <c r="B654" i="1"/>
  <c r="N653" i="1"/>
  <c r="K653" i="1"/>
  <c r="C653" i="1"/>
  <c r="B653" i="1"/>
  <c r="N652" i="1"/>
  <c r="K652" i="1"/>
  <c r="C652" i="1"/>
  <c r="B652" i="1"/>
  <c r="N651" i="1"/>
  <c r="K651" i="1"/>
  <c r="C651" i="1"/>
  <c r="B651" i="1"/>
  <c r="N650" i="1"/>
  <c r="K650" i="1"/>
  <c r="C650" i="1"/>
  <c r="B650" i="1"/>
  <c r="N649" i="1"/>
  <c r="K649" i="1"/>
  <c r="C649" i="1"/>
  <c r="B649" i="1"/>
  <c r="N648" i="1"/>
  <c r="K648" i="1"/>
  <c r="C648" i="1"/>
  <c r="B648" i="1"/>
  <c r="N647" i="1"/>
  <c r="K647" i="1"/>
  <c r="C647" i="1"/>
  <c r="B647" i="1"/>
  <c r="N646" i="1"/>
  <c r="K646" i="1"/>
  <c r="C646" i="1"/>
  <c r="B646" i="1"/>
  <c r="N645" i="1"/>
  <c r="K645" i="1"/>
  <c r="C645" i="1"/>
  <c r="B645" i="1"/>
  <c r="N644" i="1"/>
  <c r="K644" i="1"/>
  <c r="C644" i="1"/>
  <c r="B644" i="1"/>
  <c r="N643" i="1"/>
  <c r="K643" i="1"/>
  <c r="C643" i="1"/>
  <c r="B643" i="1"/>
  <c r="N642" i="1"/>
  <c r="K642" i="1"/>
  <c r="C642" i="1"/>
  <c r="B642" i="1"/>
  <c r="N641" i="1"/>
  <c r="K641" i="1"/>
  <c r="C641" i="1"/>
  <c r="B641" i="1"/>
  <c r="N640" i="1"/>
  <c r="K640" i="1"/>
  <c r="C640" i="1"/>
  <c r="B640" i="1"/>
  <c r="N639" i="1"/>
  <c r="K639" i="1"/>
  <c r="C639" i="1"/>
  <c r="B639" i="1"/>
  <c r="N638" i="1"/>
  <c r="K638" i="1"/>
  <c r="C638" i="1"/>
  <c r="B638" i="1"/>
  <c r="N637" i="1"/>
  <c r="K637" i="1"/>
  <c r="C637" i="1"/>
  <c r="B637" i="1"/>
  <c r="N636" i="1"/>
  <c r="K636" i="1"/>
  <c r="C636" i="1"/>
  <c r="B636" i="1"/>
  <c r="N635" i="1"/>
  <c r="K635" i="1"/>
  <c r="C635" i="1"/>
  <c r="B635" i="1"/>
  <c r="N634" i="1"/>
  <c r="K634" i="1"/>
  <c r="C634" i="1"/>
  <c r="B634" i="1"/>
  <c r="N633" i="1"/>
  <c r="K633" i="1"/>
  <c r="C633" i="1"/>
  <c r="B633" i="1"/>
  <c r="N632" i="1"/>
  <c r="K632" i="1"/>
  <c r="C632" i="1"/>
  <c r="B632" i="1"/>
  <c r="N631" i="1"/>
  <c r="K631" i="1"/>
  <c r="C631" i="1"/>
  <c r="B631" i="1"/>
  <c r="N630" i="1"/>
  <c r="K630" i="1"/>
  <c r="C630" i="1"/>
  <c r="B630" i="1"/>
  <c r="N629" i="1"/>
  <c r="K629" i="1"/>
  <c r="C629" i="1"/>
  <c r="B629" i="1"/>
  <c r="N628" i="1"/>
  <c r="K628" i="1"/>
  <c r="C628" i="1"/>
  <c r="B628" i="1"/>
  <c r="N627" i="1"/>
  <c r="K627" i="1"/>
  <c r="C627" i="1"/>
  <c r="B627" i="1"/>
  <c r="N626" i="1"/>
  <c r="K626" i="1"/>
  <c r="C626" i="1"/>
  <c r="B626" i="1"/>
  <c r="N625" i="1"/>
  <c r="K625" i="1"/>
  <c r="C625" i="1"/>
  <c r="B625" i="1"/>
  <c r="N624" i="1"/>
  <c r="K624" i="1"/>
  <c r="C624" i="1"/>
  <c r="B624" i="1"/>
  <c r="N623" i="1"/>
  <c r="K623" i="1"/>
  <c r="C623" i="1"/>
  <c r="B623" i="1"/>
  <c r="N622" i="1"/>
  <c r="K622" i="1"/>
  <c r="C622" i="1"/>
  <c r="B622" i="1"/>
  <c r="N621" i="1"/>
  <c r="K621" i="1"/>
  <c r="C621" i="1"/>
  <c r="B621" i="1"/>
  <c r="N620" i="1"/>
  <c r="K620" i="1"/>
  <c r="C620" i="1"/>
  <c r="B620" i="1"/>
  <c r="N619" i="1"/>
  <c r="K619" i="1"/>
  <c r="C619" i="1"/>
  <c r="B619" i="1"/>
  <c r="N618" i="1"/>
  <c r="K618" i="1"/>
  <c r="C618" i="1"/>
  <c r="B618" i="1"/>
  <c r="N617" i="1"/>
  <c r="K617" i="1"/>
  <c r="C617" i="1"/>
  <c r="B617" i="1"/>
  <c r="N616" i="1"/>
  <c r="K616" i="1"/>
  <c r="C616" i="1"/>
  <c r="B616" i="1"/>
  <c r="N615" i="1"/>
  <c r="K615" i="1"/>
  <c r="C615" i="1"/>
  <c r="B615" i="1"/>
  <c r="N614" i="1"/>
  <c r="K614" i="1"/>
  <c r="C614" i="1"/>
  <c r="B614" i="1"/>
  <c r="N613" i="1"/>
  <c r="K613" i="1"/>
  <c r="C613" i="1"/>
  <c r="B613" i="1"/>
  <c r="N612" i="1"/>
  <c r="K612" i="1"/>
  <c r="C612" i="1"/>
  <c r="B612" i="1"/>
  <c r="N611" i="1"/>
  <c r="K611" i="1"/>
  <c r="C611" i="1"/>
  <c r="B611" i="1"/>
  <c r="N610" i="1"/>
  <c r="K610" i="1"/>
  <c r="C610" i="1"/>
  <c r="B610" i="1"/>
  <c r="N609" i="1"/>
  <c r="K609" i="1"/>
  <c r="C609" i="1"/>
  <c r="B609" i="1"/>
  <c r="N608" i="1"/>
  <c r="K608" i="1"/>
  <c r="C608" i="1"/>
  <c r="B608" i="1"/>
  <c r="N607" i="1"/>
  <c r="K607" i="1"/>
  <c r="C607" i="1"/>
  <c r="B607" i="1"/>
  <c r="N606" i="1"/>
  <c r="K606" i="1"/>
  <c r="C606" i="1"/>
  <c r="B606" i="1"/>
  <c r="N605" i="1"/>
  <c r="K605" i="1"/>
  <c r="C605" i="1"/>
  <c r="B605" i="1"/>
  <c r="N604" i="1"/>
  <c r="K604" i="1"/>
  <c r="C604" i="1"/>
  <c r="B604" i="1"/>
  <c r="N603" i="1"/>
  <c r="K603" i="1"/>
  <c r="C603" i="1"/>
  <c r="B603" i="1"/>
  <c r="N602" i="1"/>
  <c r="K602" i="1"/>
  <c r="C602" i="1"/>
  <c r="B602" i="1"/>
  <c r="N601" i="1"/>
  <c r="K601" i="1"/>
  <c r="C601" i="1"/>
  <c r="B601" i="1"/>
  <c r="N600" i="1"/>
  <c r="K600" i="1"/>
  <c r="C600" i="1"/>
  <c r="B600" i="1"/>
  <c r="N599" i="1"/>
  <c r="K599" i="1"/>
  <c r="C599" i="1"/>
  <c r="B599" i="1"/>
  <c r="N598" i="1"/>
  <c r="K598" i="1"/>
  <c r="C598" i="1"/>
  <c r="B598" i="1"/>
  <c r="N597" i="1"/>
  <c r="K597" i="1"/>
  <c r="C597" i="1"/>
  <c r="B597" i="1"/>
  <c r="N596" i="1"/>
  <c r="K596" i="1"/>
  <c r="C596" i="1"/>
  <c r="B596" i="1"/>
  <c r="N595" i="1"/>
  <c r="K595" i="1"/>
  <c r="C595" i="1"/>
  <c r="B595" i="1"/>
  <c r="N594" i="1"/>
  <c r="K594" i="1"/>
  <c r="C594" i="1"/>
  <c r="B594" i="1"/>
  <c r="N593" i="1"/>
  <c r="K593" i="1"/>
  <c r="C593" i="1"/>
  <c r="B593" i="1"/>
  <c r="N592" i="1"/>
  <c r="K592" i="1"/>
  <c r="C592" i="1"/>
  <c r="B592" i="1"/>
  <c r="N591" i="1"/>
  <c r="K591" i="1"/>
  <c r="C591" i="1"/>
  <c r="B591" i="1"/>
  <c r="N590" i="1"/>
  <c r="K590" i="1"/>
  <c r="C590" i="1"/>
  <c r="B590" i="1"/>
  <c r="N589" i="1"/>
  <c r="K589" i="1"/>
  <c r="C589" i="1"/>
  <c r="B589" i="1"/>
  <c r="N588" i="1"/>
  <c r="K588" i="1"/>
  <c r="C588" i="1"/>
  <c r="B588" i="1"/>
  <c r="N587" i="1"/>
  <c r="K587" i="1"/>
  <c r="C587" i="1"/>
  <c r="B587" i="1"/>
  <c r="N586" i="1"/>
  <c r="K586" i="1"/>
  <c r="C586" i="1"/>
  <c r="B586" i="1"/>
  <c r="N585" i="1"/>
  <c r="K585" i="1"/>
  <c r="C585" i="1"/>
  <c r="B585" i="1"/>
  <c r="N584" i="1"/>
  <c r="K584" i="1"/>
  <c r="C584" i="1"/>
  <c r="B584" i="1"/>
  <c r="N583" i="1"/>
  <c r="K583" i="1"/>
  <c r="C583" i="1"/>
  <c r="B583" i="1"/>
  <c r="N582" i="1"/>
  <c r="K582" i="1"/>
  <c r="C582" i="1"/>
  <c r="B582" i="1"/>
  <c r="N581" i="1"/>
  <c r="K581" i="1"/>
  <c r="C581" i="1"/>
  <c r="B581" i="1"/>
  <c r="N580" i="1"/>
  <c r="K580" i="1"/>
  <c r="C580" i="1"/>
  <c r="B580" i="1"/>
  <c r="N579" i="1"/>
  <c r="K579" i="1"/>
  <c r="C579" i="1"/>
  <c r="B579" i="1"/>
  <c r="N578" i="1"/>
  <c r="K578" i="1"/>
  <c r="C578" i="1"/>
  <c r="B578" i="1"/>
  <c r="N577" i="1"/>
  <c r="K577" i="1"/>
  <c r="C577" i="1"/>
  <c r="B577" i="1"/>
  <c r="N576" i="1"/>
  <c r="K576" i="1"/>
  <c r="C576" i="1"/>
  <c r="B576" i="1"/>
  <c r="N575" i="1"/>
  <c r="K575" i="1"/>
  <c r="C575" i="1"/>
  <c r="B575" i="1"/>
  <c r="N574" i="1"/>
  <c r="K574" i="1"/>
  <c r="C574" i="1"/>
  <c r="B574" i="1"/>
  <c r="N573" i="1"/>
  <c r="K573" i="1"/>
  <c r="C573" i="1"/>
  <c r="B573" i="1"/>
  <c r="N572" i="1"/>
  <c r="K572" i="1"/>
  <c r="C572" i="1"/>
  <c r="B572" i="1"/>
  <c r="N571" i="1"/>
  <c r="K571" i="1"/>
  <c r="C571" i="1"/>
  <c r="B571" i="1"/>
  <c r="N570" i="1"/>
  <c r="K570" i="1"/>
  <c r="C570" i="1"/>
  <c r="B570" i="1"/>
  <c r="N569" i="1"/>
  <c r="K569" i="1"/>
  <c r="C569" i="1"/>
  <c r="B569" i="1"/>
  <c r="N568" i="1"/>
  <c r="K568" i="1"/>
  <c r="C568" i="1"/>
  <c r="B568" i="1"/>
  <c r="N567" i="1"/>
  <c r="K567" i="1"/>
  <c r="C567" i="1"/>
  <c r="B567" i="1"/>
  <c r="N566" i="1"/>
  <c r="K566" i="1"/>
  <c r="C566" i="1"/>
  <c r="B566" i="1"/>
  <c r="N565" i="1"/>
  <c r="K565" i="1"/>
  <c r="C565" i="1"/>
  <c r="B565" i="1"/>
  <c r="N564" i="1"/>
  <c r="K564" i="1"/>
  <c r="C564" i="1"/>
  <c r="B564" i="1"/>
  <c r="N563" i="1"/>
  <c r="K563" i="1"/>
  <c r="C563" i="1"/>
  <c r="B563" i="1"/>
  <c r="N562" i="1"/>
  <c r="K562" i="1"/>
  <c r="C562" i="1"/>
  <c r="B562" i="1"/>
  <c r="N561" i="1"/>
  <c r="K561" i="1"/>
  <c r="C561" i="1"/>
  <c r="B561" i="1"/>
  <c r="N560" i="1"/>
  <c r="K560" i="1"/>
  <c r="C560" i="1"/>
  <c r="B560" i="1"/>
  <c r="N559" i="1"/>
  <c r="K559" i="1"/>
  <c r="C559" i="1"/>
  <c r="B559" i="1"/>
  <c r="N558" i="1"/>
  <c r="K558" i="1"/>
  <c r="C558" i="1"/>
  <c r="B558" i="1"/>
  <c r="N557" i="1"/>
  <c r="K557" i="1"/>
  <c r="C557" i="1"/>
  <c r="B557" i="1"/>
  <c r="N556" i="1"/>
  <c r="K556" i="1"/>
  <c r="C556" i="1"/>
  <c r="B556" i="1"/>
  <c r="N555" i="1"/>
  <c r="K555" i="1"/>
  <c r="C555" i="1"/>
  <c r="B555" i="1"/>
  <c r="N554" i="1"/>
  <c r="K554" i="1"/>
  <c r="C554" i="1"/>
  <c r="B554" i="1"/>
  <c r="N553" i="1"/>
  <c r="K553" i="1"/>
  <c r="C553" i="1"/>
  <c r="B553" i="1"/>
  <c r="N552" i="1"/>
  <c r="K552" i="1"/>
  <c r="C552" i="1"/>
  <c r="B552" i="1"/>
  <c r="N551" i="1"/>
  <c r="K551" i="1"/>
  <c r="C551" i="1"/>
  <c r="B551" i="1"/>
  <c r="N550" i="1"/>
  <c r="K550" i="1"/>
  <c r="C550" i="1"/>
  <c r="B550" i="1"/>
  <c r="N549" i="1"/>
  <c r="K549" i="1"/>
  <c r="C549" i="1"/>
  <c r="B549" i="1"/>
  <c r="N548" i="1"/>
  <c r="K548" i="1"/>
  <c r="C548" i="1"/>
  <c r="B548" i="1"/>
  <c r="N547" i="1"/>
  <c r="K547" i="1"/>
  <c r="C547" i="1"/>
  <c r="B547" i="1"/>
  <c r="N546" i="1"/>
  <c r="K546" i="1"/>
  <c r="C546" i="1"/>
  <c r="B546" i="1"/>
  <c r="N545" i="1"/>
  <c r="K545" i="1"/>
  <c r="C545" i="1"/>
  <c r="B545" i="1"/>
  <c r="N544" i="1"/>
  <c r="K544" i="1"/>
  <c r="C544" i="1"/>
  <c r="B544" i="1"/>
  <c r="N543" i="1"/>
  <c r="K543" i="1"/>
  <c r="C543" i="1"/>
  <c r="B543" i="1"/>
  <c r="N542" i="1"/>
  <c r="K542" i="1"/>
  <c r="C542" i="1"/>
  <c r="B542" i="1"/>
  <c r="N541" i="1"/>
  <c r="K541" i="1"/>
  <c r="C541" i="1"/>
  <c r="B541" i="1"/>
  <c r="N540" i="1"/>
  <c r="K540" i="1"/>
  <c r="C540" i="1"/>
  <c r="B540" i="1"/>
  <c r="N539" i="1"/>
  <c r="K539" i="1"/>
  <c r="C539" i="1"/>
  <c r="B539" i="1"/>
  <c r="N538" i="1"/>
  <c r="K538" i="1"/>
  <c r="C538" i="1"/>
  <c r="B538" i="1"/>
  <c r="N537" i="1"/>
  <c r="K537" i="1"/>
  <c r="C537" i="1"/>
  <c r="B537" i="1"/>
  <c r="N536" i="1"/>
  <c r="K536" i="1"/>
  <c r="C536" i="1"/>
  <c r="B536" i="1"/>
  <c r="N535" i="1"/>
  <c r="K535" i="1"/>
  <c r="C535" i="1"/>
  <c r="B535" i="1"/>
  <c r="N534" i="1"/>
  <c r="K534" i="1"/>
  <c r="C534" i="1"/>
  <c r="B534" i="1"/>
  <c r="N533" i="1"/>
  <c r="K533" i="1"/>
  <c r="C533" i="1"/>
  <c r="B533" i="1"/>
  <c r="N532" i="1"/>
  <c r="K532" i="1"/>
  <c r="C532" i="1"/>
  <c r="B532" i="1"/>
  <c r="N531" i="1"/>
  <c r="K531" i="1"/>
  <c r="C531" i="1"/>
  <c r="B531" i="1"/>
  <c r="N530" i="1"/>
  <c r="K530" i="1"/>
  <c r="C530" i="1"/>
  <c r="B530" i="1"/>
  <c r="N529" i="1"/>
  <c r="K529" i="1"/>
  <c r="C529" i="1"/>
  <c r="B529" i="1"/>
  <c r="N528" i="1"/>
  <c r="K528" i="1"/>
  <c r="C528" i="1"/>
  <c r="B528" i="1"/>
  <c r="N527" i="1"/>
  <c r="K527" i="1"/>
  <c r="C527" i="1"/>
  <c r="B527" i="1"/>
  <c r="N526" i="1"/>
  <c r="K526" i="1"/>
  <c r="C526" i="1"/>
  <c r="B526" i="1"/>
  <c r="N525" i="1"/>
  <c r="K525" i="1"/>
  <c r="C525" i="1"/>
  <c r="B525" i="1"/>
  <c r="N524" i="1"/>
  <c r="K524" i="1"/>
  <c r="C524" i="1"/>
  <c r="B524" i="1"/>
  <c r="N523" i="1"/>
  <c r="K523" i="1"/>
  <c r="C523" i="1"/>
  <c r="B523" i="1"/>
  <c r="N522" i="1"/>
  <c r="K522" i="1"/>
  <c r="C522" i="1"/>
  <c r="B522" i="1"/>
  <c r="N521" i="1"/>
  <c r="K521" i="1"/>
  <c r="C521" i="1"/>
  <c r="B521" i="1"/>
  <c r="N520" i="1"/>
  <c r="K520" i="1"/>
  <c r="C520" i="1"/>
  <c r="B520" i="1"/>
  <c r="N519" i="1"/>
  <c r="K519" i="1"/>
  <c r="C519" i="1"/>
  <c r="B519" i="1"/>
  <c r="N518" i="1"/>
  <c r="K518" i="1"/>
  <c r="C518" i="1"/>
  <c r="B518" i="1"/>
  <c r="N517" i="1"/>
  <c r="K517" i="1"/>
  <c r="C517" i="1"/>
  <c r="B517" i="1"/>
  <c r="N516" i="1"/>
  <c r="K516" i="1"/>
  <c r="C516" i="1"/>
  <c r="B516" i="1"/>
  <c r="N515" i="1"/>
  <c r="K515" i="1"/>
  <c r="C515" i="1"/>
  <c r="B515" i="1"/>
  <c r="N514" i="1"/>
  <c r="K514" i="1"/>
  <c r="C514" i="1"/>
  <c r="B514" i="1"/>
  <c r="N513" i="1"/>
  <c r="K513" i="1"/>
  <c r="C513" i="1"/>
  <c r="B513" i="1"/>
  <c r="N512" i="1"/>
  <c r="K512" i="1"/>
  <c r="C512" i="1"/>
  <c r="B512" i="1"/>
  <c r="N511" i="1"/>
  <c r="K511" i="1"/>
  <c r="C511" i="1"/>
  <c r="B511" i="1"/>
  <c r="N510" i="1"/>
  <c r="K510" i="1"/>
  <c r="C510" i="1"/>
  <c r="B510" i="1"/>
  <c r="N509" i="1"/>
  <c r="K509" i="1"/>
  <c r="C509" i="1"/>
  <c r="B509" i="1"/>
  <c r="N508" i="1"/>
  <c r="K508" i="1"/>
  <c r="C508" i="1"/>
  <c r="B508" i="1"/>
  <c r="N507" i="1"/>
  <c r="K507" i="1"/>
  <c r="C507" i="1"/>
  <c r="B507" i="1"/>
  <c r="N506" i="1"/>
  <c r="K506" i="1"/>
  <c r="C506" i="1"/>
  <c r="B506" i="1"/>
  <c r="N505" i="1"/>
  <c r="K505" i="1"/>
  <c r="C505" i="1"/>
  <c r="B505" i="1"/>
  <c r="N504" i="1"/>
  <c r="K504" i="1"/>
  <c r="C504" i="1"/>
  <c r="B504" i="1"/>
  <c r="N503" i="1"/>
  <c r="K503" i="1"/>
  <c r="C503" i="1"/>
  <c r="B503" i="1"/>
  <c r="N502" i="1"/>
  <c r="K502" i="1"/>
  <c r="C502" i="1"/>
  <c r="B502" i="1"/>
  <c r="N501" i="1"/>
  <c r="K501" i="1"/>
  <c r="C501" i="1"/>
  <c r="B501" i="1"/>
  <c r="N500" i="1"/>
  <c r="K500" i="1"/>
  <c r="C500" i="1"/>
  <c r="B500" i="1"/>
  <c r="N499" i="1"/>
  <c r="K499" i="1"/>
  <c r="C499" i="1"/>
  <c r="B499" i="1"/>
  <c r="N498" i="1"/>
  <c r="K498" i="1"/>
  <c r="C498" i="1"/>
  <c r="B498" i="1"/>
  <c r="N497" i="1"/>
  <c r="K497" i="1"/>
  <c r="C497" i="1"/>
  <c r="B497" i="1"/>
  <c r="N496" i="1"/>
  <c r="K496" i="1"/>
  <c r="C496" i="1"/>
  <c r="B496" i="1"/>
  <c r="N495" i="1"/>
  <c r="K495" i="1"/>
  <c r="C495" i="1"/>
  <c r="B495" i="1"/>
  <c r="N494" i="1"/>
  <c r="K494" i="1"/>
  <c r="C494" i="1"/>
  <c r="B494" i="1"/>
  <c r="N493" i="1"/>
  <c r="K493" i="1"/>
  <c r="C493" i="1"/>
  <c r="B493" i="1"/>
  <c r="N492" i="1"/>
  <c r="K492" i="1"/>
  <c r="C492" i="1"/>
  <c r="B492" i="1"/>
  <c r="N491" i="1"/>
  <c r="K491" i="1"/>
  <c r="C491" i="1"/>
  <c r="B491" i="1"/>
  <c r="N490" i="1"/>
  <c r="K490" i="1"/>
  <c r="C490" i="1"/>
  <c r="B490" i="1"/>
  <c r="N489" i="1"/>
  <c r="K489" i="1"/>
  <c r="C489" i="1"/>
  <c r="B489" i="1"/>
  <c r="N488" i="1"/>
  <c r="K488" i="1"/>
  <c r="C488" i="1"/>
  <c r="B488" i="1"/>
  <c r="N487" i="1"/>
  <c r="K487" i="1"/>
  <c r="C487" i="1"/>
  <c r="B487" i="1"/>
  <c r="N486" i="1"/>
  <c r="K486" i="1"/>
  <c r="C486" i="1"/>
  <c r="B486" i="1"/>
  <c r="N485" i="1"/>
  <c r="K485" i="1"/>
  <c r="C485" i="1"/>
  <c r="B485" i="1"/>
  <c r="N484" i="1"/>
  <c r="K484" i="1"/>
  <c r="C484" i="1"/>
  <c r="B484" i="1"/>
  <c r="N483" i="1"/>
  <c r="K483" i="1"/>
  <c r="C483" i="1"/>
  <c r="B483" i="1"/>
  <c r="N482" i="1"/>
  <c r="K482" i="1"/>
  <c r="C482" i="1"/>
  <c r="B482" i="1"/>
  <c r="N481" i="1"/>
  <c r="K481" i="1"/>
  <c r="C481" i="1"/>
  <c r="B481" i="1"/>
  <c r="N480" i="1"/>
  <c r="K480" i="1"/>
  <c r="C480" i="1"/>
  <c r="B480" i="1"/>
  <c r="N479" i="1"/>
  <c r="K479" i="1"/>
  <c r="C479" i="1"/>
  <c r="B479" i="1"/>
  <c r="N478" i="1"/>
  <c r="K478" i="1"/>
  <c r="C478" i="1"/>
  <c r="B478" i="1"/>
  <c r="N477" i="1"/>
  <c r="K477" i="1"/>
  <c r="C477" i="1"/>
  <c r="B477" i="1"/>
  <c r="N476" i="1"/>
  <c r="K476" i="1"/>
  <c r="C476" i="1"/>
  <c r="B476" i="1"/>
  <c r="N475" i="1"/>
  <c r="K475" i="1"/>
  <c r="C475" i="1"/>
  <c r="B475" i="1"/>
  <c r="N474" i="1"/>
  <c r="K474" i="1"/>
  <c r="C474" i="1"/>
  <c r="B474" i="1"/>
  <c r="N473" i="1"/>
  <c r="K473" i="1"/>
  <c r="C473" i="1"/>
  <c r="B473" i="1"/>
  <c r="N472" i="1"/>
  <c r="K472" i="1"/>
  <c r="C472" i="1"/>
  <c r="B472" i="1"/>
  <c r="N471" i="1"/>
  <c r="K471" i="1"/>
  <c r="C471" i="1"/>
  <c r="B471" i="1"/>
  <c r="N470" i="1"/>
  <c r="K470" i="1"/>
  <c r="C470" i="1"/>
  <c r="B470" i="1"/>
  <c r="N469" i="1"/>
  <c r="K469" i="1"/>
  <c r="C469" i="1"/>
  <c r="B469" i="1"/>
  <c r="N468" i="1"/>
  <c r="K468" i="1"/>
  <c r="C468" i="1"/>
  <c r="B468" i="1"/>
  <c r="N467" i="1"/>
  <c r="K467" i="1"/>
  <c r="C467" i="1"/>
  <c r="B467" i="1"/>
  <c r="N466" i="1"/>
  <c r="K466" i="1"/>
  <c r="C466" i="1"/>
  <c r="B466" i="1"/>
  <c r="N465" i="1"/>
  <c r="K465" i="1"/>
  <c r="C465" i="1"/>
  <c r="B465" i="1"/>
  <c r="N464" i="1"/>
  <c r="K464" i="1"/>
  <c r="C464" i="1"/>
  <c r="B464" i="1"/>
  <c r="N463" i="1"/>
  <c r="K463" i="1"/>
  <c r="C463" i="1"/>
  <c r="B463" i="1"/>
  <c r="N462" i="1"/>
  <c r="K462" i="1"/>
  <c r="C462" i="1"/>
  <c r="B462" i="1"/>
  <c r="N461" i="1"/>
  <c r="K461" i="1"/>
  <c r="C461" i="1"/>
  <c r="B461" i="1"/>
  <c r="N460" i="1"/>
  <c r="K460" i="1"/>
  <c r="C460" i="1"/>
  <c r="B460" i="1"/>
  <c r="N459" i="1"/>
  <c r="K459" i="1"/>
  <c r="C459" i="1"/>
  <c r="B459" i="1"/>
  <c r="N458" i="1"/>
  <c r="K458" i="1"/>
  <c r="C458" i="1"/>
  <c r="B458" i="1"/>
  <c r="N457" i="1"/>
  <c r="K457" i="1"/>
  <c r="C457" i="1"/>
  <c r="B457" i="1"/>
  <c r="N456" i="1"/>
  <c r="K456" i="1"/>
  <c r="C456" i="1"/>
  <c r="B456" i="1"/>
  <c r="N455" i="1"/>
  <c r="K455" i="1"/>
  <c r="C455" i="1"/>
  <c r="B455" i="1"/>
  <c r="N454" i="1"/>
  <c r="K454" i="1"/>
  <c r="C454" i="1"/>
  <c r="B454" i="1"/>
  <c r="N453" i="1"/>
  <c r="K453" i="1"/>
  <c r="C453" i="1"/>
  <c r="B453" i="1"/>
  <c r="N452" i="1"/>
  <c r="K452" i="1"/>
  <c r="C452" i="1"/>
  <c r="B452" i="1"/>
  <c r="N451" i="1"/>
  <c r="K451" i="1"/>
  <c r="C451" i="1"/>
  <c r="B451" i="1"/>
  <c r="N450" i="1"/>
  <c r="K450" i="1"/>
  <c r="C450" i="1"/>
  <c r="B450" i="1"/>
  <c r="N449" i="1"/>
  <c r="K449" i="1"/>
  <c r="C449" i="1"/>
  <c r="B449" i="1"/>
  <c r="N448" i="1"/>
  <c r="K448" i="1"/>
  <c r="C448" i="1"/>
  <c r="B448" i="1"/>
  <c r="N447" i="1"/>
  <c r="K447" i="1"/>
  <c r="C447" i="1"/>
  <c r="B447" i="1"/>
  <c r="N446" i="1"/>
  <c r="K446" i="1"/>
  <c r="C446" i="1"/>
  <c r="B446" i="1"/>
  <c r="N445" i="1"/>
  <c r="K445" i="1"/>
  <c r="C445" i="1"/>
  <c r="B445" i="1"/>
  <c r="N444" i="1"/>
  <c r="K444" i="1"/>
  <c r="C444" i="1"/>
  <c r="B444" i="1"/>
  <c r="N443" i="1"/>
  <c r="K443" i="1"/>
  <c r="C443" i="1"/>
  <c r="B443" i="1"/>
  <c r="N442" i="1"/>
  <c r="K442" i="1"/>
  <c r="C442" i="1"/>
  <c r="B442" i="1"/>
  <c r="N441" i="1"/>
  <c r="K441" i="1"/>
  <c r="C441" i="1"/>
  <c r="B441" i="1"/>
  <c r="N440" i="1"/>
  <c r="K440" i="1"/>
  <c r="C440" i="1"/>
  <c r="B440" i="1"/>
  <c r="N439" i="1"/>
  <c r="K439" i="1"/>
  <c r="C439" i="1"/>
  <c r="B439" i="1"/>
  <c r="N438" i="1"/>
  <c r="K438" i="1"/>
  <c r="C438" i="1"/>
  <c r="B438" i="1"/>
  <c r="N437" i="1"/>
  <c r="K437" i="1"/>
  <c r="C437" i="1"/>
  <c r="B437" i="1"/>
  <c r="N436" i="1"/>
  <c r="K436" i="1"/>
  <c r="C436" i="1"/>
  <c r="B436" i="1"/>
  <c r="N435" i="1"/>
  <c r="K435" i="1"/>
  <c r="C435" i="1"/>
  <c r="B435" i="1"/>
  <c r="N434" i="1"/>
  <c r="K434" i="1"/>
  <c r="C434" i="1"/>
  <c r="B434" i="1"/>
  <c r="N433" i="1"/>
  <c r="K433" i="1"/>
  <c r="C433" i="1"/>
  <c r="B433" i="1"/>
  <c r="N432" i="1"/>
  <c r="K432" i="1"/>
  <c r="C432" i="1"/>
  <c r="B432" i="1"/>
  <c r="N431" i="1"/>
  <c r="K431" i="1"/>
  <c r="C431" i="1"/>
  <c r="B431" i="1"/>
  <c r="N430" i="1"/>
  <c r="K430" i="1"/>
  <c r="C430" i="1"/>
  <c r="B430" i="1"/>
  <c r="N429" i="1"/>
  <c r="K429" i="1"/>
  <c r="C429" i="1"/>
  <c r="B429" i="1"/>
  <c r="N428" i="1"/>
  <c r="K428" i="1"/>
  <c r="C428" i="1"/>
  <c r="B428" i="1"/>
  <c r="N427" i="1"/>
  <c r="K427" i="1"/>
  <c r="C427" i="1"/>
  <c r="B427" i="1"/>
  <c r="N426" i="1"/>
  <c r="K426" i="1"/>
  <c r="C426" i="1"/>
  <c r="B426" i="1"/>
  <c r="N425" i="1"/>
  <c r="K425" i="1"/>
  <c r="C425" i="1"/>
  <c r="B425" i="1"/>
  <c r="N424" i="1"/>
  <c r="K424" i="1"/>
  <c r="C424" i="1"/>
  <c r="B424" i="1"/>
  <c r="N423" i="1"/>
  <c r="K423" i="1"/>
  <c r="C423" i="1"/>
  <c r="B423" i="1"/>
  <c r="N422" i="1"/>
  <c r="K422" i="1"/>
  <c r="C422" i="1"/>
  <c r="B422" i="1"/>
  <c r="N421" i="1"/>
  <c r="K421" i="1"/>
  <c r="C421" i="1"/>
  <c r="B421" i="1"/>
  <c r="N420" i="1"/>
  <c r="K420" i="1"/>
  <c r="C420" i="1"/>
  <c r="B420" i="1"/>
  <c r="N419" i="1"/>
  <c r="K419" i="1"/>
  <c r="C419" i="1"/>
  <c r="B419" i="1"/>
  <c r="N418" i="1"/>
  <c r="K418" i="1"/>
  <c r="C418" i="1"/>
  <c r="B418" i="1"/>
  <c r="N417" i="1"/>
  <c r="K417" i="1"/>
  <c r="C417" i="1"/>
  <c r="B417" i="1"/>
  <c r="N416" i="1"/>
  <c r="K416" i="1"/>
  <c r="C416" i="1"/>
  <c r="B416" i="1"/>
  <c r="N415" i="1"/>
  <c r="K415" i="1"/>
  <c r="C415" i="1"/>
  <c r="B415" i="1"/>
  <c r="N414" i="1"/>
  <c r="K414" i="1"/>
  <c r="C414" i="1"/>
  <c r="B414" i="1"/>
  <c r="N413" i="1"/>
  <c r="K413" i="1"/>
  <c r="C413" i="1"/>
  <c r="B413" i="1"/>
  <c r="N412" i="1"/>
  <c r="K412" i="1"/>
  <c r="C412" i="1"/>
  <c r="B412" i="1"/>
  <c r="N411" i="1"/>
  <c r="K411" i="1"/>
  <c r="C411" i="1"/>
  <c r="B411" i="1"/>
  <c r="N410" i="1"/>
  <c r="K410" i="1"/>
  <c r="C410" i="1"/>
  <c r="B410" i="1"/>
  <c r="N409" i="1"/>
  <c r="K409" i="1"/>
  <c r="C409" i="1"/>
  <c r="B409" i="1"/>
  <c r="N408" i="1"/>
  <c r="K408" i="1"/>
  <c r="C408" i="1"/>
  <c r="B408" i="1"/>
  <c r="N407" i="1"/>
  <c r="K407" i="1"/>
  <c r="C407" i="1"/>
  <c r="B407" i="1"/>
  <c r="N406" i="1"/>
  <c r="K406" i="1"/>
  <c r="C406" i="1"/>
  <c r="B406" i="1"/>
  <c r="N405" i="1"/>
  <c r="K405" i="1"/>
  <c r="C405" i="1"/>
  <c r="B405" i="1"/>
  <c r="N404" i="1"/>
  <c r="K404" i="1"/>
  <c r="C404" i="1"/>
  <c r="B404" i="1"/>
  <c r="N403" i="1"/>
  <c r="K403" i="1"/>
  <c r="C403" i="1"/>
  <c r="B403" i="1"/>
  <c r="N402" i="1"/>
  <c r="K402" i="1"/>
  <c r="C402" i="1"/>
  <c r="B402" i="1"/>
  <c r="N401" i="1"/>
  <c r="K401" i="1"/>
  <c r="C401" i="1"/>
  <c r="B401" i="1"/>
  <c r="N400" i="1"/>
  <c r="K400" i="1"/>
  <c r="C400" i="1"/>
  <c r="B400" i="1"/>
  <c r="N399" i="1"/>
  <c r="K399" i="1"/>
  <c r="C399" i="1"/>
  <c r="B399" i="1"/>
  <c r="N398" i="1"/>
  <c r="K398" i="1"/>
  <c r="C398" i="1"/>
  <c r="B398" i="1"/>
  <c r="N397" i="1"/>
  <c r="K397" i="1"/>
  <c r="C397" i="1"/>
  <c r="B397" i="1"/>
  <c r="N396" i="1"/>
  <c r="K396" i="1"/>
  <c r="C396" i="1"/>
  <c r="B396" i="1"/>
  <c r="N395" i="1"/>
  <c r="K395" i="1"/>
  <c r="C395" i="1"/>
  <c r="B395" i="1"/>
  <c r="N394" i="1"/>
  <c r="K394" i="1"/>
  <c r="C394" i="1"/>
  <c r="B394" i="1"/>
  <c r="N393" i="1"/>
  <c r="K393" i="1"/>
  <c r="C393" i="1"/>
  <c r="B393" i="1"/>
  <c r="N392" i="1"/>
  <c r="K392" i="1"/>
  <c r="C392" i="1"/>
  <c r="B392" i="1"/>
  <c r="N391" i="1"/>
  <c r="K391" i="1"/>
  <c r="C391" i="1"/>
  <c r="B391" i="1"/>
  <c r="N390" i="1"/>
  <c r="K390" i="1"/>
  <c r="C390" i="1"/>
  <c r="B390" i="1"/>
  <c r="N389" i="1"/>
  <c r="K389" i="1"/>
  <c r="C389" i="1"/>
  <c r="B389" i="1"/>
  <c r="N388" i="1"/>
  <c r="K388" i="1"/>
  <c r="C388" i="1"/>
  <c r="B388" i="1"/>
  <c r="N387" i="1"/>
  <c r="K387" i="1"/>
  <c r="C387" i="1"/>
  <c r="B387" i="1"/>
  <c r="N386" i="1"/>
  <c r="K386" i="1"/>
  <c r="C386" i="1"/>
  <c r="B386" i="1"/>
  <c r="N385" i="1"/>
  <c r="K385" i="1"/>
  <c r="C385" i="1"/>
  <c r="B385" i="1"/>
  <c r="N384" i="1"/>
  <c r="K384" i="1"/>
  <c r="C384" i="1"/>
  <c r="B384" i="1"/>
  <c r="N383" i="1"/>
  <c r="K383" i="1"/>
  <c r="C383" i="1"/>
  <c r="B383" i="1"/>
  <c r="N382" i="1"/>
  <c r="K382" i="1"/>
  <c r="C382" i="1"/>
  <c r="B382" i="1"/>
  <c r="N381" i="1"/>
  <c r="K381" i="1"/>
  <c r="C381" i="1"/>
  <c r="B381" i="1"/>
  <c r="N380" i="1"/>
  <c r="K380" i="1"/>
  <c r="C380" i="1"/>
  <c r="B380" i="1"/>
  <c r="N379" i="1"/>
  <c r="K379" i="1"/>
  <c r="C379" i="1"/>
  <c r="B379" i="1"/>
  <c r="N378" i="1"/>
  <c r="K378" i="1"/>
  <c r="C378" i="1"/>
  <c r="B378" i="1"/>
  <c r="N377" i="1"/>
  <c r="K377" i="1"/>
  <c r="C377" i="1"/>
  <c r="B377" i="1"/>
  <c r="N376" i="1"/>
  <c r="K376" i="1"/>
  <c r="C376" i="1"/>
  <c r="B376" i="1"/>
  <c r="N375" i="1"/>
  <c r="K375" i="1"/>
  <c r="C375" i="1"/>
  <c r="B375" i="1"/>
  <c r="N374" i="1"/>
  <c r="K374" i="1"/>
  <c r="C374" i="1"/>
  <c r="B374" i="1"/>
  <c r="N373" i="1"/>
  <c r="K373" i="1"/>
  <c r="C373" i="1"/>
  <c r="B373" i="1"/>
  <c r="N372" i="1"/>
  <c r="K372" i="1"/>
  <c r="C372" i="1"/>
  <c r="B372" i="1"/>
  <c r="N371" i="1"/>
  <c r="K371" i="1"/>
  <c r="C371" i="1"/>
  <c r="B371" i="1"/>
  <c r="N370" i="1"/>
  <c r="K370" i="1"/>
  <c r="C370" i="1"/>
  <c r="B370" i="1"/>
  <c r="N369" i="1"/>
  <c r="K369" i="1"/>
  <c r="C369" i="1"/>
  <c r="B369" i="1"/>
  <c r="N368" i="1"/>
  <c r="K368" i="1"/>
  <c r="C368" i="1"/>
  <c r="B368" i="1"/>
  <c r="N367" i="1"/>
  <c r="K367" i="1"/>
  <c r="C367" i="1"/>
  <c r="B367" i="1"/>
  <c r="N366" i="1"/>
  <c r="K366" i="1"/>
  <c r="C366" i="1"/>
  <c r="B366" i="1"/>
  <c r="N365" i="1"/>
  <c r="K365" i="1"/>
  <c r="C365" i="1"/>
  <c r="B365" i="1"/>
  <c r="N364" i="1"/>
  <c r="K364" i="1"/>
  <c r="C364" i="1"/>
  <c r="B364" i="1"/>
  <c r="N363" i="1"/>
  <c r="K363" i="1"/>
  <c r="C363" i="1"/>
  <c r="B363" i="1"/>
  <c r="N362" i="1"/>
  <c r="K362" i="1"/>
  <c r="C362" i="1"/>
  <c r="B362" i="1"/>
  <c r="N361" i="1"/>
  <c r="K361" i="1"/>
  <c r="C361" i="1"/>
  <c r="B361" i="1"/>
  <c r="N360" i="1"/>
  <c r="K360" i="1"/>
  <c r="C360" i="1"/>
  <c r="B360" i="1"/>
  <c r="N359" i="1"/>
  <c r="K359" i="1"/>
  <c r="C359" i="1"/>
  <c r="B359" i="1"/>
  <c r="N358" i="1"/>
  <c r="K358" i="1"/>
  <c r="C358" i="1"/>
  <c r="B358" i="1"/>
  <c r="N357" i="1"/>
  <c r="K357" i="1"/>
  <c r="C357" i="1"/>
  <c r="B357" i="1"/>
  <c r="N356" i="1"/>
  <c r="K356" i="1"/>
  <c r="C356" i="1"/>
  <c r="B356" i="1"/>
  <c r="N355" i="1"/>
  <c r="K355" i="1"/>
  <c r="C355" i="1"/>
  <c r="B355" i="1"/>
  <c r="N354" i="1"/>
  <c r="K354" i="1"/>
  <c r="C354" i="1"/>
  <c r="B354" i="1"/>
  <c r="N353" i="1"/>
  <c r="K353" i="1"/>
  <c r="C353" i="1"/>
  <c r="B353" i="1"/>
  <c r="N352" i="1"/>
  <c r="K352" i="1"/>
  <c r="C352" i="1"/>
  <c r="B352" i="1"/>
  <c r="N351" i="1"/>
  <c r="K351" i="1"/>
  <c r="C351" i="1"/>
  <c r="B351" i="1"/>
  <c r="N350" i="1"/>
  <c r="K350" i="1"/>
  <c r="C350" i="1"/>
  <c r="B350" i="1"/>
  <c r="N349" i="1"/>
  <c r="K349" i="1"/>
  <c r="C349" i="1"/>
  <c r="B349" i="1"/>
  <c r="N348" i="1"/>
  <c r="K348" i="1"/>
  <c r="C348" i="1"/>
  <c r="B348" i="1"/>
  <c r="N347" i="1"/>
  <c r="K347" i="1"/>
  <c r="C347" i="1"/>
  <c r="B347" i="1"/>
  <c r="N346" i="1"/>
  <c r="K346" i="1"/>
  <c r="C346" i="1"/>
  <c r="B346" i="1"/>
  <c r="N345" i="1"/>
  <c r="K345" i="1"/>
  <c r="C345" i="1"/>
  <c r="B345" i="1"/>
  <c r="N344" i="1"/>
  <c r="K344" i="1"/>
  <c r="C344" i="1"/>
  <c r="B344" i="1"/>
  <c r="N343" i="1"/>
  <c r="K343" i="1"/>
  <c r="C343" i="1"/>
  <c r="B343" i="1"/>
  <c r="N342" i="1"/>
  <c r="K342" i="1"/>
  <c r="C342" i="1"/>
  <c r="B342" i="1"/>
  <c r="N341" i="1"/>
  <c r="K341" i="1"/>
  <c r="C341" i="1"/>
  <c r="B341" i="1"/>
  <c r="N340" i="1"/>
  <c r="K340" i="1"/>
  <c r="C340" i="1"/>
  <c r="B340" i="1"/>
  <c r="N339" i="1"/>
  <c r="K339" i="1"/>
  <c r="C339" i="1"/>
  <c r="B339" i="1"/>
  <c r="N338" i="1"/>
  <c r="K338" i="1"/>
  <c r="C338" i="1"/>
  <c r="B338" i="1"/>
  <c r="N337" i="1"/>
  <c r="K337" i="1"/>
  <c r="C337" i="1"/>
  <c r="B337" i="1"/>
  <c r="N336" i="1"/>
  <c r="K336" i="1"/>
  <c r="C336" i="1"/>
  <c r="B336" i="1"/>
  <c r="N335" i="1"/>
  <c r="K335" i="1"/>
  <c r="C335" i="1"/>
  <c r="B335" i="1"/>
  <c r="N334" i="1"/>
  <c r="K334" i="1"/>
  <c r="C334" i="1"/>
  <c r="B334" i="1"/>
  <c r="N333" i="1"/>
  <c r="K333" i="1"/>
  <c r="C333" i="1"/>
  <c r="B333" i="1"/>
  <c r="N332" i="1"/>
  <c r="K332" i="1"/>
  <c r="C332" i="1"/>
  <c r="B332" i="1"/>
  <c r="N331" i="1"/>
  <c r="K331" i="1"/>
  <c r="C331" i="1"/>
  <c r="B331" i="1"/>
  <c r="N330" i="1"/>
  <c r="K330" i="1"/>
  <c r="C330" i="1"/>
  <c r="B330" i="1"/>
  <c r="N329" i="1"/>
  <c r="K329" i="1"/>
  <c r="C329" i="1"/>
  <c r="B329" i="1"/>
  <c r="N328" i="1"/>
  <c r="K328" i="1"/>
  <c r="C328" i="1"/>
  <c r="B328" i="1"/>
  <c r="N327" i="1"/>
  <c r="K327" i="1"/>
  <c r="C327" i="1"/>
  <c r="B327" i="1"/>
  <c r="N326" i="1"/>
  <c r="K326" i="1"/>
  <c r="C326" i="1"/>
  <c r="B326" i="1"/>
  <c r="N325" i="1"/>
  <c r="K325" i="1"/>
  <c r="C325" i="1"/>
  <c r="B325" i="1"/>
  <c r="N324" i="1"/>
  <c r="K324" i="1"/>
  <c r="C324" i="1"/>
  <c r="B324" i="1"/>
  <c r="N323" i="1"/>
  <c r="K323" i="1"/>
  <c r="C323" i="1"/>
  <c r="B323" i="1"/>
  <c r="N322" i="1"/>
  <c r="K322" i="1"/>
  <c r="C322" i="1"/>
  <c r="B322" i="1"/>
  <c r="N321" i="1"/>
  <c r="K321" i="1"/>
  <c r="C321" i="1"/>
  <c r="B321" i="1"/>
  <c r="N320" i="1"/>
  <c r="K320" i="1"/>
  <c r="C320" i="1"/>
  <c r="B320" i="1"/>
  <c r="N319" i="1"/>
  <c r="K319" i="1"/>
  <c r="C319" i="1"/>
  <c r="B319" i="1"/>
  <c r="N318" i="1"/>
  <c r="K318" i="1"/>
  <c r="C318" i="1"/>
  <c r="B318" i="1"/>
  <c r="N317" i="1"/>
  <c r="K317" i="1"/>
  <c r="C317" i="1"/>
  <c r="B317" i="1"/>
  <c r="N316" i="1"/>
  <c r="K316" i="1"/>
  <c r="C316" i="1"/>
  <c r="B316" i="1"/>
  <c r="N315" i="1"/>
  <c r="K315" i="1"/>
  <c r="C315" i="1"/>
  <c r="B315" i="1"/>
  <c r="N314" i="1"/>
  <c r="K314" i="1"/>
  <c r="C314" i="1"/>
  <c r="B314" i="1"/>
  <c r="N313" i="1"/>
  <c r="K313" i="1"/>
  <c r="C313" i="1"/>
  <c r="B313" i="1"/>
  <c r="N312" i="1"/>
  <c r="K312" i="1"/>
  <c r="C312" i="1"/>
  <c r="B312" i="1"/>
  <c r="N311" i="1"/>
  <c r="K311" i="1"/>
  <c r="C311" i="1"/>
  <c r="B311" i="1"/>
  <c r="N310" i="1"/>
  <c r="K310" i="1"/>
  <c r="C310" i="1"/>
  <c r="B310" i="1"/>
  <c r="N309" i="1"/>
  <c r="K309" i="1"/>
  <c r="C309" i="1"/>
  <c r="B309" i="1"/>
  <c r="N308" i="1"/>
  <c r="K308" i="1"/>
  <c r="C308" i="1"/>
  <c r="B308" i="1"/>
  <c r="N307" i="1"/>
  <c r="K307" i="1"/>
  <c r="C307" i="1"/>
  <c r="B307" i="1"/>
  <c r="N306" i="1"/>
  <c r="K306" i="1"/>
  <c r="C306" i="1"/>
  <c r="B306" i="1"/>
  <c r="N305" i="1"/>
  <c r="K305" i="1"/>
  <c r="C305" i="1"/>
  <c r="B305" i="1"/>
  <c r="N304" i="1"/>
  <c r="K304" i="1"/>
  <c r="C304" i="1"/>
  <c r="B304" i="1"/>
  <c r="N303" i="1"/>
  <c r="K303" i="1"/>
  <c r="C303" i="1"/>
  <c r="B303" i="1"/>
  <c r="N302" i="1"/>
  <c r="K302" i="1"/>
  <c r="C302" i="1"/>
  <c r="B302" i="1"/>
  <c r="N301" i="1"/>
  <c r="K301" i="1"/>
  <c r="C301" i="1"/>
  <c r="B301" i="1"/>
  <c r="N300" i="1"/>
  <c r="K300" i="1"/>
  <c r="C300" i="1"/>
  <c r="B300" i="1"/>
  <c r="N299" i="1"/>
  <c r="K299" i="1"/>
  <c r="C299" i="1"/>
  <c r="B299" i="1"/>
  <c r="N298" i="1"/>
  <c r="K298" i="1"/>
  <c r="C298" i="1"/>
  <c r="B298" i="1"/>
  <c r="N297" i="1"/>
  <c r="K297" i="1"/>
  <c r="C297" i="1"/>
  <c r="B297" i="1"/>
  <c r="N296" i="1"/>
  <c r="K296" i="1"/>
  <c r="C296" i="1"/>
  <c r="B296" i="1"/>
  <c r="N295" i="1"/>
  <c r="K295" i="1"/>
  <c r="C295" i="1"/>
  <c r="B295" i="1"/>
  <c r="N294" i="1"/>
  <c r="K294" i="1"/>
  <c r="C294" i="1"/>
  <c r="B294" i="1"/>
  <c r="N293" i="1"/>
  <c r="K293" i="1"/>
  <c r="C293" i="1"/>
  <c r="B293" i="1"/>
  <c r="N292" i="1"/>
  <c r="K292" i="1"/>
  <c r="C292" i="1"/>
  <c r="B292" i="1"/>
  <c r="N291" i="1"/>
  <c r="K291" i="1"/>
  <c r="C291" i="1"/>
  <c r="B291" i="1"/>
  <c r="N290" i="1"/>
  <c r="K290" i="1"/>
  <c r="C290" i="1"/>
  <c r="B290" i="1"/>
  <c r="N289" i="1"/>
  <c r="K289" i="1"/>
  <c r="C289" i="1"/>
  <c r="B289" i="1"/>
  <c r="N288" i="1"/>
  <c r="K288" i="1"/>
  <c r="C288" i="1"/>
  <c r="B288" i="1"/>
  <c r="N287" i="1"/>
  <c r="K287" i="1"/>
  <c r="C287" i="1"/>
  <c r="B287" i="1"/>
  <c r="N286" i="1"/>
  <c r="K286" i="1"/>
  <c r="C286" i="1"/>
  <c r="B286" i="1"/>
  <c r="N285" i="1"/>
  <c r="K285" i="1"/>
  <c r="C285" i="1"/>
  <c r="B285" i="1"/>
  <c r="N284" i="1"/>
  <c r="K284" i="1"/>
  <c r="C284" i="1"/>
  <c r="B284" i="1"/>
  <c r="N283" i="1"/>
  <c r="K283" i="1"/>
  <c r="C283" i="1"/>
  <c r="B283" i="1"/>
  <c r="N282" i="1"/>
  <c r="K282" i="1"/>
  <c r="C282" i="1"/>
  <c r="B282" i="1"/>
  <c r="N281" i="1"/>
  <c r="K281" i="1"/>
  <c r="C281" i="1"/>
  <c r="B281" i="1"/>
  <c r="N280" i="1"/>
  <c r="K280" i="1"/>
  <c r="C280" i="1"/>
  <c r="B280" i="1"/>
  <c r="N279" i="1"/>
  <c r="K279" i="1"/>
  <c r="C279" i="1"/>
  <c r="B279" i="1"/>
  <c r="N278" i="1"/>
  <c r="K278" i="1"/>
  <c r="C278" i="1"/>
  <c r="B278" i="1"/>
  <c r="N277" i="1"/>
  <c r="K277" i="1"/>
  <c r="C277" i="1"/>
  <c r="B277" i="1"/>
  <c r="N276" i="1"/>
  <c r="K276" i="1"/>
  <c r="C276" i="1"/>
  <c r="B276" i="1"/>
  <c r="N275" i="1"/>
  <c r="K275" i="1"/>
  <c r="C275" i="1"/>
  <c r="B275" i="1"/>
  <c r="N274" i="1"/>
  <c r="K274" i="1"/>
  <c r="C274" i="1"/>
  <c r="B274" i="1"/>
  <c r="N273" i="1"/>
  <c r="K273" i="1"/>
  <c r="C273" i="1"/>
  <c r="B273" i="1"/>
  <c r="N272" i="1"/>
  <c r="K272" i="1"/>
  <c r="C272" i="1"/>
  <c r="B272" i="1"/>
  <c r="N271" i="1"/>
  <c r="K271" i="1"/>
  <c r="C271" i="1"/>
  <c r="B271" i="1"/>
  <c r="N270" i="1"/>
  <c r="K270" i="1"/>
  <c r="C270" i="1"/>
  <c r="B270" i="1"/>
  <c r="N269" i="1"/>
  <c r="K269" i="1"/>
  <c r="C269" i="1"/>
  <c r="B269" i="1"/>
  <c r="N268" i="1"/>
  <c r="K268" i="1"/>
  <c r="C268" i="1"/>
  <c r="B268" i="1"/>
  <c r="N267" i="1"/>
  <c r="K267" i="1"/>
  <c r="C267" i="1"/>
  <c r="B267" i="1"/>
  <c r="N266" i="1"/>
  <c r="K266" i="1"/>
  <c r="C266" i="1"/>
  <c r="B266" i="1"/>
  <c r="N265" i="1"/>
  <c r="K265" i="1"/>
  <c r="C265" i="1"/>
  <c r="B265" i="1"/>
  <c r="N264" i="1"/>
  <c r="K264" i="1"/>
  <c r="C264" i="1"/>
  <c r="B264" i="1"/>
  <c r="N263" i="1"/>
  <c r="K263" i="1"/>
  <c r="C263" i="1"/>
  <c r="B263" i="1"/>
  <c r="N262" i="1"/>
  <c r="K262" i="1"/>
  <c r="C262" i="1"/>
  <c r="B262" i="1"/>
  <c r="N261" i="1"/>
  <c r="K261" i="1"/>
  <c r="C261" i="1"/>
  <c r="B261" i="1"/>
  <c r="N260" i="1"/>
  <c r="K260" i="1"/>
  <c r="C260" i="1"/>
  <c r="B260" i="1"/>
  <c r="N259" i="1"/>
  <c r="K259" i="1"/>
  <c r="C259" i="1"/>
  <c r="B259" i="1"/>
  <c r="N258" i="1"/>
  <c r="K258" i="1"/>
  <c r="C258" i="1"/>
  <c r="B258" i="1"/>
  <c r="N257" i="1"/>
  <c r="K257" i="1"/>
  <c r="C257" i="1"/>
  <c r="B257" i="1"/>
  <c r="N256" i="1"/>
  <c r="K256" i="1"/>
  <c r="C256" i="1"/>
  <c r="B256" i="1"/>
  <c r="N255" i="1"/>
  <c r="K255" i="1"/>
  <c r="C255" i="1"/>
  <c r="B255" i="1"/>
  <c r="N254" i="1"/>
  <c r="K254" i="1"/>
  <c r="C254" i="1"/>
  <c r="B254" i="1"/>
  <c r="N253" i="1"/>
  <c r="K253" i="1"/>
  <c r="C253" i="1"/>
  <c r="B253" i="1"/>
  <c r="N252" i="1"/>
  <c r="K252" i="1"/>
  <c r="C252" i="1"/>
  <c r="B252" i="1"/>
  <c r="N251" i="1"/>
  <c r="K251" i="1"/>
  <c r="C251" i="1"/>
  <c r="B251" i="1"/>
  <c r="N250" i="1"/>
  <c r="K250" i="1"/>
  <c r="C250" i="1"/>
  <c r="B250" i="1"/>
  <c r="N249" i="1"/>
  <c r="K249" i="1"/>
  <c r="C249" i="1"/>
  <c r="B249" i="1"/>
  <c r="N248" i="1"/>
  <c r="K248" i="1"/>
  <c r="C248" i="1"/>
  <c r="B248" i="1"/>
  <c r="N247" i="1"/>
  <c r="K247" i="1"/>
  <c r="C247" i="1"/>
  <c r="B247" i="1"/>
  <c r="N246" i="1"/>
  <c r="K246" i="1"/>
  <c r="C246" i="1"/>
  <c r="B246" i="1"/>
  <c r="N245" i="1"/>
  <c r="K245" i="1"/>
  <c r="C245" i="1"/>
  <c r="B245" i="1"/>
  <c r="N244" i="1"/>
  <c r="K244" i="1"/>
  <c r="C244" i="1"/>
  <c r="B244" i="1"/>
  <c r="N243" i="1"/>
  <c r="K243" i="1"/>
  <c r="C243" i="1"/>
  <c r="B243" i="1"/>
  <c r="N242" i="1"/>
  <c r="K242" i="1"/>
  <c r="C242" i="1"/>
  <c r="B242" i="1"/>
  <c r="N241" i="1"/>
  <c r="K241" i="1"/>
  <c r="C241" i="1"/>
  <c r="B241" i="1"/>
  <c r="N240" i="1"/>
  <c r="K240" i="1"/>
  <c r="C240" i="1"/>
  <c r="B240" i="1"/>
  <c r="N239" i="1"/>
  <c r="K239" i="1"/>
  <c r="C239" i="1"/>
  <c r="B239" i="1"/>
  <c r="N238" i="1"/>
  <c r="K238" i="1"/>
  <c r="C238" i="1"/>
  <c r="B238" i="1"/>
  <c r="N237" i="1"/>
  <c r="K237" i="1"/>
  <c r="C237" i="1"/>
  <c r="B237" i="1"/>
  <c r="N236" i="1"/>
  <c r="K236" i="1"/>
  <c r="C236" i="1"/>
  <c r="B236" i="1"/>
  <c r="N235" i="1"/>
  <c r="K235" i="1"/>
  <c r="C235" i="1"/>
  <c r="B235" i="1"/>
  <c r="N234" i="1"/>
  <c r="K234" i="1"/>
  <c r="C234" i="1"/>
  <c r="B234" i="1"/>
  <c r="N233" i="1"/>
  <c r="K233" i="1"/>
  <c r="C233" i="1"/>
  <c r="B233" i="1"/>
  <c r="N232" i="1"/>
  <c r="K232" i="1"/>
  <c r="C232" i="1"/>
  <c r="B232" i="1"/>
  <c r="N231" i="1"/>
  <c r="K231" i="1"/>
  <c r="C231" i="1"/>
  <c r="B231" i="1"/>
  <c r="N230" i="1"/>
  <c r="K230" i="1"/>
  <c r="C230" i="1"/>
  <c r="B230" i="1"/>
  <c r="N229" i="1"/>
  <c r="K229" i="1"/>
  <c r="C229" i="1"/>
  <c r="B229" i="1"/>
  <c r="N228" i="1"/>
  <c r="K228" i="1"/>
  <c r="C228" i="1"/>
  <c r="B228" i="1"/>
  <c r="N227" i="1"/>
  <c r="K227" i="1"/>
  <c r="C227" i="1"/>
  <c r="B227" i="1"/>
  <c r="N226" i="1"/>
  <c r="K226" i="1"/>
  <c r="C226" i="1"/>
  <c r="B226" i="1"/>
  <c r="N225" i="1"/>
  <c r="K225" i="1"/>
  <c r="C225" i="1"/>
  <c r="B225" i="1"/>
  <c r="N224" i="1"/>
  <c r="K224" i="1"/>
  <c r="C224" i="1"/>
  <c r="B224" i="1"/>
  <c r="N223" i="1"/>
  <c r="K223" i="1"/>
  <c r="C223" i="1"/>
  <c r="B223" i="1"/>
  <c r="N222" i="1"/>
  <c r="K222" i="1"/>
  <c r="C222" i="1"/>
  <c r="B222" i="1"/>
  <c r="N221" i="1"/>
  <c r="K221" i="1"/>
  <c r="C221" i="1"/>
  <c r="B221" i="1"/>
  <c r="N220" i="1"/>
  <c r="K220" i="1"/>
  <c r="J220" i="1"/>
  <c r="C220" i="1"/>
  <c r="B220" i="1"/>
  <c r="N219" i="1"/>
  <c r="J219" i="1"/>
  <c r="K219" i="1" s="1"/>
  <c r="C219" i="1"/>
  <c r="B219" i="1"/>
  <c r="N218" i="1"/>
  <c r="C218" i="1"/>
  <c r="B218" i="1"/>
  <c r="N217" i="1"/>
  <c r="K217" i="1"/>
  <c r="C217" i="1"/>
  <c r="B217" i="1"/>
  <c r="N216" i="1"/>
  <c r="K216" i="1"/>
  <c r="C216" i="1"/>
  <c r="B216" i="1"/>
  <c r="N215" i="1"/>
  <c r="K215" i="1"/>
  <c r="C215" i="1"/>
  <c r="B215" i="1"/>
  <c r="N214" i="1"/>
  <c r="K214" i="1"/>
  <c r="C214" i="1"/>
  <c r="B214" i="1"/>
  <c r="N213" i="1"/>
  <c r="K213" i="1"/>
  <c r="C213" i="1"/>
  <c r="B213" i="1"/>
  <c r="N212" i="1"/>
  <c r="K212" i="1"/>
  <c r="C212" i="1"/>
  <c r="B212" i="1"/>
  <c r="N211" i="1"/>
  <c r="K211" i="1"/>
  <c r="C211" i="1"/>
  <c r="B211" i="1"/>
  <c r="N210" i="1"/>
  <c r="K210" i="1"/>
  <c r="C210" i="1"/>
  <c r="B210" i="1"/>
  <c r="N209" i="1"/>
  <c r="K209" i="1"/>
  <c r="C209" i="1"/>
  <c r="B209" i="1"/>
  <c r="N208" i="1"/>
  <c r="K208" i="1"/>
  <c r="C208" i="1"/>
  <c r="B208" i="1"/>
  <c r="N207" i="1"/>
  <c r="K207" i="1"/>
  <c r="C207" i="1"/>
  <c r="B207" i="1"/>
  <c r="N206" i="1"/>
  <c r="K206" i="1"/>
  <c r="C206" i="1"/>
  <c r="B206" i="1"/>
  <c r="N205" i="1"/>
  <c r="K205" i="1"/>
  <c r="C205" i="1"/>
  <c r="B205" i="1"/>
  <c r="N204" i="1"/>
  <c r="K204" i="1"/>
  <c r="C204" i="1"/>
  <c r="B204" i="1"/>
  <c r="N203" i="1"/>
  <c r="K203" i="1"/>
  <c r="C203" i="1"/>
  <c r="B203" i="1"/>
  <c r="N202" i="1"/>
  <c r="K202" i="1"/>
  <c r="C202" i="1"/>
  <c r="B202" i="1"/>
  <c r="N201" i="1"/>
  <c r="K201" i="1"/>
  <c r="C201" i="1"/>
  <c r="B201" i="1"/>
  <c r="N200" i="1"/>
  <c r="K200" i="1"/>
  <c r="C200" i="1"/>
  <c r="B200" i="1"/>
  <c r="N199" i="1"/>
  <c r="K199" i="1"/>
  <c r="C199" i="1"/>
  <c r="B199" i="1"/>
  <c r="N198" i="1"/>
  <c r="K198" i="1"/>
  <c r="C198" i="1"/>
  <c r="B198" i="1"/>
  <c r="N197" i="1"/>
  <c r="K197" i="1"/>
  <c r="C197" i="1"/>
  <c r="B197" i="1"/>
  <c r="N196" i="1"/>
  <c r="K196" i="1"/>
  <c r="C196" i="1"/>
  <c r="B196" i="1"/>
  <c r="N195" i="1"/>
  <c r="K195" i="1"/>
  <c r="C195" i="1"/>
  <c r="B195" i="1"/>
  <c r="N194" i="1"/>
  <c r="K194" i="1"/>
  <c r="C194" i="1"/>
  <c r="B194" i="1"/>
  <c r="N193" i="1"/>
  <c r="K193" i="1"/>
  <c r="C193" i="1"/>
  <c r="B193" i="1"/>
  <c r="N192" i="1"/>
  <c r="K192" i="1"/>
  <c r="C192" i="1"/>
  <c r="B192" i="1"/>
  <c r="N191" i="1"/>
  <c r="K191" i="1"/>
  <c r="C191" i="1"/>
  <c r="B191" i="1"/>
  <c r="N190" i="1"/>
  <c r="K190" i="1"/>
  <c r="J190" i="1"/>
  <c r="C190" i="1"/>
  <c r="B190" i="1"/>
  <c r="N189" i="1"/>
  <c r="K189" i="1"/>
  <c r="C189" i="1"/>
  <c r="B189" i="1"/>
  <c r="N188" i="1"/>
  <c r="K188" i="1"/>
  <c r="C188" i="1"/>
  <c r="B188" i="1"/>
  <c r="N187" i="1"/>
  <c r="K187" i="1"/>
  <c r="C187" i="1"/>
  <c r="B187" i="1"/>
  <c r="N186" i="1"/>
  <c r="K186" i="1"/>
  <c r="C186" i="1"/>
  <c r="B186" i="1"/>
  <c r="N185" i="1"/>
  <c r="K185" i="1"/>
  <c r="C185" i="1"/>
  <c r="B185" i="1"/>
  <c r="N184" i="1"/>
  <c r="K184" i="1"/>
  <c r="C184" i="1"/>
  <c r="B184" i="1"/>
  <c r="N183" i="1"/>
  <c r="K183" i="1"/>
  <c r="C183" i="1"/>
  <c r="B183" i="1"/>
  <c r="N182" i="1"/>
  <c r="K182" i="1"/>
  <c r="C182" i="1"/>
  <c r="B182" i="1"/>
  <c r="N181" i="1"/>
  <c r="K181" i="1"/>
  <c r="C181" i="1"/>
  <c r="B181" i="1"/>
  <c r="N180" i="1"/>
  <c r="K180" i="1"/>
  <c r="C180" i="1"/>
  <c r="B180" i="1"/>
  <c r="N179" i="1"/>
  <c r="K179" i="1"/>
  <c r="C179" i="1"/>
  <c r="B179" i="1"/>
  <c r="N178" i="1"/>
  <c r="K178" i="1"/>
  <c r="C178" i="1"/>
  <c r="B178" i="1"/>
  <c r="N177" i="1"/>
  <c r="K177" i="1"/>
  <c r="C177" i="1"/>
  <c r="B177" i="1"/>
  <c r="N176" i="1"/>
  <c r="K176" i="1"/>
  <c r="C176" i="1"/>
  <c r="B176" i="1"/>
  <c r="N175" i="1"/>
  <c r="K175" i="1"/>
  <c r="C175" i="1"/>
  <c r="B175" i="1"/>
  <c r="N174" i="1"/>
  <c r="K174" i="1"/>
  <c r="C174" i="1"/>
  <c r="B174" i="1"/>
  <c r="N173" i="1"/>
  <c r="K173" i="1"/>
  <c r="C173" i="1"/>
  <c r="B173" i="1"/>
  <c r="N172" i="1"/>
  <c r="J172" i="1"/>
  <c r="K172" i="1" s="1"/>
  <c r="C172" i="1"/>
  <c r="B172" i="1"/>
  <c r="N171" i="1"/>
  <c r="K171" i="1"/>
  <c r="J171" i="1"/>
  <c r="C171" i="1"/>
  <c r="B171" i="1"/>
  <c r="N170" i="1"/>
  <c r="K170" i="1"/>
  <c r="C170" i="1"/>
  <c r="B170" i="1"/>
  <c r="N169" i="1"/>
  <c r="K169" i="1"/>
  <c r="C169" i="1"/>
  <c r="B169" i="1"/>
  <c r="N168" i="1"/>
  <c r="K168" i="1"/>
  <c r="C168" i="1"/>
  <c r="B168" i="1"/>
  <c r="N167" i="1"/>
  <c r="K167" i="1"/>
  <c r="C167" i="1"/>
  <c r="B167" i="1"/>
  <c r="N166" i="1"/>
  <c r="K166" i="1"/>
  <c r="C166" i="1"/>
  <c r="B166" i="1"/>
  <c r="N165" i="1"/>
  <c r="K165" i="1"/>
  <c r="C165" i="1"/>
  <c r="B165" i="1"/>
  <c r="N164" i="1"/>
  <c r="K164" i="1"/>
  <c r="C164" i="1"/>
  <c r="B164" i="1"/>
  <c r="N163" i="1"/>
  <c r="K163" i="1"/>
  <c r="C163" i="1"/>
  <c r="B163" i="1"/>
  <c r="N162" i="1"/>
  <c r="K162" i="1"/>
  <c r="C162" i="1"/>
  <c r="B162" i="1"/>
  <c r="N161" i="1"/>
  <c r="K161" i="1"/>
  <c r="C161" i="1"/>
  <c r="B161" i="1"/>
  <c r="N160" i="1"/>
  <c r="K160" i="1"/>
  <c r="C160" i="1"/>
  <c r="B160" i="1"/>
  <c r="N159" i="1"/>
  <c r="K159" i="1"/>
  <c r="C159" i="1"/>
  <c r="B159" i="1"/>
  <c r="N158" i="1"/>
  <c r="K158" i="1"/>
  <c r="C158" i="1"/>
  <c r="B158" i="1"/>
  <c r="N157" i="1"/>
  <c r="K157" i="1"/>
  <c r="C157" i="1"/>
  <c r="B157" i="1"/>
  <c r="N156" i="1"/>
  <c r="K156" i="1"/>
  <c r="C156" i="1"/>
  <c r="B156" i="1"/>
  <c r="N155" i="1"/>
  <c r="K155" i="1"/>
  <c r="C155" i="1"/>
  <c r="B155" i="1"/>
  <c r="N154" i="1"/>
  <c r="K154" i="1"/>
  <c r="C154" i="1"/>
  <c r="B154" i="1"/>
  <c r="N153" i="1"/>
  <c r="K153" i="1"/>
  <c r="C153" i="1"/>
  <c r="B153" i="1"/>
  <c r="N152" i="1"/>
  <c r="K152" i="1"/>
  <c r="C152" i="1"/>
  <c r="B152" i="1"/>
  <c r="N151" i="1"/>
  <c r="K151" i="1"/>
  <c r="C151" i="1"/>
  <c r="B151" i="1"/>
  <c r="N150" i="1"/>
  <c r="K150" i="1"/>
  <c r="C150" i="1"/>
  <c r="B150" i="1"/>
  <c r="N149" i="1"/>
  <c r="K149" i="1"/>
  <c r="C149" i="1"/>
  <c r="B149" i="1"/>
  <c r="N148" i="1"/>
  <c r="K148" i="1"/>
  <c r="C148" i="1"/>
  <c r="B148" i="1"/>
  <c r="N147" i="1"/>
  <c r="K147" i="1"/>
  <c r="C147" i="1"/>
  <c r="B147" i="1"/>
  <c r="N146" i="1"/>
  <c r="K146" i="1"/>
  <c r="C146" i="1"/>
  <c r="B146" i="1"/>
  <c r="N145" i="1"/>
  <c r="K145" i="1"/>
  <c r="C145" i="1"/>
  <c r="B145" i="1"/>
  <c r="N144" i="1"/>
  <c r="K144" i="1"/>
  <c r="C144" i="1"/>
  <c r="B144" i="1"/>
  <c r="N143" i="1"/>
  <c r="K143" i="1"/>
  <c r="C143" i="1"/>
  <c r="B143" i="1"/>
  <c r="N142" i="1"/>
  <c r="K142" i="1"/>
  <c r="C142" i="1"/>
  <c r="B142" i="1"/>
  <c r="N141" i="1"/>
  <c r="K141" i="1"/>
  <c r="C141" i="1"/>
  <c r="B141" i="1"/>
  <c r="N140" i="1"/>
  <c r="K140" i="1"/>
  <c r="C140" i="1"/>
  <c r="B140" i="1"/>
  <c r="N139" i="1"/>
  <c r="K139" i="1"/>
  <c r="C139" i="1"/>
  <c r="B139" i="1"/>
  <c r="N138" i="1"/>
  <c r="K138" i="1"/>
  <c r="C138" i="1"/>
  <c r="B138" i="1"/>
  <c r="N137" i="1"/>
  <c r="K137" i="1"/>
  <c r="C137" i="1"/>
  <c r="B137" i="1"/>
  <c r="N136" i="1"/>
  <c r="K136" i="1"/>
  <c r="C136" i="1"/>
  <c r="B136" i="1"/>
  <c r="N135" i="1"/>
  <c r="K135" i="1"/>
  <c r="C135" i="1"/>
  <c r="B135" i="1"/>
  <c r="N134" i="1"/>
  <c r="K134" i="1"/>
  <c r="C134" i="1"/>
  <c r="B134" i="1"/>
  <c r="N133" i="1"/>
  <c r="K133" i="1"/>
  <c r="C133" i="1"/>
  <c r="B133" i="1"/>
  <c r="N132" i="1"/>
  <c r="K132" i="1"/>
  <c r="C132" i="1"/>
  <c r="B132" i="1"/>
  <c r="N131" i="1"/>
  <c r="K131" i="1"/>
  <c r="C131" i="1"/>
  <c r="B131" i="1"/>
  <c r="N130" i="1"/>
  <c r="K130" i="1"/>
  <c r="C130" i="1"/>
  <c r="B130" i="1"/>
  <c r="N129" i="1"/>
  <c r="K129" i="1"/>
  <c r="C129" i="1"/>
  <c r="B129" i="1"/>
  <c r="N128" i="1"/>
  <c r="K128" i="1"/>
  <c r="C128" i="1"/>
  <c r="B128" i="1"/>
  <c r="N127" i="1"/>
  <c r="K127" i="1"/>
  <c r="C127" i="1"/>
  <c r="B127" i="1"/>
  <c r="N126" i="1"/>
  <c r="K126" i="1"/>
  <c r="C126" i="1"/>
  <c r="B126" i="1"/>
  <c r="N125" i="1"/>
  <c r="K125" i="1"/>
  <c r="C125" i="1"/>
  <c r="B125" i="1"/>
  <c r="N124" i="1"/>
  <c r="K124" i="1"/>
  <c r="C124" i="1"/>
  <c r="B124" i="1"/>
  <c r="N123" i="1"/>
  <c r="K123" i="1"/>
  <c r="C123" i="1"/>
  <c r="B123" i="1"/>
  <c r="N122" i="1"/>
  <c r="K122" i="1"/>
  <c r="C122" i="1"/>
  <c r="B122" i="1"/>
  <c r="N121" i="1"/>
  <c r="K121" i="1"/>
  <c r="C121" i="1"/>
  <c r="B121" i="1"/>
  <c r="N120" i="1"/>
  <c r="K120" i="1"/>
  <c r="C120" i="1"/>
  <c r="B120" i="1"/>
  <c r="N119" i="1"/>
  <c r="K119" i="1"/>
  <c r="C119" i="1"/>
  <c r="B119" i="1"/>
  <c r="N118" i="1"/>
  <c r="K118" i="1"/>
  <c r="C118" i="1"/>
  <c r="B118" i="1"/>
  <c r="N117" i="1"/>
  <c r="K117" i="1"/>
  <c r="C117" i="1"/>
  <c r="B117" i="1"/>
  <c r="N116" i="1"/>
  <c r="K116" i="1"/>
  <c r="C116" i="1"/>
  <c r="B116" i="1"/>
  <c r="N115" i="1"/>
  <c r="K115" i="1"/>
  <c r="C115" i="1"/>
  <c r="B115" i="1"/>
  <c r="N114" i="1"/>
  <c r="K114" i="1"/>
  <c r="C114" i="1"/>
  <c r="B114" i="1"/>
  <c r="N113" i="1"/>
  <c r="K113" i="1"/>
  <c r="C113" i="1"/>
  <c r="B113" i="1"/>
  <c r="N112" i="1"/>
  <c r="K112" i="1"/>
  <c r="C112" i="1"/>
  <c r="B112" i="1"/>
  <c r="N111" i="1"/>
  <c r="K111" i="1"/>
  <c r="C111" i="1"/>
  <c r="B111" i="1"/>
  <c r="N110" i="1"/>
  <c r="K110" i="1"/>
  <c r="C110" i="1"/>
  <c r="B110" i="1"/>
  <c r="N109" i="1"/>
  <c r="K109" i="1"/>
  <c r="C109" i="1"/>
  <c r="B109" i="1"/>
  <c r="N108" i="1"/>
  <c r="K108" i="1"/>
  <c r="C108" i="1"/>
  <c r="B108" i="1"/>
  <c r="N107" i="1"/>
  <c r="K107" i="1"/>
  <c r="C107" i="1"/>
  <c r="B107" i="1"/>
  <c r="N106" i="1"/>
  <c r="K106" i="1"/>
  <c r="C106" i="1"/>
  <c r="B106" i="1"/>
  <c r="N105" i="1"/>
  <c r="K105" i="1"/>
  <c r="C105" i="1"/>
  <c r="B105" i="1"/>
  <c r="N104" i="1"/>
  <c r="K104" i="1"/>
  <c r="C104" i="1"/>
  <c r="B104" i="1"/>
  <c r="N103" i="1"/>
  <c r="K103" i="1"/>
  <c r="C103" i="1"/>
  <c r="B103" i="1"/>
  <c r="N102" i="1"/>
  <c r="K102" i="1"/>
  <c r="C102" i="1"/>
  <c r="B102" i="1"/>
  <c r="N101" i="1"/>
  <c r="K101" i="1"/>
  <c r="C101" i="1"/>
  <c r="B101" i="1"/>
  <c r="N100" i="1"/>
  <c r="K100" i="1"/>
  <c r="C100" i="1"/>
  <c r="B100" i="1"/>
  <c r="N99" i="1"/>
  <c r="K99" i="1"/>
  <c r="C99" i="1"/>
  <c r="B99" i="1"/>
  <c r="N98" i="1"/>
  <c r="K98" i="1"/>
  <c r="C98" i="1"/>
  <c r="B98" i="1"/>
  <c r="N97" i="1"/>
  <c r="K97" i="1"/>
  <c r="C97" i="1"/>
  <c r="B97" i="1"/>
  <c r="N96" i="1"/>
  <c r="J96" i="1"/>
  <c r="K96" i="1" s="1"/>
  <c r="C96" i="1"/>
  <c r="B96" i="1"/>
  <c r="N95" i="1"/>
  <c r="J95" i="1"/>
  <c r="K95" i="1" s="1"/>
  <c r="C95" i="1"/>
  <c r="B95" i="1"/>
  <c r="N94" i="1"/>
  <c r="K94" i="1"/>
  <c r="C94" i="1"/>
  <c r="B94" i="1"/>
  <c r="N93" i="1"/>
  <c r="K93" i="1"/>
  <c r="C93" i="1"/>
  <c r="B93" i="1"/>
  <c r="N92" i="1"/>
  <c r="K92" i="1"/>
  <c r="C92" i="1"/>
  <c r="B92" i="1"/>
  <c r="N91" i="1"/>
  <c r="K91" i="1"/>
  <c r="C91" i="1"/>
  <c r="B91" i="1"/>
  <c r="N90" i="1"/>
  <c r="K90" i="1"/>
  <c r="C90" i="1"/>
  <c r="B90" i="1"/>
  <c r="N89" i="1"/>
  <c r="K89" i="1"/>
  <c r="C89" i="1"/>
  <c r="B89" i="1"/>
  <c r="N88" i="1"/>
  <c r="K88" i="1"/>
  <c r="C88" i="1"/>
  <c r="B88" i="1"/>
  <c r="N87" i="1"/>
  <c r="K87" i="1"/>
  <c r="C87" i="1"/>
  <c r="B87" i="1"/>
  <c r="N86" i="1"/>
  <c r="K86" i="1"/>
  <c r="C86" i="1"/>
  <c r="B86" i="1"/>
  <c r="N85" i="1"/>
  <c r="K85" i="1"/>
  <c r="C85" i="1"/>
  <c r="B85" i="1"/>
  <c r="N84" i="1"/>
  <c r="K84" i="1"/>
  <c r="C84" i="1"/>
  <c r="B84" i="1"/>
  <c r="N83" i="1"/>
  <c r="K83" i="1"/>
  <c r="C83" i="1"/>
  <c r="B83" i="1"/>
  <c r="N82" i="1"/>
  <c r="K82" i="1"/>
  <c r="C82" i="1"/>
  <c r="B82" i="1"/>
  <c r="N81" i="1"/>
  <c r="K81" i="1"/>
  <c r="C81" i="1"/>
  <c r="B81" i="1"/>
  <c r="N80" i="1"/>
  <c r="K80" i="1"/>
  <c r="C80" i="1"/>
  <c r="B80" i="1"/>
  <c r="N79" i="1"/>
  <c r="K79" i="1"/>
  <c r="C79" i="1"/>
  <c r="B79" i="1"/>
  <c r="N78" i="1"/>
  <c r="K78" i="1"/>
  <c r="C78" i="1"/>
  <c r="B78" i="1"/>
  <c r="N77" i="1"/>
  <c r="K77" i="1"/>
  <c r="C77" i="1"/>
  <c r="B77" i="1"/>
  <c r="N76" i="1"/>
  <c r="K76" i="1"/>
  <c r="C76" i="1"/>
  <c r="B76" i="1"/>
  <c r="N75" i="1"/>
  <c r="K75" i="1"/>
  <c r="C75" i="1"/>
  <c r="B75" i="1"/>
  <c r="N74" i="1"/>
  <c r="K74" i="1"/>
  <c r="C74" i="1"/>
  <c r="B74" i="1"/>
  <c r="N73" i="1"/>
  <c r="K73" i="1"/>
  <c r="C73" i="1"/>
  <c r="B73" i="1"/>
  <c r="N72" i="1"/>
  <c r="K72" i="1"/>
  <c r="C72" i="1"/>
  <c r="B72" i="1"/>
  <c r="N71" i="1"/>
  <c r="K71" i="1"/>
  <c r="C71" i="1"/>
  <c r="B71" i="1"/>
  <c r="N70" i="1"/>
  <c r="K70" i="1"/>
  <c r="C70" i="1"/>
  <c r="B70" i="1"/>
  <c r="N69" i="1"/>
  <c r="K69" i="1"/>
  <c r="C69" i="1"/>
  <c r="B69" i="1"/>
  <c r="N68" i="1"/>
  <c r="K68" i="1"/>
  <c r="J68" i="1"/>
  <c r="C68" i="1"/>
  <c r="B68" i="1"/>
  <c r="N67" i="1"/>
  <c r="K67" i="1"/>
  <c r="J67" i="1"/>
  <c r="C67" i="1"/>
  <c r="B67" i="1"/>
  <c r="N66" i="1"/>
  <c r="J66" i="1"/>
  <c r="K66" i="1" s="1"/>
  <c r="C66" i="1"/>
  <c r="B66" i="1"/>
  <c r="N65" i="1"/>
  <c r="J65" i="1"/>
  <c r="K65" i="1" s="1"/>
  <c r="C65" i="1"/>
  <c r="B65" i="1"/>
  <c r="N64" i="1"/>
  <c r="J64" i="1"/>
  <c r="K64" i="1" s="1"/>
  <c r="C64" i="1"/>
  <c r="B64" i="1"/>
  <c r="N63" i="1"/>
  <c r="J63" i="1"/>
  <c r="K63" i="1" s="1"/>
  <c r="C63" i="1"/>
  <c r="B63" i="1"/>
  <c r="N62" i="1"/>
  <c r="J62" i="1"/>
  <c r="K62" i="1" s="1"/>
  <c r="C62" i="1"/>
  <c r="B62" i="1"/>
  <c r="N61" i="1"/>
  <c r="J61" i="1"/>
  <c r="K61" i="1" s="1"/>
  <c r="C61" i="1"/>
  <c r="B61" i="1"/>
  <c r="N60" i="1"/>
  <c r="K60" i="1"/>
  <c r="C60" i="1"/>
  <c r="B60" i="1"/>
  <c r="N59" i="1"/>
  <c r="K59" i="1"/>
  <c r="C59" i="1"/>
  <c r="B59" i="1"/>
  <c r="N58" i="1"/>
  <c r="K58" i="1"/>
  <c r="C58" i="1"/>
  <c r="B58" i="1"/>
  <c r="N57" i="1"/>
  <c r="K57" i="1"/>
  <c r="C57" i="1"/>
  <c r="B57" i="1"/>
  <c r="N56" i="1"/>
  <c r="K56" i="1"/>
  <c r="C56" i="1"/>
  <c r="B56" i="1"/>
  <c r="N55" i="1"/>
  <c r="K55" i="1"/>
  <c r="C55" i="1"/>
  <c r="B55" i="1"/>
  <c r="N54" i="1"/>
  <c r="K54" i="1"/>
  <c r="C54" i="1"/>
  <c r="B54" i="1"/>
  <c r="N53" i="1"/>
  <c r="K53" i="1"/>
  <c r="C53" i="1"/>
  <c r="B53" i="1"/>
  <c r="N52" i="1"/>
  <c r="K52" i="1"/>
  <c r="C52" i="1"/>
  <c r="B52" i="1"/>
  <c r="N51" i="1"/>
  <c r="K51" i="1"/>
  <c r="C51" i="1"/>
  <c r="B51" i="1"/>
  <c r="N50" i="1"/>
  <c r="K50" i="1"/>
  <c r="C50" i="1"/>
  <c r="B50" i="1"/>
  <c r="N49" i="1"/>
  <c r="K49" i="1"/>
  <c r="C49" i="1"/>
  <c r="B49" i="1"/>
  <c r="N48" i="1"/>
  <c r="K48" i="1"/>
  <c r="C48" i="1"/>
  <c r="B48" i="1"/>
  <c r="N47" i="1"/>
  <c r="K47" i="1"/>
  <c r="C47" i="1"/>
  <c r="B47" i="1"/>
  <c r="N46" i="1"/>
  <c r="K46" i="1"/>
  <c r="C46" i="1"/>
  <c r="B46" i="1"/>
  <c r="N45" i="1"/>
  <c r="K45" i="1"/>
  <c r="C45" i="1"/>
  <c r="B45" i="1"/>
  <c r="N44" i="1"/>
  <c r="K44" i="1"/>
  <c r="C44" i="1"/>
  <c r="B44" i="1"/>
  <c r="N43" i="1"/>
  <c r="K43" i="1"/>
  <c r="C43" i="1"/>
  <c r="B43" i="1"/>
  <c r="N42" i="1"/>
  <c r="K42" i="1"/>
  <c r="C42" i="1"/>
  <c r="B42" i="1"/>
  <c r="N41" i="1"/>
  <c r="K41" i="1"/>
  <c r="C41" i="1"/>
  <c r="B41" i="1"/>
  <c r="N40" i="1"/>
  <c r="K40" i="1"/>
  <c r="C40" i="1"/>
  <c r="B40" i="1"/>
  <c r="N39" i="1"/>
  <c r="J39" i="1"/>
  <c r="K39" i="1" s="1"/>
  <c r="C39" i="1"/>
  <c r="B39" i="1"/>
  <c r="N38" i="1"/>
  <c r="J38" i="1"/>
  <c r="K38" i="1" s="1"/>
  <c r="C38" i="1"/>
  <c r="B38" i="1"/>
  <c r="N37" i="1"/>
  <c r="K37" i="1"/>
  <c r="C37" i="1"/>
  <c r="B37" i="1"/>
  <c r="J37" i="1" s="1"/>
  <c r="N36" i="1"/>
  <c r="C36" i="1"/>
  <c r="B36" i="1"/>
  <c r="J36" i="1" s="1"/>
  <c r="K36" i="1" s="1"/>
  <c r="N35" i="1"/>
  <c r="J35" i="1"/>
  <c r="K35" i="1" s="1"/>
  <c r="C35" i="1"/>
  <c r="B35" i="1"/>
  <c r="N34" i="1"/>
  <c r="K34" i="1"/>
  <c r="C34" i="1"/>
  <c r="B34" i="1"/>
  <c r="J34" i="1" s="1"/>
  <c r="N33" i="1"/>
  <c r="C33" i="1"/>
  <c r="B33" i="1"/>
  <c r="J33" i="1" s="1"/>
  <c r="K33" i="1" s="1"/>
  <c r="N32" i="1"/>
  <c r="J32" i="1"/>
  <c r="K32" i="1" s="1"/>
  <c r="C32" i="1"/>
  <c r="B32" i="1"/>
  <c r="N31" i="1"/>
  <c r="C31" i="1"/>
  <c r="B31" i="1"/>
  <c r="J31" i="1" s="1"/>
  <c r="K31" i="1" s="1"/>
  <c r="N30" i="1"/>
  <c r="J30" i="1"/>
  <c r="K30" i="1" s="1"/>
  <c r="C30" i="1"/>
  <c r="B30" i="1"/>
  <c r="N29" i="1"/>
  <c r="C29" i="1"/>
  <c r="B29" i="1"/>
  <c r="J29" i="1" s="1"/>
  <c r="K29" i="1" s="1"/>
  <c r="N28" i="1"/>
  <c r="C28" i="1"/>
  <c r="B28" i="1"/>
  <c r="J28" i="1" s="1"/>
  <c r="K28" i="1" s="1"/>
  <c r="N27" i="1"/>
  <c r="J27" i="1"/>
  <c r="K27" i="1" s="1"/>
  <c r="C27" i="1"/>
  <c r="B27" i="1"/>
  <c r="N26" i="1"/>
  <c r="J26" i="1"/>
  <c r="K26" i="1" s="1"/>
  <c r="C26" i="1"/>
  <c r="B26" i="1"/>
  <c r="N25" i="1"/>
  <c r="C25" i="1"/>
  <c r="B25" i="1"/>
  <c r="J25" i="1" s="1"/>
  <c r="K25" i="1" s="1"/>
  <c r="N24" i="1"/>
  <c r="C24" i="1"/>
  <c r="B24" i="1"/>
  <c r="J24" i="1" s="1"/>
  <c r="K24" i="1" s="1"/>
  <c r="N23" i="1"/>
  <c r="J23" i="1"/>
  <c r="K23" i="1" s="1"/>
  <c r="C23" i="1"/>
  <c r="B23" i="1"/>
  <c r="N22" i="1"/>
  <c r="C22" i="1"/>
  <c r="B22" i="1"/>
  <c r="J22" i="1" s="1"/>
  <c r="K22" i="1" s="1"/>
  <c r="N21" i="1"/>
  <c r="C21" i="1"/>
  <c r="B21" i="1"/>
  <c r="J21" i="1" s="1"/>
  <c r="K21" i="1" s="1"/>
  <c r="N20" i="1"/>
  <c r="J20" i="1"/>
  <c r="K20" i="1" s="1"/>
  <c r="C20" i="1"/>
  <c r="B20" i="1"/>
  <c r="N19" i="1"/>
  <c r="C19" i="1"/>
  <c r="B19" i="1"/>
  <c r="J19" i="1" s="1"/>
  <c r="K19" i="1" s="1"/>
  <c r="N18" i="1"/>
  <c r="J18" i="1"/>
  <c r="K18" i="1" s="1"/>
  <c r="C18" i="1"/>
  <c r="B18" i="1"/>
  <c r="N17" i="1"/>
  <c r="C17" i="1"/>
  <c r="B17" i="1"/>
  <c r="J17" i="1" s="1"/>
  <c r="K17" i="1" s="1"/>
  <c r="N16" i="1"/>
  <c r="J16" i="1"/>
  <c r="K16" i="1" s="1"/>
  <c r="C16" i="1"/>
  <c r="B16" i="1"/>
  <c r="N15" i="1"/>
  <c r="J15" i="1"/>
  <c r="K15" i="1" s="1"/>
  <c r="C15" i="1"/>
  <c r="B15" i="1"/>
  <c r="N14" i="1"/>
  <c r="C14" i="1"/>
  <c r="B14" i="1"/>
  <c r="J14" i="1" s="1"/>
  <c r="K14" i="1" s="1"/>
  <c r="N13" i="1"/>
  <c r="K13" i="1"/>
  <c r="C13" i="1"/>
  <c r="B13" i="1"/>
  <c r="J13" i="1" s="1"/>
  <c r="N12" i="1"/>
  <c r="C12" i="1"/>
  <c r="B12" i="1"/>
  <c r="J12" i="1" s="1"/>
  <c r="K12" i="1" s="1"/>
  <c r="N11" i="1"/>
  <c r="K11" i="1"/>
  <c r="J11" i="1"/>
  <c r="C11" i="1"/>
  <c r="B11" i="1"/>
  <c r="N10" i="1"/>
  <c r="K10" i="1"/>
  <c r="C10" i="1"/>
  <c r="B10" i="1"/>
  <c r="J10" i="1" s="1"/>
  <c r="N9" i="1"/>
  <c r="C9" i="1"/>
  <c r="B9" i="1"/>
  <c r="J9" i="1" s="1"/>
  <c r="K9" i="1" s="1"/>
  <c r="N8" i="1"/>
  <c r="J8" i="1"/>
  <c r="K8" i="1" s="1"/>
  <c r="C8" i="1"/>
  <c r="B8" i="1"/>
  <c r="N7" i="1"/>
  <c r="C7" i="1"/>
  <c r="B7" i="1"/>
  <c r="J7" i="1" s="1"/>
  <c r="K7" i="1" s="1"/>
  <c r="N6" i="1"/>
  <c r="J6" i="1"/>
  <c r="K6" i="1" s="1"/>
  <c r="C6" i="1"/>
  <c r="B6" i="1"/>
  <c r="N5" i="1"/>
  <c r="C5" i="1"/>
  <c r="B5" i="1"/>
  <c r="J5" i="1" s="1"/>
  <c r="K5" i="1" s="1"/>
  <c r="N4" i="1"/>
  <c r="C4" i="1"/>
  <c r="B4" i="1"/>
  <c r="J4" i="1" s="1"/>
  <c r="K4" i="1" s="1"/>
  <c r="N3" i="1"/>
  <c r="J3" i="1"/>
  <c r="K3" i="1" s="1"/>
  <c r="C3" i="1"/>
  <c r="B3" i="1"/>
  <c r="N2" i="1"/>
  <c r="J2" i="1"/>
  <c r="K2" i="1" s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Valentine Martano</author>
    <author>Markus Wyden</author>
  </authors>
  <commentList>
    <comment ref="G994" authorId="0" shapeId="0" xr:uid="{BE2CC8BA-BF40-46A4-8EF9-26FA71E32962}">
      <text>
        <r>
          <rPr>
            <b/>
            <sz val="9"/>
            <color indexed="81"/>
            <rFont val="Tahoma"/>
            <family val="2"/>
          </rPr>
          <t>Valentine Martano:</t>
        </r>
        <r>
          <rPr>
            <sz val="9"/>
            <color indexed="81"/>
            <rFont val="Tahoma"/>
            <family val="2"/>
          </rPr>
          <t xml:space="preserve">
Inland haulage included</t>
        </r>
      </text>
    </comment>
    <comment ref="G995" authorId="0" shapeId="0" xr:uid="{E7802854-7D3E-4F92-9232-1162CFBC1491}">
      <text>
        <r>
          <rPr>
            <b/>
            <sz val="9"/>
            <color indexed="81"/>
            <rFont val="Tahoma"/>
            <family val="2"/>
          </rPr>
          <t>Valentine Martano:</t>
        </r>
        <r>
          <rPr>
            <sz val="9"/>
            <color indexed="81"/>
            <rFont val="Tahoma"/>
            <family val="2"/>
          </rPr>
          <t xml:space="preserve">
Inland haulage included</t>
        </r>
      </text>
    </comment>
    <comment ref="Q1037" authorId="1" shapeId="0" xr:uid="{D4580996-42AE-43FF-8614-95F76B1B5E5D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Free storage Eurogaet 14 CD, HHLA 3 CD</t>
        </r>
      </text>
    </comment>
    <comment ref="Q1038" authorId="1" shapeId="0" xr:uid="{48FE8A8D-DACF-4BAD-BF7B-280B6718B6F9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Free storage Eurogaet 14 CD, HHLA 3 CD</t>
        </r>
      </text>
    </comment>
    <comment ref="E1158" authorId="1" shapeId="0" xr:uid="{E688F3BE-4F64-47C8-84D0-9F2E1C4440D6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CTV + Zaamdam Terminal</t>
        </r>
      </text>
    </comment>
    <comment ref="E1159" authorId="1" shapeId="0" xr:uid="{6DAE6479-C2B4-4ABD-A6FF-AD3BD2736DBD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CTV + Zaamdam Terminal</t>
        </r>
      </text>
    </comment>
    <comment ref="Q1163" authorId="1" shapeId="0" xr:uid="{A8A95120-2C13-4201-A593-E1CB442DB147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Free storage Eurogaet 14 CD, HHLA 3 CD</t>
        </r>
      </text>
    </comment>
    <comment ref="E1188" authorId="1" shapeId="0" xr:uid="{1DA93DB0-971E-4133-BB3E-38D9A33939C3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CTV + Zaamdam Terminal</t>
        </r>
      </text>
    </comment>
    <comment ref="Q1269" authorId="1" shapeId="0" xr:uid="{8556313B-7962-4CFE-B7C8-8C1DDE3F195D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Free storage Eurogaet 14 CD, HHLA 3 CD</t>
        </r>
      </text>
    </comment>
    <comment ref="Q1270" authorId="1" shapeId="0" xr:uid="{88B644E9-3042-4975-8BDC-8401F8CD8535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Free storage Eurogaet 14 CD, HHLA 3 CD</t>
        </r>
      </text>
    </comment>
    <comment ref="Q1271" authorId="1" shapeId="0" xr:uid="{810EAF01-A05F-4ED5-B466-C1E5C33225FD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Free storage Eurogaet 14 CD, HHLA 3 CD</t>
        </r>
      </text>
    </comment>
    <comment ref="Q1309" authorId="1" shapeId="0" xr:uid="{C1A5DF4E-B957-483C-94B8-27CF93DD8F4D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Free storage Eurogaet 14 CD, HHLA 3 CD</t>
        </r>
      </text>
    </comment>
    <comment ref="Q1817" authorId="1" shapeId="0" xr:uid="{E045B965-A71D-4EA8-9B63-99B9A1210D72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Free storage Eurogaet 14 CD, HHLA 3 CD</t>
        </r>
      </text>
    </comment>
    <comment ref="E1820" authorId="1" shapeId="0" xr:uid="{D5FD3A8C-06B8-42F4-A591-163D89D8AC84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CTV + Zaamdam Terminal</t>
        </r>
      </text>
    </comment>
    <comment ref="E1836" authorId="1" shapeId="0" xr:uid="{20D373CF-8CA4-4D1E-A751-3AA480323400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CTV + Zaamdam Terminal</t>
        </r>
      </text>
    </comment>
    <comment ref="E1837" authorId="1" shapeId="0" xr:uid="{89F0BFD9-86A8-4F2A-A6CF-31BF8A1CE551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CTV + Zaamdam Terminal</t>
        </r>
      </text>
    </comment>
    <comment ref="E1840" authorId="1" shapeId="0" xr:uid="{CFF1094F-D3D5-449C-BCDB-0C350AFB0500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CTV + Zaamdam Terminal</t>
        </r>
      </text>
    </comment>
    <comment ref="E1841" authorId="1" shapeId="0" xr:uid="{20BEE7AF-1E56-4406-8080-E013FE8ED555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CTV + Zaamdam Terminal</t>
        </r>
      </text>
    </comment>
    <comment ref="E1844" authorId="1" shapeId="0" xr:uid="{83382500-034C-42D4-9903-8799FC6FB144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CTV + Zaamdam Terminal</t>
        </r>
      </text>
    </comment>
    <comment ref="E1845" authorId="1" shapeId="0" xr:uid="{89BDBA04-1D28-4E70-BDB1-677439EBCCD9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CTV + Zaamdam Terminal</t>
        </r>
      </text>
    </comment>
    <comment ref="E1846" authorId="1" shapeId="0" xr:uid="{748239B6-8057-4D06-A1E9-40B375F6BED3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CTV + Zaamdam Terminal</t>
        </r>
      </text>
    </comment>
    <comment ref="E1847" authorId="1" shapeId="0" xr:uid="{285E2A5B-8B19-4B9D-AA05-C2EC030E94A7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CTV + Zaamdam Terminal</t>
        </r>
      </text>
    </comment>
    <comment ref="E1848" authorId="1" shapeId="0" xr:uid="{C0DFB388-F7BF-4F06-A2E2-85C65DBCACD9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CTV + Zaamdam Terminal</t>
        </r>
      </text>
    </comment>
    <comment ref="E1850" authorId="1" shapeId="0" xr:uid="{7F6D1A7D-31C6-4E9B-8E10-56AD69AC7A98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CTV + Zaamdam Terminal</t>
        </r>
      </text>
    </comment>
    <comment ref="E1851" authorId="1" shapeId="0" xr:uid="{0202DB21-2C27-4F6C-B501-E08A307BF3B2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CTV + Zaamdam Terminal</t>
        </r>
      </text>
    </comment>
    <comment ref="E1852" authorId="1" shapeId="0" xr:uid="{4048C6A6-3DCE-4C7E-9174-9902CE9C748A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CTV + Zaamdam Terminal</t>
        </r>
      </text>
    </comment>
    <comment ref="E1905" authorId="1" shapeId="0" xr:uid="{C2F38965-3CB5-43EE-885C-57BEAD4CD42F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CTV + Zaamdam Terminal</t>
        </r>
      </text>
    </comment>
    <comment ref="E1907" authorId="1" shapeId="0" xr:uid="{4B5E712E-5472-4834-AB1C-3C04911F1272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CTV + Zaamdam Terminal</t>
        </r>
      </text>
    </comment>
    <comment ref="E1908" authorId="1" shapeId="0" xr:uid="{49385355-BF44-4950-8344-9D0FFF72705E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CTV + Zaamdam Terminal</t>
        </r>
      </text>
    </comment>
    <comment ref="E1909" authorId="1" shapeId="0" xr:uid="{37EC2E16-FB14-4491-A084-C2CAA4172A64}">
      <text>
        <r>
          <rPr>
            <b/>
            <sz val="9"/>
            <color indexed="81"/>
            <rFont val="Segoe UI"/>
            <family val="2"/>
          </rPr>
          <t>Markus Wyden:</t>
        </r>
        <r>
          <rPr>
            <sz val="9"/>
            <color indexed="81"/>
            <rFont val="Segoe UI"/>
            <family val="2"/>
          </rPr>
          <t xml:space="preserve">
CTV + Zaamdam Terminal</t>
        </r>
      </text>
    </comment>
  </commentList>
</comments>
</file>

<file path=xl/sharedStrings.xml><?xml version="1.0" encoding="utf-8"?>
<sst xmlns="http://schemas.openxmlformats.org/spreadsheetml/2006/main" count="14632" uniqueCount="300">
  <si>
    <t>Shipping Line</t>
  </si>
  <si>
    <t>ID</t>
  </si>
  <si>
    <t>country</t>
  </si>
  <si>
    <t>POL</t>
  </si>
  <si>
    <t>POD</t>
  </si>
  <si>
    <t>CONTAINER</t>
  </si>
  <si>
    <t xml:space="preserve"> FREIGHT </t>
  </si>
  <si>
    <t xml:space="preserve"> LINER </t>
  </si>
  <si>
    <t>Currency</t>
  </si>
  <si>
    <t>Surcharge</t>
  </si>
  <si>
    <t>ALL_IN</t>
  </si>
  <si>
    <t>TT</t>
  </si>
  <si>
    <t>Valid</t>
  </si>
  <si>
    <t>LinerIncluded</t>
  </si>
  <si>
    <t>Shipping Line S</t>
  </si>
  <si>
    <t>DEMDET</t>
  </si>
  <si>
    <t>Contrat Ref</t>
  </si>
  <si>
    <t>ARKAS</t>
  </si>
  <si>
    <t>Abidjan</t>
  </si>
  <si>
    <t>Antwerp</t>
  </si>
  <si>
    <t>EUR</t>
  </si>
  <si>
    <t>CH00000290</t>
  </si>
  <si>
    <t>14 detention</t>
  </si>
  <si>
    <t>Barcelona</t>
  </si>
  <si>
    <t>ONE</t>
  </si>
  <si>
    <t>Amsterdam</t>
  </si>
  <si>
    <t>Demurrage 14 Calendar days / Detention 4 Calendar days</t>
  </si>
  <si>
    <t>Storage 5 days, Demurrage/Detention 14 days combined</t>
  </si>
  <si>
    <t>Detention 14 Calendar days, subject port storage</t>
  </si>
  <si>
    <t>Hamburg</t>
  </si>
  <si>
    <t>Demurrage 3 Calendar days / Detention 10 Calendar days</t>
  </si>
  <si>
    <t>Istanbul</t>
  </si>
  <si>
    <t>USD</t>
  </si>
  <si>
    <t>14 Calendar days Combined, subject port storage</t>
  </si>
  <si>
    <t>Rotterdam</t>
  </si>
  <si>
    <t>Valencia</t>
  </si>
  <si>
    <t>Batam</t>
  </si>
  <si>
    <t>16 Calendar days Combined, subject port storage</t>
  </si>
  <si>
    <t>Pasir Gudang</t>
  </si>
  <si>
    <t>21 Calendar days Combined, subject port storage</t>
  </si>
  <si>
    <t>Surabaya</t>
  </si>
  <si>
    <t>PTP</t>
  </si>
  <si>
    <t>Philadelphia</t>
  </si>
  <si>
    <t>Tin can</t>
  </si>
  <si>
    <t>Apapa</t>
  </si>
  <si>
    <t>CMA</t>
  </si>
  <si>
    <t>ABIDJAN</t>
  </si>
  <si>
    <t>not included</t>
  </si>
  <si>
    <t xml:space="preserve">QCOCS0000002 </t>
  </si>
  <si>
    <t>ANTWERP</t>
  </si>
  <si>
    <t>QCOCS0000002</t>
  </si>
  <si>
    <t>BARCELONA</t>
  </si>
  <si>
    <t>HAMBURG</t>
  </si>
  <si>
    <t>PASIR GUDANG</t>
  </si>
  <si>
    <t>SZCZECIN</t>
  </si>
  <si>
    <t>VALENCIA</t>
  </si>
  <si>
    <t>WELLINGTON</t>
  </si>
  <si>
    <t>Callao</t>
  </si>
  <si>
    <t>Ambarli</t>
  </si>
  <si>
    <t xml:space="preserve">QBSE015899 </t>
  </si>
  <si>
    <t>Via Rotterdam</t>
  </si>
  <si>
    <t>Genoa</t>
  </si>
  <si>
    <t>CONAKRY</t>
  </si>
  <si>
    <t>ROTTERDAM</t>
  </si>
  <si>
    <t>DIEGO SUAREZ</t>
  </si>
  <si>
    <t>DOUALA</t>
  </si>
  <si>
    <t>Via Antwerp</t>
  </si>
  <si>
    <t>FREETOWN</t>
  </si>
  <si>
    <t>direct</t>
  </si>
  <si>
    <t>GENOA</t>
  </si>
  <si>
    <t>SURABAYA</t>
  </si>
  <si>
    <t>VADO LIGURE</t>
  </si>
  <si>
    <t>Demander à Audrey d'accepter les taux avec CMA</t>
  </si>
  <si>
    <t>Kampala</t>
  </si>
  <si>
    <t>SINGAPORE</t>
  </si>
  <si>
    <t>40 HC</t>
  </si>
  <si>
    <t>QCOCS0000002 / 40 ST container only</t>
  </si>
  <si>
    <t>40 ST</t>
  </si>
  <si>
    <t>QCOCS0000002 / 40 HC container only</t>
  </si>
  <si>
    <t>QBSE015899</t>
  </si>
  <si>
    <t>KRIBI</t>
  </si>
  <si>
    <t>LEKKI</t>
  </si>
  <si>
    <t>LOME</t>
  </si>
  <si>
    <t>Lome</t>
  </si>
  <si>
    <t>Matadi</t>
  </si>
  <si>
    <t>Mombasa</t>
  </si>
  <si>
    <t>MONROVIA</t>
  </si>
  <si>
    <t>NOSY BE</t>
  </si>
  <si>
    <t>SAN PEDRO</t>
  </si>
  <si>
    <t>TAKORADI</t>
  </si>
  <si>
    <t>TEMA</t>
  </si>
  <si>
    <t>HAPAG</t>
  </si>
  <si>
    <t>CARTAGENA</t>
  </si>
  <si>
    <t>84398863 / MRCOCOAS004</t>
  </si>
  <si>
    <t>AMSTERDAM</t>
  </si>
  <si>
    <t>TALLINN</t>
  </si>
  <si>
    <t>ISTANBUL</t>
  </si>
  <si>
    <t>GUAYAQUIL</t>
  </si>
  <si>
    <t>POSORJA</t>
  </si>
  <si>
    <t>CALLAO</t>
  </si>
  <si>
    <t>PAITA</t>
  </si>
  <si>
    <t>CAUCEDO</t>
  </si>
  <si>
    <t>BATAM</t>
  </si>
  <si>
    <t>JAKARTA</t>
  </si>
  <si>
    <t>PORT KLANG</t>
  </si>
  <si>
    <t>TIN CAN</t>
  </si>
  <si>
    <t>MATADI</t>
  </si>
  <si>
    <t>MOMBASA</t>
  </si>
  <si>
    <t>NEW YORK</t>
  </si>
  <si>
    <t>PHILADELPHIA</t>
  </si>
  <si>
    <t>APAPA</t>
  </si>
  <si>
    <t>MONTREAL</t>
  </si>
  <si>
    <t>Piraeus</t>
  </si>
  <si>
    <t>MAERSK</t>
  </si>
  <si>
    <t>Jakarta</t>
  </si>
  <si>
    <t>Wellington</t>
  </si>
  <si>
    <t>Yokohama</t>
  </si>
  <si>
    <t>Singapore</t>
  </si>
  <si>
    <t>Kinshasa</t>
  </si>
  <si>
    <t>Monrovia</t>
  </si>
  <si>
    <t>Conakry</t>
  </si>
  <si>
    <t>MSC</t>
  </si>
  <si>
    <t xml:space="preserve">AMSTERDAM </t>
  </si>
  <si>
    <t>R17820110000053</t>
  </si>
  <si>
    <t xml:space="preserve">ANTWERP </t>
  </si>
  <si>
    <t xml:space="preserve">VALENCIA </t>
  </si>
  <si>
    <t>BATAM via Singapore</t>
  </si>
  <si>
    <t>Tin Can</t>
  </si>
  <si>
    <t>Guayaquil</t>
  </si>
  <si>
    <t>OOCL</t>
  </si>
  <si>
    <t>Port Klang</t>
  </si>
  <si>
    <t>Tallin</t>
  </si>
  <si>
    <t>Shanghai</t>
  </si>
  <si>
    <t>Tema</t>
  </si>
  <si>
    <t>Takoradi</t>
  </si>
  <si>
    <t>STS_MSC</t>
  </si>
  <si>
    <t>20 days</t>
  </si>
  <si>
    <t>14 CD combined</t>
  </si>
  <si>
    <t>14 CD free storage</t>
  </si>
  <si>
    <t>STS_Grimaldi</t>
  </si>
  <si>
    <t>13 days</t>
  </si>
  <si>
    <t>Grimaldi</t>
  </si>
  <si>
    <t>15 CD Combined</t>
  </si>
  <si>
    <t>free storage 14 CD</t>
  </si>
  <si>
    <t>STS_OOCL</t>
  </si>
  <si>
    <t>25 days</t>
  </si>
  <si>
    <t>storage free time 5 CD</t>
  </si>
  <si>
    <t>STS_Hapag-Lloyd</t>
  </si>
  <si>
    <t>30 days</t>
  </si>
  <si>
    <t>Hapag-Lloyd</t>
  </si>
  <si>
    <t>4 CD</t>
  </si>
  <si>
    <t>10 CD</t>
  </si>
  <si>
    <t>STS_ONE</t>
  </si>
  <si>
    <t>26 days</t>
  </si>
  <si>
    <t>14 CD</t>
  </si>
  <si>
    <t>7 CD</t>
  </si>
  <si>
    <t>7 CD free storage</t>
  </si>
  <si>
    <t>31 days</t>
  </si>
  <si>
    <t>27 days</t>
  </si>
  <si>
    <t>10 CD free storage</t>
  </si>
  <si>
    <t>18 days</t>
  </si>
  <si>
    <t>5 CD</t>
  </si>
  <si>
    <t>10 CD combined</t>
  </si>
  <si>
    <t>subject to port storage</t>
  </si>
  <si>
    <t>16 days</t>
  </si>
  <si>
    <t>45 days</t>
  </si>
  <si>
    <t>21 CD</t>
  </si>
  <si>
    <t>29 days</t>
  </si>
  <si>
    <t>21 CD combined</t>
  </si>
  <si>
    <t xml:space="preserve">Storage by terminal </t>
  </si>
  <si>
    <t>50 days</t>
  </si>
  <si>
    <t>22 days</t>
  </si>
  <si>
    <t>see remark</t>
  </si>
  <si>
    <t>28 days</t>
  </si>
  <si>
    <t>15 days</t>
  </si>
  <si>
    <t>3 CD free storage</t>
  </si>
  <si>
    <t>24 days</t>
  </si>
  <si>
    <t>14 CD Combined</t>
  </si>
  <si>
    <t>storage free time 3 CD</t>
  </si>
  <si>
    <t>40 days</t>
  </si>
  <si>
    <t>52 days</t>
  </si>
  <si>
    <t>41 days</t>
  </si>
  <si>
    <t>STS_PIL</t>
  </si>
  <si>
    <t>55 days</t>
  </si>
  <si>
    <t>PIL</t>
  </si>
  <si>
    <t>42 days</t>
  </si>
  <si>
    <t>38 days</t>
  </si>
  <si>
    <t>58 days</t>
  </si>
  <si>
    <t xml:space="preserve"> </t>
  </si>
  <si>
    <t xml:space="preserve">7 CD </t>
  </si>
  <si>
    <t>8 CD</t>
  </si>
  <si>
    <t>32 days</t>
  </si>
  <si>
    <t>3 CD</t>
  </si>
  <si>
    <t>33 days</t>
  </si>
  <si>
    <t>Tallinn</t>
  </si>
  <si>
    <t xml:space="preserve">EUR </t>
  </si>
  <si>
    <t>35 days</t>
  </si>
  <si>
    <t>storage free time 10 CD</t>
  </si>
  <si>
    <t>21 days</t>
  </si>
  <si>
    <t>19 days</t>
  </si>
  <si>
    <t>STS_Messina</t>
  </si>
  <si>
    <t>12 days</t>
  </si>
  <si>
    <t>Messina</t>
  </si>
  <si>
    <t>9 days</t>
  </si>
  <si>
    <t>storage free time 4 CD</t>
  </si>
  <si>
    <t xml:space="preserve">14 CD </t>
  </si>
  <si>
    <t xml:space="preserve">4 CD </t>
  </si>
  <si>
    <t>47 days</t>
  </si>
  <si>
    <t>37 days</t>
  </si>
  <si>
    <t>64 days</t>
  </si>
  <si>
    <t>67 days</t>
  </si>
  <si>
    <t>Philadelphia,</t>
  </si>
  <si>
    <t>65 days</t>
  </si>
  <si>
    <t>39 days</t>
  </si>
  <si>
    <t>60 days</t>
  </si>
  <si>
    <t>34 days</t>
  </si>
  <si>
    <t>STS_CMA CGM</t>
  </si>
  <si>
    <t>CMA CGM</t>
  </si>
  <si>
    <t>free storage period 14 CD</t>
  </si>
  <si>
    <t>storage free time 5 days</t>
  </si>
  <si>
    <t>free storage period 5 CD, storage charges EUR 4/40' 6-7th, EUR 12/40' 8-14th, EUR 84/40' 15th plus</t>
  </si>
  <si>
    <t>66 days</t>
  </si>
  <si>
    <t>51 days</t>
  </si>
  <si>
    <t>56 days</t>
  </si>
  <si>
    <t>54 days</t>
  </si>
  <si>
    <t>63 days</t>
  </si>
  <si>
    <t xml:space="preserve">21 CD </t>
  </si>
  <si>
    <t>23 days</t>
  </si>
  <si>
    <t>46 days</t>
  </si>
  <si>
    <t>49 days</t>
  </si>
  <si>
    <t>Douala</t>
  </si>
  <si>
    <t>61 days</t>
  </si>
  <si>
    <t>59 days</t>
  </si>
  <si>
    <t>53 days</t>
  </si>
  <si>
    <t>57 days</t>
  </si>
  <si>
    <t>92 days</t>
  </si>
  <si>
    <t>Freetown</t>
  </si>
  <si>
    <t>Kribi</t>
  </si>
  <si>
    <t>36 days</t>
  </si>
  <si>
    <t>43 days</t>
  </si>
  <si>
    <t>Lagos</t>
  </si>
  <si>
    <t>44 days</t>
  </si>
  <si>
    <t>San Pedro</t>
  </si>
  <si>
    <t>48 days</t>
  </si>
  <si>
    <t>23</t>
  </si>
  <si>
    <t>31</t>
  </si>
  <si>
    <t>STS_Maersk</t>
  </si>
  <si>
    <t>Maersk</t>
  </si>
  <si>
    <t>storage free time 3 days</t>
  </si>
  <si>
    <t>12 CD</t>
  </si>
  <si>
    <t>Klaipeda</t>
  </si>
  <si>
    <t>tariff</t>
  </si>
  <si>
    <t>Liverpool</t>
  </si>
  <si>
    <t>Montreal</t>
  </si>
  <si>
    <t>4 Working days</t>
  </si>
  <si>
    <t>3 Working days</t>
  </si>
  <si>
    <t>7 Days Storage</t>
  </si>
  <si>
    <t>14 CD combided</t>
  </si>
  <si>
    <t>4 WD</t>
  </si>
  <si>
    <t>3 WD</t>
  </si>
  <si>
    <t>Cartagena</t>
  </si>
  <si>
    <t>14 days</t>
  </si>
  <si>
    <t>Caucedo</t>
  </si>
  <si>
    <t>10 days</t>
  </si>
  <si>
    <t>68 days</t>
  </si>
  <si>
    <t>72 days</t>
  </si>
  <si>
    <t>71 days</t>
  </si>
  <si>
    <t>17 days</t>
  </si>
  <si>
    <t>Pisco</t>
  </si>
  <si>
    <t>41</t>
  </si>
  <si>
    <t>43</t>
  </si>
  <si>
    <t xml:space="preserve">33 </t>
  </si>
  <si>
    <t>7 CD Combined</t>
  </si>
  <si>
    <t>10 days Storage</t>
  </si>
  <si>
    <t>free storage period 4 CD, storage charges EUR 6/40' 5-7th, EUR 10/40' 8-18th, EUR 24/40' 19-30th, EUR 67/40' 31st plus</t>
  </si>
  <si>
    <t>free storage period 5 CD</t>
  </si>
  <si>
    <t>7 CD combined</t>
  </si>
  <si>
    <t>5 days free storage</t>
  </si>
  <si>
    <t>5 Days free Storage</t>
  </si>
  <si>
    <t>107 days</t>
  </si>
  <si>
    <t>Diego Suarez</t>
  </si>
  <si>
    <t>7 CD c</t>
  </si>
  <si>
    <t>5 CD free stroage</t>
  </si>
  <si>
    <t>74 days</t>
  </si>
  <si>
    <t>storage free time 10 days</t>
  </si>
  <si>
    <t>Lekki</t>
  </si>
  <si>
    <t>12 CD combined</t>
  </si>
  <si>
    <t>5 Days Storage</t>
  </si>
  <si>
    <t>Nosy Be</t>
  </si>
  <si>
    <t>Posorja</t>
  </si>
  <si>
    <t>Szczecin</t>
  </si>
  <si>
    <t>9 CD Combined</t>
  </si>
  <si>
    <t>LomeAntwerp20</t>
  </si>
  <si>
    <t>TOG</t>
  </si>
  <si>
    <t>5 CD free storage</t>
  </si>
  <si>
    <t>LomeAntwerp40</t>
  </si>
  <si>
    <t>8 CD Combined</t>
  </si>
  <si>
    <t>Storage charged directly by the terminal</t>
  </si>
  <si>
    <t>14d free-time at POD</t>
  </si>
  <si>
    <t>MUTBS240027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</si>
</sst>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[$$-409]#,##0.00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color rgb="FF000000"/>
      <name val="Aptos Narrow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2"/>
      <color rgb="FFFF0000"/>
      <name val="Aptos Narrow"/>
      <family val="2"/>
      <scheme val="minor"/>
    </font>
    <font>
      <b/>
      <sz val="12"/>
      <color rgb="FFFF0000"/>
      <name val="Arial"/>
      <family val="2"/>
    </font>
    <font>
      <b/>
      <sz val="12"/>
      <color rgb="FFFF0000"/>
      <name val="Aptos Narrow"/>
      <family val="2"/>
      <scheme val="minor"/>
    </font>
    <font>
      <b/>
      <sz val="11"/>
      <color rgb="FFFF0000"/>
      <name val="Aptos"/>
      <family val="2"/>
    </font>
    <font>
      <sz val="12"/>
      <name val="Aptos Narrow"/>
      <family val="2"/>
      <scheme val="minor"/>
    </font>
    <font>
      <b/>
      <sz val="12"/>
      <name val="Aptos Narrow"/>
      <family val="2"/>
      <scheme val="minor"/>
    </font>
    <font>
      <b/>
      <sz val="11"/>
      <name val="Aptos"/>
      <family val="2"/>
    </font>
    <font>
      <b/>
      <sz val="11"/>
      <color theme="1"/>
      <name val="Aptos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Calibri Light"/>
      <family val="2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9" fillId="0" borderId="0"/>
    <xf numFmtId="0" fontId="19" fillId="0" borderId="0"/>
  </cellStyleXfs>
  <cellXfs count="102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4" borderId="0" xfId="0" applyFill="1"/>
    <xf numFmtId="164" fontId="6" fillId="4" borderId="0" xfId="0" applyNumberFormat="1" applyFont="1" applyFill="1"/>
    <xf numFmtId="0" fontId="6" fillId="4" borderId="0" xfId="0" applyFont="1" applyFill="1" applyAlignment="1">
      <alignment horizontal="center"/>
    </xf>
    <xf numFmtId="14" fontId="0" fillId="4" borderId="0" xfId="0" applyNumberFormat="1" applyFill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14" fontId="0" fillId="4" borderId="0" xfId="0" applyNumberFormat="1" applyFill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0" fillId="4" borderId="0" xfId="0" applyFont="1" applyFill="1" applyAlignment="1">
      <alignment horizontal="right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14" fontId="10" fillId="4" borderId="0" xfId="0" applyNumberFormat="1" applyFont="1" applyFill="1" applyAlignment="1">
      <alignment horizontal="right" vertical="center"/>
    </xf>
    <xf numFmtId="0" fontId="10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/>
    </xf>
    <xf numFmtId="0" fontId="14" fillId="4" borderId="0" xfId="0" applyFont="1" applyFill="1" applyAlignment="1">
      <alignment horizontal="right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4" borderId="0" xfId="0" applyNumberFormat="1" applyFont="1" applyFill="1" applyAlignment="1">
      <alignment horizontal="right" vertical="center"/>
    </xf>
    <xf numFmtId="0" fontId="14" fillId="0" borderId="0" xfId="0" applyFont="1"/>
    <xf numFmtId="0" fontId="16" fillId="0" borderId="0" xfId="0" applyFont="1"/>
    <xf numFmtId="0" fontId="14" fillId="4" borderId="0" xfId="0" applyFont="1" applyFill="1"/>
    <xf numFmtId="0" fontId="14" fillId="4" borderId="0" xfId="0" applyFont="1" applyFill="1" applyAlignment="1">
      <alignment vertical="center"/>
    </xf>
    <xf numFmtId="0" fontId="14" fillId="0" borderId="0" xfId="0" quotePrefix="1" applyFont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0" fillId="0" borderId="0" xfId="0" quotePrefix="1" applyAlignment="1">
      <alignment vertical="center"/>
    </xf>
    <xf numFmtId="0" fontId="17" fillId="0" borderId="0" xfId="0" applyFont="1"/>
    <xf numFmtId="0" fontId="10" fillId="4" borderId="0" xfId="0" applyFont="1" applyFill="1"/>
    <xf numFmtId="0" fontId="0" fillId="4" borderId="0" xfId="0" applyFill="1" applyAlignment="1">
      <alignment horizontal="center"/>
    </xf>
    <xf numFmtId="0" fontId="10" fillId="4" borderId="0" xfId="0" applyFont="1" applyFill="1" applyAlignment="1">
      <alignment vertical="center"/>
    </xf>
    <xf numFmtId="0" fontId="10" fillId="0" borderId="0" xfId="0" quotePrefix="1" applyFont="1" applyAlignment="1">
      <alignment vertical="center"/>
    </xf>
    <xf numFmtId="0" fontId="3" fillId="0" borderId="0" xfId="0" applyFont="1" applyAlignment="1">
      <alignment horizontal="center"/>
    </xf>
    <xf numFmtId="0" fontId="0" fillId="4" borderId="0" xfId="0" applyFill="1" applyAlignment="1">
      <alignment horizontal="right"/>
    </xf>
    <xf numFmtId="0" fontId="6" fillId="0" borderId="0" xfId="0" applyFont="1" applyAlignment="1">
      <alignment vertical="center"/>
    </xf>
    <xf numFmtId="14" fontId="6" fillId="4" borderId="0" xfId="0" applyNumberFormat="1" applyFont="1" applyFill="1" applyAlignment="1">
      <alignment vertical="center"/>
    </xf>
    <xf numFmtId="0" fontId="1" fillId="0" borderId="0" xfId="0" applyFont="1"/>
    <xf numFmtId="14" fontId="18" fillId="0" borderId="0" xfId="0" applyNumberFormat="1" applyFont="1"/>
    <xf numFmtId="0" fontId="14" fillId="5" borderId="0" xfId="0" applyFont="1" applyFill="1" applyAlignment="1">
      <alignment vertical="center"/>
    </xf>
    <xf numFmtId="0" fontId="14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vertical="center"/>
    </xf>
    <xf numFmtId="14" fontId="14" fillId="6" borderId="0" xfId="0" applyNumberFormat="1" applyFont="1" applyFill="1" applyAlignment="1">
      <alignment vertical="center"/>
    </xf>
    <xf numFmtId="0" fontId="14" fillId="6" borderId="0" xfId="0" applyFont="1" applyFill="1"/>
    <xf numFmtId="0" fontId="0" fillId="6" borderId="0" xfId="0" applyFill="1" applyAlignment="1">
      <alignment vertical="center"/>
    </xf>
    <xf numFmtId="0" fontId="0" fillId="6" borderId="0" xfId="0" applyFill="1"/>
    <xf numFmtId="14" fontId="0" fillId="6" borderId="0" xfId="0" applyNumberFormat="1" applyFill="1"/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4" fontId="6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6" fillId="7" borderId="0" xfId="0" applyFont="1" applyFill="1"/>
    <xf numFmtId="0" fontId="6" fillId="7" borderId="0" xfId="0" applyFont="1" applyFill="1" applyAlignment="1">
      <alignment horizontal="right"/>
    </xf>
    <xf numFmtId="0" fontId="19" fillId="0" borderId="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9" fillId="0" borderId="0" xfId="0" applyFont="1" applyAlignment="1">
      <alignment horizontal="center"/>
    </xf>
    <xf numFmtId="165" fontId="20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9" fillId="0" borderId="1" xfId="1" applyBorder="1" applyAlignment="1">
      <alignment horizontal="center"/>
    </xf>
    <xf numFmtId="0" fontId="19" fillId="0" borderId="2" xfId="1" applyBorder="1" applyAlignment="1">
      <alignment horizontal="center"/>
    </xf>
    <xf numFmtId="0" fontId="19" fillId="0" borderId="0" xfId="1" applyAlignment="1">
      <alignment horizontal="center"/>
    </xf>
    <xf numFmtId="0" fontId="19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9" fillId="0" borderId="3" xfId="2" applyBorder="1" applyAlignment="1">
      <alignment horizontal="center"/>
    </xf>
    <xf numFmtId="0" fontId="0" fillId="0" borderId="2" xfId="0" applyBorder="1" applyAlignment="1">
      <alignment vertical="center"/>
    </xf>
    <xf numFmtId="14" fontId="14" fillId="4" borderId="0" xfId="0" applyNumberFormat="1" applyFont="1" applyFill="1" applyAlignment="1">
      <alignment vertical="center"/>
    </xf>
    <xf numFmtId="0" fontId="21" fillId="0" borderId="0" xfId="0" applyFont="1"/>
    <xf numFmtId="0" fontId="22" fillId="0" borderId="0" xfId="0" applyFont="1" applyAlignment="1">
      <alignment horizontal="center" vertical="center" wrapText="1"/>
    </xf>
  </cellXfs>
  <cellStyles count="3">
    <cellStyle name="Normal" xfId="0" builtinId="0"/>
    <cellStyle name="Normal 8" xfId="2" xr:uid="{C0D9FCAD-B5AC-422D-8073-E8AB888256C5}"/>
    <cellStyle name="Standard 2" xfId="1" xr:uid="{3E0F73D8-862F-4769-8FC9-82FACE50FD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coasourcech.sharepoint.com/sites/CocoasourceSA/Shared%20Documents/LOGISTICS/freight%20rates/AAA_freight%20COCOA_ACTUEL.xlsm" TargetMode="External"/><Relationship Id="rId1" Type="http://schemas.openxmlformats.org/officeDocument/2006/relationships/externalLinkPath" Target="https://cocoasourcech.sharepoint.com/sites/CocoasourceSA/Shared%20Documents/LOGISTICS/freight%20rates/AAA_freight%20COCOA_ACTU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unch"/>
      <sheetName val="Marche à Suivre"/>
      <sheetName val="ARKAS"/>
      <sheetName val="ONE"/>
      <sheetName val="CMA"/>
      <sheetName val="HAPAG"/>
      <sheetName val="MAERSK"/>
      <sheetName val="MSC"/>
      <sheetName val="OOCL"/>
      <sheetName val="STS"/>
      <sheetName val="PIL"/>
      <sheetName val="current surchages"/>
      <sheetName val="summary"/>
      <sheetName val="equiv"/>
      <sheetName val="Best rates (copy-paste)"/>
      <sheetName val="Best rates (calculation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/>
          </cell>
        </row>
        <row r="2">
          <cell r="A2" t="str">
            <v>CMAAbidjanAmsterdam20</v>
          </cell>
          <cell r="B2" t="str">
            <v>CMA</v>
          </cell>
          <cell r="C2" t="str">
            <v>Abidjan</v>
          </cell>
          <cell r="D2" t="str">
            <v>Amsterdam</v>
          </cell>
          <cell r="E2">
            <v>20</v>
          </cell>
          <cell r="F2">
            <v>37</v>
          </cell>
          <cell r="G2" t="str">
            <v>EUR</v>
          </cell>
        </row>
        <row r="3">
          <cell r="A3" t="str">
            <v>CMAAbidjanAmsterdam40</v>
          </cell>
          <cell r="B3" t="str">
            <v>CMA</v>
          </cell>
          <cell r="C3" t="str">
            <v>Abidjan</v>
          </cell>
          <cell r="D3" t="str">
            <v>Amsterdam</v>
          </cell>
          <cell r="E3">
            <v>40</v>
          </cell>
          <cell r="F3">
            <v>62</v>
          </cell>
          <cell r="G3" t="str">
            <v>EUR</v>
          </cell>
        </row>
        <row r="4">
          <cell r="A4" t="str">
            <v>CMAAbidjanAmbarli40</v>
          </cell>
          <cell r="B4" t="str">
            <v>CMA</v>
          </cell>
          <cell r="C4" t="str">
            <v>Abidjan</v>
          </cell>
          <cell r="D4" t="str">
            <v>Ambarli</v>
          </cell>
          <cell r="E4">
            <v>40</v>
          </cell>
          <cell r="F4">
            <v>256</v>
          </cell>
          <cell r="G4" t="str">
            <v>EUR</v>
          </cell>
        </row>
        <row r="5">
          <cell r="A5" t="str">
            <v>CMAAbidjanAntwerp20</v>
          </cell>
          <cell r="B5" t="str">
            <v>CMA</v>
          </cell>
          <cell r="C5" t="str">
            <v>Abidjan</v>
          </cell>
          <cell r="D5" t="str">
            <v>Antwerp</v>
          </cell>
          <cell r="E5">
            <v>20</v>
          </cell>
          <cell r="F5">
            <v>37</v>
          </cell>
          <cell r="G5" t="str">
            <v>EUR</v>
          </cell>
        </row>
        <row r="6">
          <cell r="A6" t="str">
            <v>HAPAGAbidjanAntwerp40/Ferrero</v>
          </cell>
          <cell r="B6" t="str">
            <v>HAPAG</v>
          </cell>
          <cell r="C6" t="str">
            <v>Abidjan</v>
          </cell>
          <cell r="D6" t="str">
            <v>Antwerp</v>
          </cell>
          <cell r="E6" t="str">
            <v>40/Ferrero</v>
          </cell>
          <cell r="F6">
            <v>412</v>
          </cell>
          <cell r="G6" t="str">
            <v>EUR</v>
          </cell>
        </row>
        <row r="7">
          <cell r="A7" t="str">
            <v>CMAAbidjanAntwerp40</v>
          </cell>
          <cell r="B7" t="str">
            <v>CMA</v>
          </cell>
          <cell r="C7" t="str">
            <v>Abidjan</v>
          </cell>
          <cell r="D7" t="str">
            <v>Antwerp</v>
          </cell>
          <cell r="E7">
            <v>40</v>
          </cell>
          <cell r="F7">
            <v>62</v>
          </cell>
          <cell r="G7" t="str">
            <v>EUR</v>
          </cell>
        </row>
        <row r="8">
          <cell r="A8" t="str">
            <v>CMAAbidjanBarcelona20</v>
          </cell>
          <cell r="B8" t="str">
            <v>CMA</v>
          </cell>
          <cell r="C8" t="str">
            <v>Abidjan</v>
          </cell>
          <cell r="D8" t="str">
            <v>Barcelona</v>
          </cell>
          <cell r="E8">
            <v>20</v>
          </cell>
          <cell r="F8">
            <v>37</v>
          </cell>
          <cell r="G8" t="str">
            <v>EUR</v>
          </cell>
        </row>
        <row r="9">
          <cell r="A9" t="str">
            <v>CMAAbidjanBarcelona40</v>
          </cell>
          <cell r="B9" t="str">
            <v>CMA</v>
          </cell>
          <cell r="C9" t="str">
            <v>Abidjan</v>
          </cell>
          <cell r="D9" t="str">
            <v>Barcelona</v>
          </cell>
          <cell r="E9">
            <v>40</v>
          </cell>
          <cell r="F9">
            <v>62</v>
          </cell>
          <cell r="G9" t="str">
            <v>EUR</v>
          </cell>
        </row>
        <row r="10">
          <cell r="A10" t="str">
            <v>CMAAbidjanHamburg20</v>
          </cell>
          <cell r="B10" t="str">
            <v>CMA</v>
          </cell>
          <cell r="C10" t="str">
            <v>Abidjan</v>
          </cell>
          <cell r="D10" t="str">
            <v>Hamburg</v>
          </cell>
          <cell r="E10">
            <v>20</v>
          </cell>
          <cell r="F10">
            <v>37</v>
          </cell>
          <cell r="G10" t="str">
            <v>EUR</v>
          </cell>
        </row>
        <row r="11">
          <cell r="A11" t="str">
            <v>CMAAbidjanHamburg40</v>
          </cell>
          <cell r="B11" t="str">
            <v>CMA</v>
          </cell>
          <cell r="C11" t="str">
            <v>Abidjan</v>
          </cell>
          <cell r="D11" t="str">
            <v>Hamburg</v>
          </cell>
          <cell r="E11">
            <v>40</v>
          </cell>
          <cell r="F11">
            <v>62</v>
          </cell>
          <cell r="G11" t="str">
            <v>EUR</v>
          </cell>
        </row>
        <row r="12">
          <cell r="A12" t="str">
            <v>CMAAbidjanJakarta40</v>
          </cell>
          <cell r="B12" t="str">
            <v>CMA</v>
          </cell>
          <cell r="C12" t="str">
            <v>Abidjan</v>
          </cell>
          <cell r="D12" t="str">
            <v>Jakarta</v>
          </cell>
          <cell r="E12">
            <v>40</v>
          </cell>
          <cell r="F12">
            <v>14</v>
          </cell>
          <cell r="G12" t="str">
            <v>USD</v>
          </cell>
        </row>
        <row r="13">
          <cell r="A13" t="str">
            <v>CMAAbidjanPasir Gudang40</v>
          </cell>
          <cell r="B13" t="str">
            <v>CMA</v>
          </cell>
          <cell r="C13" t="str">
            <v>Abidjan</v>
          </cell>
          <cell r="D13" t="str">
            <v>Pasir Gudang</v>
          </cell>
          <cell r="E13">
            <v>40</v>
          </cell>
          <cell r="F13">
            <v>14</v>
          </cell>
          <cell r="G13" t="str">
            <v>USD</v>
          </cell>
        </row>
        <row r="14">
          <cell r="A14" t="str">
            <v>CMAAbidjanPTP40</v>
          </cell>
          <cell r="B14" t="str">
            <v>CMA</v>
          </cell>
          <cell r="C14" t="str">
            <v>Abidjan</v>
          </cell>
          <cell r="D14" t="str">
            <v>PTP</v>
          </cell>
          <cell r="E14">
            <v>40</v>
          </cell>
          <cell r="F14">
            <v>14</v>
          </cell>
          <cell r="G14" t="str">
            <v>USD</v>
          </cell>
        </row>
        <row r="15">
          <cell r="A15" t="str">
            <v>CMAAbidjanSurabaya40</v>
          </cell>
          <cell r="B15" t="str">
            <v>CMA</v>
          </cell>
          <cell r="C15" t="str">
            <v>Abidjan</v>
          </cell>
          <cell r="D15" t="str">
            <v>Surabaya</v>
          </cell>
          <cell r="E15">
            <v>40</v>
          </cell>
          <cell r="F15">
            <v>14</v>
          </cell>
          <cell r="G15" t="str">
            <v>USD</v>
          </cell>
        </row>
        <row r="16">
          <cell r="A16" t="str">
            <v>CMAAbidjanValencia20</v>
          </cell>
          <cell r="B16" t="str">
            <v>CMA</v>
          </cell>
          <cell r="C16" t="str">
            <v>Abidjan</v>
          </cell>
          <cell r="D16" t="str">
            <v>Valencia</v>
          </cell>
          <cell r="E16">
            <v>20</v>
          </cell>
          <cell r="F16">
            <v>37</v>
          </cell>
          <cell r="G16" t="str">
            <v>EUR</v>
          </cell>
        </row>
        <row r="17">
          <cell r="A17" t="str">
            <v>CMAAbidjanValencia40</v>
          </cell>
          <cell r="B17" t="str">
            <v>CMA</v>
          </cell>
          <cell r="C17" t="str">
            <v>Abidjan</v>
          </cell>
          <cell r="D17" t="str">
            <v>Valencia</v>
          </cell>
          <cell r="E17">
            <v>40</v>
          </cell>
          <cell r="F17">
            <v>62</v>
          </cell>
          <cell r="G17" t="str">
            <v>EUR</v>
          </cell>
        </row>
        <row r="18">
          <cell r="A18" t="str">
            <v>CMAAbidjanOakland40</v>
          </cell>
          <cell r="B18" t="str">
            <v>CMA</v>
          </cell>
          <cell r="C18" t="str">
            <v>Abidjan</v>
          </cell>
          <cell r="D18" t="str">
            <v>Oakland</v>
          </cell>
          <cell r="E18">
            <v>40</v>
          </cell>
          <cell r="F18">
            <v>324</v>
          </cell>
          <cell r="G18" t="str">
            <v>USD</v>
          </cell>
        </row>
        <row r="19">
          <cell r="A19" t="str">
            <v>CMACallaoBatam40</v>
          </cell>
          <cell r="B19" t="str">
            <v>CMA</v>
          </cell>
          <cell r="C19" t="str">
            <v>Callao</v>
          </cell>
          <cell r="D19" t="str">
            <v>Batam</v>
          </cell>
          <cell r="E19">
            <v>40</v>
          </cell>
          <cell r="F19">
            <v>338</v>
          </cell>
          <cell r="G19" t="str">
            <v>USD</v>
          </cell>
        </row>
        <row r="20">
          <cell r="A20" t="str">
            <v>CMACallaoAmsterdam40</v>
          </cell>
          <cell r="B20" t="str">
            <v>CMA</v>
          </cell>
          <cell r="C20" t="str">
            <v>Callao</v>
          </cell>
          <cell r="D20" t="str">
            <v>Amsterdam</v>
          </cell>
          <cell r="E20">
            <v>40</v>
          </cell>
          <cell r="F20">
            <v>62</v>
          </cell>
          <cell r="G20" t="str">
            <v>EUR</v>
          </cell>
        </row>
        <row r="21">
          <cell r="A21" t="str">
            <v>CMACallaoPasir Gudang40</v>
          </cell>
          <cell r="B21" t="str">
            <v>CMA</v>
          </cell>
          <cell r="C21" t="str">
            <v>Callao</v>
          </cell>
          <cell r="D21" t="str">
            <v>Pasir Gudang</v>
          </cell>
          <cell r="E21">
            <v>40</v>
          </cell>
          <cell r="F21">
            <v>338</v>
          </cell>
          <cell r="G21" t="str">
            <v>USD</v>
          </cell>
        </row>
        <row r="22">
          <cell r="A22" t="str">
            <v>CMACallaoPort Klang40</v>
          </cell>
          <cell r="B22" t="str">
            <v>CMA</v>
          </cell>
          <cell r="C22" t="str">
            <v>Callao</v>
          </cell>
          <cell r="D22" t="str">
            <v>Port Klang</v>
          </cell>
          <cell r="E22">
            <v>40</v>
          </cell>
          <cell r="F22">
            <v>130</v>
          </cell>
          <cell r="G22" t="str">
            <v>USD</v>
          </cell>
        </row>
        <row r="23">
          <cell r="A23" t="str">
            <v>CMACallaoPTP40</v>
          </cell>
          <cell r="B23" t="str">
            <v>CMA</v>
          </cell>
          <cell r="C23" t="str">
            <v>Callao</v>
          </cell>
          <cell r="D23" t="str">
            <v>PTP</v>
          </cell>
          <cell r="E23">
            <v>40</v>
          </cell>
          <cell r="F23">
            <v>338</v>
          </cell>
          <cell r="G23" t="str">
            <v>USD</v>
          </cell>
        </row>
        <row r="24">
          <cell r="A24" t="str">
            <v>CMACallaoSurabaya40</v>
          </cell>
          <cell r="B24" t="str">
            <v>CMA</v>
          </cell>
          <cell r="C24" t="str">
            <v>Callao</v>
          </cell>
          <cell r="D24" t="str">
            <v>Surabaya</v>
          </cell>
          <cell r="E24">
            <v>40</v>
          </cell>
          <cell r="F24">
            <v>338</v>
          </cell>
          <cell r="G24" t="str">
            <v>USD</v>
          </cell>
        </row>
        <row r="25">
          <cell r="A25" t="str">
            <v>CMAApapaAmsterdam20</v>
          </cell>
          <cell r="B25" t="str">
            <v>CMA</v>
          </cell>
          <cell r="C25" t="str">
            <v>Apapa</v>
          </cell>
          <cell r="D25" t="str">
            <v>Amsterdam</v>
          </cell>
          <cell r="E25">
            <v>20</v>
          </cell>
          <cell r="F25">
            <v>37</v>
          </cell>
          <cell r="G25" t="str">
            <v>EUR</v>
          </cell>
        </row>
        <row r="26">
          <cell r="A26" t="str">
            <v>CMAApapaAmsterdam40</v>
          </cell>
          <cell r="B26" t="str">
            <v>CMA</v>
          </cell>
          <cell r="C26" t="str">
            <v>Apapa</v>
          </cell>
          <cell r="D26" t="str">
            <v>Amsterdam</v>
          </cell>
          <cell r="E26">
            <v>40</v>
          </cell>
          <cell r="F26">
            <v>62</v>
          </cell>
          <cell r="G26" t="str">
            <v>EUR</v>
          </cell>
        </row>
        <row r="27">
          <cell r="A27" t="str">
            <v>CMAApapaAntwerp20</v>
          </cell>
          <cell r="B27" t="str">
            <v>CMA</v>
          </cell>
          <cell r="C27" t="str">
            <v>Apapa</v>
          </cell>
          <cell r="D27" t="str">
            <v>Antwerp</v>
          </cell>
          <cell r="E27">
            <v>20</v>
          </cell>
          <cell r="F27">
            <v>37</v>
          </cell>
          <cell r="G27" t="str">
            <v>EUR</v>
          </cell>
        </row>
        <row r="28">
          <cell r="A28" t="str">
            <v>CMAApapaAntwerp40</v>
          </cell>
          <cell r="B28" t="str">
            <v>CMA</v>
          </cell>
          <cell r="C28" t="str">
            <v>Apapa</v>
          </cell>
          <cell r="D28" t="str">
            <v>Antwerp</v>
          </cell>
          <cell r="E28">
            <v>40</v>
          </cell>
          <cell r="F28">
            <v>62</v>
          </cell>
          <cell r="G28" t="str">
            <v>EUR</v>
          </cell>
        </row>
        <row r="29">
          <cell r="A29" t="str">
            <v>CMAApapaBarcelona20</v>
          </cell>
          <cell r="B29" t="str">
            <v>CMA</v>
          </cell>
          <cell r="C29" t="str">
            <v>Apapa</v>
          </cell>
          <cell r="D29" t="str">
            <v>Barcelona</v>
          </cell>
          <cell r="E29">
            <v>20</v>
          </cell>
          <cell r="F29">
            <v>37</v>
          </cell>
          <cell r="G29" t="str">
            <v>EUR</v>
          </cell>
        </row>
        <row r="30">
          <cell r="A30" t="str">
            <v>CMAApapaBarcelona40</v>
          </cell>
          <cell r="B30" t="str">
            <v>CMA</v>
          </cell>
          <cell r="C30" t="str">
            <v>Apapa</v>
          </cell>
          <cell r="D30" t="str">
            <v>Barcelona</v>
          </cell>
          <cell r="E30">
            <v>40</v>
          </cell>
          <cell r="F30">
            <v>62</v>
          </cell>
          <cell r="G30" t="str">
            <v>EUR</v>
          </cell>
        </row>
        <row r="31">
          <cell r="A31" t="str">
            <v>CMAApapaHamburg20</v>
          </cell>
          <cell r="B31" t="str">
            <v>CMA</v>
          </cell>
          <cell r="C31" t="str">
            <v>Apapa</v>
          </cell>
          <cell r="D31" t="str">
            <v>Hamburg</v>
          </cell>
          <cell r="E31">
            <v>20</v>
          </cell>
          <cell r="F31">
            <v>37</v>
          </cell>
          <cell r="G31" t="str">
            <v>EUR</v>
          </cell>
        </row>
        <row r="32">
          <cell r="A32" t="str">
            <v>CMAApapaHamburg40</v>
          </cell>
          <cell r="B32" t="str">
            <v>CMA</v>
          </cell>
          <cell r="C32" t="str">
            <v>Apapa</v>
          </cell>
          <cell r="D32" t="str">
            <v>Hamburg</v>
          </cell>
          <cell r="E32">
            <v>40</v>
          </cell>
          <cell r="F32">
            <v>62</v>
          </cell>
          <cell r="G32" t="str">
            <v>EUR</v>
          </cell>
        </row>
        <row r="33">
          <cell r="A33" t="str">
            <v>CMAApapaValencia20</v>
          </cell>
          <cell r="B33" t="str">
            <v>CMA</v>
          </cell>
          <cell r="C33" t="str">
            <v>Apapa</v>
          </cell>
          <cell r="D33" t="str">
            <v>Valencia</v>
          </cell>
          <cell r="E33">
            <v>20</v>
          </cell>
          <cell r="F33">
            <v>37</v>
          </cell>
          <cell r="G33" t="str">
            <v>EUR</v>
          </cell>
        </row>
        <row r="34">
          <cell r="A34" t="str">
            <v>CMAApapaValencia40</v>
          </cell>
          <cell r="B34" t="str">
            <v>CMA</v>
          </cell>
          <cell r="C34" t="str">
            <v>Apapa</v>
          </cell>
          <cell r="D34" t="str">
            <v>Valencia</v>
          </cell>
          <cell r="E34">
            <v>40</v>
          </cell>
          <cell r="F34">
            <v>62</v>
          </cell>
          <cell r="G34" t="str">
            <v>EUR</v>
          </cell>
        </row>
        <row r="35">
          <cell r="A35" t="str">
            <v>CMAConakryAmbarli40</v>
          </cell>
          <cell r="B35" t="str">
            <v>CMA</v>
          </cell>
          <cell r="C35" t="str">
            <v>Conakry</v>
          </cell>
          <cell r="D35" t="str">
            <v>Ambarli</v>
          </cell>
          <cell r="E35">
            <v>40</v>
          </cell>
          <cell r="F35">
            <v>256</v>
          </cell>
          <cell r="G35" t="str">
            <v>EUR</v>
          </cell>
        </row>
        <row r="36">
          <cell r="A36" t="str">
            <v>CMAConakryAmsterdam20</v>
          </cell>
          <cell r="B36" t="str">
            <v>CMA</v>
          </cell>
          <cell r="C36" t="str">
            <v>Conakry</v>
          </cell>
          <cell r="D36" t="str">
            <v>Amsterdam</v>
          </cell>
          <cell r="E36">
            <v>20</v>
          </cell>
          <cell r="F36">
            <v>37</v>
          </cell>
          <cell r="G36" t="str">
            <v>EUR</v>
          </cell>
        </row>
        <row r="37">
          <cell r="A37" t="str">
            <v>CMAConakryAmsterdam40</v>
          </cell>
          <cell r="B37" t="str">
            <v>CMA</v>
          </cell>
          <cell r="C37" t="str">
            <v>Conakry</v>
          </cell>
          <cell r="D37" t="str">
            <v>Amsterdam</v>
          </cell>
          <cell r="E37">
            <v>40</v>
          </cell>
          <cell r="F37">
            <v>62</v>
          </cell>
          <cell r="G37" t="str">
            <v>EUR</v>
          </cell>
        </row>
        <row r="38">
          <cell r="A38" t="str">
            <v>CMAConakryAntwerp20</v>
          </cell>
          <cell r="B38" t="str">
            <v>CMA</v>
          </cell>
          <cell r="C38" t="str">
            <v>Conakry</v>
          </cell>
          <cell r="D38" t="str">
            <v>Antwerp</v>
          </cell>
          <cell r="E38">
            <v>20</v>
          </cell>
          <cell r="F38">
            <v>37</v>
          </cell>
          <cell r="G38" t="str">
            <v>EUR</v>
          </cell>
        </row>
        <row r="39">
          <cell r="A39" t="str">
            <v>CMAConakryAntwerp40</v>
          </cell>
          <cell r="B39" t="str">
            <v>CMA</v>
          </cell>
          <cell r="C39" t="str">
            <v>Conakry</v>
          </cell>
          <cell r="D39" t="str">
            <v>Antwerp</v>
          </cell>
          <cell r="E39">
            <v>40</v>
          </cell>
          <cell r="F39">
            <v>62</v>
          </cell>
          <cell r="G39" t="str">
            <v>EUR</v>
          </cell>
        </row>
        <row r="40">
          <cell r="A40" t="str">
            <v>CMAConakryBarcelona20</v>
          </cell>
          <cell r="B40" t="str">
            <v>CMA</v>
          </cell>
          <cell r="C40" t="str">
            <v>Conakry</v>
          </cell>
          <cell r="D40" t="str">
            <v>Barcelona</v>
          </cell>
          <cell r="E40">
            <v>20</v>
          </cell>
          <cell r="F40">
            <v>37</v>
          </cell>
          <cell r="G40" t="str">
            <v>EUR</v>
          </cell>
        </row>
        <row r="41">
          <cell r="A41" t="str">
            <v>CMAConakryBarcelona40</v>
          </cell>
          <cell r="B41" t="str">
            <v>CMA</v>
          </cell>
          <cell r="C41" t="str">
            <v>Conakry</v>
          </cell>
          <cell r="D41" t="str">
            <v>Barcelona</v>
          </cell>
          <cell r="E41">
            <v>40</v>
          </cell>
          <cell r="F41">
            <v>62</v>
          </cell>
          <cell r="G41" t="str">
            <v>EUR</v>
          </cell>
        </row>
        <row r="42">
          <cell r="A42" t="str">
            <v>CMAConakryHamburg20</v>
          </cell>
          <cell r="B42" t="str">
            <v>CMA</v>
          </cell>
          <cell r="C42" t="str">
            <v>Conakry</v>
          </cell>
          <cell r="D42" t="str">
            <v>Hamburg</v>
          </cell>
          <cell r="E42">
            <v>20</v>
          </cell>
          <cell r="F42">
            <v>37</v>
          </cell>
          <cell r="G42" t="str">
            <v>EUR</v>
          </cell>
        </row>
        <row r="43">
          <cell r="A43" t="str">
            <v>CMAConakryHamburg40</v>
          </cell>
          <cell r="B43" t="str">
            <v>CMA</v>
          </cell>
          <cell r="C43" t="str">
            <v>Conakry</v>
          </cell>
          <cell r="D43" t="str">
            <v>Hamburg</v>
          </cell>
          <cell r="E43">
            <v>40</v>
          </cell>
          <cell r="F43">
            <v>62</v>
          </cell>
          <cell r="G43" t="str">
            <v>EUR</v>
          </cell>
        </row>
        <row r="44">
          <cell r="A44" t="str">
            <v>CMAConakryJakarta40</v>
          </cell>
          <cell r="B44" t="str">
            <v>CMA</v>
          </cell>
          <cell r="C44" t="str">
            <v>Conakry</v>
          </cell>
          <cell r="D44" t="str">
            <v>Jakarta</v>
          </cell>
          <cell r="E44">
            <v>40</v>
          </cell>
          <cell r="F44">
            <v>14</v>
          </cell>
          <cell r="G44" t="str">
            <v>USD</v>
          </cell>
        </row>
        <row r="45">
          <cell r="A45" t="str">
            <v>CMAConakryPasir Gudang40</v>
          </cell>
          <cell r="B45" t="str">
            <v>CMA</v>
          </cell>
          <cell r="C45" t="str">
            <v>Conakry</v>
          </cell>
          <cell r="D45" t="str">
            <v>Pasir Gudang</v>
          </cell>
          <cell r="E45">
            <v>40</v>
          </cell>
          <cell r="F45">
            <v>14</v>
          </cell>
          <cell r="G45" t="str">
            <v>USD</v>
          </cell>
        </row>
        <row r="46">
          <cell r="A46" t="str">
            <v>CMAConakryPTP40</v>
          </cell>
          <cell r="B46" t="str">
            <v>CMA</v>
          </cell>
          <cell r="C46" t="str">
            <v>Conakry</v>
          </cell>
          <cell r="D46" t="str">
            <v>PTP</v>
          </cell>
          <cell r="E46">
            <v>40</v>
          </cell>
          <cell r="F46">
            <v>14</v>
          </cell>
          <cell r="G46" t="str">
            <v>USD</v>
          </cell>
        </row>
        <row r="47">
          <cell r="A47" t="str">
            <v>CMAConakrySurabaya40</v>
          </cell>
          <cell r="B47" t="str">
            <v>CMA</v>
          </cell>
          <cell r="C47" t="str">
            <v>Conakry</v>
          </cell>
          <cell r="D47" t="str">
            <v>Surabaya</v>
          </cell>
          <cell r="E47">
            <v>40</v>
          </cell>
          <cell r="F47">
            <v>14</v>
          </cell>
          <cell r="G47" t="str">
            <v>USD</v>
          </cell>
        </row>
        <row r="48">
          <cell r="A48" t="str">
            <v>CMAConakryValencia20</v>
          </cell>
          <cell r="B48" t="str">
            <v>CMA</v>
          </cell>
          <cell r="C48" t="str">
            <v>Conakry</v>
          </cell>
          <cell r="D48" t="str">
            <v>Valencia</v>
          </cell>
          <cell r="E48">
            <v>20</v>
          </cell>
          <cell r="F48">
            <v>37</v>
          </cell>
          <cell r="G48" t="str">
            <v>EUR</v>
          </cell>
        </row>
        <row r="49">
          <cell r="A49" t="str">
            <v>CMAConakryValencia40</v>
          </cell>
          <cell r="B49" t="str">
            <v>CMA</v>
          </cell>
          <cell r="C49" t="str">
            <v>Conakry</v>
          </cell>
          <cell r="D49" t="str">
            <v>Valencia</v>
          </cell>
          <cell r="E49">
            <v>40</v>
          </cell>
          <cell r="F49">
            <v>62</v>
          </cell>
          <cell r="G49" t="str">
            <v>EUR</v>
          </cell>
        </row>
        <row r="50">
          <cell r="A50" t="str">
            <v>CMADOUALAAmbarli40</v>
          </cell>
          <cell r="B50" t="str">
            <v>CMA</v>
          </cell>
          <cell r="C50" t="str">
            <v>DOUALA</v>
          </cell>
          <cell r="D50" t="str">
            <v>Ambarli</v>
          </cell>
          <cell r="E50">
            <v>40</v>
          </cell>
          <cell r="F50">
            <v>256</v>
          </cell>
          <cell r="G50" t="str">
            <v>EUR</v>
          </cell>
        </row>
        <row r="51">
          <cell r="A51" t="str">
            <v>CMADOUALAAmsterdam20</v>
          </cell>
          <cell r="B51" t="str">
            <v>CMA</v>
          </cell>
          <cell r="C51" t="str">
            <v>DOUALA</v>
          </cell>
          <cell r="D51" t="str">
            <v>Amsterdam</v>
          </cell>
          <cell r="E51">
            <v>20</v>
          </cell>
          <cell r="F51">
            <v>37</v>
          </cell>
          <cell r="G51" t="str">
            <v>EUR</v>
          </cell>
        </row>
        <row r="52">
          <cell r="A52" t="str">
            <v>CMADOUALAAmsterdam40</v>
          </cell>
          <cell r="B52" t="str">
            <v>CMA</v>
          </cell>
          <cell r="C52" t="str">
            <v>DOUALA</v>
          </cell>
          <cell r="D52" t="str">
            <v>Amsterdam</v>
          </cell>
          <cell r="E52">
            <v>40</v>
          </cell>
          <cell r="F52">
            <v>62</v>
          </cell>
          <cell r="G52" t="str">
            <v>EUR</v>
          </cell>
        </row>
        <row r="53">
          <cell r="A53" t="str">
            <v>CMADOUALAAntwerp20</v>
          </cell>
          <cell r="B53" t="str">
            <v>CMA</v>
          </cell>
          <cell r="C53" t="str">
            <v>DOUALA</v>
          </cell>
          <cell r="D53" t="str">
            <v>Antwerp</v>
          </cell>
          <cell r="E53">
            <v>20</v>
          </cell>
          <cell r="F53">
            <v>37</v>
          </cell>
          <cell r="G53" t="str">
            <v>EUR</v>
          </cell>
        </row>
        <row r="54">
          <cell r="A54" t="str">
            <v>CMADOUALAAntwerp40</v>
          </cell>
          <cell r="B54" t="str">
            <v>CMA</v>
          </cell>
          <cell r="C54" t="str">
            <v>DOUALA</v>
          </cell>
          <cell r="D54" t="str">
            <v>Antwerp</v>
          </cell>
          <cell r="E54">
            <v>40</v>
          </cell>
          <cell r="F54">
            <v>62</v>
          </cell>
          <cell r="G54" t="str">
            <v>EUR</v>
          </cell>
        </row>
        <row r="55">
          <cell r="A55" t="str">
            <v>CMADOUALABatam40</v>
          </cell>
          <cell r="B55" t="str">
            <v>CMA</v>
          </cell>
          <cell r="C55" t="str">
            <v>DOUALA</v>
          </cell>
          <cell r="D55" t="str">
            <v>Batam</v>
          </cell>
          <cell r="E55">
            <v>40</v>
          </cell>
          <cell r="F55">
            <v>14</v>
          </cell>
          <cell r="G55" t="str">
            <v>USD</v>
          </cell>
        </row>
        <row r="56">
          <cell r="A56" t="str">
            <v>CMADOUALABarcelona20</v>
          </cell>
          <cell r="B56" t="str">
            <v>CMA</v>
          </cell>
          <cell r="C56" t="str">
            <v>DOUALA</v>
          </cell>
          <cell r="D56" t="str">
            <v>Barcelona</v>
          </cell>
          <cell r="E56">
            <v>20</v>
          </cell>
          <cell r="F56">
            <v>37</v>
          </cell>
          <cell r="G56" t="str">
            <v>EUR</v>
          </cell>
        </row>
        <row r="57">
          <cell r="A57" t="str">
            <v>CMADOUALABarcelona40</v>
          </cell>
          <cell r="B57" t="str">
            <v>CMA</v>
          </cell>
          <cell r="C57" t="str">
            <v>DOUALA</v>
          </cell>
          <cell r="D57" t="str">
            <v>Barcelona</v>
          </cell>
          <cell r="E57">
            <v>40</v>
          </cell>
          <cell r="F57">
            <v>62</v>
          </cell>
          <cell r="G57" t="str">
            <v>EUR</v>
          </cell>
        </row>
        <row r="58">
          <cell r="A58" t="str">
            <v>CMADOUALAHamburg20</v>
          </cell>
          <cell r="B58" t="str">
            <v>CMA</v>
          </cell>
          <cell r="C58" t="str">
            <v>DOUALA</v>
          </cell>
          <cell r="D58" t="str">
            <v>Hamburg</v>
          </cell>
          <cell r="E58">
            <v>20</v>
          </cell>
          <cell r="F58">
            <v>37</v>
          </cell>
          <cell r="G58" t="str">
            <v>EUR</v>
          </cell>
        </row>
        <row r="59">
          <cell r="A59" t="str">
            <v>CMADOUALAHamburg40</v>
          </cell>
          <cell r="B59" t="str">
            <v>CMA</v>
          </cell>
          <cell r="C59" t="str">
            <v>DOUALA</v>
          </cell>
          <cell r="D59" t="str">
            <v>Hamburg</v>
          </cell>
          <cell r="E59">
            <v>40</v>
          </cell>
          <cell r="F59">
            <v>62</v>
          </cell>
          <cell r="G59" t="str">
            <v>EUR</v>
          </cell>
        </row>
        <row r="60">
          <cell r="A60" t="str">
            <v>CMADOUALAJakarta40</v>
          </cell>
          <cell r="B60" t="str">
            <v>CMA</v>
          </cell>
          <cell r="C60" t="str">
            <v>DOUALA</v>
          </cell>
          <cell r="D60" t="str">
            <v>Jakarta</v>
          </cell>
          <cell r="E60">
            <v>40</v>
          </cell>
          <cell r="F60">
            <v>14</v>
          </cell>
          <cell r="G60" t="str">
            <v>USD</v>
          </cell>
        </row>
        <row r="61">
          <cell r="A61" t="str">
            <v>CMADOUALAPasir Gudang40</v>
          </cell>
          <cell r="B61" t="str">
            <v>CMA</v>
          </cell>
          <cell r="C61" t="str">
            <v>DOUALA</v>
          </cell>
          <cell r="D61" t="str">
            <v>Pasir Gudang</v>
          </cell>
          <cell r="E61">
            <v>40</v>
          </cell>
          <cell r="F61">
            <v>14</v>
          </cell>
          <cell r="G61" t="str">
            <v>USD</v>
          </cell>
        </row>
        <row r="62">
          <cell r="A62" t="str">
            <v>CMADOUALAPORT KLANG40</v>
          </cell>
          <cell r="B62" t="str">
            <v>CMA</v>
          </cell>
          <cell r="C62" t="str">
            <v>DOUALA</v>
          </cell>
          <cell r="D62" t="str">
            <v>PORT KLANG</v>
          </cell>
          <cell r="E62">
            <v>40</v>
          </cell>
          <cell r="F62">
            <v>338</v>
          </cell>
          <cell r="G62" t="str">
            <v>USD</v>
          </cell>
        </row>
        <row r="63">
          <cell r="A63" t="str">
            <v>CMADOUALAPTP40</v>
          </cell>
          <cell r="B63" t="str">
            <v>CMA</v>
          </cell>
          <cell r="C63" t="str">
            <v>DOUALA</v>
          </cell>
          <cell r="D63" t="str">
            <v>PTP</v>
          </cell>
          <cell r="E63">
            <v>40</v>
          </cell>
          <cell r="F63">
            <v>14</v>
          </cell>
          <cell r="G63" t="str">
            <v>USD</v>
          </cell>
        </row>
        <row r="64">
          <cell r="A64" t="str">
            <v>CMADOUALASurabaya40</v>
          </cell>
          <cell r="B64" t="str">
            <v>CMA</v>
          </cell>
          <cell r="C64" t="str">
            <v>DOUALA</v>
          </cell>
          <cell r="D64" t="str">
            <v>Surabaya</v>
          </cell>
          <cell r="E64">
            <v>40</v>
          </cell>
          <cell r="F64">
            <v>14</v>
          </cell>
          <cell r="G64" t="str">
            <v>USD</v>
          </cell>
        </row>
        <row r="65">
          <cell r="A65" t="str">
            <v>CMADOUALAValencia20</v>
          </cell>
          <cell r="B65" t="str">
            <v>CMA</v>
          </cell>
          <cell r="C65" t="str">
            <v>DOUALA</v>
          </cell>
          <cell r="D65" t="str">
            <v>Valencia</v>
          </cell>
          <cell r="E65">
            <v>20</v>
          </cell>
          <cell r="F65">
            <v>37</v>
          </cell>
          <cell r="G65" t="str">
            <v>EUR</v>
          </cell>
        </row>
        <row r="66">
          <cell r="A66" t="str">
            <v>CMADOUALAValencia40</v>
          </cell>
          <cell r="B66" t="str">
            <v>CMA</v>
          </cell>
          <cell r="C66" t="str">
            <v>DOUALA</v>
          </cell>
          <cell r="D66" t="str">
            <v>Valencia</v>
          </cell>
          <cell r="E66">
            <v>40</v>
          </cell>
          <cell r="F66">
            <v>62</v>
          </cell>
          <cell r="G66" t="str">
            <v>EUR</v>
          </cell>
        </row>
        <row r="67">
          <cell r="A67" t="str">
            <v>CMAFreetownAmsterdam20</v>
          </cell>
          <cell r="B67" t="str">
            <v>CMA</v>
          </cell>
          <cell r="C67" t="str">
            <v>Freetown</v>
          </cell>
          <cell r="D67" t="str">
            <v>Amsterdam</v>
          </cell>
          <cell r="E67">
            <v>20</v>
          </cell>
          <cell r="F67">
            <v>37</v>
          </cell>
          <cell r="G67" t="str">
            <v>EUR</v>
          </cell>
        </row>
        <row r="68">
          <cell r="A68" t="str">
            <v>CMAFreetownAmsterdam40</v>
          </cell>
          <cell r="B68" t="str">
            <v>CMA</v>
          </cell>
          <cell r="C68" t="str">
            <v>Freetown</v>
          </cell>
          <cell r="D68" t="str">
            <v>Amsterdam</v>
          </cell>
          <cell r="E68">
            <v>40</v>
          </cell>
          <cell r="F68">
            <v>62</v>
          </cell>
          <cell r="G68" t="str">
            <v>EUR</v>
          </cell>
        </row>
        <row r="69">
          <cell r="A69" t="str">
            <v>CMAFreetownAntwerp20</v>
          </cell>
          <cell r="B69" t="str">
            <v>CMA</v>
          </cell>
          <cell r="C69" t="str">
            <v>Freetown</v>
          </cell>
          <cell r="D69" t="str">
            <v>Antwerp</v>
          </cell>
          <cell r="E69">
            <v>20</v>
          </cell>
          <cell r="F69">
            <v>37</v>
          </cell>
          <cell r="G69" t="str">
            <v>EUR</v>
          </cell>
        </row>
        <row r="70">
          <cell r="A70" t="str">
            <v>CMAFreetownAntwerp40</v>
          </cell>
          <cell r="B70" t="str">
            <v>CMA</v>
          </cell>
          <cell r="C70" t="str">
            <v>Freetown</v>
          </cell>
          <cell r="D70" t="str">
            <v>Antwerp</v>
          </cell>
          <cell r="E70">
            <v>40</v>
          </cell>
          <cell r="F70">
            <v>62</v>
          </cell>
          <cell r="G70" t="str">
            <v>EUR</v>
          </cell>
        </row>
        <row r="71">
          <cell r="A71" t="str">
            <v>CMAFreetownJakarta40</v>
          </cell>
          <cell r="B71" t="str">
            <v>CMA</v>
          </cell>
          <cell r="C71" t="str">
            <v>Freetown</v>
          </cell>
          <cell r="D71" t="str">
            <v>Jakarta</v>
          </cell>
          <cell r="E71">
            <v>40</v>
          </cell>
          <cell r="F71">
            <v>14</v>
          </cell>
          <cell r="G71" t="str">
            <v>USD</v>
          </cell>
        </row>
        <row r="72">
          <cell r="A72" t="str">
            <v>CMAFreetownPasir Gudang40</v>
          </cell>
          <cell r="B72" t="str">
            <v>CMA</v>
          </cell>
          <cell r="C72" t="str">
            <v>Freetown</v>
          </cell>
          <cell r="D72" t="str">
            <v>Pasir Gudang</v>
          </cell>
          <cell r="E72">
            <v>40</v>
          </cell>
          <cell r="F72">
            <v>14</v>
          </cell>
          <cell r="G72" t="str">
            <v>USD</v>
          </cell>
        </row>
        <row r="73">
          <cell r="A73" t="str">
            <v>CMAFreetownPTP40</v>
          </cell>
          <cell r="B73" t="str">
            <v>CMA</v>
          </cell>
          <cell r="C73" t="str">
            <v>Freetown</v>
          </cell>
          <cell r="D73" t="str">
            <v>PTP</v>
          </cell>
          <cell r="E73">
            <v>40</v>
          </cell>
          <cell r="F73">
            <v>14</v>
          </cell>
          <cell r="G73" t="str">
            <v>USD</v>
          </cell>
        </row>
        <row r="74">
          <cell r="A74" t="str">
            <v>CMAFreetownSurabaya40</v>
          </cell>
          <cell r="B74" t="str">
            <v>CMA</v>
          </cell>
          <cell r="C74" t="str">
            <v>Freetown</v>
          </cell>
          <cell r="D74" t="str">
            <v>Surabaya</v>
          </cell>
          <cell r="E74">
            <v>40</v>
          </cell>
          <cell r="F74">
            <v>14</v>
          </cell>
          <cell r="G74" t="str">
            <v>USD</v>
          </cell>
        </row>
        <row r="75">
          <cell r="A75" t="str">
            <v>CMAGuayaquilAmsterdam20</v>
          </cell>
          <cell r="B75" t="str">
            <v>CMA</v>
          </cell>
          <cell r="C75" t="str">
            <v>Guayaquil</v>
          </cell>
          <cell r="D75" t="str">
            <v>Amsterdam</v>
          </cell>
          <cell r="E75">
            <v>20</v>
          </cell>
          <cell r="F75">
            <v>209</v>
          </cell>
          <cell r="G75" t="str">
            <v>EUR</v>
          </cell>
        </row>
        <row r="76">
          <cell r="A76" t="str">
            <v>CMAGuayaquilAmsterdam40</v>
          </cell>
          <cell r="B76" t="str">
            <v>CMA</v>
          </cell>
          <cell r="C76" t="str">
            <v>Guayaquil</v>
          </cell>
          <cell r="D76" t="str">
            <v>Amsterdam</v>
          </cell>
          <cell r="E76">
            <v>40</v>
          </cell>
          <cell r="F76">
            <v>404</v>
          </cell>
          <cell r="G76" t="str">
            <v>EUR</v>
          </cell>
        </row>
        <row r="77">
          <cell r="A77" t="str">
            <v>CMAGuayaquilAntwerp20</v>
          </cell>
          <cell r="B77" t="str">
            <v>CMA</v>
          </cell>
          <cell r="C77" t="str">
            <v>Guayaquil</v>
          </cell>
          <cell r="D77" t="str">
            <v>Antwerp</v>
          </cell>
          <cell r="E77">
            <v>20</v>
          </cell>
          <cell r="F77">
            <v>209</v>
          </cell>
          <cell r="G77" t="str">
            <v>USD</v>
          </cell>
        </row>
        <row r="78">
          <cell r="A78" t="str">
            <v>CMAGuayaquilAntwerp40</v>
          </cell>
          <cell r="B78" t="str">
            <v>CMA</v>
          </cell>
          <cell r="C78" t="str">
            <v>Guayaquil</v>
          </cell>
          <cell r="D78" t="str">
            <v>Antwerp</v>
          </cell>
          <cell r="E78">
            <v>40</v>
          </cell>
          <cell r="F78">
            <v>404</v>
          </cell>
          <cell r="G78" t="str">
            <v>USD</v>
          </cell>
        </row>
        <row r="79">
          <cell r="A79" t="str">
            <v>CMAKribiAmbarli40</v>
          </cell>
          <cell r="B79" t="str">
            <v>CMA</v>
          </cell>
          <cell r="C79" t="str">
            <v>Kribi</v>
          </cell>
          <cell r="D79" t="str">
            <v>Ambarli</v>
          </cell>
          <cell r="E79">
            <v>40</v>
          </cell>
          <cell r="F79">
            <v>256</v>
          </cell>
          <cell r="G79" t="str">
            <v>EUR</v>
          </cell>
        </row>
        <row r="80">
          <cell r="A80" t="str">
            <v>CMAKribiAntwerp20</v>
          </cell>
          <cell r="B80" t="str">
            <v>CMA</v>
          </cell>
          <cell r="C80" t="str">
            <v>Kribi</v>
          </cell>
          <cell r="D80" t="str">
            <v>Antwerp</v>
          </cell>
          <cell r="E80">
            <v>20</v>
          </cell>
          <cell r="F80">
            <v>37</v>
          </cell>
          <cell r="G80" t="str">
            <v>EUR</v>
          </cell>
        </row>
        <row r="81">
          <cell r="A81" t="str">
            <v>CMAKribiAntwerp40</v>
          </cell>
          <cell r="B81" t="str">
            <v>CMA</v>
          </cell>
          <cell r="C81" t="str">
            <v>Kribi</v>
          </cell>
          <cell r="D81" t="str">
            <v>Antwerp</v>
          </cell>
          <cell r="E81">
            <v>40</v>
          </cell>
          <cell r="F81">
            <v>62</v>
          </cell>
          <cell r="G81" t="str">
            <v>EUR</v>
          </cell>
        </row>
        <row r="82">
          <cell r="A82" t="str">
            <v>CMAKribiBatam40</v>
          </cell>
          <cell r="B82" t="str">
            <v>CMA</v>
          </cell>
          <cell r="C82" t="str">
            <v>Kribi</v>
          </cell>
          <cell r="D82" t="str">
            <v>Batam</v>
          </cell>
          <cell r="E82">
            <v>40</v>
          </cell>
          <cell r="F82">
            <v>14</v>
          </cell>
          <cell r="G82" t="str">
            <v>USD</v>
          </cell>
        </row>
        <row r="83">
          <cell r="A83" t="str">
            <v>CMAKribiHamburg20</v>
          </cell>
          <cell r="B83" t="str">
            <v>CMA</v>
          </cell>
          <cell r="C83" t="str">
            <v>Kribi</v>
          </cell>
          <cell r="D83" t="str">
            <v>Hamburg</v>
          </cell>
          <cell r="E83">
            <v>20</v>
          </cell>
          <cell r="F83">
            <v>37</v>
          </cell>
          <cell r="G83" t="str">
            <v>EUR</v>
          </cell>
        </row>
        <row r="84">
          <cell r="A84" t="str">
            <v>CMAKribiHamburg40</v>
          </cell>
          <cell r="B84" t="str">
            <v>CMA</v>
          </cell>
          <cell r="C84" t="str">
            <v>Kribi</v>
          </cell>
          <cell r="D84" t="str">
            <v>Hamburg</v>
          </cell>
          <cell r="E84">
            <v>40</v>
          </cell>
          <cell r="F84">
            <v>62</v>
          </cell>
          <cell r="G84" t="str">
            <v>EUR</v>
          </cell>
        </row>
        <row r="85">
          <cell r="A85" t="str">
            <v>CMAKribiJakarta40</v>
          </cell>
          <cell r="B85" t="str">
            <v>CMA</v>
          </cell>
          <cell r="C85" t="str">
            <v>Kribi</v>
          </cell>
          <cell r="D85" t="str">
            <v>Jakarta</v>
          </cell>
          <cell r="E85">
            <v>40</v>
          </cell>
          <cell r="F85">
            <v>14</v>
          </cell>
          <cell r="G85" t="str">
            <v>USD</v>
          </cell>
        </row>
        <row r="86">
          <cell r="A86" t="str">
            <v>CMAKribiPasir Gudang40</v>
          </cell>
          <cell r="B86" t="str">
            <v>CMA</v>
          </cell>
          <cell r="C86" t="str">
            <v>Kribi</v>
          </cell>
          <cell r="D86" t="str">
            <v>Pasir Gudang</v>
          </cell>
          <cell r="E86">
            <v>40</v>
          </cell>
          <cell r="F86">
            <v>14</v>
          </cell>
          <cell r="G86" t="str">
            <v>USD</v>
          </cell>
        </row>
        <row r="87">
          <cell r="A87" t="str">
            <v>CMAKribiPORT KLANG40</v>
          </cell>
          <cell r="B87" t="str">
            <v>CMA</v>
          </cell>
          <cell r="C87" t="str">
            <v>Kribi</v>
          </cell>
          <cell r="D87" t="str">
            <v>PORT KLANG</v>
          </cell>
          <cell r="E87">
            <v>40</v>
          </cell>
          <cell r="F87">
            <v>338</v>
          </cell>
          <cell r="G87" t="str">
            <v>USD</v>
          </cell>
        </row>
        <row r="88">
          <cell r="A88" t="str">
            <v>CMAKribiSurabaya40</v>
          </cell>
          <cell r="B88" t="str">
            <v>CMA</v>
          </cell>
          <cell r="C88" t="str">
            <v>Kribi</v>
          </cell>
          <cell r="D88" t="str">
            <v>Surabaya</v>
          </cell>
          <cell r="E88">
            <v>40</v>
          </cell>
          <cell r="F88">
            <v>14</v>
          </cell>
          <cell r="G88" t="str">
            <v>USD</v>
          </cell>
        </row>
        <row r="89">
          <cell r="A89" t="str">
            <v>CMAKribiValencia20</v>
          </cell>
          <cell r="B89" t="str">
            <v>CMA</v>
          </cell>
          <cell r="C89" t="str">
            <v>Kribi</v>
          </cell>
          <cell r="D89" t="str">
            <v>Valencia</v>
          </cell>
          <cell r="E89">
            <v>20</v>
          </cell>
          <cell r="F89">
            <v>37</v>
          </cell>
          <cell r="G89" t="str">
            <v>EUR</v>
          </cell>
        </row>
        <row r="90">
          <cell r="A90" t="str">
            <v>CMAKribiValencia40</v>
          </cell>
          <cell r="B90" t="str">
            <v>CMA</v>
          </cell>
          <cell r="C90" t="str">
            <v>Kribi</v>
          </cell>
          <cell r="D90" t="str">
            <v>Valencia</v>
          </cell>
          <cell r="E90">
            <v>40</v>
          </cell>
          <cell r="F90">
            <v>62</v>
          </cell>
          <cell r="G90" t="str">
            <v>EUR</v>
          </cell>
        </row>
        <row r="91">
          <cell r="A91" t="str">
            <v>CMAKribiAmsterdam20</v>
          </cell>
          <cell r="B91" t="str">
            <v>CMA</v>
          </cell>
          <cell r="C91" t="str">
            <v>Kribi</v>
          </cell>
          <cell r="D91" t="str">
            <v>Amsterdam</v>
          </cell>
          <cell r="E91">
            <v>20</v>
          </cell>
          <cell r="F91">
            <v>37</v>
          </cell>
          <cell r="G91" t="str">
            <v>EUR</v>
          </cell>
        </row>
        <row r="92">
          <cell r="A92" t="str">
            <v>CMAKribiAmsterdam40</v>
          </cell>
          <cell r="B92" t="str">
            <v>CMA</v>
          </cell>
          <cell r="C92" t="str">
            <v>Kribi</v>
          </cell>
          <cell r="D92" t="str">
            <v>Amsterdam</v>
          </cell>
          <cell r="E92">
            <v>40</v>
          </cell>
          <cell r="F92">
            <v>62</v>
          </cell>
          <cell r="G92" t="str">
            <v>EUR</v>
          </cell>
        </row>
        <row r="93">
          <cell r="A93" t="str">
            <v>CMALomeAmsterdam20</v>
          </cell>
          <cell r="B93" t="str">
            <v>CMA</v>
          </cell>
          <cell r="C93" t="str">
            <v>Lome</v>
          </cell>
          <cell r="D93" t="str">
            <v>Amsterdam</v>
          </cell>
          <cell r="E93">
            <v>20</v>
          </cell>
          <cell r="F93">
            <v>37</v>
          </cell>
          <cell r="G93" t="str">
            <v>EUR</v>
          </cell>
        </row>
        <row r="94">
          <cell r="A94" t="str">
            <v>CMALomeAmsterdam40</v>
          </cell>
          <cell r="B94" t="str">
            <v>CMA</v>
          </cell>
          <cell r="C94" t="str">
            <v>Lome</v>
          </cell>
          <cell r="D94" t="str">
            <v>Amsterdam</v>
          </cell>
          <cell r="E94">
            <v>40</v>
          </cell>
          <cell r="F94">
            <v>62</v>
          </cell>
          <cell r="G94" t="str">
            <v>EUR</v>
          </cell>
        </row>
        <row r="95">
          <cell r="A95" t="str">
            <v>CMALomeAntwerp20</v>
          </cell>
          <cell r="B95" t="str">
            <v>CMA</v>
          </cell>
          <cell r="C95" t="str">
            <v>Lome</v>
          </cell>
          <cell r="D95" t="str">
            <v>Antwerp</v>
          </cell>
          <cell r="E95">
            <v>20</v>
          </cell>
          <cell r="F95">
            <v>37</v>
          </cell>
          <cell r="G95" t="str">
            <v>EUR</v>
          </cell>
        </row>
        <row r="96">
          <cell r="A96" t="str">
            <v>CMALomeAntwerp40</v>
          </cell>
          <cell r="B96" t="str">
            <v>CMA</v>
          </cell>
          <cell r="C96" t="str">
            <v>Lome</v>
          </cell>
          <cell r="D96" t="str">
            <v>Antwerp</v>
          </cell>
          <cell r="E96">
            <v>40</v>
          </cell>
          <cell r="F96">
            <v>62</v>
          </cell>
          <cell r="G96" t="str">
            <v>EUR</v>
          </cell>
        </row>
        <row r="97">
          <cell r="A97" t="str">
            <v>CMALomeBarcelona20</v>
          </cell>
          <cell r="B97" t="str">
            <v>CMA</v>
          </cell>
          <cell r="C97" t="str">
            <v>Lome</v>
          </cell>
          <cell r="D97" t="str">
            <v>Barcelona</v>
          </cell>
          <cell r="E97">
            <v>20</v>
          </cell>
          <cell r="F97">
            <v>37</v>
          </cell>
          <cell r="G97" t="str">
            <v>EUR</v>
          </cell>
        </row>
        <row r="98">
          <cell r="A98" t="str">
            <v>CMALomeBarcelona40</v>
          </cell>
          <cell r="B98" t="str">
            <v>CMA</v>
          </cell>
          <cell r="C98" t="str">
            <v>Lome</v>
          </cell>
          <cell r="D98" t="str">
            <v>Barcelona</v>
          </cell>
          <cell r="E98">
            <v>40</v>
          </cell>
          <cell r="F98">
            <v>62</v>
          </cell>
          <cell r="G98" t="str">
            <v>EUR</v>
          </cell>
        </row>
        <row r="99">
          <cell r="A99" t="str">
            <v>CMALomeHamburg20</v>
          </cell>
          <cell r="B99" t="str">
            <v>CMA</v>
          </cell>
          <cell r="C99" t="str">
            <v>Lome</v>
          </cell>
          <cell r="D99" t="str">
            <v>Hamburg</v>
          </cell>
          <cell r="E99">
            <v>20</v>
          </cell>
          <cell r="F99">
            <v>162</v>
          </cell>
          <cell r="G99" t="str">
            <v>EUR</v>
          </cell>
        </row>
        <row r="100">
          <cell r="A100" t="str">
            <v>CMALomeHamburg40</v>
          </cell>
          <cell r="B100" t="str">
            <v>CMA</v>
          </cell>
          <cell r="C100" t="str">
            <v>Lome</v>
          </cell>
          <cell r="D100" t="str">
            <v>Hamburg</v>
          </cell>
          <cell r="E100">
            <v>40</v>
          </cell>
          <cell r="F100">
            <v>312</v>
          </cell>
          <cell r="G100" t="str">
            <v>EUR</v>
          </cell>
        </row>
        <row r="101">
          <cell r="A101" t="str">
            <v>CMALomeJakarta40</v>
          </cell>
          <cell r="B101" t="str">
            <v>CMA</v>
          </cell>
          <cell r="C101" t="str">
            <v>Lome</v>
          </cell>
          <cell r="D101" t="str">
            <v>Jakarta</v>
          </cell>
          <cell r="E101">
            <v>40</v>
          </cell>
          <cell r="F101">
            <v>14</v>
          </cell>
          <cell r="G101" t="str">
            <v>USD</v>
          </cell>
        </row>
        <row r="102">
          <cell r="A102" t="str">
            <v>CMALomePasir Gudang40</v>
          </cell>
          <cell r="B102" t="str">
            <v>CMA</v>
          </cell>
          <cell r="C102" t="str">
            <v>Lome</v>
          </cell>
          <cell r="D102" t="str">
            <v>Pasir Gudang</v>
          </cell>
          <cell r="E102">
            <v>40</v>
          </cell>
          <cell r="F102">
            <v>14</v>
          </cell>
          <cell r="G102" t="str">
            <v>USD</v>
          </cell>
        </row>
        <row r="103">
          <cell r="A103" t="str">
            <v>CMALomePTP40</v>
          </cell>
          <cell r="B103" t="str">
            <v>CMA</v>
          </cell>
          <cell r="C103" t="str">
            <v>Lome</v>
          </cell>
          <cell r="D103" t="str">
            <v>PTP</v>
          </cell>
          <cell r="E103">
            <v>40</v>
          </cell>
          <cell r="F103">
            <v>14</v>
          </cell>
          <cell r="G103" t="str">
            <v>USD</v>
          </cell>
        </row>
        <row r="104">
          <cell r="A104" t="str">
            <v>CMALomeSurabaya40</v>
          </cell>
          <cell r="B104" t="str">
            <v>CMA</v>
          </cell>
          <cell r="C104" t="str">
            <v>Lome</v>
          </cell>
          <cell r="D104" t="str">
            <v>Surabaya</v>
          </cell>
          <cell r="E104">
            <v>40</v>
          </cell>
          <cell r="F104">
            <v>14</v>
          </cell>
          <cell r="G104" t="str">
            <v>USD</v>
          </cell>
        </row>
        <row r="105">
          <cell r="A105" t="str">
            <v>CMALomeValencia20</v>
          </cell>
          <cell r="B105" t="str">
            <v>CMA</v>
          </cell>
          <cell r="C105" t="str">
            <v>Lome</v>
          </cell>
          <cell r="D105" t="str">
            <v>Valencia</v>
          </cell>
          <cell r="E105">
            <v>20</v>
          </cell>
          <cell r="F105">
            <v>37</v>
          </cell>
          <cell r="G105" t="str">
            <v>EUR</v>
          </cell>
        </row>
        <row r="106">
          <cell r="A106" t="str">
            <v>CMALomeAmbarli40</v>
          </cell>
          <cell r="B106" t="str">
            <v>CMA</v>
          </cell>
          <cell r="C106" t="str">
            <v>Lome</v>
          </cell>
          <cell r="D106" t="str">
            <v>Ambarli</v>
          </cell>
          <cell r="E106">
            <v>40</v>
          </cell>
          <cell r="F106">
            <v>256</v>
          </cell>
          <cell r="G106" t="str">
            <v>EUR</v>
          </cell>
        </row>
        <row r="107">
          <cell r="A107" t="str">
            <v>CMALomeValencia40</v>
          </cell>
          <cell r="B107" t="str">
            <v>CMA</v>
          </cell>
          <cell r="C107" t="str">
            <v>Lome</v>
          </cell>
          <cell r="D107" t="str">
            <v>Valencia</v>
          </cell>
          <cell r="E107">
            <v>40</v>
          </cell>
          <cell r="F107">
            <v>62</v>
          </cell>
          <cell r="G107" t="str">
            <v>EUR</v>
          </cell>
        </row>
        <row r="108">
          <cell r="A108" t="str">
            <v>CMAMombasaAntwerp40</v>
          </cell>
          <cell r="B108" t="str">
            <v>CMA</v>
          </cell>
          <cell r="C108" t="str">
            <v>Mombasa</v>
          </cell>
          <cell r="D108" t="str">
            <v>Antwerp</v>
          </cell>
          <cell r="E108">
            <v>40</v>
          </cell>
          <cell r="F108">
            <v>62</v>
          </cell>
          <cell r="G108" t="str">
            <v>USD</v>
          </cell>
        </row>
        <row r="109">
          <cell r="A109" t="str">
            <v>CMAMombasaBarcelona40</v>
          </cell>
          <cell r="B109" t="str">
            <v>CMA</v>
          </cell>
          <cell r="C109" t="str">
            <v>Mombasa</v>
          </cell>
          <cell r="D109" t="str">
            <v>Barcelona</v>
          </cell>
          <cell r="E109">
            <v>40</v>
          </cell>
          <cell r="F109">
            <v>62</v>
          </cell>
          <cell r="G109" t="str">
            <v>USD</v>
          </cell>
        </row>
        <row r="110">
          <cell r="A110" t="str">
            <v>CMAMombasaGenoa40</v>
          </cell>
          <cell r="B110" t="str">
            <v>CMA</v>
          </cell>
          <cell r="C110" t="str">
            <v>Mombasa</v>
          </cell>
          <cell r="D110" t="str">
            <v>Genoa</v>
          </cell>
          <cell r="E110">
            <v>40</v>
          </cell>
          <cell r="F110">
            <v>62</v>
          </cell>
          <cell r="G110" t="str">
            <v>USD</v>
          </cell>
        </row>
        <row r="111">
          <cell r="A111" t="str">
            <v>CMAMombasaHamburg40</v>
          </cell>
          <cell r="B111" t="str">
            <v>CMA</v>
          </cell>
          <cell r="C111" t="str">
            <v>Mombasa</v>
          </cell>
          <cell r="D111" t="str">
            <v>Hamburg</v>
          </cell>
          <cell r="E111">
            <v>40</v>
          </cell>
          <cell r="F111">
            <v>0</v>
          </cell>
          <cell r="G111" t="str">
            <v>USD</v>
          </cell>
        </row>
        <row r="112">
          <cell r="A112" t="str">
            <v>CMAMombasaRotterdam40</v>
          </cell>
          <cell r="B112" t="str">
            <v>CMA</v>
          </cell>
          <cell r="C112" t="str">
            <v>Mombasa</v>
          </cell>
          <cell r="D112" t="str">
            <v>Rotterdam</v>
          </cell>
          <cell r="E112">
            <v>40</v>
          </cell>
          <cell r="F112">
            <v>208</v>
          </cell>
          <cell r="G112" t="str">
            <v>USD</v>
          </cell>
        </row>
        <row r="113">
          <cell r="A113" t="str">
            <v>CMAMombasaValencia40</v>
          </cell>
          <cell r="B113" t="str">
            <v>CMA</v>
          </cell>
          <cell r="C113" t="str">
            <v>Mombasa</v>
          </cell>
          <cell r="D113" t="str">
            <v>Valencia</v>
          </cell>
          <cell r="E113">
            <v>40</v>
          </cell>
          <cell r="F113">
            <v>62</v>
          </cell>
          <cell r="G113" t="str">
            <v>USD</v>
          </cell>
        </row>
        <row r="114">
          <cell r="A114" t="str">
            <v>CMAMonroviaAmsterdam20</v>
          </cell>
          <cell r="B114" t="str">
            <v>CMA</v>
          </cell>
          <cell r="C114" t="str">
            <v>Monrovia</v>
          </cell>
          <cell r="D114" t="str">
            <v>Amsterdam</v>
          </cell>
          <cell r="E114">
            <v>20</v>
          </cell>
          <cell r="F114">
            <v>37</v>
          </cell>
          <cell r="G114" t="str">
            <v>EUR</v>
          </cell>
        </row>
        <row r="115">
          <cell r="A115" t="str">
            <v>CMAMonroviaAmsterdam40</v>
          </cell>
          <cell r="B115" t="str">
            <v>CMA</v>
          </cell>
          <cell r="C115" t="str">
            <v>Monrovia</v>
          </cell>
          <cell r="D115" t="str">
            <v>Amsterdam</v>
          </cell>
          <cell r="E115">
            <v>40</v>
          </cell>
          <cell r="F115">
            <v>62</v>
          </cell>
          <cell r="G115" t="str">
            <v>EUR</v>
          </cell>
        </row>
        <row r="116">
          <cell r="A116" t="str">
            <v>CMAMonroviaAntwerp20</v>
          </cell>
          <cell r="B116" t="str">
            <v>CMA</v>
          </cell>
          <cell r="C116" t="str">
            <v>Monrovia</v>
          </cell>
          <cell r="D116" t="str">
            <v>Antwerp</v>
          </cell>
          <cell r="E116">
            <v>20</v>
          </cell>
          <cell r="F116">
            <v>37</v>
          </cell>
          <cell r="G116" t="str">
            <v>EUR</v>
          </cell>
        </row>
        <row r="117">
          <cell r="A117" t="str">
            <v>CMAMonroviaAntwerp40</v>
          </cell>
          <cell r="B117" t="str">
            <v>CMA</v>
          </cell>
          <cell r="C117" t="str">
            <v>Monrovia</v>
          </cell>
          <cell r="D117" t="str">
            <v>Antwerp</v>
          </cell>
          <cell r="E117">
            <v>40</v>
          </cell>
          <cell r="F117">
            <v>62</v>
          </cell>
          <cell r="G117" t="str">
            <v>EUR</v>
          </cell>
        </row>
        <row r="118">
          <cell r="A118" t="str">
            <v>CMAMonroviaBarcelona20</v>
          </cell>
          <cell r="B118" t="str">
            <v>CMA</v>
          </cell>
          <cell r="C118" t="str">
            <v>Monrovia</v>
          </cell>
          <cell r="D118" t="str">
            <v>Barcelona</v>
          </cell>
          <cell r="E118">
            <v>20</v>
          </cell>
          <cell r="F118">
            <v>162</v>
          </cell>
          <cell r="G118" t="str">
            <v>EUR</v>
          </cell>
        </row>
        <row r="119">
          <cell r="A119" t="str">
            <v>CMAMonroviaBarcelona40</v>
          </cell>
          <cell r="B119" t="str">
            <v>CMA</v>
          </cell>
          <cell r="C119" t="str">
            <v>Monrovia</v>
          </cell>
          <cell r="D119" t="str">
            <v>Barcelona</v>
          </cell>
          <cell r="E119">
            <v>40</v>
          </cell>
          <cell r="F119">
            <v>312</v>
          </cell>
          <cell r="G119" t="str">
            <v>EUR</v>
          </cell>
        </row>
        <row r="120">
          <cell r="A120" t="str">
            <v>CMAMonroviaHamburg40</v>
          </cell>
          <cell r="B120" t="str">
            <v>CMA</v>
          </cell>
          <cell r="C120" t="str">
            <v>Monrovia</v>
          </cell>
          <cell r="D120" t="str">
            <v>Hamburg</v>
          </cell>
          <cell r="E120">
            <v>40</v>
          </cell>
          <cell r="F120">
            <v>362</v>
          </cell>
          <cell r="G120" t="str">
            <v>EUR</v>
          </cell>
        </row>
        <row r="121">
          <cell r="A121" t="str">
            <v>CMAMonroviaJakarta40</v>
          </cell>
          <cell r="B121" t="str">
            <v>CMA</v>
          </cell>
          <cell r="C121" t="str">
            <v>Monrovia</v>
          </cell>
          <cell r="D121" t="str">
            <v>Jakarta</v>
          </cell>
          <cell r="E121">
            <v>40</v>
          </cell>
          <cell r="F121">
            <v>14</v>
          </cell>
          <cell r="G121" t="str">
            <v>USD</v>
          </cell>
        </row>
        <row r="122">
          <cell r="A122" t="str">
            <v>CMAMonroviaPasir Gudang40</v>
          </cell>
          <cell r="B122" t="str">
            <v>CMA</v>
          </cell>
          <cell r="C122" t="str">
            <v>Monrovia</v>
          </cell>
          <cell r="D122" t="str">
            <v>Pasir Gudang</v>
          </cell>
          <cell r="E122">
            <v>40</v>
          </cell>
          <cell r="F122">
            <v>14</v>
          </cell>
          <cell r="G122" t="str">
            <v>USD</v>
          </cell>
        </row>
        <row r="123">
          <cell r="A123" t="str">
            <v>CMAMonroviaPTP40</v>
          </cell>
          <cell r="B123" t="str">
            <v>CMA</v>
          </cell>
          <cell r="C123" t="str">
            <v>Monrovia</v>
          </cell>
          <cell r="D123" t="str">
            <v>PTP</v>
          </cell>
          <cell r="E123">
            <v>40</v>
          </cell>
          <cell r="F123">
            <v>14</v>
          </cell>
          <cell r="G123" t="str">
            <v>USD</v>
          </cell>
        </row>
        <row r="124">
          <cell r="A124" t="str">
            <v>CMAMonroviaSurabaya40</v>
          </cell>
          <cell r="B124" t="str">
            <v>CMA</v>
          </cell>
          <cell r="C124" t="str">
            <v>Monrovia</v>
          </cell>
          <cell r="D124" t="str">
            <v>Surabaya</v>
          </cell>
          <cell r="E124">
            <v>40</v>
          </cell>
          <cell r="F124">
            <v>14</v>
          </cell>
          <cell r="G124" t="str">
            <v>USD</v>
          </cell>
        </row>
        <row r="125">
          <cell r="A125" t="str">
            <v>CMAMonroviaValencia20</v>
          </cell>
          <cell r="B125" t="str">
            <v>CMA</v>
          </cell>
          <cell r="C125" t="str">
            <v>Monrovia</v>
          </cell>
          <cell r="D125" t="str">
            <v>Valencia</v>
          </cell>
          <cell r="E125">
            <v>20</v>
          </cell>
          <cell r="F125">
            <v>162</v>
          </cell>
          <cell r="G125" t="str">
            <v>EUR</v>
          </cell>
        </row>
        <row r="126">
          <cell r="A126" t="str">
            <v>CMAMonroviaValencia40</v>
          </cell>
          <cell r="B126" t="str">
            <v>CMA</v>
          </cell>
          <cell r="C126" t="str">
            <v>Monrovia</v>
          </cell>
          <cell r="D126" t="str">
            <v>Valencia</v>
          </cell>
          <cell r="E126">
            <v>40</v>
          </cell>
          <cell r="F126">
            <v>312</v>
          </cell>
          <cell r="G126" t="str">
            <v>EUR</v>
          </cell>
        </row>
        <row r="127">
          <cell r="A127" t="str">
            <v>CMANosyBeAntwerp20</v>
          </cell>
          <cell r="B127" t="str">
            <v>CMA</v>
          </cell>
          <cell r="C127" t="str">
            <v>NosyBe</v>
          </cell>
          <cell r="D127" t="str">
            <v>Antwerp</v>
          </cell>
          <cell r="E127">
            <v>20</v>
          </cell>
          <cell r="F127">
            <v>97</v>
          </cell>
          <cell r="G127" t="str">
            <v>USD</v>
          </cell>
        </row>
        <row r="128">
          <cell r="A128" t="str">
            <v>CMANosyBeAntwerp40</v>
          </cell>
          <cell r="B128" t="str">
            <v>CMA</v>
          </cell>
          <cell r="C128" t="str">
            <v>NosyBe</v>
          </cell>
          <cell r="D128" t="str">
            <v>Antwerp</v>
          </cell>
          <cell r="E128">
            <v>40</v>
          </cell>
          <cell r="F128">
            <v>194</v>
          </cell>
          <cell r="G128" t="str">
            <v>USD</v>
          </cell>
        </row>
        <row r="129">
          <cell r="A129" t="str">
            <v>CMAPosorjaAmsterdam40</v>
          </cell>
          <cell r="B129" t="str">
            <v>CMA</v>
          </cell>
          <cell r="C129" t="str">
            <v>Posorja</v>
          </cell>
          <cell r="D129" t="str">
            <v>Amsterdam</v>
          </cell>
          <cell r="E129">
            <v>40</v>
          </cell>
          <cell r="F129">
            <v>404</v>
          </cell>
          <cell r="G129" t="str">
            <v>USD</v>
          </cell>
        </row>
        <row r="130">
          <cell r="A130" t="str">
            <v>CMAPosorjaAntwerp40</v>
          </cell>
          <cell r="B130" t="str">
            <v>CMA</v>
          </cell>
          <cell r="C130" t="str">
            <v>Posorja</v>
          </cell>
          <cell r="D130" t="str">
            <v>Antwerp</v>
          </cell>
          <cell r="E130">
            <v>40</v>
          </cell>
          <cell r="F130">
            <v>404</v>
          </cell>
          <cell r="G130" t="str">
            <v>USD</v>
          </cell>
        </row>
        <row r="131">
          <cell r="A131" t="str">
            <v>CMAPosorjaPasir Gudang40</v>
          </cell>
          <cell r="B131" t="str">
            <v>CMA</v>
          </cell>
          <cell r="C131" t="str">
            <v>Posorja</v>
          </cell>
          <cell r="D131" t="str">
            <v>Pasir Gudang</v>
          </cell>
          <cell r="E131">
            <v>40</v>
          </cell>
          <cell r="F131">
            <v>130</v>
          </cell>
          <cell r="G131" t="str">
            <v>USD</v>
          </cell>
        </row>
        <row r="132">
          <cell r="A132" t="str">
            <v>CMAPosorjaPort Klang40</v>
          </cell>
          <cell r="B132" t="str">
            <v>CMA</v>
          </cell>
          <cell r="C132" t="str">
            <v>Posorja</v>
          </cell>
          <cell r="D132" t="str">
            <v>Port Klang</v>
          </cell>
          <cell r="E132">
            <v>40</v>
          </cell>
          <cell r="F132">
            <v>0</v>
          </cell>
          <cell r="G132" t="str">
            <v>USD</v>
          </cell>
        </row>
        <row r="133">
          <cell r="A133" t="str">
            <v>CMAPosorjaPTP40</v>
          </cell>
          <cell r="B133" t="str">
            <v>CMA</v>
          </cell>
          <cell r="C133" t="str">
            <v>Posorja</v>
          </cell>
          <cell r="D133" t="str">
            <v>PTP</v>
          </cell>
          <cell r="E133">
            <v>40</v>
          </cell>
          <cell r="F133">
            <v>130</v>
          </cell>
          <cell r="G133" t="str">
            <v>USD</v>
          </cell>
        </row>
        <row r="134">
          <cell r="A134" t="str">
            <v>CMAPosorjaSurabaya40</v>
          </cell>
          <cell r="B134" t="str">
            <v>CMA</v>
          </cell>
          <cell r="C134" t="str">
            <v>Posorja</v>
          </cell>
          <cell r="D134" t="str">
            <v>Surabaya</v>
          </cell>
          <cell r="E134">
            <v>40</v>
          </cell>
          <cell r="F134">
            <v>0</v>
          </cell>
          <cell r="G134" t="str">
            <v>USD</v>
          </cell>
        </row>
        <row r="135">
          <cell r="A135" t="str">
            <v>CMASan PedroAmsterdam20</v>
          </cell>
          <cell r="B135" t="str">
            <v>CMA</v>
          </cell>
          <cell r="C135" t="str">
            <v>San Pedro</v>
          </cell>
          <cell r="D135" t="str">
            <v>Amsterdam</v>
          </cell>
          <cell r="E135">
            <v>20</v>
          </cell>
          <cell r="F135">
            <v>37</v>
          </cell>
          <cell r="G135" t="str">
            <v>EUR</v>
          </cell>
        </row>
        <row r="136">
          <cell r="A136" t="str">
            <v>CMASan PedroAmsterdam40</v>
          </cell>
          <cell r="B136" t="str">
            <v>CMA</v>
          </cell>
          <cell r="C136" t="str">
            <v>San Pedro</v>
          </cell>
          <cell r="D136" t="str">
            <v>Amsterdam</v>
          </cell>
          <cell r="E136">
            <v>40</v>
          </cell>
          <cell r="F136">
            <v>62</v>
          </cell>
          <cell r="G136" t="str">
            <v>EUR</v>
          </cell>
        </row>
        <row r="137">
          <cell r="A137" t="str">
            <v>CMASan PedroAmbarli40</v>
          </cell>
          <cell r="B137" t="str">
            <v>CMA</v>
          </cell>
          <cell r="C137" t="str">
            <v>San Pedro</v>
          </cell>
          <cell r="D137" t="str">
            <v>Ambarli</v>
          </cell>
          <cell r="E137">
            <v>40</v>
          </cell>
          <cell r="F137">
            <v>256</v>
          </cell>
          <cell r="G137" t="str">
            <v>EUR</v>
          </cell>
        </row>
        <row r="138">
          <cell r="A138" t="str">
            <v>CMASan PedroAntwerp20</v>
          </cell>
          <cell r="B138" t="str">
            <v>CMA</v>
          </cell>
          <cell r="C138" t="str">
            <v>San Pedro</v>
          </cell>
          <cell r="D138" t="str">
            <v>Antwerp</v>
          </cell>
          <cell r="E138">
            <v>20</v>
          </cell>
          <cell r="F138">
            <v>37</v>
          </cell>
          <cell r="G138" t="str">
            <v>EUR</v>
          </cell>
        </row>
        <row r="139">
          <cell r="A139" t="str">
            <v>CMASan PedroAntwerp40</v>
          </cell>
          <cell r="B139" t="str">
            <v>CMA</v>
          </cell>
          <cell r="C139" t="str">
            <v>San Pedro</v>
          </cell>
          <cell r="D139" t="str">
            <v>Antwerp</v>
          </cell>
          <cell r="E139">
            <v>40</v>
          </cell>
          <cell r="F139">
            <v>62</v>
          </cell>
          <cell r="G139" t="str">
            <v>EUR</v>
          </cell>
        </row>
        <row r="140">
          <cell r="A140" t="str">
            <v>HAPAGSan PedroAntwerp40/Ferrero</v>
          </cell>
          <cell r="B140" t="str">
            <v>HAPAG</v>
          </cell>
          <cell r="C140" t="str">
            <v>San Pedro</v>
          </cell>
          <cell r="D140" t="str">
            <v>Antwerp</v>
          </cell>
          <cell r="E140" t="str">
            <v>40/Ferrero</v>
          </cell>
          <cell r="F140">
            <v>0</v>
          </cell>
          <cell r="G140" t="str">
            <v>EUR</v>
          </cell>
        </row>
        <row r="141">
          <cell r="A141" t="str">
            <v>CMASan PedroBarcelona20</v>
          </cell>
          <cell r="B141" t="str">
            <v>CMA</v>
          </cell>
          <cell r="C141" t="str">
            <v>San Pedro</v>
          </cell>
          <cell r="D141" t="str">
            <v>Barcelona</v>
          </cell>
          <cell r="E141">
            <v>20</v>
          </cell>
          <cell r="F141">
            <v>162</v>
          </cell>
          <cell r="G141" t="str">
            <v>EUR</v>
          </cell>
        </row>
        <row r="142">
          <cell r="A142" t="str">
            <v>CMASan PedroBarcelona40</v>
          </cell>
          <cell r="B142" t="str">
            <v>CMA</v>
          </cell>
          <cell r="C142" t="str">
            <v>San Pedro</v>
          </cell>
          <cell r="D142" t="str">
            <v>Barcelona</v>
          </cell>
          <cell r="E142">
            <v>40</v>
          </cell>
          <cell r="F142">
            <v>312</v>
          </cell>
          <cell r="G142" t="str">
            <v>EUR</v>
          </cell>
        </row>
        <row r="143">
          <cell r="A143" t="str">
            <v>CMASan PedroHamburg20</v>
          </cell>
          <cell r="B143" t="str">
            <v>CMA</v>
          </cell>
          <cell r="C143" t="str">
            <v>San Pedro</v>
          </cell>
          <cell r="D143" t="str">
            <v>Hamburg</v>
          </cell>
          <cell r="E143">
            <v>20</v>
          </cell>
          <cell r="F143">
            <v>187</v>
          </cell>
          <cell r="G143" t="str">
            <v>EUR</v>
          </cell>
        </row>
        <row r="144">
          <cell r="A144" t="str">
            <v>CMASan PedroHamburg40</v>
          </cell>
          <cell r="B144" t="str">
            <v>CMA</v>
          </cell>
          <cell r="C144" t="str">
            <v>San Pedro</v>
          </cell>
          <cell r="D144" t="str">
            <v>Hamburg</v>
          </cell>
          <cell r="E144">
            <v>40</v>
          </cell>
          <cell r="F144">
            <v>362</v>
          </cell>
          <cell r="G144" t="str">
            <v>EUR</v>
          </cell>
        </row>
        <row r="145">
          <cell r="A145" t="str">
            <v>CMASan PedroJakarta40</v>
          </cell>
          <cell r="B145" t="str">
            <v>CMA</v>
          </cell>
          <cell r="C145" t="str">
            <v>San Pedro</v>
          </cell>
          <cell r="D145" t="str">
            <v>Jakarta</v>
          </cell>
          <cell r="E145">
            <v>40</v>
          </cell>
          <cell r="F145">
            <v>338</v>
          </cell>
          <cell r="G145" t="str">
            <v>USD</v>
          </cell>
        </row>
        <row r="146">
          <cell r="A146" t="str">
            <v>CMASan PedroPasir Gudang40</v>
          </cell>
          <cell r="B146" t="str">
            <v>CMA</v>
          </cell>
          <cell r="C146" t="str">
            <v>San Pedro</v>
          </cell>
          <cell r="D146" t="str">
            <v>Pasir Gudang</v>
          </cell>
          <cell r="E146">
            <v>40</v>
          </cell>
          <cell r="F146">
            <v>14</v>
          </cell>
          <cell r="G146" t="str">
            <v>USD</v>
          </cell>
        </row>
        <row r="147">
          <cell r="A147" t="str">
            <v>CMASan PedroPTP40</v>
          </cell>
          <cell r="B147" t="str">
            <v>CMA</v>
          </cell>
          <cell r="C147" t="str">
            <v>San Pedro</v>
          </cell>
          <cell r="D147" t="str">
            <v>PTP</v>
          </cell>
          <cell r="E147">
            <v>40</v>
          </cell>
          <cell r="F147">
            <v>14</v>
          </cell>
          <cell r="G147" t="str">
            <v>USD</v>
          </cell>
        </row>
        <row r="148">
          <cell r="A148" t="str">
            <v>CMASan PedroSurabaya40</v>
          </cell>
          <cell r="B148" t="str">
            <v>CMA</v>
          </cell>
          <cell r="C148" t="str">
            <v>San Pedro</v>
          </cell>
          <cell r="D148" t="str">
            <v>Surabaya</v>
          </cell>
          <cell r="E148">
            <v>40</v>
          </cell>
          <cell r="F148">
            <v>14</v>
          </cell>
          <cell r="G148" t="str">
            <v>USD</v>
          </cell>
        </row>
        <row r="149">
          <cell r="A149" t="str">
            <v>CMASan PedroValencia20</v>
          </cell>
          <cell r="B149" t="str">
            <v>CMA</v>
          </cell>
          <cell r="C149" t="str">
            <v>San Pedro</v>
          </cell>
          <cell r="D149" t="str">
            <v>Valencia</v>
          </cell>
          <cell r="E149">
            <v>20</v>
          </cell>
          <cell r="F149">
            <v>162</v>
          </cell>
          <cell r="G149" t="str">
            <v>EUR</v>
          </cell>
        </row>
        <row r="150">
          <cell r="A150" t="str">
            <v>CMASan PedroValencia40</v>
          </cell>
          <cell r="B150" t="str">
            <v>CMA</v>
          </cell>
          <cell r="C150" t="str">
            <v>San Pedro</v>
          </cell>
          <cell r="D150" t="str">
            <v>Valencia</v>
          </cell>
          <cell r="E150">
            <v>40</v>
          </cell>
          <cell r="F150">
            <v>312</v>
          </cell>
          <cell r="G150" t="str">
            <v>EUR</v>
          </cell>
        </row>
        <row r="151">
          <cell r="A151" t="str">
            <v>CMASan PedroOakland40</v>
          </cell>
          <cell r="B151" t="str">
            <v>CMA</v>
          </cell>
          <cell r="C151" t="str">
            <v>San Pedro</v>
          </cell>
          <cell r="D151" t="str">
            <v>Oakland</v>
          </cell>
          <cell r="E151">
            <v>40</v>
          </cell>
          <cell r="F151">
            <v>324</v>
          </cell>
          <cell r="G151" t="str">
            <v>USD</v>
          </cell>
        </row>
        <row r="152">
          <cell r="A152" t="str">
            <v>CMATin CanAmsterdam20</v>
          </cell>
          <cell r="B152" t="str">
            <v>CMA</v>
          </cell>
          <cell r="C152" t="str">
            <v>Tin Can</v>
          </cell>
          <cell r="D152" t="str">
            <v>Amsterdam</v>
          </cell>
          <cell r="E152">
            <v>20</v>
          </cell>
          <cell r="F152">
            <v>37</v>
          </cell>
          <cell r="G152" t="str">
            <v>EUR</v>
          </cell>
        </row>
        <row r="153">
          <cell r="A153" t="str">
            <v>CMATin CanAmsterdam40</v>
          </cell>
          <cell r="B153" t="str">
            <v>CMA</v>
          </cell>
          <cell r="C153" t="str">
            <v>Tin Can</v>
          </cell>
          <cell r="D153" t="str">
            <v>Amsterdam</v>
          </cell>
          <cell r="E153">
            <v>40</v>
          </cell>
          <cell r="F153">
            <v>62</v>
          </cell>
          <cell r="G153" t="str">
            <v>EUR</v>
          </cell>
        </row>
        <row r="154">
          <cell r="A154" t="str">
            <v>CMATin CanAntwerp20</v>
          </cell>
          <cell r="B154" t="str">
            <v>CMA</v>
          </cell>
          <cell r="C154" t="str">
            <v>Tin Can</v>
          </cell>
          <cell r="D154" t="str">
            <v>Antwerp</v>
          </cell>
          <cell r="E154">
            <v>20</v>
          </cell>
          <cell r="F154">
            <v>37</v>
          </cell>
          <cell r="G154" t="str">
            <v>EUR</v>
          </cell>
        </row>
        <row r="155">
          <cell r="A155" t="str">
            <v>CMATin CanAntwerp40</v>
          </cell>
          <cell r="B155" t="str">
            <v>CMA</v>
          </cell>
          <cell r="C155" t="str">
            <v>Tin Can</v>
          </cell>
          <cell r="D155" t="str">
            <v>Antwerp</v>
          </cell>
          <cell r="E155">
            <v>40</v>
          </cell>
          <cell r="F155">
            <v>62</v>
          </cell>
          <cell r="G155" t="str">
            <v>EUR</v>
          </cell>
        </row>
        <row r="156">
          <cell r="A156" t="str">
            <v>CMATin CanBarcelona20</v>
          </cell>
          <cell r="B156" t="str">
            <v>CMA</v>
          </cell>
          <cell r="C156" t="str">
            <v>Tin Can</v>
          </cell>
          <cell r="D156" t="str">
            <v>Barcelona</v>
          </cell>
          <cell r="E156">
            <v>20</v>
          </cell>
          <cell r="F156">
            <v>37</v>
          </cell>
          <cell r="G156" t="str">
            <v>EUR</v>
          </cell>
        </row>
        <row r="157">
          <cell r="A157" t="str">
            <v>CMATin CanBarcelona40</v>
          </cell>
          <cell r="B157" t="str">
            <v>CMA</v>
          </cell>
          <cell r="C157" t="str">
            <v>Tin Can</v>
          </cell>
          <cell r="D157" t="str">
            <v>Barcelona</v>
          </cell>
          <cell r="E157">
            <v>40</v>
          </cell>
          <cell r="F157">
            <v>62</v>
          </cell>
          <cell r="G157" t="str">
            <v>EUR</v>
          </cell>
        </row>
        <row r="158">
          <cell r="A158" t="str">
            <v>CMATin CanHamburg20</v>
          </cell>
          <cell r="B158" t="str">
            <v>CMA</v>
          </cell>
          <cell r="C158" t="str">
            <v>Tin Can</v>
          </cell>
          <cell r="D158" t="str">
            <v>Hamburg</v>
          </cell>
          <cell r="E158">
            <v>20</v>
          </cell>
          <cell r="F158">
            <v>37</v>
          </cell>
          <cell r="G158" t="str">
            <v>EUR</v>
          </cell>
        </row>
        <row r="159">
          <cell r="A159" t="str">
            <v>CMATin CanHamburg40</v>
          </cell>
          <cell r="B159" t="str">
            <v>CMA</v>
          </cell>
          <cell r="C159" t="str">
            <v>Tin Can</v>
          </cell>
          <cell r="D159" t="str">
            <v>Hamburg</v>
          </cell>
          <cell r="E159">
            <v>40</v>
          </cell>
          <cell r="F159">
            <v>62</v>
          </cell>
          <cell r="G159" t="str">
            <v>EUR</v>
          </cell>
        </row>
        <row r="160">
          <cell r="A160" t="str">
            <v>CMATin CanJakarta40</v>
          </cell>
          <cell r="B160" t="str">
            <v>CMA</v>
          </cell>
          <cell r="C160" t="str">
            <v>Tin Can</v>
          </cell>
          <cell r="D160" t="str">
            <v>Jakarta</v>
          </cell>
          <cell r="E160">
            <v>40</v>
          </cell>
          <cell r="F160">
            <v>14</v>
          </cell>
          <cell r="G160" t="str">
            <v>USD</v>
          </cell>
        </row>
        <row r="161">
          <cell r="A161" t="str">
            <v>CMATin CanPasir Gudang40</v>
          </cell>
          <cell r="B161" t="str">
            <v>CMA</v>
          </cell>
          <cell r="C161" t="str">
            <v>Tin Can</v>
          </cell>
          <cell r="D161" t="str">
            <v>Pasir Gudang</v>
          </cell>
          <cell r="E161">
            <v>40</v>
          </cell>
          <cell r="F161">
            <v>14</v>
          </cell>
          <cell r="G161" t="str">
            <v>USD</v>
          </cell>
        </row>
        <row r="162">
          <cell r="A162" t="str">
            <v>CMATin CanPTP40</v>
          </cell>
          <cell r="B162" t="str">
            <v>CMA</v>
          </cell>
          <cell r="C162" t="str">
            <v>Tin Can</v>
          </cell>
          <cell r="D162" t="str">
            <v>PTP</v>
          </cell>
          <cell r="E162">
            <v>40</v>
          </cell>
          <cell r="F162">
            <v>14</v>
          </cell>
          <cell r="G162" t="str">
            <v>USD</v>
          </cell>
        </row>
        <row r="163">
          <cell r="A163" t="str">
            <v>CMATin CanSurabaya40</v>
          </cell>
          <cell r="B163" t="str">
            <v>CMA</v>
          </cell>
          <cell r="C163" t="str">
            <v>Tin Can</v>
          </cell>
          <cell r="D163" t="str">
            <v>Surabaya</v>
          </cell>
          <cell r="E163">
            <v>40</v>
          </cell>
          <cell r="F163">
            <v>14</v>
          </cell>
          <cell r="G163" t="str">
            <v>USD</v>
          </cell>
        </row>
        <row r="164">
          <cell r="A164" t="str">
            <v>CMATin CanValencia20</v>
          </cell>
          <cell r="B164" t="str">
            <v>CMA</v>
          </cell>
          <cell r="C164" t="str">
            <v>Tin Can</v>
          </cell>
          <cell r="D164" t="str">
            <v>Valencia</v>
          </cell>
          <cell r="E164">
            <v>20</v>
          </cell>
          <cell r="F164">
            <v>37</v>
          </cell>
          <cell r="G164" t="str">
            <v>EUR</v>
          </cell>
        </row>
        <row r="165">
          <cell r="A165" t="str">
            <v>CMATin CanAmbarli40</v>
          </cell>
          <cell r="B165" t="str">
            <v>CMA</v>
          </cell>
          <cell r="C165" t="str">
            <v>Tin Can</v>
          </cell>
          <cell r="D165" t="str">
            <v>Ambarli</v>
          </cell>
          <cell r="E165">
            <v>40</v>
          </cell>
          <cell r="F165">
            <v>256</v>
          </cell>
          <cell r="G165" t="str">
            <v>EUR</v>
          </cell>
        </row>
        <row r="166">
          <cell r="A166" t="str">
            <v>CMATin CanValencia40</v>
          </cell>
          <cell r="B166" t="str">
            <v>CMA</v>
          </cell>
          <cell r="C166" t="str">
            <v>Tin Can</v>
          </cell>
          <cell r="D166" t="str">
            <v>Valencia</v>
          </cell>
          <cell r="E166">
            <v>40</v>
          </cell>
          <cell r="F166">
            <v>62</v>
          </cell>
          <cell r="G166" t="str">
            <v>EUR</v>
          </cell>
        </row>
        <row r="167">
          <cell r="A167" t="str">
            <v>CMATemaSurabaya40</v>
          </cell>
          <cell r="B167" t="str">
            <v>CMA</v>
          </cell>
          <cell r="C167" t="str">
            <v>Tema</v>
          </cell>
          <cell r="D167" t="str">
            <v>Surabaya</v>
          </cell>
          <cell r="E167">
            <v>40</v>
          </cell>
          <cell r="F167">
            <v>14</v>
          </cell>
          <cell r="G167" t="str">
            <v>USD</v>
          </cell>
        </row>
        <row r="168">
          <cell r="A168" t="str">
            <v>CMATemaPTP40</v>
          </cell>
          <cell r="B168" t="str">
            <v>CMA</v>
          </cell>
          <cell r="C168" t="str">
            <v>Tema</v>
          </cell>
          <cell r="D168" t="str">
            <v>PTP</v>
          </cell>
          <cell r="E168">
            <v>40</v>
          </cell>
          <cell r="F168">
            <v>14</v>
          </cell>
          <cell r="G168" t="str">
            <v>USD</v>
          </cell>
        </row>
        <row r="169">
          <cell r="A169" t="str">
            <v>CMATemaPasir Gudang40</v>
          </cell>
          <cell r="B169" t="str">
            <v>CMA</v>
          </cell>
          <cell r="C169" t="str">
            <v>Tema</v>
          </cell>
          <cell r="D169" t="str">
            <v>Pasir Gudang</v>
          </cell>
          <cell r="E169">
            <v>40</v>
          </cell>
          <cell r="F169">
            <v>14</v>
          </cell>
          <cell r="G169" t="str">
            <v>USD</v>
          </cell>
        </row>
        <row r="170">
          <cell r="A170" t="str">
            <v>HAPAGABIDJANAmsterdam20</v>
          </cell>
          <cell r="B170" t="str">
            <v>HAPAG</v>
          </cell>
          <cell r="C170" t="str">
            <v>ABIDJAN</v>
          </cell>
          <cell r="D170" t="str">
            <v>Amsterdam</v>
          </cell>
          <cell r="E170">
            <v>20</v>
          </cell>
          <cell r="F170">
            <v>257</v>
          </cell>
          <cell r="G170" t="str">
            <v>EUR</v>
          </cell>
        </row>
        <row r="171">
          <cell r="A171" t="str">
            <v>HAPAGABIDJANAmsterdam40</v>
          </cell>
          <cell r="B171" t="str">
            <v>HAPAG</v>
          </cell>
          <cell r="C171" t="str">
            <v>ABIDJAN</v>
          </cell>
          <cell r="D171" t="str">
            <v>Amsterdam</v>
          </cell>
          <cell r="E171">
            <v>40</v>
          </cell>
          <cell r="F171">
            <v>412</v>
          </cell>
          <cell r="G171" t="str">
            <v>EUR</v>
          </cell>
        </row>
        <row r="172">
          <cell r="A172" t="str">
            <v>HAPAGABIDJANANTWERP20</v>
          </cell>
          <cell r="B172" t="str">
            <v>HAPAG</v>
          </cell>
          <cell r="C172" t="str">
            <v>ABIDJAN</v>
          </cell>
          <cell r="D172" t="str">
            <v>ANTWERP</v>
          </cell>
          <cell r="E172">
            <v>20</v>
          </cell>
          <cell r="F172">
            <v>206</v>
          </cell>
          <cell r="G172" t="str">
            <v>EUR</v>
          </cell>
        </row>
        <row r="173">
          <cell r="A173" t="str">
            <v>HAPAGABIDJANANTWERP40</v>
          </cell>
          <cell r="B173" t="str">
            <v>HAPAG</v>
          </cell>
          <cell r="C173" t="str">
            <v>ABIDJAN</v>
          </cell>
          <cell r="D173" t="str">
            <v>ANTWERP</v>
          </cell>
          <cell r="E173">
            <v>40</v>
          </cell>
          <cell r="F173">
            <v>412</v>
          </cell>
          <cell r="G173" t="str">
            <v>EUR</v>
          </cell>
        </row>
        <row r="174">
          <cell r="A174" t="str">
            <v>HAPAGABIDJANBARCELONA20</v>
          </cell>
          <cell r="B174" t="str">
            <v>HAPAG</v>
          </cell>
          <cell r="C174" t="str">
            <v>ABIDJAN</v>
          </cell>
          <cell r="D174" t="str">
            <v>BARCELONA</v>
          </cell>
          <cell r="E174">
            <v>20</v>
          </cell>
          <cell r="F174">
            <v>206</v>
          </cell>
          <cell r="G174" t="str">
            <v>EUR</v>
          </cell>
        </row>
        <row r="175">
          <cell r="A175" t="str">
            <v>HAPAGABIDJANBARCELONA40</v>
          </cell>
          <cell r="B175" t="str">
            <v>HAPAG</v>
          </cell>
          <cell r="C175" t="str">
            <v>ABIDJAN</v>
          </cell>
          <cell r="D175" t="str">
            <v>BARCELONA</v>
          </cell>
          <cell r="E175">
            <v>40</v>
          </cell>
          <cell r="F175">
            <v>412</v>
          </cell>
          <cell r="G175" t="str">
            <v>EUR</v>
          </cell>
        </row>
        <row r="176">
          <cell r="A176" t="str">
            <v>HAPAGABIDJANBATAM20</v>
          </cell>
          <cell r="B176" t="str">
            <v>HAPAG</v>
          </cell>
          <cell r="C176" t="str">
            <v>ABIDJAN</v>
          </cell>
          <cell r="D176" t="str">
            <v>BATAM</v>
          </cell>
          <cell r="E176">
            <v>20</v>
          </cell>
          <cell r="F176">
            <v>376</v>
          </cell>
          <cell r="G176" t="str">
            <v>USD</v>
          </cell>
        </row>
        <row r="177">
          <cell r="A177" t="str">
            <v>HAPAGABIDJANBATAM40</v>
          </cell>
          <cell r="B177" t="str">
            <v>HAPAG</v>
          </cell>
          <cell r="C177" t="str">
            <v>ABIDJAN</v>
          </cell>
          <cell r="D177" t="str">
            <v>BATAM</v>
          </cell>
          <cell r="E177">
            <v>40</v>
          </cell>
          <cell r="F177">
            <v>844</v>
          </cell>
          <cell r="G177" t="str">
            <v>USD</v>
          </cell>
        </row>
        <row r="178">
          <cell r="A178" t="str">
            <v>HAPAGABIDJANGENOA20</v>
          </cell>
          <cell r="B178" t="str">
            <v>HAPAG</v>
          </cell>
          <cell r="C178" t="str">
            <v>ABIDJAN</v>
          </cell>
          <cell r="D178" t="str">
            <v>GENOA</v>
          </cell>
          <cell r="E178">
            <v>20</v>
          </cell>
          <cell r="F178">
            <v>206</v>
          </cell>
          <cell r="G178" t="str">
            <v>EUR</v>
          </cell>
        </row>
        <row r="179">
          <cell r="A179" t="str">
            <v>HAPAGABIDJANGENOA40</v>
          </cell>
          <cell r="B179" t="str">
            <v>HAPAG</v>
          </cell>
          <cell r="C179" t="str">
            <v>ABIDJAN</v>
          </cell>
          <cell r="D179" t="str">
            <v>GENOA</v>
          </cell>
          <cell r="E179">
            <v>40</v>
          </cell>
          <cell r="F179">
            <v>412</v>
          </cell>
          <cell r="G179" t="str">
            <v>EUR</v>
          </cell>
        </row>
        <row r="180">
          <cell r="A180" t="str">
            <v>HAPAGABIDJANHAMBURG20</v>
          </cell>
          <cell r="B180" t="str">
            <v>HAPAG</v>
          </cell>
          <cell r="C180" t="str">
            <v>ABIDJAN</v>
          </cell>
          <cell r="D180" t="str">
            <v>HAMBURG</v>
          </cell>
          <cell r="E180">
            <v>20</v>
          </cell>
          <cell r="F180">
            <v>206</v>
          </cell>
          <cell r="G180" t="str">
            <v>EUR</v>
          </cell>
        </row>
        <row r="181">
          <cell r="A181" t="str">
            <v>HAPAGABIDJANHAMBURG40</v>
          </cell>
          <cell r="B181" t="str">
            <v>HAPAG</v>
          </cell>
          <cell r="C181" t="str">
            <v>ABIDJAN</v>
          </cell>
          <cell r="D181" t="str">
            <v>HAMBURG</v>
          </cell>
          <cell r="E181">
            <v>40</v>
          </cell>
          <cell r="F181">
            <v>412</v>
          </cell>
          <cell r="G181" t="str">
            <v>EUR</v>
          </cell>
        </row>
        <row r="182">
          <cell r="A182" t="str">
            <v>HAPAGABIDJANISTANBUL20</v>
          </cell>
          <cell r="B182" t="str">
            <v>HAPAG</v>
          </cell>
          <cell r="C182" t="str">
            <v>ABIDJAN</v>
          </cell>
          <cell r="D182" t="str">
            <v>ISTANBUL</v>
          </cell>
          <cell r="E182">
            <v>20</v>
          </cell>
          <cell r="F182">
            <v>227</v>
          </cell>
          <cell r="G182" t="str">
            <v>USD</v>
          </cell>
        </row>
        <row r="183">
          <cell r="A183" t="str">
            <v>HAPAGABIDJANISTANBUL40</v>
          </cell>
          <cell r="B183" t="str">
            <v>HAPAG</v>
          </cell>
          <cell r="C183" t="str">
            <v>ABIDJAN</v>
          </cell>
          <cell r="D183" t="str">
            <v>ISTANBUL</v>
          </cell>
          <cell r="E183">
            <v>40</v>
          </cell>
          <cell r="F183">
            <v>454</v>
          </cell>
          <cell r="G183" t="str">
            <v>USD</v>
          </cell>
        </row>
        <row r="184">
          <cell r="A184" t="str">
            <v>HAPAGABIDJANJAKARTA20</v>
          </cell>
          <cell r="B184" t="str">
            <v>HAPAG</v>
          </cell>
          <cell r="C184" t="str">
            <v>ABIDJAN</v>
          </cell>
          <cell r="D184" t="str">
            <v>JAKARTA</v>
          </cell>
          <cell r="E184">
            <v>20</v>
          </cell>
          <cell r="F184">
            <v>376</v>
          </cell>
          <cell r="G184" t="str">
            <v>USD</v>
          </cell>
        </row>
        <row r="185">
          <cell r="A185" t="str">
            <v>HAPAGABIDJANJAKARTA40</v>
          </cell>
          <cell r="B185" t="str">
            <v>HAPAG</v>
          </cell>
          <cell r="C185" t="str">
            <v>ABIDJAN</v>
          </cell>
          <cell r="D185" t="str">
            <v>JAKARTA</v>
          </cell>
          <cell r="E185">
            <v>40</v>
          </cell>
          <cell r="F185">
            <v>752</v>
          </cell>
          <cell r="G185" t="str">
            <v>USD</v>
          </cell>
        </row>
        <row r="186">
          <cell r="A186" t="str">
            <v>HAPAGABIDJANMONTREAL20</v>
          </cell>
          <cell r="B186" t="str">
            <v>HAPAG</v>
          </cell>
          <cell r="C186" t="str">
            <v>ABIDJAN</v>
          </cell>
          <cell r="D186" t="str">
            <v>MONTREAL</v>
          </cell>
          <cell r="E186">
            <v>20</v>
          </cell>
          <cell r="F186">
            <v>687</v>
          </cell>
          <cell r="G186" t="str">
            <v>USD</v>
          </cell>
        </row>
        <row r="187">
          <cell r="A187" t="str">
            <v>HAPAGABIDJANMONTREAL40</v>
          </cell>
          <cell r="B187" t="str">
            <v>HAPAG</v>
          </cell>
          <cell r="C187" t="str">
            <v>ABIDJAN</v>
          </cell>
          <cell r="D187" t="str">
            <v>MONTREAL</v>
          </cell>
          <cell r="E187">
            <v>40</v>
          </cell>
          <cell r="F187">
            <v>1374</v>
          </cell>
          <cell r="G187" t="str">
            <v>USD</v>
          </cell>
        </row>
        <row r="188">
          <cell r="A188" t="str">
            <v>HAPAGABIDJANPASIR GUDANG20</v>
          </cell>
          <cell r="B188" t="str">
            <v>HAPAG</v>
          </cell>
          <cell r="C188" t="str">
            <v>ABIDJAN</v>
          </cell>
          <cell r="D188" t="str">
            <v>PASIR GUDANG</v>
          </cell>
          <cell r="E188">
            <v>20</v>
          </cell>
          <cell r="F188">
            <v>376</v>
          </cell>
          <cell r="G188" t="str">
            <v>USD</v>
          </cell>
        </row>
        <row r="189">
          <cell r="A189" t="str">
            <v>HAPAGABIDJANPASIR GUDANG40</v>
          </cell>
          <cell r="B189" t="str">
            <v>HAPAG</v>
          </cell>
          <cell r="C189" t="str">
            <v>ABIDJAN</v>
          </cell>
          <cell r="D189" t="str">
            <v>PASIR GUDANG</v>
          </cell>
          <cell r="E189">
            <v>40</v>
          </cell>
          <cell r="F189">
            <v>752</v>
          </cell>
          <cell r="G189" t="str">
            <v>USD</v>
          </cell>
        </row>
        <row r="190">
          <cell r="A190" t="str">
            <v>HAPAGABIDJANPORT KLANG20</v>
          </cell>
          <cell r="B190" t="str">
            <v>HAPAG</v>
          </cell>
          <cell r="C190" t="str">
            <v>ABIDJAN</v>
          </cell>
          <cell r="D190" t="str">
            <v>PORT KLANG</v>
          </cell>
          <cell r="E190">
            <v>20</v>
          </cell>
          <cell r="F190">
            <v>376</v>
          </cell>
          <cell r="G190" t="str">
            <v>USD</v>
          </cell>
        </row>
        <row r="191">
          <cell r="A191" t="str">
            <v>HAPAGABIDJANPORT KLANG40</v>
          </cell>
          <cell r="B191" t="str">
            <v>HAPAG</v>
          </cell>
          <cell r="C191" t="str">
            <v>ABIDJAN</v>
          </cell>
          <cell r="D191" t="str">
            <v>PORT KLANG</v>
          </cell>
          <cell r="E191">
            <v>40</v>
          </cell>
          <cell r="F191">
            <v>752</v>
          </cell>
          <cell r="G191" t="str">
            <v>USD</v>
          </cell>
        </row>
        <row r="192">
          <cell r="A192" t="str">
            <v>HAPAGABIDJANPTP20</v>
          </cell>
          <cell r="B192" t="str">
            <v>HAPAG</v>
          </cell>
          <cell r="C192" t="str">
            <v>ABIDJAN</v>
          </cell>
          <cell r="D192" t="str">
            <v>PTP</v>
          </cell>
          <cell r="E192">
            <v>20</v>
          </cell>
          <cell r="F192">
            <v>376</v>
          </cell>
          <cell r="G192" t="str">
            <v>USD</v>
          </cell>
        </row>
        <row r="193">
          <cell r="A193" t="str">
            <v>HAPAGABIDJANPTP40</v>
          </cell>
          <cell r="B193" t="str">
            <v>HAPAG</v>
          </cell>
          <cell r="C193" t="str">
            <v>ABIDJAN</v>
          </cell>
          <cell r="D193" t="str">
            <v>PTP</v>
          </cell>
          <cell r="E193">
            <v>40</v>
          </cell>
          <cell r="F193">
            <v>752</v>
          </cell>
          <cell r="G193" t="str">
            <v>USD</v>
          </cell>
        </row>
        <row r="194">
          <cell r="A194" t="str">
            <v>HAPAGABIDJANROTTERDAM20</v>
          </cell>
          <cell r="B194" t="str">
            <v>HAPAG</v>
          </cell>
          <cell r="C194" t="str">
            <v>ABIDJAN</v>
          </cell>
          <cell r="D194" t="str">
            <v>ROTTERDAM</v>
          </cell>
          <cell r="E194">
            <v>20</v>
          </cell>
          <cell r="F194">
            <v>206</v>
          </cell>
          <cell r="G194" t="str">
            <v>USD</v>
          </cell>
        </row>
        <row r="195">
          <cell r="A195" t="str">
            <v>HAPAGABIDJANROTTERDAM40</v>
          </cell>
          <cell r="B195" t="str">
            <v>HAPAG</v>
          </cell>
          <cell r="C195" t="str">
            <v>ABIDJAN</v>
          </cell>
          <cell r="D195" t="str">
            <v>ROTTERDAM</v>
          </cell>
          <cell r="E195">
            <v>40</v>
          </cell>
          <cell r="F195">
            <v>412</v>
          </cell>
          <cell r="G195" t="str">
            <v>USD</v>
          </cell>
        </row>
        <row r="196">
          <cell r="A196" t="str">
            <v>HAPAGABIDJANSURABAYA20</v>
          </cell>
          <cell r="B196" t="str">
            <v>HAPAG</v>
          </cell>
          <cell r="C196" t="str">
            <v>ABIDJAN</v>
          </cell>
          <cell r="D196" t="str">
            <v>SURABAYA</v>
          </cell>
          <cell r="E196">
            <v>20</v>
          </cell>
          <cell r="F196">
            <v>376</v>
          </cell>
          <cell r="G196" t="str">
            <v>USD</v>
          </cell>
        </row>
        <row r="197">
          <cell r="A197" t="str">
            <v>HAPAGABIDJANSURABAYA40</v>
          </cell>
          <cell r="B197" t="str">
            <v>HAPAG</v>
          </cell>
          <cell r="C197" t="str">
            <v>ABIDJAN</v>
          </cell>
          <cell r="D197" t="str">
            <v>SURABAYA</v>
          </cell>
          <cell r="E197">
            <v>40</v>
          </cell>
          <cell r="F197">
            <v>752</v>
          </cell>
          <cell r="G197" t="str">
            <v>USD</v>
          </cell>
        </row>
        <row r="198">
          <cell r="A198" t="str">
            <v>HAPAGABIDJANTALLINN20</v>
          </cell>
          <cell r="B198" t="str">
            <v>HAPAG</v>
          </cell>
          <cell r="C198" t="str">
            <v>ABIDJAN</v>
          </cell>
          <cell r="D198" t="str">
            <v>TALLINN</v>
          </cell>
          <cell r="E198">
            <v>20</v>
          </cell>
          <cell r="F198">
            <v>206</v>
          </cell>
          <cell r="G198" t="str">
            <v>EUR</v>
          </cell>
        </row>
        <row r="199">
          <cell r="A199" t="str">
            <v>HAPAGABIDJANTALLINN40</v>
          </cell>
          <cell r="B199" t="str">
            <v>HAPAG</v>
          </cell>
          <cell r="C199" t="str">
            <v>ABIDJAN</v>
          </cell>
          <cell r="D199" t="str">
            <v>TALLINN</v>
          </cell>
          <cell r="E199">
            <v>40</v>
          </cell>
          <cell r="F199">
            <v>412</v>
          </cell>
          <cell r="G199" t="str">
            <v>EUR</v>
          </cell>
        </row>
        <row r="200">
          <cell r="A200" t="str">
            <v>HAPAGABIDJANVALENCIA20</v>
          </cell>
          <cell r="B200" t="str">
            <v>HAPAG</v>
          </cell>
          <cell r="C200" t="str">
            <v>ABIDJAN</v>
          </cell>
          <cell r="D200" t="str">
            <v>VALENCIA</v>
          </cell>
          <cell r="E200">
            <v>20</v>
          </cell>
          <cell r="F200">
            <v>206</v>
          </cell>
          <cell r="G200" t="str">
            <v>USD</v>
          </cell>
        </row>
        <row r="201">
          <cell r="A201" t="str">
            <v>HAPAGABIDJANVALENCIA40</v>
          </cell>
          <cell r="B201" t="str">
            <v>HAPAG</v>
          </cell>
          <cell r="C201" t="str">
            <v>ABIDJAN</v>
          </cell>
          <cell r="D201" t="str">
            <v>VALENCIA</v>
          </cell>
          <cell r="E201">
            <v>40</v>
          </cell>
          <cell r="F201">
            <v>412</v>
          </cell>
          <cell r="G201" t="str">
            <v>USD</v>
          </cell>
        </row>
        <row r="202">
          <cell r="A202" t="str">
            <v>HAPAGABIDJANOakland40</v>
          </cell>
          <cell r="B202" t="str">
            <v>HAPAG</v>
          </cell>
          <cell r="C202" t="str">
            <v>ABIDJAN</v>
          </cell>
          <cell r="D202" t="str">
            <v>Oakland</v>
          </cell>
          <cell r="E202">
            <v>40</v>
          </cell>
          <cell r="F202">
            <v>1877</v>
          </cell>
          <cell r="G202" t="str">
            <v>USD</v>
          </cell>
        </row>
        <row r="203">
          <cell r="A203" t="str">
            <v>HAPAGAPAPAAMSTERDAM20</v>
          </cell>
          <cell r="B203" t="str">
            <v>HAPAG</v>
          </cell>
          <cell r="C203" t="str">
            <v>APAPA</v>
          </cell>
          <cell r="D203" t="str">
            <v>AMSTERDAM</v>
          </cell>
          <cell r="E203">
            <v>20</v>
          </cell>
          <cell r="F203">
            <v>257</v>
          </cell>
          <cell r="G203" t="str">
            <v>EUR</v>
          </cell>
        </row>
        <row r="204">
          <cell r="A204" t="str">
            <v>HAPAGAPAPAAMSTERDAM40</v>
          </cell>
          <cell r="B204" t="str">
            <v>HAPAG</v>
          </cell>
          <cell r="C204" t="str">
            <v>APAPA</v>
          </cell>
          <cell r="D204" t="str">
            <v>AMSTERDAM</v>
          </cell>
          <cell r="E204">
            <v>40</v>
          </cell>
          <cell r="F204">
            <v>412</v>
          </cell>
          <cell r="G204" t="str">
            <v>EUR</v>
          </cell>
        </row>
        <row r="205">
          <cell r="A205" t="str">
            <v>HAPAGAPAPAANTWERP20</v>
          </cell>
          <cell r="B205" t="str">
            <v>HAPAG</v>
          </cell>
          <cell r="C205" t="str">
            <v>APAPA</v>
          </cell>
          <cell r="D205" t="str">
            <v>ANTWERP</v>
          </cell>
          <cell r="E205">
            <v>20</v>
          </cell>
          <cell r="F205">
            <v>206</v>
          </cell>
          <cell r="G205" t="str">
            <v>EUR</v>
          </cell>
        </row>
        <row r="206">
          <cell r="A206" t="str">
            <v>HAPAGAPAPAANTWERP40</v>
          </cell>
          <cell r="B206" t="str">
            <v>HAPAG</v>
          </cell>
          <cell r="C206" t="str">
            <v>APAPA</v>
          </cell>
          <cell r="D206" t="str">
            <v>ANTWERP</v>
          </cell>
          <cell r="E206">
            <v>40</v>
          </cell>
          <cell r="F206">
            <v>412</v>
          </cell>
          <cell r="G206" t="str">
            <v>EUR</v>
          </cell>
        </row>
        <row r="207">
          <cell r="A207" t="str">
            <v>HAPAGAPAPABARCELONA20</v>
          </cell>
          <cell r="B207" t="str">
            <v>HAPAG</v>
          </cell>
          <cell r="C207" t="str">
            <v>APAPA</v>
          </cell>
          <cell r="D207" t="str">
            <v>BARCELONA</v>
          </cell>
          <cell r="E207">
            <v>20</v>
          </cell>
          <cell r="F207">
            <v>206</v>
          </cell>
          <cell r="G207" t="str">
            <v>EUR</v>
          </cell>
        </row>
        <row r="208">
          <cell r="A208" t="str">
            <v>HAPAGAPAPABARCELONA40</v>
          </cell>
          <cell r="B208" t="str">
            <v>HAPAG</v>
          </cell>
          <cell r="C208" t="str">
            <v>APAPA</v>
          </cell>
          <cell r="D208" t="str">
            <v>BARCELONA</v>
          </cell>
          <cell r="E208">
            <v>40</v>
          </cell>
          <cell r="F208">
            <v>412</v>
          </cell>
          <cell r="G208" t="str">
            <v>EUR</v>
          </cell>
        </row>
        <row r="209">
          <cell r="A209" t="str">
            <v>HAPAGAPAPABATAM20</v>
          </cell>
          <cell r="B209" t="str">
            <v>HAPAG</v>
          </cell>
          <cell r="C209" t="str">
            <v>APAPA</v>
          </cell>
          <cell r="D209" t="str">
            <v>BATAM</v>
          </cell>
          <cell r="E209">
            <v>20</v>
          </cell>
          <cell r="F209">
            <v>376</v>
          </cell>
          <cell r="G209" t="str">
            <v>EUR</v>
          </cell>
        </row>
        <row r="210">
          <cell r="A210" t="str">
            <v>HAPAGAPAPABATAM40</v>
          </cell>
          <cell r="B210" t="str">
            <v>HAPAG</v>
          </cell>
          <cell r="C210" t="str">
            <v>APAPA</v>
          </cell>
          <cell r="D210" t="str">
            <v>BATAM</v>
          </cell>
          <cell r="E210">
            <v>40</v>
          </cell>
          <cell r="F210">
            <v>752</v>
          </cell>
          <cell r="G210" t="str">
            <v>EUR</v>
          </cell>
        </row>
        <row r="211">
          <cell r="A211" t="str">
            <v>HAPAGAPAPAGENOA20</v>
          </cell>
          <cell r="B211" t="str">
            <v>HAPAG</v>
          </cell>
          <cell r="C211" t="str">
            <v>APAPA</v>
          </cell>
          <cell r="D211" t="str">
            <v>GENOA</v>
          </cell>
          <cell r="E211">
            <v>20</v>
          </cell>
          <cell r="F211">
            <v>206</v>
          </cell>
          <cell r="G211" t="str">
            <v>EUR</v>
          </cell>
        </row>
        <row r="212">
          <cell r="A212" t="str">
            <v>HAPAGAPAPAGENOA40</v>
          </cell>
          <cell r="B212" t="str">
            <v>HAPAG</v>
          </cell>
          <cell r="C212" t="str">
            <v>APAPA</v>
          </cell>
          <cell r="D212" t="str">
            <v>GENOA</v>
          </cell>
          <cell r="E212">
            <v>40</v>
          </cell>
          <cell r="F212">
            <v>412</v>
          </cell>
          <cell r="G212" t="str">
            <v>EUR</v>
          </cell>
        </row>
        <row r="213">
          <cell r="A213" t="str">
            <v>HAPAGAPAPAHAMBURG20</v>
          </cell>
          <cell r="B213" t="str">
            <v>HAPAG</v>
          </cell>
          <cell r="C213" t="str">
            <v>APAPA</v>
          </cell>
          <cell r="D213" t="str">
            <v>HAMBURG</v>
          </cell>
          <cell r="E213">
            <v>20</v>
          </cell>
          <cell r="F213">
            <v>206</v>
          </cell>
          <cell r="G213" t="str">
            <v>USD</v>
          </cell>
        </row>
        <row r="214">
          <cell r="A214" t="str">
            <v>HAPAGAPAPAHAMBURG40</v>
          </cell>
          <cell r="B214" t="str">
            <v>HAPAG</v>
          </cell>
          <cell r="C214" t="str">
            <v>APAPA</v>
          </cell>
          <cell r="D214" t="str">
            <v>HAMBURG</v>
          </cell>
          <cell r="E214">
            <v>40</v>
          </cell>
          <cell r="F214">
            <v>412</v>
          </cell>
          <cell r="G214" t="str">
            <v>USD</v>
          </cell>
        </row>
        <row r="215">
          <cell r="A215" t="str">
            <v>HAPAGAPAPAISTANBUL20</v>
          </cell>
          <cell r="B215" t="str">
            <v>HAPAG</v>
          </cell>
          <cell r="C215" t="str">
            <v>APAPA</v>
          </cell>
          <cell r="D215" t="str">
            <v>ISTANBUL</v>
          </cell>
          <cell r="E215">
            <v>20</v>
          </cell>
          <cell r="F215">
            <v>227</v>
          </cell>
          <cell r="G215" t="str">
            <v>EUR</v>
          </cell>
        </row>
        <row r="216">
          <cell r="A216" t="str">
            <v>HAPAGAPAPAISTANBUL40</v>
          </cell>
          <cell r="B216" t="str">
            <v>HAPAG</v>
          </cell>
          <cell r="C216" t="str">
            <v>APAPA</v>
          </cell>
          <cell r="D216" t="str">
            <v>ISTANBUL</v>
          </cell>
          <cell r="E216">
            <v>40</v>
          </cell>
          <cell r="F216">
            <v>454</v>
          </cell>
          <cell r="G216" t="str">
            <v>EUR</v>
          </cell>
        </row>
        <row r="217">
          <cell r="A217" t="str">
            <v>HAPAGAPAPAJAKARTA20</v>
          </cell>
          <cell r="B217" t="str">
            <v>HAPAG</v>
          </cell>
          <cell r="C217" t="str">
            <v>APAPA</v>
          </cell>
          <cell r="D217" t="str">
            <v>JAKARTA</v>
          </cell>
          <cell r="E217">
            <v>20</v>
          </cell>
          <cell r="F217">
            <v>376</v>
          </cell>
          <cell r="G217" t="str">
            <v>EUR</v>
          </cell>
        </row>
        <row r="218">
          <cell r="A218" t="str">
            <v>HAPAGAPAPAJAKARTA40</v>
          </cell>
          <cell r="B218" t="str">
            <v>HAPAG</v>
          </cell>
          <cell r="C218" t="str">
            <v>APAPA</v>
          </cell>
          <cell r="D218" t="str">
            <v>JAKARTA</v>
          </cell>
          <cell r="E218">
            <v>40</v>
          </cell>
          <cell r="F218">
            <v>752</v>
          </cell>
          <cell r="G218" t="str">
            <v>EUR</v>
          </cell>
        </row>
        <row r="219">
          <cell r="A219" t="str">
            <v>HAPAGAPAPAMONTREAL20</v>
          </cell>
          <cell r="B219" t="str">
            <v>HAPAG</v>
          </cell>
          <cell r="C219" t="str">
            <v>APAPA</v>
          </cell>
          <cell r="D219" t="str">
            <v>MONTREAL</v>
          </cell>
          <cell r="E219">
            <v>20</v>
          </cell>
          <cell r="F219">
            <v>687</v>
          </cell>
          <cell r="G219" t="str">
            <v>USD</v>
          </cell>
        </row>
        <row r="220">
          <cell r="A220" t="str">
            <v>HAPAGAPAPAMONTREAL40</v>
          </cell>
          <cell r="B220" t="str">
            <v>HAPAG</v>
          </cell>
          <cell r="C220" t="str">
            <v>APAPA</v>
          </cell>
          <cell r="D220" t="str">
            <v>MONTREAL</v>
          </cell>
          <cell r="E220">
            <v>40</v>
          </cell>
          <cell r="F220">
            <v>1374</v>
          </cell>
          <cell r="G220" t="str">
            <v>USD</v>
          </cell>
        </row>
        <row r="221">
          <cell r="A221" t="str">
            <v>HAPAGAPAPAPASIR GUDANG20</v>
          </cell>
          <cell r="B221" t="str">
            <v>HAPAG</v>
          </cell>
          <cell r="C221" t="str">
            <v>APAPA</v>
          </cell>
          <cell r="D221" t="str">
            <v>PASIR GUDANG</v>
          </cell>
          <cell r="E221">
            <v>20</v>
          </cell>
          <cell r="F221">
            <v>376</v>
          </cell>
          <cell r="G221" t="str">
            <v>USD</v>
          </cell>
        </row>
        <row r="222">
          <cell r="A222" t="str">
            <v>HAPAGAPAPAPASIR GUDANG40</v>
          </cell>
          <cell r="B222" t="str">
            <v>HAPAG</v>
          </cell>
          <cell r="C222" t="str">
            <v>APAPA</v>
          </cell>
          <cell r="D222" t="str">
            <v>PASIR GUDANG</v>
          </cell>
          <cell r="E222">
            <v>40</v>
          </cell>
          <cell r="F222">
            <v>752</v>
          </cell>
          <cell r="G222" t="str">
            <v>USD</v>
          </cell>
        </row>
        <row r="223">
          <cell r="A223" t="str">
            <v>HAPAGAPAPAPORT KLANG20</v>
          </cell>
          <cell r="B223" t="str">
            <v>HAPAG</v>
          </cell>
          <cell r="C223" t="str">
            <v>APAPA</v>
          </cell>
          <cell r="D223" t="str">
            <v>PORT KLANG</v>
          </cell>
          <cell r="E223">
            <v>20</v>
          </cell>
          <cell r="F223">
            <v>376</v>
          </cell>
          <cell r="G223" t="str">
            <v>USD</v>
          </cell>
        </row>
        <row r="224">
          <cell r="A224" t="str">
            <v>HAPAGAPAPAPORT KLANG40</v>
          </cell>
          <cell r="B224" t="str">
            <v>HAPAG</v>
          </cell>
          <cell r="C224" t="str">
            <v>APAPA</v>
          </cell>
          <cell r="D224" t="str">
            <v>PORT KLANG</v>
          </cell>
          <cell r="E224">
            <v>40</v>
          </cell>
          <cell r="F224">
            <v>752</v>
          </cell>
          <cell r="G224" t="str">
            <v>USD</v>
          </cell>
        </row>
        <row r="225">
          <cell r="A225" t="str">
            <v>HAPAGAPAPAPTP20</v>
          </cell>
          <cell r="B225" t="str">
            <v>HAPAG</v>
          </cell>
          <cell r="C225" t="str">
            <v>APAPA</v>
          </cell>
          <cell r="D225" t="str">
            <v>PTP</v>
          </cell>
          <cell r="E225">
            <v>20</v>
          </cell>
          <cell r="F225">
            <v>376</v>
          </cell>
          <cell r="G225" t="str">
            <v>USD</v>
          </cell>
        </row>
        <row r="226">
          <cell r="A226" t="str">
            <v>HAPAGAPAPAPTP40</v>
          </cell>
          <cell r="B226" t="str">
            <v>HAPAG</v>
          </cell>
          <cell r="C226" t="str">
            <v>APAPA</v>
          </cell>
          <cell r="D226" t="str">
            <v>PTP</v>
          </cell>
          <cell r="E226">
            <v>40</v>
          </cell>
          <cell r="F226">
            <v>752</v>
          </cell>
          <cell r="G226" t="str">
            <v>USD</v>
          </cell>
        </row>
        <row r="227">
          <cell r="A227" t="str">
            <v>HAPAGAPAPAROTTERDAM20</v>
          </cell>
          <cell r="B227" t="str">
            <v>HAPAG</v>
          </cell>
          <cell r="C227" t="str">
            <v>APAPA</v>
          </cell>
          <cell r="D227" t="str">
            <v>ROTTERDAM</v>
          </cell>
          <cell r="E227">
            <v>20</v>
          </cell>
          <cell r="F227">
            <v>206</v>
          </cell>
          <cell r="G227" t="str">
            <v>USD</v>
          </cell>
        </row>
        <row r="228">
          <cell r="A228" t="str">
            <v>HAPAGAPAPAROTTERDAM40</v>
          </cell>
          <cell r="B228" t="str">
            <v>HAPAG</v>
          </cell>
          <cell r="C228" t="str">
            <v>APAPA</v>
          </cell>
          <cell r="D228" t="str">
            <v>ROTTERDAM</v>
          </cell>
          <cell r="E228">
            <v>40</v>
          </cell>
          <cell r="F228">
            <v>412</v>
          </cell>
          <cell r="G228" t="str">
            <v>USD</v>
          </cell>
        </row>
        <row r="229">
          <cell r="A229" t="str">
            <v>HAPAGAPAPASURABAYA20</v>
          </cell>
          <cell r="B229" t="str">
            <v>HAPAG</v>
          </cell>
          <cell r="C229" t="str">
            <v>APAPA</v>
          </cell>
          <cell r="D229" t="str">
            <v>SURABAYA</v>
          </cell>
          <cell r="E229">
            <v>20</v>
          </cell>
          <cell r="F229">
            <v>376</v>
          </cell>
          <cell r="G229" t="str">
            <v>USD</v>
          </cell>
        </row>
        <row r="230">
          <cell r="A230" t="str">
            <v>HAPAGAPAPASURABAYA40</v>
          </cell>
          <cell r="B230" t="str">
            <v>HAPAG</v>
          </cell>
          <cell r="C230" t="str">
            <v>APAPA</v>
          </cell>
          <cell r="D230" t="str">
            <v>SURABAYA</v>
          </cell>
          <cell r="E230">
            <v>40</v>
          </cell>
          <cell r="F230">
            <v>752</v>
          </cell>
          <cell r="G230" t="str">
            <v>USD</v>
          </cell>
        </row>
        <row r="231">
          <cell r="A231" t="str">
            <v>HAPAGAPAPATALLINN20</v>
          </cell>
          <cell r="B231" t="str">
            <v>HAPAG</v>
          </cell>
          <cell r="C231" t="str">
            <v>APAPA</v>
          </cell>
          <cell r="D231" t="str">
            <v>TALLINN</v>
          </cell>
          <cell r="E231">
            <v>20</v>
          </cell>
          <cell r="F231">
            <v>206</v>
          </cell>
          <cell r="G231" t="str">
            <v>USD</v>
          </cell>
        </row>
        <row r="232">
          <cell r="A232" t="str">
            <v>HAPAGAPAPATALLINN40</v>
          </cell>
          <cell r="B232" t="str">
            <v>HAPAG</v>
          </cell>
          <cell r="C232" t="str">
            <v>APAPA</v>
          </cell>
          <cell r="D232" t="str">
            <v>TALLINN</v>
          </cell>
          <cell r="E232">
            <v>40</v>
          </cell>
          <cell r="F232">
            <v>412</v>
          </cell>
          <cell r="G232" t="str">
            <v>USD</v>
          </cell>
        </row>
        <row r="233">
          <cell r="A233" t="str">
            <v>HAPAGAPAPAVALENCIA20</v>
          </cell>
          <cell r="B233" t="str">
            <v>HAPAG</v>
          </cell>
          <cell r="C233" t="str">
            <v>APAPA</v>
          </cell>
          <cell r="D233" t="str">
            <v>VALENCIA</v>
          </cell>
          <cell r="E233">
            <v>20</v>
          </cell>
          <cell r="F233">
            <v>206</v>
          </cell>
          <cell r="G233" t="str">
            <v>USD</v>
          </cell>
        </row>
        <row r="234">
          <cell r="A234" t="str">
            <v>HAPAGAPAPAVALENCIA40</v>
          </cell>
          <cell r="B234" t="str">
            <v>HAPAG</v>
          </cell>
          <cell r="C234" t="str">
            <v>APAPA</v>
          </cell>
          <cell r="D234" t="str">
            <v>VALENCIA</v>
          </cell>
          <cell r="E234">
            <v>40</v>
          </cell>
          <cell r="F234">
            <v>412</v>
          </cell>
          <cell r="G234" t="str">
            <v>USD</v>
          </cell>
        </row>
        <row r="235">
          <cell r="A235" t="str">
            <v>HAPAGConakryAmsterdam20</v>
          </cell>
          <cell r="B235" t="str">
            <v>HAPAG</v>
          </cell>
          <cell r="C235" t="str">
            <v>Conakry</v>
          </cell>
          <cell r="D235" t="str">
            <v>Amsterdam</v>
          </cell>
          <cell r="E235">
            <v>20</v>
          </cell>
          <cell r="F235">
            <v>257</v>
          </cell>
          <cell r="G235" t="str">
            <v>EUR</v>
          </cell>
        </row>
        <row r="236">
          <cell r="A236" t="str">
            <v>HAPAGConakryAmsterdam40</v>
          </cell>
          <cell r="B236" t="str">
            <v>HAPAG</v>
          </cell>
          <cell r="C236" t="str">
            <v>Conakry</v>
          </cell>
          <cell r="D236" t="str">
            <v>Amsterdam</v>
          </cell>
          <cell r="E236">
            <v>40</v>
          </cell>
          <cell r="F236">
            <v>412</v>
          </cell>
          <cell r="G236" t="str">
            <v>EUR</v>
          </cell>
        </row>
        <row r="237">
          <cell r="A237" t="str">
            <v>HAPAGConakryANTWERP20</v>
          </cell>
          <cell r="B237" t="str">
            <v>HAPAG</v>
          </cell>
          <cell r="C237" t="str">
            <v>Conakry</v>
          </cell>
          <cell r="D237" t="str">
            <v>ANTWERP</v>
          </cell>
          <cell r="E237">
            <v>20</v>
          </cell>
          <cell r="F237">
            <v>206</v>
          </cell>
          <cell r="G237" t="str">
            <v>USD</v>
          </cell>
        </row>
        <row r="238">
          <cell r="A238" t="str">
            <v>HAPAGConakryANTWERP40</v>
          </cell>
          <cell r="B238" t="str">
            <v>HAPAG</v>
          </cell>
          <cell r="C238" t="str">
            <v>Conakry</v>
          </cell>
          <cell r="D238" t="str">
            <v>ANTWERP</v>
          </cell>
          <cell r="E238">
            <v>40</v>
          </cell>
          <cell r="F238">
            <v>412</v>
          </cell>
          <cell r="G238" t="str">
            <v>USD</v>
          </cell>
        </row>
        <row r="239">
          <cell r="A239" t="str">
            <v>HAPAGConakryBARCELONA40</v>
          </cell>
          <cell r="B239" t="str">
            <v>HAPAG</v>
          </cell>
          <cell r="C239" t="str">
            <v>Conakry</v>
          </cell>
          <cell r="D239" t="str">
            <v>BARCELONA</v>
          </cell>
          <cell r="E239">
            <v>40</v>
          </cell>
          <cell r="F239">
            <v>412</v>
          </cell>
          <cell r="G239" t="str">
            <v>EUR</v>
          </cell>
        </row>
        <row r="240">
          <cell r="A240" t="str">
            <v>HAPAGConakryBATAM40</v>
          </cell>
          <cell r="B240" t="str">
            <v>HAPAG</v>
          </cell>
          <cell r="C240" t="str">
            <v>Conakry</v>
          </cell>
          <cell r="D240" t="str">
            <v>BATAM</v>
          </cell>
          <cell r="E240">
            <v>40</v>
          </cell>
          <cell r="F240">
            <v>752</v>
          </cell>
          <cell r="G240" t="str">
            <v>EUR</v>
          </cell>
        </row>
        <row r="241">
          <cell r="A241" t="str">
            <v>HAPAGConakryHAMBURG40</v>
          </cell>
          <cell r="B241" t="str">
            <v>HAPAG</v>
          </cell>
          <cell r="C241" t="str">
            <v>Conakry</v>
          </cell>
          <cell r="D241" t="str">
            <v>HAMBURG</v>
          </cell>
          <cell r="E241">
            <v>40</v>
          </cell>
          <cell r="F241">
            <v>412</v>
          </cell>
          <cell r="G241" t="str">
            <v>EUR</v>
          </cell>
        </row>
        <row r="242">
          <cell r="A242" t="str">
            <v>HAPAGConakryISTANBUL40</v>
          </cell>
          <cell r="B242" t="str">
            <v>HAPAG</v>
          </cell>
          <cell r="C242" t="str">
            <v>Conakry</v>
          </cell>
          <cell r="D242" t="str">
            <v>ISTANBUL</v>
          </cell>
          <cell r="E242">
            <v>40</v>
          </cell>
          <cell r="F242">
            <v>454</v>
          </cell>
          <cell r="G242" t="str">
            <v>EUR</v>
          </cell>
        </row>
        <row r="243">
          <cell r="A243" t="str">
            <v>HAPAGConakryJAKARTA40</v>
          </cell>
          <cell r="B243" t="str">
            <v>HAPAG</v>
          </cell>
          <cell r="C243" t="str">
            <v>Conakry</v>
          </cell>
          <cell r="D243" t="str">
            <v>JAKARTA</v>
          </cell>
          <cell r="E243">
            <v>40</v>
          </cell>
          <cell r="F243">
            <v>752</v>
          </cell>
          <cell r="G243" t="str">
            <v>USD</v>
          </cell>
        </row>
        <row r="244">
          <cell r="A244" t="str">
            <v>HAPAGConakryPASIR GUDANG40</v>
          </cell>
          <cell r="B244" t="str">
            <v>HAPAG</v>
          </cell>
          <cell r="C244" t="str">
            <v>Conakry</v>
          </cell>
          <cell r="D244" t="str">
            <v>PASIR GUDANG</v>
          </cell>
          <cell r="E244">
            <v>40</v>
          </cell>
          <cell r="F244">
            <v>752</v>
          </cell>
          <cell r="G244" t="str">
            <v>USD</v>
          </cell>
        </row>
        <row r="245">
          <cell r="A245" t="str">
            <v>HAPAGConakryPTP40</v>
          </cell>
          <cell r="B245" t="str">
            <v>HAPAG</v>
          </cell>
          <cell r="C245" t="str">
            <v>Conakry</v>
          </cell>
          <cell r="D245" t="str">
            <v>PTP</v>
          </cell>
          <cell r="E245">
            <v>40</v>
          </cell>
          <cell r="F245">
            <v>752</v>
          </cell>
          <cell r="G245" t="str">
            <v>USD</v>
          </cell>
        </row>
        <row r="246">
          <cell r="A246" t="str">
            <v>HAPAGConakryROTTERDAM40</v>
          </cell>
          <cell r="B246" t="str">
            <v>HAPAG</v>
          </cell>
          <cell r="C246" t="str">
            <v>Conakry</v>
          </cell>
          <cell r="D246" t="str">
            <v>ROTTERDAM</v>
          </cell>
          <cell r="E246">
            <v>40</v>
          </cell>
          <cell r="F246">
            <v>412</v>
          </cell>
          <cell r="G246" t="str">
            <v>USD</v>
          </cell>
        </row>
        <row r="247">
          <cell r="A247" t="str">
            <v>HAPAGConakrySURABAYA40</v>
          </cell>
          <cell r="B247" t="str">
            <v>HAPAG</v>
          </cell>
          <cell r="C247" t="str">
            <v>Conakry</v>
          </cell>
          <cell r="D247" t="str">
            <v>SURABAYA</v>
          </cell>
          <cell r="E247">
            <v>40</v>
          </cell>
          <cell r="F247">
            <v>752</v>
          </cell>
          <cell r="G247" t="str">
            <v>USD</v>
          </cell>
        </row>
        <row r="248">
          <cell r="A248" t="str">
            <v>HAPAGConakryTALLINN40</v>
          </cell>
          <cell r="B248" t="str">
            <v>HAPAG</v>
          </cell>
          <cell r="C248" t="str">
            <v>Conakry</v>
          </cell>
          <cell r="D248" t="str">
            <v>TALLINN</v>
          </cell>
          <cell r="E248">
            <v>40</v>
          </cell>
          <cell r="F248">
            <v>412</v>
          </cell>
          <cell r="G248" t="str">
            <v>USD</v>
          </cell>
        </row>
        <row r="249">
          <cell r="A249" t="str">
            <v>HAPAGConakryVALENCIA40</v>
          </cell>
          <cell r="B249" t="str">
            <v>HAPAG</v>
          </cell>
          <cell r="C249" t="str">
            <v>Conakry</v>
          </cell>
          <cell r="D249" t="str">
            <v>VALENCIA</v>
          </cell>
          <cell r="E249">
            <v>40</v>
          </cell>
          <cell r="F249">
            <v>412</v>
          </cell>
          <cell r="G249" t="str">
            <v>USD</v>
          </cell>
        </row>
        <row r="250">
          <cell r="A250" t="str">
            <v>HAPAGDOUALAAmsterdam20</v>
          </cell>
          <cell r="B250" t="str">
            <v>HAPAG</v>
          </cell>
          <cell r="C250" t="str">
            <v>DOUALA</v>
          </cell>
          <cell r="D250" t="str">
            <v>Amsterdam</v>
          </cell>
          <cell r="E250">
            <v>20</v>
          </cell>
          <cell r="F250">
            <v>257</v>
          </cell>
          <cell r="G250" t="str">
            <v>EUR</v>
          </cell>
        </row>
        <row r="251">
          <cell r="A251" t="str">
            <v>HAPAGDOUALAAmsterdam40</v>
          </cell>
          <cell r="B251" t="str">
            <v>HAPAG</v>
          </cell>
          <cell r="C251" t="str">
            <v>DOUALA</v>
          </cell>
          <cell r="D251" t="str">
            <v>Amsterdam</v>
          </cell>
          <cell r="E251">
            <v>40</v>
          </cell>
          <cell r="F251">
            <v>412</v>
          </cell>
          <cell r="G251" t="str">
            <v>USD</v>
          </cell>
        </row>
        <row r="252">
          <cell r="A252" t="str">
            <v>HAPAGDOUALAANTWERP20</v>
          </cell>
          <cell r="B252" t="str">
            <v>HAPAG</v>
          </cell>
          <cell r="C252" t="str">
            <v>DOUALA</v>
          </cell>
          <cell r="D252" t="str">
            <v>ANTWERP</v>
          </cell>
          <cell r="E252">
            <v>20</v>
          </cell>
          <cell r="F252">
            <v>206</v>
          </cell>
          <cell r="G252" t="str">
            <v>USD</v>
          </cell>
        </row>
        <row r="253">
          <cell r="A253" t="str">
            <v>HAPAGDOUALAANTWERP40</v>
          </cell>
          <cell r="B253" t="str">
            <v>HAPAG</v>
          </cell>
          <cell r="C253" t="str">
            <v>DOUALA</v>
          </cell>
          <cell r="D253" t="str">
            <v>ANTWERP</v>
          </cell>
          <cell r="E253">
            <v>40</v>
          </cell>
          <cell r="F253">
            <v>412</v>
          </cell>
          <cell r="G253" t="str">
            <v>USD</v>
          </cell>
        </row>
        <row r="254">
          <cell r="A254" t="str">
            <v>HAPAGDOUALABARCELONA20</v>
          </cell>
          <cell r="B254" t="str">
            <v>HAPAG</v>
          </cell>
          <cell r="C254" t="str">
            <v>DOUALA</v>
          </cell>
          <cell r="D254" t="str">
            <v>BARCELONA</v>
          </cell>
          <cell r="E254">
            <v>20</v>
          </cell>
          <cell r="F254">
            <v>206</v>
          </cell>
          <cell r="G254" t="str">
            <v>USD</v>
          </cell>
        </row>
        <row r="255">
          <cell r="A255" t="str">
            <v>HAPAGDOUALABARCELONA40</v>
          </cell>
          <cell r="B255" t="str">
            <v>HAPAG</v>
          </cell>
          <cell r="C255" t="str">
            <v>DOUALA</v>
          </cell>
          <cell r="D255" t="str">
            <v>BARCELONA</v>
          </cell>
          <cell r="E255">
            <v>40</v>
          </cell>
          <cell r="F255">
            <v>412</v>
          </cell>
          <cell r="G255" t="str">
            <v>USD</v>
          </cell>
        </row>
        <row r="256">
          <cell r="A256" t="str">
            <v>HAPAGDOUALAGENOA20</v>
          </cell>
          <cell r="B256" t="str">
            <v>HAPAG</v>
          </cell>
          <cell r="C256" t="str">
            <v>DOUALA</v>
          </cell>
          <cell r="D256" t="str">
            <v>GENOA</v>
          </cell>
          <cell r="E256">
            <v>20</v>
          </cell>
          <cell r="F256">
            <v>206</v>
          </cell>
          <cell r="G256" t="str">
            <v>USD</v>
          </cell>
        </row>
        <row r="257">
          <cell r="A257" t="str">
            <v>HAPAGDOUALAGENOA40</v>
          </cell>
          <cell r="B257" t="str">
            <v>HAPAG</v>
          </cell>
          <cell r="C257" t="str">
            <v>DOUALA</v>
          </cell>
          <cell r="D257" t="str">
            <v>GENOA</v>
          </cell>
          <cell r="E257">
            <v>40</v>
          </cell>
          <cell r="F257">
            <v>412</v>
          </cell>
          <cell r="G257" t="str">
            <v>USD</v>
          </cell>
        </row>
        <row r="258">
          <cell r="A258" t="str">
            <v>HAPAGDOUALAHAMBURG20</v>
          </cell>
          <cell r="B258" t="str">
            <v>HAPAG</v>
          </cell>
          <cell r="C258" t="str">
            <v>DOUALA</v>
          </cell>
          <cell r="D258" t="str">
            <v>HAMBURG</v>
          </cell>
          <cell r="E258">
            <v>20</v>
          </cell>
          <cell r="F258">
            <v>206</v>
          </cell>
          <cell r="G258" t="str">
            <v>USD</v>
          </cell>
        </row>
        <row r="259">
          <cell r="A259" t="str">
            <v>HAPAGDOUALAHAMBURG40</v>
          </cell>
          <cell r="B259" t="str">
            <v>HAPAG</v>
          </cell>
          <cell r="C259" t="str">
            <v>DOUALA</v>
          </cell>
          <cell r="D259" t="str">
            <v>HAMBURG</v>
          </cell>
          <cell r="E259">
            <v>40</v>
          </cell>
          <cell r="F259">
            <v>412</v>
          </cell>
          <cell r="G259" t="str">
            <v>USD</v>
          </cell>
        </row>
        <row r="260">
          <cell r="A260" t="str">
            <v>HAPAGDOUALAISTANBUL20</v>
          </cell>
          <cell r="B260" t="str">
            <v>HAPAG</v>
          </cell>
          <cell r="C260" t="str">
            <v>DOUALA</v>
          </cell>
          <cell r="D260" t="str">
            <v>ISTANBUL</v>
          </cell>
          <cell r="E260">
            <v>20</v>
          </cell>
          <cell r="F260">
            <v>226</v>
          </cell>
          <cell r="G260" t="str">
            <v>USD</v>
          </cell>
        </row>
        <row r="261">
          <cell r="A261" t="str">
            <v>HAPAGDOUALAISTANBUL40</v>
          </cell>
          <cell r="B261" t="str">
            <v>HAPAG</v>
          </cell>
          <cell r="C261" t="str">
            <v>DOUALA</v>
          </cell>
          <cell r="D261" t="str">
            <v>ISTANBUL</v>
          </cell>
          <cell r="E261">
            <v>40</v>
          </cell>
          <cell r="F261">
            <v>452</v>
          </cell>
          <cell r="G261" t="str">
            <v>USD</v>
          </cell>
        </row>
        <row r="262">
          <cell r="A262" t="str">
            <v>HAPAGDOUALAVALENCIA20</v>
          </cell>
          <cell r="B262" t="str">
            <v>HAPAG</v>
          </cell>
          <cell r="C262" t="str">
            <v>DOUALA</v>
          </cell>
          <cell r="D262" t="str">
            <v>VALENCIA</v>
          </cell>
          <cell r="E262">
            <v>20</v>
          </cell>
          <cell r="F262">
            <v>206</v>
          </cell>
          <cell r="G262" t="str">
            <v>USD</v>
          </cell>
        </row>
        <row r="263">
          <cell r="A263" t="str">
            <v>HAPAGDOUALAVALENCIA40</v>
          </cell>
          <cell r="B263" t="str">
            <v>HAPAG</v>
          </cell>
          <cell r="C263" t="str">
            <v>DOUALA</v>
          </cell>
          <cell r="D263" t="str">
            <v>VALENCIA</v>
          </cell>
          <cell r="E263">
            <v>40</v>
          </cell>
          <cell r="F263">
            <v>412</v>
          </cell>
          <cell r="G263" t="str">
            <v>USD</v>
          </cell>
        </row>
        <row r="264">
          <cell r="A264" t="str">
            <v>HAPAGFREETOWNAmsterdam20</v>
          </cell>
          <cell r="B264" t="str">
            <v>HAPAG</v>
          </cell>
          <cell r="C264" t="str">
            <v>FREETOWN</v>
          </cell>
          <cell r="D264" t="str">
            <v>Amsterdam</v>
          </cell>
          <cell r="E264">
            <v>20</v>
          </cell>
          <cell r="F264">
            <v>257</v>
          </cell>
          <cell r="G264" t="str">
            <v>EUR</v>
          </cell>
        </row>
        <row r="265">
          <cell r="A265" t="str">
            <v>HAPAGFREETOWNAmsterdam40</v>
          </cell>
          <cell r="B265" t="str">
            <v>HAPAG</v>
          </cell>
          <cell r="C265" t="str">
            <v>FREETOWN</v>
          </cell>
          <cell r="D265" t="str">
            <v>Amsterdam</v>
          </cell>
          <cell r="E265">
            <v>40</v>
          </cell>
          <cell r="F265">
            <v>412</v>
          </cell>
          <cell r="G265" t="str">
            <v>USD</v>
          </cell>
        </row>
        <row r="266">
          <cell r="A266" t="str">
            <v>HAPAGFREETOWNANTWERP40</v>
          </cell>
          <cell r="B266" t="str">
            <v>HAPAG</v>
          </cell>
          <cell r="C266" t="str">
            <v>FREETOWN</v>
          </cell>
          <cell r="D266" t="str">
            <v>ANTWERP</v>
          </cell>
          <cell r="E266">
            <v>40</v>
          </cell>
          <cell r="F266">
            <v>412</v>
          </cell>
          <cell r="G266" t="str">
            <v>USD</v>
          </cell>
        </row>
        <row r="267">
          <cell r="A267" t="str">
            <v>HAPAGFREETOWNANTWERP20</v>
          </cell>
          <cell r="B267" t="str">
            <v>HAPAG</v>
          </cell>
          <cell r="C267" t="str">
            <v>FREETOWN</v>
          </cell>
          <cell r="D267" t="str">
            <v>ANTWERP</v>
          </cell>
          <cell r="E267">
            <v>20</v>
          </cell>
          <cell r="F267">
            <v>206</v>
          </cell>
          <cell r="G267" t="str">
            <v>USD</v>
          </cell>
        </row>
        <row r="268">
          <cell r="A268" t="str">
            <v>HAPAGFREETOWNBARCELONA40</v>
          </cell>
          <cell r="B268" t="str">
            <v>HAPAG</v>
          </cell>
          <cell r="C268" t="str">
            <v>FREETOWN</v>
          </cell>
          <cell r="D268" t="str">
            <v>BARCELONA</v>
          </cell>
          <cell r="E268">
            <v>40</v>
          </cell>
          <cell r="F268">
            <v>412</v>
          </cell>
          <cell r="G268" t="str">
            <v>USD</v>
          </cell>
        </row>
        <row r="269">
          <cell r="A269" t="str">
            <v>HAPAGFREETOWNBARCELONA20</v>
          </cell>
          <cell r="B269" t="str">
            <v>HAPAG</v>
          </cell>
          <cell r="C269" t="str">
            <v>FREETOWN</v>
          </cell>
          <cell r="D269" t="str">
            <v>BARCELONA</v>
          </cell>
          <cell r="E269">
            <v>20</v>
          </cell>
          <cell r="F269">
            <v>206</v>
          </cell>
          <cell r="G269" t="str">
            <v>USD</v>
          </cell>
        </row>
        <row r="270">
          <cell r="A270" t="str">
            <v>HAPAGFREETOWNBATAM40</v>
          </cell>
          <cell r="B270" t="str">
            <v>HAPAG</v>
          </cell>
          <cell r="C270" t="str">
            <v>FREETOWN</v>
          </cell>
          <cell r="D270" t="str">
            <v>BATAM</v>
          </cell>
          <cell r="E270">
            <v>40</v>
          </cell>
          <cell r="F270">
            <v>752</v>
          </cell>
          <cell r="G270" t="str">
            <v>USD</v>
          </cell>
        </row>
        <row r="271">
          <cell r="A271" t="str">
            <v>HAPAGFREETOWNBATAM20</v>
          </cell>
          <cell r="B271" t="str">
            <v>HAPAG</v>
          </cell>
          <cell r="C271" t="str">
            <v>FREETOWN</v>
          </cell>
          <cell r="D271" t="str">
            <v>BATAM</v>
          </cell>
          <cell r="E271">
            <v>20</v>
          </cell>
          <cell r="F271">
            <v>376</v>
          </cell>
          <cell r="G271" t="str">
            <v>USD</v>
          </cell>
        </row>
        <row r="272">
          <cell r="A272" t="str">
            <v>HAPAGFREETOWNGENOA40</v>
          </cell>
          <cell r="B272" t="str">
            <v>HAPAG</v>
          </cell>
          <cell r="C272" t="str">
            <v>FREETOWN</v>
          </cell>
          <cell r="D272" t="str">
            <v>GENOA</v>
          </cell>
          <cell r="E272">
            <v>40</v>
          </cell>
          <cell r="F272">
            <v>412</v>
          </cell>
          <cell r="G272" t="str">
            <v>USD</v>
          </cell>
        </row>
        <row r="273">
          <cell r="A273" t="str">
            <v>HAPAGFREETOWNGENOA40</v>
          </cell>
          <cell r="B273" t="str">
            <v>HAPAG</v>
          </cell>
          <cell r="C273" t="str">
            <v>FREETOWN</v>
          </cell>
          <cell r="D273" t="str">
            <v>GENOA</v>
          </cell>
          <cell r="E273">
            <v>40</v>
          </cell>
          <cell r="F273">
            <v>412</v>
          </cell>
          <cell r="G273" t="str">
            <v>USD</v>
          </cell>
        </row>
        <row r="274">
          <cell r="A274" t="str">
            <v>HAPAGFREETOWNHAMBURG20</v>
          </cell>
          <cell r="B274" t="str">
            <v>HAPAG</v>
          </cell>
          <cell r="C274" t="str">
            <v>FREETOWN</v>
          </cell>
          <cell r="D274" t="str">
            <v>HAMBURG</v>
          </cell>
          <cell r="E274">
            <v>20</v>
          </cell>
          <cell r="F274">
            <v>206</v>
          </cell>
          <cell r="G274" t="str">
            <v>USD</v>
          </cell>
        </row>
        <row r="275">
          <cell r="A275" t="str">
            <v>HAPAGFREETOWNHAMBURG40</v>
          </cell>
          <cell r="B275" t="str">
            <v>HAPAG</v>
          </cell>
          <cell r="C275" t="str">
            <v>FREETOWN</v>
          </cell>
          <cell r="D275" t="str">
            <v>HAMBURG</v>
          </cell>
          <cell r="E275">
            <v>40</v>
          </cell>
          <cell r="F275">
            <v>412</v>
          </cell>
          <cell r="G275" t="str">
            <v>USD</v>
          </cell>
        </row>
        <row r="276">
          <cell r="A276" t="str">
            <v>HAPAGFREETOWNISTANBUL20</v>
          </cell>
          <cell r="B276" t="str">
            <v>HAPAG</v>
          </cell>
          <cell r="C276" t="str">
            <v>FREETOWN</v>
          </cell>
          <cell r="D276" t="str">
            <v>ISTANBUL</v>
          </cell>
          <cell r="E276">
            <v>20</v>
          </cell>
          <cell r="F276">
            <v>227</v>
          </cell>
          <cell r="G276" t="str">
            <v>USD</v>
          </cell>
        </row>
        <row r="277">
          <cell r="A277" t="str">
            <v>HAPAGFREETOWNISTANBUL40</v>
          </cell>
          <cell r="B277" t="str">
            <v>HAPAG</v>
          </cell>
          <cell r="C277" t="str">
            <v>FREETOWN</v>
          </cell>
          <cell r="D277" t="str">
            <v>ISTANBUL</v>
          </cell>
          <cell r="E277">
            <v>40</v>
          </cell>
          <cell r="F277">
            <v>454</v>
          </cell>
          <cell r="G277" t="str">
            <v>USD</v>
          </cell>
        </row>
        <row r="278">
          <cell r="A278" t="str">
            <v>HAPAGFREETOWNJAKARTA20</v>
          </cell>
          <cell r="B278" t="str">
            <v>HAPAG</v>
          </cell>
          <cell r="C278" t="str">
            <v>FREETOWN</v>
          </cell>
          <cell r="D278" t="str">
            <v>JAKARTA</v>
          </cell>
          <cell r="E278">
            <v>20</v>
          </cell>
          <cell r="F278">
            <v>376</v>
          </cell>
          <cell r="G278" t="str">
            <v>USD</v>
          </cell>
        </row>
        <row r="279">
          <cell r="A279" t="str">
            <v>HAPAGFREETOWNJAKARTA40</v>
          </cell>
          <cell r="B279" t="str">
            <v>HAPAG</v>
          </cell>
          <cell r="C279" t="str">
            <v>FREETOWN</v>
          </cell>
          <cell r="D279" t="str">
            <v>JAKARTA</v>
          </cell>
          <cell r="E279">
            <v>40</v>
          </cell>
          <cell r="F279">
            <v>752</v>
          </cell>
          <cell r="G279" t="str">
            <v>USD</v>
          </cell>
        </row>
        <row r="280">
          <cell r="A280" t="str">
            <v>HAPAGFREETOWNMONTREAL40</v>
          </cell>
          <cell r="B280" t="str">
            <v>HAPAG</v>
          </cell>
          <cell r="C280" t="str">
            <v>FREETOWN</v>
          </cell>
          <cell r="D280" t="str">
            <v>MONTREAL</v>
          </cell>
          <cell r="E280">
            <v>40</v>
          </cell>
          <cell r="F280">
            <v>1374</v>
          </cell>
          <cell r="G280" t="str">
            <v>USD</v>
          </cell>
        </row>
        <row r="281">
          <cell r="A281" t="str">
            <v>HAPAGFREETOWNMONTREAL20</v>
          </cell>
          <cell r="B281" t="str">
            <v>HAPAG</v>
          </cell>
          <cell r="C281" t="str">
            <v>FREETOWN</v>
          </cell>
          <cell r="D281" t="str">
            <v>MONTREAL</v>
          </cell>
          <cell r="E281">
            <v>20</v>
          </cell>
          <cell r="F281">
            <v>687</v>
          </cell>
          <cell r="G281" t="str">
            <v>USD</v>
          </cell>
        </row>
        <row r="282">
          <cell r="A282" t="str">
            <v>HAPAGFREETOWNPASIR GUDANG40</v>
          </cell>
          <cell r="B282" t="str">
            <v>HAPAG</v>
          </cell>
          <cell r="C282" t="str">
            <v>FREETOWN</v>
          </cell>
          <cell r="D282" t="str">
            <v>PASIR GUDANG</v>
          </cell>
          <cell r="E282">
            <v>40</v>
          </cell>
          <cell r="F282">
            <v>752</v>
          </cell>
          <cell r="G282" t="str">
            <v>USD</v>
          </cell>
        </row>
        <row r="283">
          <cell r="A283" t="str">
            <v>HAPAGFREETOWNPASIR GUDANG20</v>
          </cell>
          <cell r="B283" t="str">
            <v>HAPAG</v>
          </cell>
          <cell r="C283" t="str">
            <v>FREETOWN</v>
          </cell>
          <cell r="D283" t="str">
            <v>PASIR GUDANG</v>
          </cell>
          <cell r="E283">
            <v>20</v>
          </cell>
          <cell r="F283">
            <v>376</v>
          </cell>
          <cell r="G283" t="str">
            <v>USD</v>
          </cell>
        </row>
        <row r="284">
          <cell r="A284" t="str">
            <v>HAPAGFREETOWNPORT KLANG40</v>
          </cell>
          <cell r="B284" t="str">
            <v>HAPAG</v>
          </cell>
          <cell r="C284" t="str">
            <v>FREETOWN</v>
          </cell>
          <cell r="D284" t="str">
            <v>PORT KLANG</v>
          </cell>
          <cell r="E284">
            <v>40</v>
          </cell>
          <cell r="F284">
            <v>752</v>
          </cell>
          <cell r="G284" t="str">
            <v>USD</v>
          </cell>
        </row>
        <row r="285">
          <cell r="A285" t="str">
            <v>HAPAGFREETOWNPORT KLANG20</v>
          </cell>
          <cell r="B285" t="str">
            <v>HAPAG</v>
          </cell>
          <cell r="C285" t="str">
            <v>FREETOWN</v>
          </cell>
          <cell r="D285" t="str">
            <v>PORT KLANG</v>
          </cell>
          <cell r="E285">
            <v>20</v>
          </cell>
          <cell r="F285">
            <v>376</v>
          </cell>
          <cell r="G285" t="str">
            <v>USD</v>
          </cell>
        </row>
        <row r="286">
          <cell r="A286" t="str">
            <v>HAPAGFREETOWNPTP40</v>
          </cell>
          <cell r="B286" t="str">
            <v>HAPAG</v>
          </cell>
          <cell r="C286" t="str">
            <v>FREETOWN</v>
          </cell>
          <cell r="D286" t="str">
            <v>PTP</v>
          </cell>
          <cell r="E286">
            <v>40</v>
          </cell>
          <cell r="F286">
            <v>752</v>
          </cell>
          <cell r="G286" t="str">
            <v>USD</v>
          </cell>
        </row>
        <row r="287">
          <cell r="A287" t="str">
            <v>HAPAGFREETOWNPTP40</v>
          </cell>
          <cell r="B287" t="str">
            <v>HAPAG</v>
          </cell>
          <cell r="C287" t="str">
            <v>FREETOWN</v>
          </cell>
          <cell r="D287" t="str">
            <v>PTP</v>
          </cell>
          <cell r="E287">
            <v>40</v>
          </cell>
          <cell r="F287">
            <v>752</v>
          </cell>
          <cell r="G287" t="str">
            <v>USD</v>
          </cell>
        </row>
        <row r="288">
          <cell r="A288" t="str">
            <v>HAPAGFREETOWNROTTERDAM20</v>
          </cell>
          <cell r="B288" t="str">
            <v>HAPAG</v>
          </cell>
          <cell r="C288" t="str">
            <v>FREETOWN</v>
          </cell>
          <cell r="D288" t="str">
            <v>ROTTERDAM</v>
          </cell>
          <cell r="E288">
            <v>20</v>
          </cell>
          <cell r="F288">
            <v>206</v>
          </cell>
          <cell r="G288" t="str">
            <v>USD</v>
          </cell>
        </row>
        <row r="289">
          <cell r="A289" t="str">
            <v>HAPAGFREETOWNROTTERDAM40</v>
          </cell>
          <cell r="B289" t="str">
            <v>HAPAG</v>
          </cell>
          <cell r="C289" t="str">
            <v>FREETOWN</v>
          </cell>
          <cell r="D289" t="str">
            <v>ROTTERDAM</v>
          </cell>
          <cell r="E289">
            <v>40</v>
          </cell>
          <cell r="F289">
            <v>412</v>
          </cell>
          <cell r="G289" t="str">
            <v>USD</v>
          </cell>
        </row>
        <row r="290">
          <cell r="A290" t="str">
            <v>HAPAGFREETOWNSURABAYA20</v>
          </cell>
          <cell r="B290" t="str">
            <v>HAPAG</v>
          </cell>
          <cell r="C290" t="str">
            <v>FREETOWN</v>
          </cell>
          <cell r="D290" t="str">
            <v>SURABAYA</v>
          </cell>
          <cell r="E290">
            <v>20</v>
          </cell>
          <cell r="F290">
            <v>376</v>
          </cell>
          <cell r="G290" t="str">
            <v>USD</v>
          </cell>
        </row>
        <row r="291">
          <cell r="A291" t="str">
            <v>HAPAGFREETOWNSURABAYA40</v>
          </cell>
          <cell r="B291" t="str">
            <v>HAPAG</v>
          </cell>
          <cell r="C291" t="str">
            <v>FREETOWN</v>
          </cell>
          <cell r="D291" t="str">
            <v>SURABAYA</v>
          </cell>
          <cell r="E291">
            <v>40</v>
          </cell>
          <cell r="F291">
            <v>752</v>
          </cell>
          <cell r="G291" t="str">
            <v>EUR</v>
          </cell>
        </row>
        <row r="292">
          <cell r="A292" t="str">
            <v>HAPAGFREETOWNTALLINN40</v>
          </cell>
          <cell r="B292" t="str">
            <v>HAPAG</v>
          </cell>
          <cell r="C292" t="str">
            <v>FREETOWN</v>
          </cell>
          <cell r="D292" t="str">
            <v>TALLINN</v>
          </cell>
          <cell r="E292">
            <v>40</v>
          </cell>
          <cell r="F292">
            <v>412</v>
          </cell>
          <cell r="G292" t="str">
            <v>EUR</v>
          </cell>
        </row>
        <row r="293">
          <cell r="A293" t="str">
            <v>HAPAGFREETOWNTALLINN20</v>
          </cell>
          <cell r="B293" t="str">
            <v>HAPAG</v>
          </cell>
          <cell r="C293" t="str">
            <v>FREETOWN</v>
          </cell>
          <cell r="D293" t="str">
            <v>TALLINN</v>
          </cell>
          <cell r="E293">
            <v>20</v>
          </cell>
          <cell r="F293">
            <v>206</v>
          </cell>
          <cell r="G293" t="str">
            <v>EUR</v>
          </cell>
        </row>
        <row r="294">
          <cell r="A294" t="str">
            <v>HAPAGFREETOWNVALENCIA40</v>
          </cell>
          <cell r="B294" t="str">
            <v>HAPAG</v>
          </cell>
          <cell r="C294" t="str">
            <v>FREETOWN</v>
          </cell>
          <cell r="D294" t="str">
            <v>VALENCIA</v>
          </cell>
          <cell r="E294">
            <v>40</v>
          </cell>
          <cell r="F294">
            <v>412</v>
          </cell>
          <cell r="G294" t="str">
            <v>EUR</v>
          </cell>
        </row>
        <row r="295">
          <cell r="A295" t="str">
            <v>HAPAGFREETOWNVALENCIA20</v>
          </cell>
          <cell r="B295" t="str">
            <v>HAPAG</v>
          </cell>
          <cell r="C295" t="str">
            <v>FREETOWN</v>
          </cell>
          <cell r="D295" t="str">
            <v>VALENCIA</v>
          </cell>
          <cell r="E295">
            <v>20</v>
          </cell>
          <cell r="F295">
            <v>206</v>
          </cell>
          <cell r="G295" t="str">
            <v>EUR</v>
          </cell>
        </row>
        <row r="296">
          <cell r="A296" t="str">
            <v>HAPAGKRIBIAMSTERDAM20</v>
          </cell>
          <cell r="B296" t="str">
            <v>HAPAG</v>
          </cell>
          <cell r="C296" t="str">
            <v>KRIBI</v>
          </cell>
          <cell r="D296" t="str">
            <v>AMSTERDAM</v>
          </cell>
          <cell r="E296">
            <v>20</v>
          </cell>
          <cell r="F296">
            <v>257</v>
          </cell>
          <cell r="G296" t="str">
            <v>EUR</v>
          </cell>
        </row>
        <row r="297">
          <cell r="A297" t="str">
            <v>HAPAGKRIBIAMSTERDAM40</v>
          </cell>
          <cell r="B297" t="str">
            <v>HAPAG</v>
          </cell>
          <cell r="C297" t="str">
            <v>KRIBI</v>
          </cell>
          <cell r="D297" t="str">
            <v>AMSTERDAM</v>
          </cell>
          <cell r="E297">
            <v>40</v>
          </cell>
          <cell r="F297">
            <v>400</v>
          </cell>
          <cell r="G297" t="str">
            <v>EUR</v>
          </cell>
        </row>
        <row r="298">
          <cell r="A298" t="str">
            <v>HAPAGKRIBIANTWERP20</v>
          </cell>
          <cell r="B298" t="str">
            <v>HAPAG</v>
          </cell>
          <cell r="C298" t="str">
            <v>KRIBI</v>
          </cell>
          <cell r="D298" t="str">
            <v>ANTWERP</v>
          </cell>
          <cell r="E298">
            <v>20</v>
          </cell>
          <cell r="F298">
            <v>206</v>
          </cell>
          <cell r="G298" t="str">
            <v>EUR</v>
          </cell>
        </row>
        <row r="299">
          <cell r="A299" t="str">
            <v>HAPAGKRIBIANTWERP40</v>
          </cell>
          <cell r="B299" t="str">
            <v>HAPAG</v>
          </cell>
          <cell r="C299" t="str">
            <v>KRIBI</v>
          </cell>
          <cell r="D299" t="str">
            <v>ANTWERP</v>
          </cell>
          <cell r="E299">
            <v>40</v>
          </cell>
          <cell r="F299">
            <v>412</v>
          </cell>
          <cell r="G299" t="str">
            <v>EUR</v>
          </cell>
        </row>
        <row r="300">
          <cell r="A300" t="str">
            <v>HAPAGKRIBIBARCELONA20</v>
          </cell>
          <cell r="B300" t="str">
            <v>HAPAG</v>
          </cell>
          <cell r="C300" t="str">
            <v>KRIBI</v>
          </cell>
          <cell r="D300" t="str">
            <v>BARCELONA</v>
          </cell>
          <cell r="E300">
            <v>20</v>
          </cell>
          <cell r="F300">
            <v>206</v>
          </cell>
          <cell r="G300" t="str">
            <v>USD</v>
          </cell>
        </row>
        <row r="301">
          <cell r="A301" t="str">
            <v>HAPAGKRIBIBARCELONA40</v>
          </cell>
          <cell r="B301" t="str">
            <v>HAPAG</v>
          </cell>
          <cell r="C301" t="str">
            <v>KRIBI</v>
          </cell>
          <cell r="D301" t="str">
            <v>BARCELONA</v>
          </cell>
          <cell r="E301">
            <v>40</v>
          </cell>
          <cell r="F301">
            <v>412</v>
          </cell>
          <cell r="G301" t="str">
            <v>EUR</v>
          </cell>
        </row>
        <row r="302">
          <cell r="A302" t="str">
            <v>HAPAGKRIBIBATAM20</v>
          </cell>
          <cell r="B302" t="str">
            <v>HAPAG</v>
          </cell>
          <cell r="C302" t="str">
            <v>KRIBI</v>
          </cell>
          <cell r="D302" t="str">
            <v>BATAM</v>
          </cell>
          <cell r="E302">
            <v>20</v>
          </cell>
          <cell r="F302">
            <v>376</v>
          </cell>
          <cell r="G302" t="str">
            <v>EUR</v>
          </cell>
        </row>
        <row r="303">
          <cell r="A303" t="str">
            <v>HAPAGKRIBIBATAM40</v>
          </cell>
          <cell r="B303" t="str">
            <v>HAPAG</v>
          </cell>
          <cell r="C303" t="str">
            <v>KRIBI</v>
          </cell>
          <cell r="D303" t="str">
            <v>BATAM</v>
          </cell>
          <cell r="E303">
            <v>40</v>
          </cell>
          <cell r="F303">
            <v>752</v>
          </cell>
          <cell r="G303" t="str">
            <v>EUR</v>
          </cell>
        </row>
        <row r="304">
          <cell r="A304" t="str">
            <v>HAPAGKRIBIGENOA20</v>
          </cell>
          <cell r="B304" t="str">
            <v>HAPAG</v>
          </cell>
          <cell r="C304" t="str">
            <v>KRIBI</v>
          </cell>
          <cell r="D304" t="str">
            <v>GENOA</v>
          </cell>
          <cell r="E304">
            <v>20</v>
          </cell>
          <cell r="F304">
            <v>206</v>
          </cell>
          <cell r="G304" t="str">
            <v>EUR</v>
          </cell>
        </row>
        <row r="305">
          <cell r="A305" t="str">
            <v>HAPAGKRIBIGENOA40</v>
          </cell>
          <cell r="B305" t="str">
            <v>HAPAG</v>
          </cell>
          <cell r="C305" t="str">
            <v>KRIBI</v>
          </cell>
          <cell r="D305" t="str">
            <v>GENOA</v>
          </cell>
          <cell r="E305">
            <v>40</v>
          </cell>
          <cell r="F305">
            <v>412</v>
          </cell>
          <cell r="G305" t="str">
            <v>EUR</v>
          </cell>
        </row>
        <row r="306">
          <cell r="A306" t="str">
            <v>HAPAGKRIBIHAMBURG20</v>
          </cell>
          <cell r="B306" t="str">
            <v>HAPAG</v>
          </cell>
          <cell r="C306" t="str">
            <v>KRIBI</v>
          </cell>
          <cell r="D306" t="str">
            <v>HAMBURG</v>
          </cell>
          <cell r="E306">
            <v>20</v>
          </cell>
          <cell r="F306">
            <v>206</v>
          </cell>
          <cell r="G306" t="str">
            <v>EUR</v>
          </cell>
        </row>
        <row r="307">
          <cell r="A307" t="str">
            <v>HAPAGKRIBIHAMBURG40</v>
          </cell>
          <cell r="B307" t="str">
            <v>HAPAG</v>
          </cell>
          <cell r="C307" t="str">
            <v>KRIBI</v>
          </cell>
          <cell r="D307" t="str">
            <v>HAMBURG</v>
          </cell>
          <cell r="E307">
            <v>40</v>
          </cell>
          <cell r="F307">
            <v>412</v>
          </cell>
          <cell r="G307" t="str">
            <v>EUR</v>
          </cell>
        </row>
        <row r="308">
          <cell r="A308" t="str">
            <v>HAPAGKRIBIISTANBUL20</v>
          </cell>
          <cell r="B308" t="str">
            <v>HAPAG</v>
          </cell>
          <cell r="C308" t="str">
            <v>KRIBI</v>
          </cell>
          <cell r="D308" t="str">
            <v>ISTANBUL</v>
          </cell>
          <cell r="E308">
            <v>20</v>
          </cell>
          <cell r="F308">
            <v>226</v>
          </cell>
          <cell r="G308" t="str">
            <v>EUR</v>
          </cell>
        </row>
        <row r="309">
          <cell r="A309" t="str">
            <v>HAPAGKRIBIISTANBUL40</v>
          </cell>
          <cell r="B309" t="str">
            <v>HAPAG</v>
          </cell>
          <cell r="C309" t="str">
            <v>KRIBI</v>
          </cell>
          <cell r="D309" t="str">
            <v>ISTANBUL</v>
          </cell>
          <cell r="E309">
            <v>40</v>
          </cell>
          <cell r="F309">
            <v>452</v>
          </cell>
          <cell r="G309" t="str">
            <v>EUR</v>
          </cell>
        </row>
        <row r="310">
          <cell r="A310" t="str">
            <v>HAPAGKRIBIJAKARTA20</v>
          </cell>
          <cell r="B310" t="str">
            <v>HAPAG</v>
          </cell>
          <cell r="C310" t="str">
            <v>KRIBI</v>
          </cell>
          <cell r="D310" t="str">
            <v>JAKARTA</v>
          </cell>
          <cell r="E310">
            <v>20</v>
          </cell>
          <cell r="F310">
            <v>376</v>
          </cell>
          <cell r="G310" t="str">
            <v>EUR</v>
          </cell>
        </row>
        <row r="311">
          <cell r="A311" t="str">
            <v>HAPAGKRIBIJAKARTA40</v>
          </cell>
          <cell r="B311" t="str">
            <v>HAPAG</v>
          </cell>
          <cell r="C311" t="str">
            <v>KRIBI</v>
          </cell>
          <cell r="D311" t="str">
            <v>JAKARTA</v>
          </cell>
          <cell r="E311">
            <v>40</v>
          </cell>
          <cell r="F311">
            <v>752</v>
          </cell>
          <cell r="G311" t="str">
            <v>USD</v>
          </cell>
        </row>
        <row r="312">
          <cell r="A312" t="str">
            <v>HAPAGKRIBIMONTREAL20</v>
          </cell>
          <cell r="B312" t="str">
            <v>HAPAG</v>
          </cell>
          <cell r="C312" t="str">
            <v>KRIBI</v>
          </cell>
          <cell r="D312" t="str">
            <v>MONTREAL</v>
          </cell>
          <cell r="E312">
            <v>20</v>
          </cell>
          <cell r="F312">
            <v>687</v>
          </cell>
          <cell r="G312" t="str">
            <v>USD</v>
          </cell>
        </row>
        <row r="313">
          <cell r="A313" t="str">
            <v>HAPAGKRIBIMONTREAL40</v>
          </cell>
          <cell r="B313" t="str">
            <v>HAPAG</v>
          </cell>
          <cell r="C313" t="str">
            <v>KRIBI</v>
          </cell>
          <cell r="D313" t="str">
            <v>MONTREAL</v>
          </cell>
          <cell r="E313">
            <v>40</v>
          </cell>
          <cell r="F313">
            <v>1374</v>
          </cell>
          <cell r="G313" t="str">
            <v>EUR</v>
          </cell>
        </row>
        <row r="314">
          <cell r="A314" t="str">
            <v>HAPAGKRIBIPASIR GUDANG20</v>
          </cell>
          <cell r="B314" t="str">
            <v>HAPAG</v>
          </cell>
          <cell r="C314" t="str">
            <v>KRIBI</v>
          </cell>
          <cell r="D314" t="str">
            <v>PASIR GUDANG</v>
          </cell>
          <cell r="E314">
            <v>20</v>
          </cell>
          <cell r="F314">
            <v>376</v>
          </cell>
          <cell r="G314" t="str">
            <v>EUR</v>
          </cell>
        </row>
        <row r="315">
          <cell r="A315" t="str">
            <v>HAPAGKRIBIPASIR GUDANG40</v>
          </cell>
          <cell r="B315" t="str">
            <v>HAPAG</v>
          </cell>
          <cell r="C315" t="str">
            <v>KRIBI</v>
          </cell>
          <cell r="D315" t="str">
            <v>PASIR GUDANG</v>
          </cell>
          <cell r="E315">
            <v>40</v>
          </cell>
          <cell r="F315">
            <v>752</v>
          </cell>
          <cell r="G315" t="str">
            <v>EUR</v>
          </cell>
        </row>
        <row r="316">
          <cell r="A316" t="str">
            <v>HAPAGKRIBIPORT KLANG20</v>
          </cell>
          <cell r="B316" t="str">
            <v>HAPAG</v>
          </cell>
          <cell r="C316" t="str">
            <v>KRIBI</v>
          </cell>
          <cell r="D316" t="str">
            <v>PORT KLANG</v>
          </cell>
          <cell r="E316">
            <v>20</v>
          </cell>
          <cell r="F316">
            <v>376</v>
          </cell>
          <cell r="G316" t="str">
            <v>EUR</v>
          </cell>
        </row>
        <row r="317">
          <cell r="A317" t="str">
            <v>HAPAGKRIBIPORT KLANG40</v>
          </cell>
          <cell r="B317" t="str">
            <v>HAPAG</v>
          </cell>
          <cell r="C317" t="str">
            <v>KRIBI</v>
          </cell>
          <cell r="D317" t="str">
            <v>PORT KLANG</v>
          </cell>
          <cell r="E317">
            <v>40</v>
          </cell>
          <cell r="F317">
            <v>893</v>
          </cell>
          <cell r="G317" t="str">
            <v>EUR</v>
          </cell>
        </row>
        <row r="318">
          <cell r="A318" t="str">
            <v>HAPAGKRIBIPTP20</v>
          </cell>
          <cell r="B318" t="str">
            <v>HAPAG</v>
          </cell>
          <cell r="C318" t="str">
            <v>KRIBI</v>
          </cell>
          <cell r="D318" t="str">
            <v>PTP</v>
          </cell>
          <cell r="E318">
            <v>20</v>
          </cell>
          <cell r="F318">
            <v>376</v>
          </cell>
          <cell r="G318" t="str">
            <v>EUR</v>
          </cell>
        </row>
        <row r="319">
          <cell r="A319" t="str">
            <v>HAPAGKRIBIPTP40</v>
          </cell>
          <cell r="B319" t="str">
            <v>HAPAG</v>
          </cell>
          <cell r="C319" t="str">
            <v>KRIBI</v>
          </cell>
          <cell r="D319" t="str">
            <v>PTP</v>
          </cell>
          <cell r="E319">
            <v>40</v>
          </cell>
          <cell r="F319">
            <v>752</v>
          </cell>
          <cell r="G319" t="str">
            <v>EUR</v>
          </cell>
        </row>
        <row r="320">
          <cell r="A320" t="str">
            <v>HAPAGKRIBISURABAYA20</v>
          </cell>
          <cell r="B320" t="str">
            <v>HAPAG</v>
          </cell>
          <cell r="C320" t="str">
            <v>KRIBI</v>
          </cell>
          <cell r="D320" t="str">
            <v>SURABAYA</v>
          </cell>
          <cell r="E320">
            <v>20</v>
          </cell>
          <cell r="F320">
            <v>376</v>
          </cell>
          <cell r="G320" t="str">
            <v>EUR</v>
          </cell>
        </row>
        <row r="321">
          <cell r="A321" t="str">
            <v>HAPAGKRIBISURABAYA40</v>
          </cell>
          <cell r="B321" t="str">
            <v>HAPAG</v>
          </cell>
          <cell r="C321" t="str">
            <v>KRIBI</v>
          </cell>
          <cell r="D321" t="str">
            <v>SURABAYA</v>
          </cell>
          <cell r="E321">
            <v>40</v>
          </cell>
          <cell r="F321">
            <v>752</v>
          </cell>
          <cell r="G321" t="str">
            <v>USD</v>
          </cell>
        </row>
        <row r="322">
          <cell r="A322" t="str">
            <v>HAPAGKRIBITALLINN20</v>
          </cell>
          <cell r="B322" t="str">
            <v>HAPAG</v>
          </cell>
          <cell r="C322" t="str">
            <v>KRIBI</v>
          </cell>
          <cell r="D322" t="str">
            <v>TALLINN</v>
          </cell>
          <cell r="E322">
            <v>20</v>
          </cell>
          <cell r="F322">
            <v>206</v>
          </cell>
          <cell r="G322" t="str">
            <v>USD</v>
          </cell>
        </row>
        <row r="323">
          <cell r="A323" t="str">
            <v>HAPAGKRIBITALLINN40</v>
          </cell>
          <cell r="B323" t="str">
            <v>HAPAG</v>
          </cell>
          <cell r="C323" t="str">
            <v>KRIBI</v>
          </cell>
          <cell r="D323" t="str">
            <v>TALLINN</v>
          </cell>
          <cell r="E323">
            <v>40</v>
          </cell>
          <cell r="F323">
            <v>412</v>
          </cell>
          <cell r="G323" t="str">
            <v>EUR</v>
          </cell>
        </row>
        <row r="324">
          <cell r="A324" t="str">
            <v>HAPAGKRIBIVALENCIA20</v>
          </cell>
          <cell r="B324" t="str">
            <v>HAPAG</v>
          </cell>
          <cell r="C324" t="str">
            <v>KRIBI</v>
          </cell>
          <cell r="D324" t="str">
            <v>VALENCIA</v>
          </cell>
          <cell r="E324">
            <v>20</v>
          </cell>
          <cell r="F324">
            <v>206</v>
          </cell>
          <cell r="G324" t="str">
            <v>EUR</v>
          </cell>
        </row>
        <row r="325">
          <cell r="A325" t="str">
            <v>HAPAGKRIBIVALENCIA40</v>
          </cell>
          <cell r="B325" t="str">
            <v>HAPAG</v>
          </cell>
          <cell r="C325" t="str">
            <v>KRIBI</v>
          </cell>
          <cell r="D325" t="str">
            <v>VALENCIA</v>
          </cell>
          <cell r="E325">
            <v>40</v>
          </cell>
          <cell r="F325">
            <v>412</v>
          </cell>
          <cell r="G325" t="str">
            <v>EUR</v>
          </cell>
        </row>
        <row r="326">
          <cell r="A326" t="str">
            <v>HAPAGMonroviaAmsterdam20</v>
          </cell>
          <cell r="B326" t="str">
            <v>HAPAG</v>
          </cell>
          <cell r="C326" t="str">
            <v>Monrovia</v>
          </cell>
          <cell r="D326" t="str">
            <v>Amsterdam</v>
          </cell>
          <cell r="E326">
            <v>20</v>
          </cell>
          <cell r="F326">
            <v>257</v>
          </cell>
          <cell r="G326" t="str">
            <v>EUR</v>
          </cell>
        </row>
        <row r="327">
          <cell r="A327" t="str">
            <v>HAPAGMonroviaAmsterdam40</v>
          </cell>
          <cell r="B327" t="str">
            <v>HAPAG</v>
          </cell>
          <cell r="C327" t="str">
            <v>Monrovia</v>
          </cell>
          <cell r="D327" t="str">
            <v>Amsterdam</v>
          </cell>
          <cell r="E327">
            <v>40</v>
          </cell>
          <cell r="F327">
            <v>412</v>
          </cell>
          <cell r="G327" t="str">
            <v>USD</v>
          </cell>
        </row>
        <row r="328">
          <cell r="A328" t="str">
            <v>HAPAGMonroviaANTWERP20</v>
          </cell>
          <cell r="B328" t="str">
            <v>HAPAG</v>
          </cell>
          <cell r="C328" t="str">
            <v>Monrovia</v>
          </cell>
          <cell r="D328" t="str">
            <v>ANTWERP</v>
          </cell>
          <cell r="E328">
            <v>20</v>
          </cell>
          <cell r="F328">
            <v>206</v>
          </cell>
          <cell r="G328" t="str">
            <v>USD</v>
          </cell>
        </row>
        <row r="329">
          <cell r="A329" t="str">
            <v>HAPAGMonroviaANTWERP40</v>
          </cell>
          <cell r="B329" t="str">
            <v>HAPAG</v>
          </cell>
          <cell r="C329" t="str">
            <v>Monrovia</v>
          </cell>
          <cell r="D329" t="str">
            <v>ANTWERP</v>
          </cell>
          <cell r="E329">
            <v>40</v>
          </cell>
          <cell r="F329">
            <v>412</v>
          </cell>
          <cell r="G329" t="str">
            <v>USD</v>
          </cell>
        </row>
        <row r="330">
          <cell r="A330" t="str">
            <v>HAPAGMonroviaBARCELONA20</v>
          </cell>
          <cell r="B330" t="str">
            <v>HAPAG</v>
          </cell>
          <cell r="C330" t="str">
            <v>Monrovia</v>
          </cell>
          <cell r="D330" t="str">
            <v>BARCELONA</v>
          </cell>
          <cell r="E330">
            <v>20</v>
          </cell>
          <cell r="F330">
            <v>206</v>
          </cell>
          <cell r="G330" t="str">
            <v>USD</v>
          </cell>
        </row>
        <row r="331">
          <cell r="A331" t="str">
            <v>HAPAGMonroviaBARCELONA40</v>
          </cell>
          <cell r="B331" t="str">
            <v>HAPAG</v>
          </cell>
          <cell r="C331" t="str">
            <v>Monrovia</v>
          </cell>
          <cell r="D331" t="str">
            <v>BARCELONA</v>
          </cell>
          <cell r="E331">
            <v>40</v>
          </cell>
          <cell r="F331">
            <v>412</v>
          </cell>
          <cell r="G331" t="str">
            <v>USD</v>
          </cell>
        </row>
        <row r="332">
          <cell r="A332" t="str">
            <v>HAPAGMonroviaBATAM20</v>
          </cell>
          <cell r="B332" t="str">
            <v>HAPAG</v>
          </cell>
          <cell r="C332" t="str">
            <v>Monrovia</v>
          </cell>
          <cell r="D332" t="str">
            <v>BATAM</v>
          </cell>
          <cell r="E332">
            <v>20</v>
          </cell>
          <cell r="F332">
            <v>376</v>
          </cell>
          <cell r="G332" t="str">
            <v>USD</v>
          </cell>
        </row>
        <row r="333">
          <cell r="A333" t="str">
            <v>HAPAGMonroviaBATAM40</v>
          </cell>
          <cell r="B333" t="str">
            <v>HAPAG</v>
          </cell>
          <cell r="C333" t="str">
            <v>Monrovia</v>
          </cell>
          <cell r="D333" t="str">
            <v>BATAM</v>
          </cell>
          <cell r="E333">
            <v>40</v>
          </cell>
          <cell r="F333">
            <v>752</v>
          </cell>
          <cell r="G333" t="str">
            <v>USD</v>
          </cell>
        </row>
        <row r="334">
          <cell r="A334" t="str">
            <v>HAPAGMonroviaGENOA20</v>
          </cell>
          <cell r="B334" t="str">
            <v>HAPAG</v>
          </cell>
          <cell r="C334" t="str">
            <v>Monrovia</v>
          </cell>
          <cell r="D334" t="str">
            <v>GENOA</v>
          </cell>
          <cell r="E334">
            <v>20</v>
          </cell>
          <cell r="F334">
            <v>206</v>
          </cell>
          <cell r="G334" t="str">
            <v>USD</v>
          </cell>
        </row>
        <row r="335">
          <cell r="A335" t="str">
            <v>HAPAGMonroviaGENOA40</v>
          </cell>
          <cell r="B335" t="str">
            <v>HAPAG</v>
          </cell>
          <cell r="C335" t="str">
            <v>Monrovia</v>
          </cell>
          <cell r="D335" t="str">
            <v>GENOA</v>
          </cell>
          <cell r="E335">
            <v>40</v>
          </cell>
          <cell r="F335">
            <v>412</v>
          </cell>
          <cell r="G335" t="str">
            <v>USD</v>
          </cell>
        </row>
        <row r="336">
          <cell r="A336" t="str">
            <v>HAPAGMonroviaHAMBURG20</v>
          </cell>
          <cell r="B336" t="str">
            <v>HAPAG</v>
          </cell>
          <cell r="C336" t="str">
            <v>Monrovia</v>
          </cell>
          <cell r="D336" t="str">
            <v>HAMBURG</v>
          </cell>
          <cell r="E336">
            <v>20</v>
          </cell>
          <cell r="F336">
            <v>206</v>
          </cell>
          <cell r="G336" t="str">
            <v>USD</v>
          </cell>
        </row>
        <row r="337">
          <cell r="A337" t="str">
            <v>HAPAGMonroviaHAMBURG40</v>
          </cell>
          <cell r="B337" t="str">
            <v>HAPAG</v>
          </cell>
          <cell r="C337" t="str">
            <v>Monrovia</v>
          </cell>
          <cell r="D337" t="str">
            <v>HAMBURG</v>
          </cell>
          <cell r="E337">
            <v>40</v>
          </cell>
          <cell r="F337">
            <v>412</v>
          </cell>
          <cell r="G337" t="str">
            <v>USD</v>
          </cell>
        </row>
        <row r="338">
          <cell r="A338" t="str">
            <v>HAPAGMonroviaISTANBUL20</v>
          </cell>
          <cell r="B338" t="str">
            <v>HAPAG</v>
          </cell>
          <cell r="C338" t="str">
            <v>Monrovia</v>
          </cell>
          <cell r="D338" t="str">
            <v>ISTANBUL</v>
          </cell>
          <cell r="E338">
            <v>20</v>
          </cell>
          <cell r="F338">
            <v>227</v>
          </cell>
          <cell r="G338" t="str">
            <v>USD</v>
          </cell>
        </row>
        <row r="339">
          <cell r="A339" t="str">
            <v>HAPAGMonroviaISTANBUL40</v>
          </cell>
          <cell r="B339" t="str">
            <v>HAPAG</v>
          </cell>
          <cell r="C339" t="str">
            <v>Monrovia</v>
          </cell>
          <cell r="D339" t="str">
            <v>ISTANBUL</v>
          </cell>
          <cell r="E339">
            <v>40</v>
          </cell>
          <cell r="F339">
            <v>454</v>
          </cell>
          <cell r="G339" t="str">
            <v>EUR</v>
          </cell>
        </row>
        <row r="340">
          <cell r="A340" t="str">
            <v>HAPAGMonroviaJAKARTA20</v>
          </cell>
          <cell r="B340" t="str">
            <v>HAPAG</v>
          </cell>
          <cell r="C340" t="str">
            <v>Monrovia</v>
          </cell>
          <cell r="D340" t="str">
            <v>JAKARTA</v>
          </cell>
          <cell r="E340">
            <v>20</v>
          </cell>
          <cell r="F340">
            <v>376</v>
          </cell>
          <cell r="G340" t="str">
            <v>EUR</v>
          </cell>
        </row>
        <row r="341">
          <cell r="A341" t="str">
            <v>HAPAGMonroviaJAKARTA40</v>
          </cell>
          <cell r="B341" t="str">
            <v>HAPAG</v>
          </cell>
          <cell r="C341" t="str">
            <v>Monrovia</v>
          </cell>
          <cell r="D341" t="str">
            <v>JAKARTA</v>
          </cell>
          <cell r="E341">
            <v>40</v>
          </cell>
          <cell r="F341">
            <v>752</v>
          </cell>
          <cell r="G341" t="str">
            <v>USD</v>
          </cell>
        </row>
        <row r="342">
          <cell r="A342" t="str">
            <v>HAPAGMonroviaMONTREAL20</v>
          </cell>
          <cell r="B342" t="str">
            <v>HAPAG</v>
          </cell>
          <cell r="C342" t="str">
            <v>Monrovia</v>
          </cell>
          <cell r="D342" t="str">
            <v>MONTREAL</v>
          </cell>
          <cell r="E342">
            <v>20</v>
          </cell>
          <cell r="F342">
            <v>687</v>
          </cell>
          <cell r="G342" t="str">
            <v>USD</v>
          </cell>
        </row>
        <row r="343">
          <cell r="A343" t="str">
            <v>HAPAGMonroviaMONTREAL40</v>
          </cell>
          <cell r="B343" t="str">
            <v>HAPAG</v>
          </cell>
          <cell r="C343" t="str">
            <v>Monrovia</v>
          </cell>
          <cell r="D343" t="str">
            <v>MONTREAL</v>
          </cell>
          <cell r="E343">
            <v>40</v>
          </cell>
          <cell r="F343">
            <v>1374</v>
          </cell>
          <cell r="G343" t="str">
            <v>EUR</v>
          </cell>
        </row>
        <row r="344">
          <cell r="A344" t="str">
            <v>HAPAGMonroviaPASIR GUDANG20</v>
          </cell>
          <cell r="B344" t="str">
            <v>HAPAG</v>
          </cell>
          <cell r="C344" t="str">
            <v>Monrovia</v>
          </cell>
          <cell r="D344" t="str">
            <v>PASIR GUDANG</v>
          </cell>
          <cell r="E344">
            <v>20</v>
          </cell>
          <cell r="F344">
            <v>376</v>
          </cell>
          <cell r="G344" t="str">
            <v>EUR</v>
          </cell>
        </row>
        <row r="345">
          <cell r="A345" t="str">
            <v>HAPAGMonroviaPASIR GUDANG40</v>
          </cell>
          <cell r="B345" t="str">
            <v>HAPAG</v>
          </cell>
          <cell r="C345" t="str">
            <v>Monrovia</v>
          </cell>
          <cell r="D345" t="str">
            <v>PASIR GUDANG</v>
          </cell>
          <cell r="E345">
            <v>40</v>
          </cell>
          <cell r="F345">
            <v>752</v>
          </cell>
          <cell r="G345" t="str">
            <v>EUR</v>
          </cell>
        </row>
        <row r="346">
          <cell r="A346" t="str">
            <v>HAPAGMonroviaPORT KLANG20</v>
          </cell>
          <cell r="B346" t="str">
            <v>HAPAG</v>
          </cell>
          <cell r="C346" t="str">
            <v>Monrovia</v>
          </cell>
          <cell r="D346" t="str">
            <v>PORT KLANG</v>
          </cell>
          <cell r="E346">
            <v>20</v>
          </cell>
          <cell r="F346">
            <v>376</v>
          </cell>
          <cell r="G346" t="str">
            <v>EUR</v>
          </cell>
        </row>
        <row r="347">
          <cell r="A347" t="str">
            <v>HAPAGMonroviaPORT KLANG40</v>
          </cell>
          <cell r="B347" t="str">
            <v>HAPAG</v>
          </cell>
          <cell r="C347" t="str">
            <v>Monrovia</v>
          </cell>
          <cell r="D347" t="str">
            <v>PORT KLANG</v>
          </cell>
          <cell r="E347">
            <v>40</v>
          </cell>
          <cell r="F347">
            <v>752</v>
          </cell>
          <cell r="G347" t="str">
            <v>USD</v>
          </cell>
        </row>
        <row r="348">
          <cell r="A348" t="str">
            <v>HAPAGMonroviaPTP20</v>
          </cell>
          <cell r="B348" t="str">
            <v>HAPAG</v>
          </cell>
          <cell r="C348" t="str">
            <v>Monrovia</v>
          </cell>
          <cell r="D348" t="str">
            <v>PTP</v>
          </cell>
          <cell r="E348">
            <v>20</v>
          </cell>
          <cell r="F348">
            <v>376</v>
          </cell>
          <cell r="G348" t="str">
            <v>USD</v>
          </cell>
        </row>
        <row r="349">
          <cell r="A349" t="str">
            <v>HAPAGMonroviaPTP40</v>
          </cell>
          <cell r="B349" t="str">
            <v>HAPAG</v>
          </cell>
          <cell r="C349" t="str">
            <v>Monrovia</v>
          </cell>
          <cell r="D349" t="str">
            <v>PTP</v>
          </cell>
          <cell r="E349">
            <v>40</v>
          </cell>
          <cell r="F349">
            <v>752</v>
          </cell>
          <cell r="G349" t="str">
            <v>USD</v>
          </cell>
        </row>
        <row r="350">
          <cell r="A350" t="str">
            <v>HAPAGMonroviaROTTERDAM20</v>
          </cell>
          <cell r="B350" t="str">
            <v>HAPAG</v>
          </cell>
          <cell r="C350" t="str">
            <v>Monrovia</v>
          </cell>
          <cell r="D350" t="str">
            <v>ROTTERDAM</v>
          </cell>
          <cell r="E350">
            <v>20</v>
          </cell>
          <cell r="F350">
            <v>206</v>
          </cell>
          <cell r="G350" t="str">
            <v>USD</v>
          </cell>
        </row>
        <row r="351">
          <cell r="A351" t="str">
            <v>HAPAGMonroviaROTTERDAM40</v>
          </cell>
          <cell r="B351" t="str">
            <v>HAPAG</v>
          </cell>
          <cell r="C351" t="str">
            <v>Monrovia</v>
          </cell>
          <cell r="D351" t="str">
            <v>ROTTERDAM</v>
          </cell>
          <cell r="E351">
            <v>40</v>
          </cell>
          <cell r="F351">
            <v>412</v>
          </cell>
          <cell r="G351" t="str">
            <v>USD</v>
          </cell>
        </row>
        <row r="352">
          <cell r="A352" t="str">
            <v>HAPAGMonroviaSURABAYA20</v>
          </cell>
          <cell r="B352" t="str">
            <v>HAPAG</v>
          </cell>
          <cell r="C352" t="str">
            <v>Monrovia</v>
          </cell>
          <cell r="D352" t="str">
            <v>SURABAYA</v>
          </cell>
          <cell r="E352">
            <v>20</v>
          </cell>
          <cell r="F352">
            <v>376</v>
          </cell>
          <cell r="G352" t="str">
            <v>USD</v>
          </cell>
        </row>
        <row r="353">
          <cell r="A353" t="str">
            <v>HAPAGMonroviaSURABAYA40</v>
          </cell>
          <cell r="B353" t="str">
            <v>HAPAG</v>
          </cell>
          <cell r="C353" t="str">
            <v>Monrovia</v>
          </cell>
          <cell r="D353" t="str">
            <v>SURABAYA</v>
          </cell>
          <cell r="E353">
            <v>40</v>
          </cell>
          <cell r="F353">
            <v>752</v>
          </cell>
          <cell r="G353" t="str">
            <v>USD</v>
          </cell>
        </row>
        <row r="354">
          <cell r="A354" t="str">
            <v>HAPAGMonroviaTALLINN20</v>
          </cell>
          <cell r="B354" t="str">
            <v>HAPAG</v>
          </cell>
          <cell r="C354" t="str">
            <v>Monrovia</v>
          </cell>
          <cell r="D354" t="str">
            <v>TALLINN</v>
          </cell>
          <cell r="E354">
            <v>20</v>
          </cell>
          <cell r="F354">
            <v>206</v>
          </cell>
          <cell r="G354" t="str">
            <v>USD</v>
          </cell>
        </row>
        <row r="355">
          <cell r="A355" t="str">
            <v>HAPAGMonroviaTALLINN40</v>
          </cell>
          <cell r="B355" t="str">
            <v>HAPAG</v>
          </cell>
          <cell r="C355" t="str">
            <v>Monrovia</v>
          </cell>
          <cell r="D355" t="str">
            <v>TALLINN</v>
          </cell>
          <cell r="E355">
            <v>40</v>
          </cell>
          <cell r="F355">
            <v>412</v>
          </cell>
          <cell r="G355" t="str">
            <v>USD</v>
          </cell>
        </row>
        <row r="356">
          <cell r="A356" t="str">
            <v>HAPAGMonroviaVALENCIA20</v>
          </cell>
          <cell r="B356" t="str">
            <v>HAPAG</v>
          </cell>
          <cell r="C356" t="str">
            <v>Monrovia</v>
          </cell>
          <cell r="D356" t="str">
            <v>VALENCIA</v>
          </cell>
          <cell r="E356">
            <v>20</v>
          </cell>
          <cell r="F356">
            <v>206</v>
          </cell>
          <cell r="G356" t="str">
            <v>USD</v>
          </cell>
        </row>
        <row r="357">
          <cell r="A357" t="str">
            <v>HAPAGMonroviaVALENCIA40</v>
          </cell>
          <cell r="B357" t="str">
            <v>HAPAG</v>
          </cell>
          <cell r="C357" t="str">
            <v>Monrovia</v>
          </cell>
          <cell r="D357" t="str">
            <v>VALENCIA</v>
          </cell>
          <cell r="E357">
            <v>40</v>
          </cell>
          <cell r="F357">
            <v>412</v>
          </cell>
          <cell r="G357" t="str">
            <v>USD</v>
          </cell>
        </row>
        <row r="358">
          <cell r="A358" t="str">
            <v>HAPAGSAN PEDROAmsterdam20</v>
          </cell>
          <cell r="B358" t="str">
            <v>HAPAG</v>
          </cell>
          <cell r="C358" t="str">
            <v>SAN PEDRO</v>
          </cell>
          <cell r="D358" t="str">
            <v>Amsterdam</v>
          </cell>
          <cell r="E358">
            <v>20</v>
          </cell>
          <cell r="F358">
            <v>257</v>
          </cell>
          <cell r="G358" t="str">
            <v>EUR</v>
          </cell>
        </row>
        <row r="359">
          <cell r="A359" t="str">
            <v>HAPAGSAN PEDROAmsterdam40</v>
          </cell>
          <cell r="B359" t="str">
            <v>HAPAG</v>
          </cell>
          <cell r="C359" t="str">
            <v>SAN PEDRO</v>
          </cell>
          <cell r="D359" t="str">
            <v>Amsterdam</v>
          </cell>
          <cell r="E359">
            <v>40</v>
          </cell>
          <cell r="F359">
            <v>412</v>
          </cell>
          <cell r="G359" t="str">
            <v>USD</v>
          </cell>
        </row>
        <row r="360">
          <cell r="A360" t="str">
            <v>HAPAGSAN PEDROANTWERP20</v>
          </cell>
          <cell r="B360" t="str">
            <v>HAPAG</v>
          </cell>
          <cell r="C360" t="str">
            <v>SAN PEDRO</v>
          </cell>
          <cell r="D360" t="str">
            <v>ANTWERP</v>
          </cell>
          <cell r="E360">
            <v>20</v>
          </cell>
          <cell r="F360">
            <v>0</v>
          </cell>
          <cell r="G360" t="str">
            <v>USD</v>
          </cell>
        </row>
        <row r="361">
          <cell r="A361" t="str">
            <v>HAPAGSAN PEDROANTWERP40</v>
          </cell>
          <cell r="B361" t="str">
            <v>HAPAG</v>
          </cell>
          <cell r="C361" t="str">
            <v>SAN PEDRO</v>
          </cell>
          <cell r="D361" t="str">
            <v>ANTWERP</v>
          </cell>
          <cell r="E361">
            <v>40</v>
          </cell>
          <cell r="F361">
            <v>0</v>
          </cell>
          <cell r="G361" t="str">
            <v>USD</v>
          </cell>
        </row>
        <row r="362">
          <cell r="A362" t="str">
            <v>HAPAGSAN PEDROBARCELONA20</v>
          </cell>
          <cell r="B362" t="str">
            <v>HAPAG</v>
          </cell>
          <cell r="C362" t="str">
            <v>SAN PEDRO</v>
          </cell>
          <cell r="D362" t="str">
            <v>BARCELONA</v>
          </cell>
          <cell r="E362">
            <v>20</v>
          </cell>
          <cell r="F362">
            <v>206</v>
          </cell>
          <cell r="G362" t="str">
            <v>USD</v>
          </cell>
        </row>
        <row r="363">
          <cell r="A363" t="str">
            <v>HAPAGSAN PEDROBARCELONA40</v>
          </cell>
          <cell r="B363" t="str">
            <v>HAPAG</v>
          </cell>
          <cell r="C363" t="str">
            <v>SAN PEDRO</v>
          </cell>
          <cell r="D363" t="str">
            <v>BARCELONA</v>
          </cell>
          <cell r="E363">
            <v>40</v>
          </cell>
          <cell r="F363">
            <v>412</v>
          </cell>
          <cell r="G363" t="str">
            <v>USD</v>
          </cell>
        </row>
        <row r="364">
          <cell r="A364" t="str">
            <v>HAPAGSAN PEDROBATAM20</v>
          </cell>
          <cell r="B364" t="str">
            <v>HAPAG</v>
          </cell>
          <cell r="C364" t="str">
            <v>SAN PEDRO</v>
          </cell>
          <cell r="D364" t="str">
            <v>BATAM</v>
          </cell>
          <cell r="E364">
            <v>20</v>
          </cell>
          <cell r="F364">
            <v>376</v>
          </cell>
          <cell r="G364" t="str">
            <v>USD</v>
          </cell>
        </row>
        <row r="365">
          <cell r="A365" t="str">
            <v>HAPAGSAN PEDROBATAM40</v>
          </cell>
          <cell r="B365" t="str">
            <v>HAPAG</v>
          </cell>
          <cell r="C365" t="str">
            <v>SAN PEDRO</v>
          </cell>
          <cell r="D365" t="str">
            <v>BATAM</v>
          </cell>
          <cell r="E365">
            <v>40</v>
          </cell>
          <cell r="F365">
            <v>752</v>
          </cell>
          <cell r="G365" t="str">
            <v>USD</v>
          </cell>
        </row>
        <row r="366">
          <cell r="A366" t="str">
            <v>HAPAGSAN PEDROGENOA20</v>
          </cell>
          <cell r="B366" t="str">
            <v>HAPAG</v>
          </cell>
          <cell r="C366" t="str">
            <v>SAN PEDRO</v>
          </cell>
          <cell r="D366" t="str">
            <v>GENOA</v>
          </cell>
          <cell r="E366">
            <v>20</v>
          </cell>
          <cell r="F366">
            <v>206</v>
          </cell>
          <cell r="G366" t="str">
            <v>USD</v>
          </cell>
        </row>
        <row r="367">
          <cell r="A367" t="str">
            <v>HAPAGSAN PEDROGENOA40</v>
          </cell>
          <cell r="B367" t="str">
            <v>HAPAG</v>
          </cell>
          <cell r="C367" t="str">
            <v>SAN PEDRO</v>
          </cell>
          <cell r="D367" t="str">
            <v>GENOA</v>
          </cell>
          <cell r="E367">
            <v>40</v>
          </cell>
          <cell r="F367">
            <v>412</v>
          </cell>
          <cell r="G367" t="str">
            <v>EUR</v>
          </cell>
        </row>
        <row r="368">
          <cell r="A368" t="str">
            <v>HAPAGSAN PEDROHAMBURG20</v>
          </cell>
          <cell r="B368" t="str">
            <v>HAPAG</v>
          </cell>
          <cell r="C368" t="str">
            <v>SAN PEDRO</v>
          </cell>
          <cell r="D368" t="str">
            <v>HAMBURG</v>
          </cell>
          <cell r="E368">
            <v>20</v>
          </cell>
          <cell r="F368">
            <v>206</v>
          </cell>
          <cell r="G368" t="str">
            <v>EUR</v>
          </cell>
        </row>
        <row r="369">
          <cell r="A369" t="str">
            <v>HAPAGSAN PEDROHAMBURG40</v>
          </cell>
          <cell r="B369" t="str">
            <v>HAPAG</v>
          </cell>
          <cell r="C369" t="str">
            <v>SAN PEDRO</v>
          </cell>
          <cell r="D369" t="str">
            <v>HAMBURG</v>
          </cell>
          <cell r="E369">
            <v>40</v>
          </cell>
          <cell r="F369">
            <v>412</v>
          </cell>
          <cell r="G369" t="str">
            <v>EUR</v>
          </cell>
        </row>
        <row r="370">
          <cell r="A370" t="str">
            <v>HAPAGSAN PEDROISTANBUL20</v>
          </cell>
          <cell r="B370" t="str">
            <v>HAPAG</v>
          </cell>
          <cell r="C370" t="str">
            <v>SAN PEDRO</v>
          </cell>
          <cell r="D370" t="str">
            <v>ISTANBUL</v>
          </cell>
          <cell r="E370">
            <v>20</v>
          </cell>
          <cell r="F370">
            <v>227</v>
          </cell>
          <cell r="G370" t="str">
            <v>EUR</v>
          </cell>
        </row>
        <row r="371">
          <cell r="A371" t="str">
            <v>HAPAGSAN PEDROISTANBUL40</v>
          </cell>
          <cell r="B371" t="str">
            <v>HAPAG</v>
          </cell>
          <cell r="C371" t="str">
            <v>SAN PEDRO</v>
          </cell>
          <cell r="D371" t="str">
            <v>ISTANBUL</v>
          </cell>
          <cell r="E371">
            <v>40</v>
          </cell>
          <cell r="F371">
            <v>454</v>
          </cell>
          <cell r="G371" t="str">
            <v>EUR</v>
          </cell>
        </row>
        <row r="372">
          <cell r="A372" t="str">
            <v>HAPAGSAN PEDROJAKARTA20</v>
          </cell>
          <cell r="B372" t="str">
            <v>HAPAG</v>
          </cell>
          <cell r="C372" t="str">
            <v>SAN PEDRO</v>
          </cell>
          <cell r="D372" t="str">
            <v>JAKARTA</v>
          </cell>
          <cell r="E372">
            <v>20</v>
          </cell>
          <cell r="F372">
            <v>376</v>
          </cell>
          <cell r="G372" t="str">
            <v>EUR</v>
          </cell>
        </row>
        <row r="373">
          <cell r="A373" t="str">
            <v>HAPAGSAN PEDROJAKARTA40</v>
          </cell>
          <cell r="B373" t="str">
            <v>HAPAG</v>
          </cell>
          <cell r="C373" t="str">
            <v>SAN PEDRO</v>
          </cell>
          <cell r="D373" t="str">
            <v>JAKARTA</v>
          </cell>
          <cell r="E373">
            <v>40</v>
          </cell>
          <cell r="F373">
            <v>752</v>
          </cell>
          <cell r="G373" t="str">
            <v>USD</v>
          </cell>
        </row>
        <row r="374">
          <cell r="A374" t="str">
            <v>HAPAGSAN PEDROMONTREAL20</v>
          </cell>
          <cell r="B374" t="str">
            <v>HAPAG</v>
          </cell>
          <cell r="C374" t="str">
            <v>SAN PEDRO</v>
          </cell>
          <cell r="D374" t="str">
            <v>MONTREAL</v>
          </cell>
          <cell r="E374">
            <v>20</v>
          </cell>
          <cell r="F374">
            <v>687</v>
          </cell>
          <cell r="G374" t="str">
            <v>USD</v>
          </cell>
        </row>
        <row r="375">
          <cell r="A375" t="str">
            <v>HAPAGSAN PEDROMONTREAL40</v>
          </cell>
          <cell r="B375" t="str">
            <v>HAPAG</v>
          </cell>
          <cell r="C375" t="str">
            <v>SAN PEDRO</v>
          </cell>
          <cell r="D375" t="str">
            <v>MONTREAL</v>
          </cell>
          <cell r="E375">
            <v>40</v>
          </cell>
          <cell r="F375">
            <v>1374</v>
          </cell>
          <cell r="G375" t="str">
            <v>EUR</v>
          </cell>
        </row>
        <row r="376">
          <cell r="A376" t="str">
            <v>HAPAGSAN PEDROPASIR GUDANG20</v>
          </cell>
          <cell r="B376" t="str">
            <v>HAPAG</v>
          </cell>
          <cell r="C376" t="str">
            <v>SAN PEDRO</v>
          </cell>
          <cell r="D376" t="str">
            <v>PASIR GUDANG</v>
          </cell>
          <cell r="E376">
            <v>20</v>
          </cell>
          <cell r="F376">
            <v>376</v>
          </cell>
          <cell r="G376" t="str">
            <v>EUR</v>
          </cell>
        </row>
        <row r="377">
          <cell r="A377" t="str">
            <v>HAPAGSAN PEDROPASIR GUDANG40</v>
          </cell>
          <cell r="B377" t="str">
            <v>HAPAG</v>
          </cell>
          <cell r="C377" t="str">
            <v>SAN PEDRO</v>
          </cell>
          <cell r="D377" t="str">
            <v>PASIR GUDANG</v>
          </cell>
          <cell r="E377">
            <v>40</v>
          </cell>
          <cell r="F377">
            <v>752</v>
          </cell>
          <cell r="G377" t="str">
            <v>EUR</v>
          </cell>
        </row>
        <row r="378">
          <cell r="A378" t="str">
            <v>HAPAGSAN PEDROPORT KLANG20</v>
          </cell>
          <cell r="B378" t="str">
            <v>HAPAG</v>
          </cell>
          <cell r="C378" t="str">
            <v>SAN PEDRO</v>
          </cell>
          <cell r="D378" t="str">
            <v>PORT KLANG</v>
          </cell>
          <cell r="E378">
            <v>20</v>
          </cell>
          <cell r="F378">
            <v>376</v>
          </cell>
          <cell r="G378" t="str">
            <v>EUR</v>
          </cell>
        </row>
        <row r="379">
          <cell r="A379" t="str">
            <v>HAPAGSAN PEDROPORT KLANG40</v>
          </cell>
          <cell r="B379" t="str">
            <v>HAPAG</v>
          </cell>
          <cell r="C379" t="str">
            <v>SAN PEDRO</v>
          </cell>
          <cell r="D379" t="str">
            <v>PORT KLANG</v>
          </cell>
          <cell r="E379">
            <v>40</v>
          </cell>
          <cell r="F379">
            <v>752</v>
          </cell>
          <cell r="G379" t="str">
            <v>USD</v>
          </cell>
        </row>
        <row r="380">
          <cell r="A380" t="str">
            <v>HAPAGSAN PEDROPTP20</v>
          </cell>
          <cell r="B380" t="str">
            <v>HAPAG</v>
          </cell>
          <cell r="C380" t="str">
            <v>SAN PEDRO</v>
          </cell>
          <cell r="D380" t="str">
            <v>PTP</v>
          </cell>
          <cell r="E380">
            <v>20</v>
          </cell>
          <cell r="F380">
            <v>376</v>
          </cell>
          <cell r="G380" t="str">
            <v>USD</v>
          </cell>
        </row>
        <row r="381">
          <cell r="A381" t="str">
            <v>HAPAGSAN PEDROPTP40</v>
          </cell>
          <cell r="B381" t="str">
            <v>HAPAG</v>
          </cell>
          <cell r="C381" t="str">
            <v>SAN PEDRO</v>
          </cell>
          <cell r="D381" t="str">
            <v>PTP</v>
          </cell>
          <cell r="E381">
            <v>40</v>
          </cell>
          <cell r="F381">
            <v>752</v>
          </cell>
          <cell r="G381" t="str">
            <v>USD</v>
          </cell>
        </row>
        <row r="382">
          <cell r="A382" t="str">
            <v>HAPAGSAN PEDROROTTERDAM20</v>
          </cell>
          <cell r="B382" t="str">
            <v>HAPAG</v>
          </cell>
          <cell r="C382" t="str">
            <v>SAN PEDRO</v>
          </cell>
          <cell r="D382" t="str">
            <v>ROTTERDAM</v>
          </cell>
          <cell r="E382">
            <v>20</v>
          </cell>
          <cell r="F382">
            <v>206</v>
          </cell>
          <cell r="G382" t="str">
            <v>USD</v>
          </cell>
        </row>
        <row r="383">
          <cell r="A383" t="str">
            <v>HAPAGSAN PEDROROTTERDAM40</v>
          </cell>
          <cell r="B383" t="str">
            <v>HAPAG</v>
          </cell>
          <cell r="C383" t="str">
            <v>SAN PEDRO</v>
          </cell>
          <cell r="D383" t="str">
            <v>ROTTERDAM</v>
          </cell>
          <cell r="E383">
            <v>40</v>
          </cell>
          <cell r="F383">
            <v>412</v>
          </cell>
          <cell r="G383" t="str">
            <v>USD</v>
          </cell>
        </row>
        <row r="384">
          <cell r="A384" t="str">
            <v>HAPAGSAN PEDROSURABAYA20</v>
          </cell>
          <cell r="B384" t="str">
            <v>HAPAG</v>
          </cell>
          <cell r="C384" t="str">
            <v>SAN PEDRO</v>
          </cell>
          <cell r="D384" t="str">
            <v>SURABAYA</v>
          </cell>
          <cell r="E384">
            <v>20</v>
          </cell>
          <cell r="F384">
            <v>376</v>
          </cell>
          <cell r="G384" t="str">
            <v>USD</v>
          </cell>
        </row>
        <row r="385">
          <cell r="A385" t="str">
            <v>HAPAGSAN PEDROSURABAYA40</v>
          </cell>
          <cell r="B385" t="str">
            <v>HAPAG</v>
          </cell>
          <cell r="C385" t="str">
            <v>SAN PEDRO</v>
          </cell>
          <cell r="D385" t="str">
            <v>SURABAYA</v>
          </cell>
          <cell r="E385">
            <v>40</v>
          </cell>
          <cell r="F385">
            <v>752</v>
          </cell>
          <cell r="G385" t="str">
            <v>USD</v>
          </cell>
        </row>
        <row r="386">
          <cell r="A386" t="str">
            <v>HAPAGSAN PEDROTALLINN40</v>
          </cell>
          <cell r="B386" t="str">
            <v>HAPAG</v>
          </cell>
          <cell r="C386" t="str">
            <v>SAN PEDRO</v>
          </cell>
          <cell r="D386" t="str">
            <v>TALLINN</v>
          </cell>
          <cell r="E386">
            <v>40</v>
          </cell>
          <cell r="F386">
            <v>412</v>
          </cell>
          <cell r="G386" t="str">
            <v>USD</v>
          </cell>
        </row>
        <row r="387">
          <cell r="A387" t="str">
            <v>HAPAGSAN PEDROVALENCIA40</v>
          </cell>
          <cell r="B387" t="str">
            <v>HAPAG</v>
          </cell>
          <cell r="C387" t="str">
            <v>SAN PEDRO</v>
          </cell>
          <cell r="D387" t="str">
            <v>VALENCIA</v>
          </cell>
          <cell r="E387">
            <v>40</v>
          </cell>
          <cell r="F387">
            <v>412</v>
          </cell>
          <cell r="G387" t="str">
            <v>USD</v>
          </cell>
        </row>
        <row r="388">
          <cell r="A388" t="str">
            <v>HAPAGSAN PEDROOakland40</v>
          </cell>
          <cell r="B388" t="str">
            <v>HAPAG</v>
          </cell>
          <cell r="C388" t="str">
            <v>SAN PEDRO</v>
          </cell>
          <cell r="D388" t="str">
            <v>Oakland</v>
          </cell>
          <cell r="E388">
            <v>40</v>
          </cell>
          <cell r="F388">
            <v>1877</v>
          </cell>
          <cell r="G388" t="str">
            <v>USD</v>
          </cell>
        </row>
        <row r="389">
          <cell r="A389" t="str">
            <v>HAPAGTEMABATAM20</v>
          </cell>
          <cell r="B389" t="str">
            <v>HAPAG</v>
          </cell>
          <cell r="C389" t="str">
            <v>TEMA</v>
          </cell>
          <cell r="D389" t="str">
            <v>BATAM</v>
          </cell>
          <cell r="E389">
            <v>20</v>
          </cell>
          <cell r="F389">
            <v>376</v>
          </cell>
          <cell r="G389" t="str">
            <v>USD</v>
          </cell>
        </row>
        <row r="390">
          <cell r="A390" t="str">
            <v>HAPAGTEMABATAM20</v>
          </cell>
          <cell r="B390" t="str">
            <v>HAPAG</v>
          </cell>
          <cell r="C390" t="str">
            <v>TEMA</v>
          </cell>
          <cell r="D390" t="str">
            <v>BATAM</v>
          </cell>
          <cell r="E390">
            <v>20</v>
          </cell>
          <cell r="F390">
            <v>376</v>
          </cell>
          <cell r="G390" t="str">
            <v>USD</v>
          </cell>
        </row>
        <row r="391">
          <cell r="A391" t="str">
            <v>HAPAGTEMABATAM40</v>
          </cell>
          <cell r="B391" t="str">
            <v>HAPAG</v>
          </cell>
          <cell r="C391" t="str">
            <v>TEMA</v>
          </cell>
          <cell r="D391" t="str">
            <v>BATAM</v>
          </cell>
          <cell r="E391">
            <v>40</v>
          </cell>
          <cell r="F391">
            <v>752</v>
          </cell>
          <cell r="G391" t="str">
            <v>USD</v>
          </cell>
        </row>
        <row r="392">
          <cell r="A392" t="str">
            <v>HAPAGTEMAISTANBUL20</v>
          </cell>
          <cell r="B392" t="str">
            <v>HAPAG</v>
          </cell>
          <cell r="C392" t="str">
            <v>TEMA</v>
          </cell>
          <cell r="D392" t="str">
            <v>ISTANBUL</v>
          </cell>
          <cell r="E392">
            <v>20</v>
          </cell>
          <cell r="F392">
            <v>227</v>
          </cell>
          <cell r="G392" t="str">
            <v>EUR</v>
          </cell>
        </row>
        <row r="393">
          <cell r="A393" t="str">
            <v>HAPAGTEMAISTANBUL40</v>
          </cell>
          <cell r="B393" t="str">
            <v>HAPAG</v>
          </cell>
          <cell r="C393" t="str">
            <v>TEMA</v>
          </cell>
          <cell r="D393" t="str">
            <v>ISTANBUL</v>
          </cell>
          <cell r="E393">
            <v>40</v>
          </cell>
          <cell r="F393">
            <v>454</v>
          </cell>
          <cell r="G393" t="str">
            <v>EUR</v>
          </cell>
        </row>
        <row r="394">
          <cell r="A394" t="str">
            <v>HAPAGTEMAMONTREAL20</v>
          </cell>
          <cell r="B394" t="str">
            <v>HAPAG</v>
          </cell>
          <cell r="C394" t="str">
            <v>TEMA</v>
          </cell>
          <cell r="D394" t="str">
            <v>MONTREAL</v>
          </cell>
          <cell r="E394">
            <v>20</v>
          </cell>
          <cell r="F394">
            <v>687</v>
          </cell>
          <cell r="G394" t="str">
            <v>EUR</v>
          </cell>
        </row>
        <row r="395">
          <cell r="A395" t="str">
            <v>HAPAGTEMAMONTREAL40</v>
          </cell>
          <cell r="B395" t="str">
            <v>HAPAG</v>
          </cell>
          <cell r="C395" t="str">
            <v>TEMA</v>
          </cell>
          <cell r="D395" t="str">
            <v>MONTREAL</v>
          </cell>
          <cell r="E395">
            <v>40</v>
          </cell>
          <cell r="F395">
            <v>1374</v>
          </cell>
          <cell r="G395" t="str">
            <v>EUR</v>
          </cell>
        </row>
        <row r="396">
          <cell r="A396" t="str">
            <v>HAPAGTEMAPASIR GUDANG20</v>
          </cell>
          <cell r="B396" t="str">
            <v>HAPAG</v>
          </cell>
          <cell r="C396" t="str">
            <v>TEMA</v>
          </cell>
          <cell r="D396" t="str">
            <v>PASIR GUDANG</v>
          </cell>
          <cell r="E396">
            <v>20</v>
          </cell>
          <cell r="F396">
            <v>376</v>
          </cell>
          <cell r="G396" t="str">
            <v>USD</v>
          </cell>
        </row>
        <row r="397">
          <cell r="A397" t="str">
            <v>HAPAGTEMAPASIR GUDANG40</v>
          </cell>
          <cell r="B397" t="str">
            <v>HAPAG</v>
          </cell>
          <cell r="C397" t="str">
            <v>TEMA</v>
          </cell>
          <cell r="D397" t="str">
            <v>PASIR GUDANG</v>
          </cell>
          <cell r="E397">
            <v>40</v>
          </cell>
          <cell r="F397">
            <v>752</v>
          </cell>
          <cell r="G397" t="str">
            <v>USD</v>
          </cell>
        </row>
        <row r="398">
          <cell r="A398" t="str">
            <v>HAPAGTEMASURABAYA20</v>
          </cell>
          <cell r="B398" t="str">
            <v>HAPAG</v>
          </cell>
          <cell r="C398" t="str">
            <v>TEMA</v>
          </cell>
          <cell r="D398" t="str">
            <v>SURABAYA</v>
          </cell>
          <cell r="E398">
            <v>20</v>
          </cell>
          <cell r="F398">
            <v>376</v>
          </cell>
          <cell r="G398" t="str">
            <v>USD</v>
          </cell>
        </row>
        <row r="399">
          <cell r="A399" t="str">
            <v>HAPAGTEMASURABAYA40</v>
          </cell>
          <cell r="B399" t="str">
            <v>HAPAG</v>
          </cell>
          <cell r="C399" t="str">
            <v>TEMA</v>
          </cell>
          <cell r="D399" t="str">
            <v>SURABAYA</v>
          </cell>
          <cell r="E399">
            <v>40</v>
          </cell>
          <cell r="F399">
            <v>752</v>
          </cell>
          <cell r="G399" t="str">
            <v>USD</v>
          </cell>
        </row>
        <row r="400">
          <cell r="A400" t="str">
            <v>HAPAGTIN CANAmsterdam20</v>
          </cell>
          <cell r="B400" t="str">
            <v>HAPAG</v>
          </cell>
          <cell r="C400" t="str">
            <v>TIN CAN</v>
          </cell>
          <cell r="D400" t="str">
            <v>Amsterdam</v>
          </cell>
          <cell r="E400">
            <v>20</v>
          </cell>
          <cell r="F400">
            <v>257</v>
          </cell>
          <cell r="G400" t="str">
            <v>EUR</v>
          </cell>
        </row>
        <row r="401">
          <cell r="A401" t="str">
            <v>HAPAGTIN CANAmsterdam40</v>
          </cell>
          <cell r="B401" t="str">
            <v>HAPAG</v>
          </cell>
          <cell r="C401" t="str">
            <v>TIN CAN</v>
          </cell>
          <cell r="D401" t="str">
            <v>Amsterdam</v>
          </cell>
          <cell r="E401">
            <v>40</v>
          </cell>
          <cell r="F401">
            <v>412</v>
          </cell>
          <cell r="G401" t="str">
            <v>USD</v>
          </cell>
        </row>
        <row r="402">
          <cell r="A402" t="str">
            <v>HAPAGTIN CANANTWERP20</v>
          </cell>
          <cell r="B402" t="str">
            <v>HAPAG</v>
          </cell>
          <cell r="C402" t="str">
            <v>TIN CAN</v>
          </cell>
          <cell r="D402" t="str">
            <v>ANTWERP</v>
          </cell>
          <cell r="E402">
            <v>20</v>
          </cell>
          <cell r="F402">
            <v>206</v>
          </cell>
          <cell r="G402" t="str">
            <v>USD</v>
          </cell>
        </row>
        <row r="403">
          <cell r="A403" t="str">
            <v>HAPAGTIN CANANTWERP40</v>
          </cell>
          <cell r="B403" t="str">
            <v>HAPAG</v>
          </cell>
          <cell r="C403" t="str">
            <v>TIN CAN</v>
          </cell>
          <cell r="D403" t="str">
            <v>ANTWERP</v>
          </cell>
          <cell r="E403">
            <v>40</v>
          </cell>
          <cell r="F403">
            <v>412</v>
          </cell>
          <cell r="G403" t="str">
            <v>USD</v>
          </cell>
        </row>
        <row r="404">
          <cell r="A404" t="str">
            <v>HAPAGTIN CANBARCELONA20</v>
          </cell>
          <cell r="B404" t="str">
            <v>HAPAG</v>
          </cell>
          <cell r="C404" t="str">
            <v>TIN CAN</v>
          </cell>
          <cell r="D404" t="str">
            <v>BARCELONA</v>
          </cell>
          <cell r="E404">
            <v>20</v>
          </cell>
          <cell r="F404">
            <v>206</v>
          </cell>
          <cell r="G404" t="str">
            <v>USD</v>
          </cell>
        </row>
        <row r="405">
          <cell r="A405" t="str">
            <v>HAPAGTIN CANBARCELONA40</v>
          </cell>
          <cell r="B405" t="str">
            <v>HAPAG</v>
          </cell>
          <cell r="C405" t="str">
            <v>TIN CAN</v>
          </cell>
          <cell r="D405" t="str">
            <v>BARCELONA</v>
          </cell>
          <cell r="E405">
            <v>40</v>
          </cell>
          <cell r="F405">
            <v>412</v>
          </cell>
          <cell r="G405" t="str">
            <v>USD</v>
          </cell>
        </row>
        <row r="406">
          <cell r="A406" t="str">
            <v>HAPAGTIN CANBATAM20</v>
          </cell>
          <cell r="B406" t="str">
            <v>HAPAG</v>
          </cell>
          <cell r="C406" t="str">
            <v>TIN CAN</v>
          </cell>
          <cell r="D406" t="str">
            <v>BATAM</v>
          </cell>
          <cell r="E406">
            <v>20</v>
          </cell>
          <cell r="F406">
            <v>376</v>
          </cell>
          <cell r="G406" t="str">
            <v>USD</v>
          </cell>
        </row>
        <row r="407">
          <cell r="A407" t="str">
            <v>HAPAGTIN CANBATAM40</v>
          </cell>
          <cell r="B407" t="str">
            <v>HAPAG</v>
          </cell>
          <cell r="C407" t="str">
            <v>TIN CAN</v>
          </cell>
          <cell r="D407" t="str">
            <v>BATAM</v>
          </cell>
          <cell r="E407">
            <v>40</v>
          </cell>
          <cell r="F407">
            <v>752</v>
          </cell>
          <cell r="G407" t="str">
            <v>USD</v>
          </cell>
        </row>
        <row r="408">
          <cell r="A408" t="str">
            <v>HAPAGTIN CANGENOA20</v>
          </cell>
          <cell r="B408" t="str">
            <v>HAPAG</v>
          </cell>
          <cell r="C408" t="str">
            <v>TIN CAN</v>
          </cell>
          <cell r="D408" t="str">
            <v>GENOA</v>
          </cell>
          <cell r="E408">
            <v>20</v>
          </cell>
          <cell r="F408">
            <v>206</v>
          </cell>
          <cell r="G408" t="str">
            <v>USD</v>
          </cell>
        </row>
        <row r="409">
          <cell r="A409" t="str">
            <v>HAPAGTIN CANGENOA40</v>
          </cell>
          <cell r="B409" t="str">
            <v>HAPAG</v>
          </cell>
          <cell r="C409" t="str">
            <v>TIN CAN</v>
          </cell>
          <cell r="D409" t="str">
            <v>GENOA</v>
          </cell>
          <cell r="E409">
            <v>40</v>
          </cell>
          <cell r="F409">
            <v>412</v>
          </cell>
          <cell r="G409" t="str">
            <v>USD</v>
          </cell>
        </row>
        <row r="410">
          <cell r="A410" t="str">
            <v>HAPAGTIN CANHAMBURG20</v>
          </cell>
          <cell r="B410" t="str">
            <v>HAPAG</v>
          </cell>
          <cell r="C410" t="str">
            <v>TIN CAN</v>
          </cell>
          <cell r="D410" t="str">
            <v>HAMBURG</v>
          </cell>
          <cell r="E410">
            <v>20</v>
          </cell>
          <cell r="F410">
            <v>206</v>
          </cell>
          <cell r="G410" t="str">
            <v>USD</v>
          </cell>
        </row>
        <row r="411">
          <cell r="A411" t="str">
            <v>HAPAGTIN CANHAMBURG40</v>
          </cell>
          <cell r="B411" t="str">
            <v>HAPAG</v>
          </cell>
          <cell r="C411" t="str">
            <v>TIN CAN</v>
          </cell>
          <cell r="D411" t="str">
            <v>HAMBURG</v>
          </cell>
          <cell r="E411">
            <v>40</v>
          </cell>
          <cell r="F411">
            <v>412</v>
          </cell>
          <cell r="G411" t="str">
            <v>USD</v>
          </cell>
        </row>
        <row r="412">
          <cell r="A412" t="str">
            <v>HAPAGTIN CANISTANBUL20</v>
          </cell>
          <cell r="B412" t="str">
            <v>HAPAG</v>
          </cell>
          <cell r="C412" t="str">
            <v>TIN CAN</v>
          </cell>
          <cell r="D412" t="str">
            <v>ISTANBUL</v>
          </cell>
          <cell r="E412">
            <v>20</v>
          </cell>
          <cell r="F412">
            <v>227</v>
          </cell>
          <cell r="G412" t="str">
            <v>USD</v>
          </cell>
        </row>
        <row r="413">
          <cell r="A413" t="str">
            <v>HAPAGTIN CANISTANBUL40</v>
          </cell>
          <cell r="B413" t="str">
            <v>HAPAG</v>
          </cell>
          <cell r="C413" t="str">
            <v>TIN CAN</v>
          </cell>
          <cell r="D413" t="str">
            <v>ISTANBUL</v>
          </cell>
          <cell r="E413">
            <v>40</v>
          </cell>
          <cell r="F413">
            <v>454</v>
          </cell>
          <cell r="G413" t="str">
            <v>USD</v>
          </cell>
        </row>
        <row r="414">
          <cell r="A414" t="str">
            <v>HAPAGTIN CANJAKARTA20</v>
          </cell>
          <cell r="B414" t="str">
            <v>HAPAG</v>
          </cell>
          <cell r="C414" t="str">
            <v>TIN CAN</v>
          </cell>
          <cell r="D414" t="str">
            <v>JAKARTA</v>
          </cell>
          <cell r="E414">
            <v>20</v>
          </cell>
          <cell r="F414">
            <v>376</v>
          </cell>
          <cell r="G414" t="str">
            <v>USD</v>
          </cell>
        </row>
        <row r="415">
          <cell r="A415" t="str">
            <v>HAPAGTIN CANJAKARTA40</v>
          </cell>
          <cell r="B415" t="str">
            <v>HAPAG</v>
          </cell>
          <cell r="C415" t="str">
            <v>TIN CAN</v>
          </cell>
          <cell r="D415" t="str">
            <v>JAKARTA</v>
          </cell>
          <cell r="E415">
            <v>40</v>
          </cell>
          <cell r="F415">
            <v>752</v>
          </cell>
          <cell r="G415" t="str">
            <v>USD</v>
          </cell>
        </row>
        <row r="416">
          <cell r="A416" t="str">
            <v>HAPAGTIN CANMONTREAL20</v>
          </cell>
          <cell r="B416" t="str">
            <v>HAPAG</v>
          </cell>
          <cell r="C416" t="str">
            <v>TIN CAN</v>
          </cell>
          <cell r="D416" t="str">
            <v>MONTREAL</v>
          </cell>
          <cell r="E416">
            <v>20</v>
          </cell>
          <cell r="F416">
            <v>687</v>
          </cell>
          <cell r="G416" t="str">
            <v>USD</v>
          </cell>
        </row>
        <row r="417">
          <cell r="A417" t="str">
            <v>HAPAGTIN CANMONTREAL40</v>
          </cell>
          <cell r="B417" t="str">
            <v>HAPAG</v>
          </cell>
          <cell r="C417" t="str">
            <v>TIN CAN</v>
          </cell>
          <cell r="D417" t="str">
            <v>MONTREAL</v>
          </cell>
          <cell r="E417">
            <v>40</v>
          </cell>
          <cell r="F417">
            <v>1374</v>
          </cell>
          <cell r="G417" t="str">
            <v>USD</v>
          </cell>
        </row>
        <row r="418">
          <cell r="A418" t="str">
            <v>HAPAGTIN CANPASIR GUDANG20</v>
          </cell>
          <cell r="B418" t="str">
            <v>HAPAG</v>
          </cell>
          <cell r="C418" t="str">
            <v>TIN CAN</v>
          </cell>
          <cell r="D418" t="str">
            <v>PASIR GUDANG</v>
          </cell>
          <cell r="E418">
            <v>20</v>
          </cell>
          <cell r="F418">
            <v>376</v>
          </cell>
          <cell r="G418" t="str">
            <v>USD</v>
          </cell>
        </row>
        <row r="419">
          <cell r="A419" t="str">
            <v>HAPAGTIN CANPASIR GUDANG40</v>
          </cell>
          <cell r="B419" t="str">
            <v>HAPAG</v>
          </cell>
          <cell r="C419" t="str">
            <v>TIN CAN</v>
          </cell>
          <cell r="D419" t="str">
            <v>PASIR GUDANG</v>
          </cell>
          <cell r="E419">
            <v>40</v>
          </cell>
          <cell r="F419">
            <v>752</v>
          </cell>
          <cell r="G419" t="str">
            <v>USD</v>
          </cell>
        </row>
        <row r="420">
          <cell r="A420" t="str">
            <v>HAPAGTIN CANPORT KLANG20</v>
          </cell>
          <cell r="B420" t="str">
            <v>HAPAG</v>
          </cell>
          <cell r="C420" t="str">
            <v>TIN CAN</v>
          </cell>
          <cell r="D420" t="str">
            <v>PORT KLANG</v>
          </cell>
          <cell r="E420">
            <v>20</v>
          </cell>
          <cell r="F420">
            <v>376</v>
          </cell>
          <cell r="G420" t="str">
            <v>USD</v>
          </cell>
        </row>
        <row r="421">
          <cell r="A421" t="str">
            <v>HAPAGTIN CANPORT KLANG40</v>
          </cell>
          <cell r="B421" t="str">
            <v>HAPAG</v>
          </cell>
          <cell r="C421" t="str">
            <v>TIN CAN</v>
          </cell>
          <cell r="D421" t="str">
            <v>PORT KLANG</v>
          </cell>
          <cell r="E421">
            <v>40</v>
          </cell>
          <cell r="F421">
            <v>752</v>
          </cell>
          <cell r="G421" t="str">
            <v>USD</v>
          </cell>
        </row>
        <row r="422">
          <cell r="A422" t="str">
            <v>HAPAGTIN CANPTP20</v>
          </cell>
          <cell r="B422" t="str">
            <v>HAPAG</v>
          </cell>
          <cell r="C422" t="str">
            <v>TIN CAN</v>
          </cell>
          <cell r="D422" t="str">
            <v>PTP</v>
          </cell>
          <cell r="E422">
            <v>20</v>
          </cell>
          <cell r="F422">
            <v>376</v>
          </cell>
          <cell r="G422" t="str">
            <v>USD</v>
          </cell>
        </row>
        <row r="423">
          <cell r="A423" t="str">
            <v>HAPAGTIN CANPTP40</v>
          </cell>
          <cell r="B423" t="str">
            <v>HAPAG</v>
          </cell>
          <cell r="C423" t="str">
            <v>TIN CAN</v>
          </cell>
          <cell r="D423" t="str">
            <v>PTP</v>
          </cell>
          <cell r="E423">
            <v>40</v>
          </cell>
          <cell r="F423">
            <v>752</v>
          </cell>
          <cell r="G423" t="str">
            <v>USD</v>
          </cell>
        </row>
        <row r="424">
          <cell r="A424" t="str">
            <v>HAPAGTIN CANROTTERDAM20</v>
          </cell>
          <cell r="B424" t="str">
            <v>HAPAG</v>
          </cell>
          <cell r="C424" t="str">
            <v>TIN CAN</v>
          </cell>
          <cell r="D424" t="str">
            <v>ROTTERDAM</v>
          </cell>
          <cell r="E424">
            <v>20</v>
          </cell>
          <cell r="F424">
            <v>206</v>
          </cell>
          <cell r="G424" t="str">
            <v>USD</v>
          </cell>
        </row>
        <row r="425">
          <cell r="A425" t="str">
            <v>HAPAGTIN CANROTTERDAM40</v>
          </cell>
          <cell r="B425" t="str">
            <v>HAPAG</v>
          </cell>
          <cell r="C425" t="str">
            <v>TIN CAN</v>
          </cell>
          <cell r="D425" t="str">
            <v>ROTTERDAM</v>
          </cell>
          <cell r="E425">
            <v>40</v>
          </cell>
          <cell r="F425">
            <v>412</v>
          </cell>
          <cell r="G425" t="str">
            <v>USD</v>
          </cell>
        </row>
        <row r="426">
          <cell r="A426" t="str">
            <v>HAPAGTIN CANSURABAYA20</v>
          </cell>
          <cell r="B426" t="str">
            <v>HAPAG</v>
          </cell>
          <cell r="C426" t="str">
            <v>TIN CAN</v>
          </cell>
          <cell r="D426" t="str">
            <v>SURABAYA</v>
          </cell>
          <cell r="E426">
            <v>20</v>
          </cell>
          <cell r="F426">
            <v>376</v>
          </cell>
          <cell r="G426" t="str">
            <v>USD</v>
          </cell>
        </row>
        <row r="427">
          <cell r="A427" t="str">
            <v>HAPAGTIN CANSURABAYA40</v>
          </cell>
          <cell r="B427" t="str">
            <v>HAPAG</v>
          </cell>
          <cell r="C427" t="str">
            <v>TIN CAN</v>
          </cell>
          <cell r="D427" t="str">
            <v>SURABAYA</v>
          </cell>
          <cell r="E427">
            <v>40</v>
          </cell>
          <cell r="F427">
            <v>752</v>
          </cell>
          <cell r="G427" t="str">
            <v>USD</v>
          </cell>
        </row>
        <row r="428">
          <cell r="A428" t="str">
            <v>HAPAGTIN CANTALLINN20</v>
          </cell>
          <cell r="B428" t="str">
            <v>HAPAG</v>
          </cell>
          <cell r="C428" t="str">
            <v>TIN CAN</v>
          </cell>
          <cell r="D428" t="str">
            <v>TALLINN</v>
          </cell>
          <cell r="E428">
            <v>20</v>
          </cell>
          <cell r="F428">
            <v>206</v>
          </cell>
          <cell r="G428" t="str">
            <v>USD</v>
          </cell>
        </row>
        <row r="429">
          <cell r="A429" t="str">
            <v>HAPAGTIN CANTALLINN40</v>
          </cell>
          <cell r="B429" t="str">
            <v>HAPAG</v>
          </cell>
          <cell r="C429" t="str">
            <v>TIN CAN</v>
          </cell>
          <cell r="D429" t="str">
            <v>TALLINN</v>
          </cell>
          <cell r="E429">
            <v>40</v>
          </cell>
          <cell r="F429">
            <v>412</v>
          </cell>
          <cell r="G429" t="str">
            <v>USD</v>
          </cell>
        </row>
        <row r="430">
          <cell r="A430" t="str">
            <v>HAPAGTIN CANVALENCIA20</v>
          </cell>
          <cell r="B430" t="str">
            <v>HAPAG</v>
          </cell>
          <cell r="C430" t="str">
            <v>TIN CAN</v>
          </cell>
          <cell r="D430" t="str">
            <v>VALENCIA</v>
          </cell>
          <cell r="E430">
            <v>20</v>
          </cell>
          <cell r="F430">
            <v>206</v>
          </cell>
          <cell r="G430" t="str">
            <v>USD</v>
          </cell>
        </row>
        <row r="431">
          <cell r="A431" t="str">
            <v>HAPAGTemaPhiladelphia40</v>
          </cell>
          <cell r="B431" t="str">
            <v>HAPAG</v>
          </cell>
          <cell r="C431" t="str">
            <v>Tema</v>
          </cell>
          <cell r="D431" t="str">
            <v>Philadelphia</v>
          </cell>
          <cell r="E431">
            <v>40</v>
          </cell>
          <cell r="F431">
            <v>1562</v>
          </cell>
          <cell r="G431" t="str">
            <v>USD</v>
          </cell>
        </row>
        <row r="432">
          <cell r="A432" t="str">
            <v>HAPAGTIN CANVALENCIA40</v>
          </cell>
          <cell r="B432" t="str">
            <v>HAPAG</v>
          </cell>
          <cell r="C432" t="str">
            <v>TIN CAN</v>
          </cell>
          <cell r="D432" t="str">
            <v>VALENCIA</v>
          </cell>
          <cell r="E432">
            <v>40</v>
          </cell>
          <cell r="F432">
            <v>412</v>
          </cell>
          <cell r="G432" t="str">
            <v>USD</v>
          </cell>
        </row>
        <row r="433">
          <cell r="A433" t="str">
            <v>MaerskBulobaAmbarli40</v>
          </cell>
          <cell r="B433" t="str">
            <v>Maersk</v>
          </cell>
          <cell r="C433" t="str">
            <v>Buloba</v>
          </cell>
          <cell r="D433" t="str">
            <v>Ambarli</v>
          </cell>
          <cell r="E433">
            <v>40</v>
          </cell>
          <cell r="F433">
            <v>600</v>
          </cell>
          <cell r="G433" t="str">
            <v>USD</v>
          </cell>
        </row>
        <row r="434">
          <cell r="A434" t="str">
            <v>MaerskBulobaAmsterdam40</v>
          </cell>
          <cell r="B434" t="str">
            <v>Maersk</v>
          </cell>
          <cell r="C434" t="str">
            <v>Buloba</v>
          </cell>
          <cell r="D434" t="str">
            <v>Amsterdam</v>
          </cell>
          <cell r="E434">
            <v>40</v>
          </cell>
          <cell r="F434">
            <v>650</v>
          </cell>
          <cell r="G434" t="str">
            <v>USD</v>
          </cell>
        </row>
        <row r="435">
          <cell r="A435" t="str">
            <v>MaerskBulobaAntwerp40</v>
          </cell>
          <cell r="B435" t="str">
            <v>Maersk</v>
          </cell>
          <cell r="C435" t="str">
            <v>Buloba</v>
          </cell>
          <cell r="D435" t="str">
            <v>Antwerp</v>
          </cell>
          <cell r="E435">
            <v>40</v>
          </cell>
          <cell r="F435">
            <v>650</v>
          </cell>
          <cell r="G435" t="str">
            <v>USD</v>
          </cell>
        </row>
        <row r="436">
          <cell r="A436" t="str">
            <v>MaerskBulobaBarcelona40</v>
          </cell>
          <cell r="B436" t="str">
            <v>Maersk</v>
          </cell>
          <cell r="C436" t="str">
            <v>Buloba</v>
          </cell>
          <cell r="D436" t="str">
            <v>Barcelona</v>
          </cell>
          <cell r="E436">
            <v>40</v>
          </cell>
          <cell r="F436">
            <v>600</v>
          </cell>
          <cell r="G436" t="str">
            <v>USD</v>
          </cell>
        </row>
        <row r="437">
          <cell r="A437" t="str">
            <v>MaerskBulobaBatam40</v>
          </cell>
          <cell r="B437" t="str">
            <v>Maersk</v>
          </cell>
          <cell r="C437" t="str">
            <v>Buloba</v>
          </cell>
          <cell r="D437" t="str">
            <v>Batam</v>
          </cell>
          <cell r="E437">
            <v>40</v>
          </cell>
          <cell r="F437">
            <v>949</v>
          </cell>
          <cell r="G437" t="str">
            <v>USD</v>
          </cell>
        </row>
        <row r="438">
          <cell r="A438" t="str">
            <v>MaerskBulobaJakarta40</v>
          </cell>
          <cell r="B438" t="str">
            <v>Maersk</v>
          </cell>
          <cell r="C438" t="str">
            <v>Buloba</v>
          </cell>
          <cell r="D438" t="str">
            <v>Jakarta</v>
          </cell>
          <cell r="E438">
            <v>40</v>
          </cell>
          <cell r="F438">
            <v>248</v>
          </cell>
          <cell r="G438" t="str">
            <v>USD</v>
          </cell>
        </row>
        <row r="439">
          <cell r="A439" t="str">
            <v>MaerskBulobaPasir Gudang40</v>
          </cell>
          <cell r="B439" t="str">
            <v>Maersk</v>
          </cell>
          <cell r="C439" t="str">
            <v>Buloba</v>
          </cell>
          <cell r="D439" t="str">
            <v>Pasir Gudang</v>
          </cell>
          <cell r="E439">
            <v>40</v>
          </cell>
          <cell r="F439">
            <v>248</v>
          </cell>
          <cell r="G439" t="str">
            <v>USD</v>
          </cell>
        </row>
        <row r="440">
          <cell r="A440" t="str">
            <v>MaerskBulobaPTP40</v>
          </cell>
          <cell r="B440" t="str">
            <v>Maersk</v>
          </cell>
          <cell r="C440" t="str">
            <v>Buloba</v>
          </cell>
          <cell r="D440" t="str">
            <v>PTP</v>
          </cell>
          <cell r="E440">
            <v>40</v>
          </cell>
          <cell r="F440">
            <v>248</v>
          </cell>
          <cell r="G440" t="str">
            <v>USD</v>
          </cell>
        </row>
        <row r="441">
          <cell r="A441" t="str">
            <v>MaerskBulobaSurabaya40</v>
          </cell>
          <cell r="B441" t="str">
            <v>Maersk</v>
          </cell>
          <cell r="C441" t="str">
            <v>Buloba</v>
          </cell>
          <cell r="D441" t="str">
            <v>Surabaya</v>
          </cell>
          <cell r="E441">
            <v>40</v>
          </cell>
          <cell r="F441">
            <v>248</v>
          </cell>
          <cell r="G441" t="str">
            <v>USD</v>
          </cell>
        </row>
        <row r="442">
          <cell r="A442" t="str">
            <v>MaerskBulobaValencia40</v>
          </cell>
          <cell r="B442" t="str">
            <v>Maersk</v>
          </cell>
          <cell r="C442" t="str">
            <v>Buloba</v>
          </cell>
          <cell r="D442" t="str">
            <v>Valencia</v>
          </cell>
          <cell r="E442">
            <v>40</v>
          </cell>
          <cell r="F442">
            <v>600</v>
          </cell>
          <cell r="G442" t="str">
            <v>USD</v>
          </cell>
        </row>
        <row r="443">
          <cell r="A443" t="str">
            <v>MaerskKampalaAmbarli40</v>
          </cell>
          <cell r="B443" t="str">
            <v>Maersk</v>
          </cell>
          <cell r="C443" t="str">
            <v>Kampala</v>
          </cell>
          <cell r="D443" t="str">
            <v>Ambarli</v>
          </cell>
          <cell r="E443">
            <v>40</v>
          </cell>
          <cell r="F443">
            <v>600</v>
          </cell>
          <cell r="G443" t="str">
            <v>USD</v>
          </cell>
        </row>
        <row r="444">
          <cell r="A444" t="str">
            <v>MaerskKampalaAmsterdam40</v>
          </cell>
          <cell r="B444" t="str">
            <v>Maersk</v>
          </cell>
          <cell r="C444" t="str">
            <v>Kampala</v>
          </cell>
          <cell r="D444" t="str">
            <v>Amsterdam</v>
          </cell>
          <cell r="E444">
            <v>40</v>
          </cell>
          <cell r="F444">
            <v>650</v>
          </cell>
          <cell r="G444" t="str">
            <v>USD</v>
          </cell>
        </row>
        <row r="445">
          <cell r="A445" t="str">
            <v>MaerskKampalaAntwerp40</v>
          </cell>
          <cell r="B445" t="str">
            <v>Maersk</v>
          </cell>
          <cell r="C445" t="str">
            <v>Kampala</v>
          </cell>
          <cell r="D445" t="str">
            <v>Antwerp</v>
          </cell>
          <cell r="E445">
            <v>40</v>
          </cell>
          <cell r="F445">
            <v>650</v>
          </cell>
          <cell r="G445" t="str">
            <v>USD</v>
          </cell>
        </row>
        <row r="446">
          <cell r="A446" t="str">
            <v>MaerskKampalaBarcelona40</v>
          </cell>
          <cell r="B446" t="str">
            <v>Maersk</v>
          </cell>
          <cell r="C446" t="str">
            <v>Kampala</v>
          </cell>
          <cell r="D446" t="str">
            <v>Barcelona</v>
          </cell>
          <cell r="E446">
            <v>40</v>
          </cell>
          <cell r="F446">
            <v>600</v>
          </cell>
          <cell r="G446" t="str">
            <v>USD</v>
          </cell>
        </row>
        <row r="447">
          <cell r="A447" t="str">
            <v>MaerskKampalaBatam40</v>
          </cell>
          <cell r="B447" t="str">
            <v>Maersk</v>
          </cell>
          <cell r="C447" t="str">
            <v>Kampala</v>
          </cell>
          <cell r="D447" t="str">
            <v>Batam</v>
          </cell>
          <cell r="E447">
            <v>40</v>
          </cell>
          <cell r="F447">
            <v>949</v>
          </cell>
          <cell r="G447" t="str">
            <v>USD</v>
          </cell>
        </row>
        <row r="448">
          <cell r="A448" t="str">
            <v>MaerskKampalaJakarta40</v>
          </cell>
          <cell r="B448" t="str">
            <v>Maersk</v>
          </cell>
          <cell r="C448" t="str">
            <v>Kampala</v>
          </cell>
          <cell r="D448" t="str">
            <v>Jakarta</v>
          </cell>
          <cell r="E448">
            <v>40</v>
          </cell>
          <cell r="F448">
            <v>248</v>
          </cell>
          <cell r="G448" t="str">
            <v>USD</v>
          </cell>
        </row>
        <row r="449">
          <cell r="A449" t="str">
            <v>MaerskKampalaPasir Gudang40</v>
          </cell>
          <cell r="B449" t="str">
            <v>Maersk</v>
          </cell>
          <cell r="C449" t="str">
            <v>Kampala</v>
          </cell>
          <cell r="D449" t="str">
            <v>Pasir Gudang</v>
          </cell>
          <cell r="E449">
            <v>40</v>
          </cell>
          <cell r="F449">
            <v>248</v>
          </cell>
          <cell r="G449" t="str">
            <v>USD</v>
          </cell>
        </row>
        <row r="450">
          <cell r="A450" t="str">
            <v>MaerskKampalaPTP40</v>
          </cell>
          <cell r="B450" t="str">
            <v>Maersk</v>
          </cell>
          <cell r="C450" t="str">
            <v>Kampala</v>
          </cell>
          <cell r="D450" t="str">
            <v>PTP</v>
          </cell>
          <cell r="E450">
            <v>40</v>
          </cell>
          <cell r="F450">
            <v>248</v>
          </cell>
          <cell r="G450" t="str">
            <v>USD</v>
          </cell>
        </row>
        <row r="451">
          <cell r="A451" t="str">
            <v>MaerskKampalaSurabaya40</v>
          </cell>
          <cell r="B451" t="str">
            <v>Maersk</v>
          </cell>
          <cell r="C451" t="str">
            <v>Kampala</v>
          </cell>
          <cell r="D451" t="str">
            <v>Surabaya</v>
          </cell>
          <cell r="E451">
            <v>40</v>
          </cell>
          <cell r="F451">
            <v>248</v>
          </cell>
          <cell r="G451" t="str">
            <v>USD</v>
          </cell>
        </row>
        <row r="452">
          <cell r="A452" t="str">
            <v>MaerskKampalaValencia40</v>
          </cell>
          <cell r="B452" t="str">
            <v>Maersk</v>
          </cell>
          <cell r="C452" t="str">
            <v>Kampala</v>
          </cell>
          <cell r="D452" t="str">
            <v>Valencia</v>
          </cell>
          <cell r="E452">
            <v>40</v>
          </cell>
          <cell r="F452">
            <v>600</v>
          </cell>
          <cell r="G452" t="str">
            <v>USD</v>
          </cell>
        </row>
        <row r="453">
          <cell r="A453" t="str">
            <v>OOCLAbidjanAmbarli40</v>
          </cell>
          <cell r="B453" t="str">
            <v>OOCL</v>
          </cell>
          <cell r="C453" t="str">
            <v>Abidjan</v>
          </cell>
          <cell r="D453" t="str">
            <v>Ambarli</v>
          </cell>
          <cell r="E453">
            <v>40</v>
          </cell>
          <cell r="F453">
            <v>0</v>
          </cell>
          <cell r="G453" t="str">
            <v>EUR</v>
          </cell>
        </row>
        <row r="454">
          <cell r="A454" t="str">
            <v>OOCLAbidjanAmsterdam40</v>
          </cell>
          <cell r="B454" t="str">
            <v>OOCL</v>
          </cell>
          <cell r="C454" t="str">
            <v>Abidjan</v>
          </cell>
          <cell r="D454" t="str">
            <v>Amsterdam</v>
          </cell>
          <cell r="E454">
            <v>40</v>
          </cell>
          <cell r="F454">
            <v>0</v>
          </cell>
          <cell r="G454" t="str">
            <v>EUR</v>
          </cell>
        </row>
        <row r="455">
          <cell r="A455" t="str">
            <v>OOCLAbidjanAntwerp40</v>
          </cell>
          <cell r="B455" t="str">
            <v>OOCL</v>
          </cell>
          <cell r="C455" t="str">
            <v>Abidjan</v>
          </cell>
          <cell r="D455" t="str">
            <v>Antwerp</v>
          </cell>
          <cell r="E455">
            <v>40</v>
          </cell>
          <cell r="F455">
            <v>0</v>
          </cell>
          <cell r="G455" t="str">
            <v>EUR</v>
          </cell>
        </row>
        <row r="456">
          <cell r="A456" t="str">
            <v>OOCLAbidjanBarcelona40</v>
          </cell>
          <cell r="B456" t="str">
            <v>OOCL</v>
          </cell>
          <cell r="C456" t="str">
            <v>Abidjan</v>
          </cell>
          <cell r="D456" t="str">
            <v>Barcelona</v>
          </cell>
          <cell r="E456">
            <v>40</v>
          </cell>
          <cell r="F456">
            <v>0</v>
          </cell>
          <cell r="G456" t="str">
            <v>EUR</v>
          </cell>
        </row>
        <row r="457">
          <cell r="A457" t="str">
            <v>OOCLAbidjanValencia40</v>
          </cell>
          <cell r="B457" t="str">
            <v>OOCL</v>
          </cell>
          <cell r="C457" t="str">
            <v>Abidjan</v>
          </cell>
          <cell r="D457" t="str">
            <v>Valencia</v>
          </cell>
          <cell r="E457">
            <v>40</v>
          </cell>
          <cell r="F457">
            <v>0</v>
          </cell>
          <cell r="G457" t="str">
            <v>EUR</v>
          </cell>
        </row>
        <row r="458">
          <cell r="A458" t="str">
            <v>OOCLApapaAmsterdam40</v>
          </cell>
          <cell r="B458" t="str">
            <v>OOCL</v>
          </cell>
          <cell r="C458" t="str">
            <v>Apapa</v>
          </cell>
          <cell r="D458" t="str">
            <v>Amsterdam</v>
          </cell>
          <cell r="E458">
            <v>40</v>
          </cell>
          <cell r="F458">
            <v>0</v>
          </cell>
          <cell r="G458" t="str">
            <v>EUR</v>
          </cell>
        </row>
        <row r="459">
          <cell r="A459" t="str">
            <v>OOCLApapaAntwerp40</v>
          </cell>
          <cell r="B459" t="str">
            <v>OOCL</v>
          </cell>
          <cell r="C459" t="str">
            <v>Apapa</v>
          </cell>
          <cell r="D459" t="str">
            <v>Antwerp</v>
          </cell>
          <cell r="E459">
            <v>40</v>
          </cell>
          <cell r="F459">
            <v>0</v>
          </cell>
          <cell r="G459" t="str">
            <v>EUR</v>
          </cell>
        </row>
        <row r="460">
          <cell r="A460" t="str">
            <v>OOCLApapaBarcelona40</v>
          </cell>
          <cell r="B460" t="str">
            <v>OOCL</v>
          </cell>
          <cell r="C460" t="str">
            <v>Apapa</v>
          </cell>
          <cell r="D460" t="str">
            <v>Barcelona</v>
          </cell>
          <cell r="E460">
            <v>40</v>
          </cell>
          <cell r="F460">
            <v>0</v>
          </cell>
          <cell r="G460" t="str">
            <v>EUR</v>
          </cell>
        </row>
        <row r="461">
          <cell r="A461" t="str">
            <v>OOCLTemaAmsterdam40</v>
          </cell>
          <cell r="B461" t="str">
            <v>OOCL</v>
          </cell>
          <cell r="C461" t="str">
            <v>Tema</v>
          </cell>
          <cell r="D461" t="str">
            <v>Amsterdam</v>
          </cell>
          <cell r="E461">
            <v>40</v>
          </cell>
          <cell r="F461">
            <v>0</v>
          </cell>
          <cell r="G461" t="str">
            <v>EUR</v>
          </cell>
        </row>
        <row r="462">
          <cell r="A462" t="str">
            <v>OOCLTemaAntwerp40</v>
          </cell>
          <cell r="B462" t="str">
            <v>OOCL</v>
          </cell>
          <cell r="C462" t="str">
            <v>Tema</v>
          </cell>
          <cell r="D462" t="str">
            <v>Antwerp</v>
          </cell>
          <cell r="E462">
            <v>40</v>
          </cell>
          <cell r="F462">
            <v>0</v>
          </cell>
          <cell r="G462" t="str">
            <v>EUR</v>
          </cell>
        </row>
        <row r="463">
          <cell r="A463" t="str">
            <v>OOCLTemaBarcelona40</v>
          </cell>
          <cell r="B463" t="str">
            <v>OOCL</v>
          </cell>
          <cell r="C463" t="str">
            <v>Tema</v>
          </cell>
          <cell r="D463" t="str">
            <v>Barcelona</v>
          </cell>
          <cell r="E463">
            <v>40</v>
          </cell>
          <cell r="F463">
            <v>0</v>
          </cell>
          <cell r="G463" t="str">
            <v>EUR</v>
          </cell>
        </row>
        <row r="464">
          <cell r="A464" t="str">
            <v>OOCLTin CanAmsterdam40</v>
          </cell>
          <cell r="B464" t="str">
            <v>OOCL</v>
          </cell>
          <cell r="C464" t="str">
            <v>Tin Can</v>
          </cell>
          <cell r="D464" t="str">
            <v>Amsterdam</v>
          </cell>
          <cell r="E464">
            <v>40</v>
          </cell>
          <cell r="F464">
            <v>0</v>
          </cell>
          <cell r="G464" t="str">
            <v>EUR</v>
          </cell>
        </row>
        <row r="465">
          <cell r="A465" t="str">
            <v>OOCLTin CanAntwerp40</v>
          </cell>
          <cell r="B465" t="str">
            <v>OOCL</v>
          </cell>
          <cell r="C465" t="str">
            <v>Tin Can</v>
          </cell>
          <cell r="D465" t="str">
            <v>Antwerp</v>
          </cell>
          <cell r="E465">
            <v>40</v>
          </cell>
          <cell r="F465">
            <v>0</v>
          </cell>
          <cell r="G465" t="str">
            <v>EUR</v>
          </cell>
        </row>
        <row r="466">
          <cell r="A466" t="str">
            <v>OOCLTin CanBarcelona40</v>
          </cell>
          <cell r="B466" t="str">
            <v>OOCL</v>
          </cell>
          <cell r="C466" t="str">
            <v>Tin Can</v>
          </cell>
          <cell r="D466" t="str">
            <v>Barcelona</v>
          </cell>
          <cell r="E466">
            <v>40</v>
          </cell>
          <cell r="F466">
            <v>0</v>
          </cell>
          <cell r="G466" t="str">
            <v>EUR</v>
          </cell>
        </row>
        <row r="467">
          <cell r="A467" t="str">
            <v>STS_EVERGREENCallaoPasir Gudang40</v>
          </cell>
          <cell r="B467" t="str">
            <v>STS_EVERGREEN</v>
          </cell>
          <cell r="C467" t="str">
            <v>Callao</v>
          </cell>
          <cell r="D467" t="str">
            <v>Pasir Gudang</v>
          </cell>
          <cell r="E467">
            <v>40</v>
          </cell>
          <cell r="F467">
            <v>158</v>
          </cell>
          <cell r="G467" t="str">
            <v>USD</v>
          </cell>
        </row>
        <row r="468">
          <cell r="A468" t="str">
            <v>STS_EVERGREENCallaoPTP40</v>
          </cell>
          <cell r="B468" t="str">
            <v>STS_EVERGREEN</v>
          </cell>
          <cell r="C468" t="str">
            <v>Callao</v>
          </cell>
          <cell r="D468" t="str">
            <v>PTP</v>
          </cell>
          <cell r="E468">
            <v>40</v>
          </cell>
          <cell r="F468">
            <v>158</v>
          </cell>
          <cell r="G468" t="str">
            <v>USD</v>
          </cell>
        </row>
        <row r="469">
          <cell r="A469" t="str">
            <v>STS_EVERGREENGuayaquilJakarta40</v>
          </cell>
          <cell r="B469" t="str">
            <v>STS_EVERGREEN</v>
          </cell>
          <cell r="C469" t="str">
            <v>Guayaquil</v>
          </cell>
          <cell r="D469" t="str">
            <v>Jakarta</v>
          </cell>
          <cell r="E469">
            <v>40</v>
          </cell>
          <cell r="F469">
            <v>158</v>
          </cell>
          <cell r="G469" t="str">
            <v>USD</v>
          </cell>
        </row>
        <row r="470">
          <cell r="A470" t="str">
            <v>STS_EVERGREENGuayaquilPasir Gudang40</v>
          </cell>
          <cell r="B470" t="str">
            <v>STS_EVERGREEN</v>
          </cell>
          <cell r="C470" t="str">
            <v>Guayaquil</v>
          </cell>
          <cell r="D470" t="str">
            <v>Pasir Gudang</v>
          </cell>
          <cell r="E470">
            <v>40</v>
          </cell>
          <cell r="F470">
            <v>158</v>
          </cell>
          <cell r="G470" t="str">
            <v>USD</v>
          </cell>
        </row>
        <row r="471">
          <cell r="A471" t="str">
            <v>STS_EVERGREENGuayaquilSurabaya40</v>
          </cell>
          <cell r="B471" t="str">
            <v>STS_EVERGREEN</v>
          </cell>
          <cell r="C471" t="str">
            <v>Guayaquil</v>
          </cell>
          <cell r="D471" t="str">
            <v>Surabaya</v>
          </cell>
          <cell r="E471">
            <v>40</v>
          </cell>
          <cell r="F471">
            <v>158</v>
          </cell>
          <cell r="G471" t="str">
            <v>USD</v>
          </cell>
        </row>
        <row r="472">
          <cell r="A472" t="str">
            <v>STS_EVERGREENGuayaquilPTP40</v>
          </cell>
          <cell r="B472" t="str">
            <v>STS_EVERGREEN</v>
          </cell>
          <cell r="C472" t="str">
            <v>Guayaquil</v>
          </cell>
          <cell r="D472" t="str">
            <v>PTP</v>
          </cell>
          <cell r="E472">
            <v>40</v>
          </cell>
          <cell r="F472">
            <v>158</v>
          </cell>
          <cell r="G472" t="str">
            <v>USD</v>
          </cell>
        </row>
        <row r="473">
          <cell r="A473" t="str">
            <v>STS_EVERGREENPosorjaJakarta40</v>
          </cell>
          <cell r="B473" t="str">
            <v>STS_EVERGREEN</v>
          </cell>
          <cell r="C473" t="str">
            <v>Posorja</v>
          </cell>
          <cell r="D473" t="str">
            <v>Jakarta</v>
          </cell>
          <cell r="E473">
            <v>40</v>
          </cell>
          <cell r="F473">
            <v>158</v>
          </cell>
          <cell r="G473" t="str">
            <v>USD</v>
          </cell>
        </row>
        <row r="474">
          <cell r="A474" t="str">
            <v>STS_EVERGREENPosorjaPasir Gudang40</v>
          </cell>
          <cell r="B474" t="str">
            <v>STS_EVERGREEN</v>
          </cell>
          <cell r="C474" t="str">
            <v>Posorja</v>
          </cell>
          <cell r="D474" t="str">
            <v>Pasir Gudang</v>
          </cell>
          <cell r="E474">
            <v>40</v>
          </cell>
          <cell r="F474">
            <v>158</v>
          </cell>
          <cell r="G474" t="str">
            <v>USD</v>
          </cell>
        </row>
        <row r="475">
          <cell r="A475" t="str">
            <v>STS_EVERGREENPosorjaSurabaya40</v>
          </cell>
          <cell r="B475" t="str">
            <v>STS_EVERGREEN</v>
          </cell>
          <cell r="C475" t="str">
            <v>Posorja</v>
          </cell>
          <cell r="D475" t="str">
            <v>Surabaya</v>
          </cell>
          <cell r="E475">
            <v>40</v>
          </cell>
          <cell r="F475">
            <v>158</v>
          </cell>
          <cell r="G475" t="str">
            <v>USD</v>
          </cell>
        </row>
        <row r="476">
          <cell r="A476" t="str">
            <v>STS_EVERGREENPosorjaPTP40</v>
          </cell>
          <cell r="B476" t="str">
            <v>STS_EVERGREEN</v>
          </cell>
          <cell r="C476" t="str">
            <v>Posorja</v>
          </cell>
          <cell r="D476" t="str">
            <v>PTP</v>
          </cell>
          <cell r="E476">
            <v>40</v>
          </cell>
          <cell r="F476">
            <v>158</v>
          </cell>
          <cell r="G476" t="str">
            <v>USD</v>
          </cell>
        </row>
        <row r="477">
          <cell r="A477" t="str">
            <v>STS_EVERGREENDar es SalaamJakarta40</v>
          </cell>
          <cell r="B477" t="str">
            <v>STS_EVERGREEN</v>
          </cell>
          <cell r="C477" t="str">
            <v>Dar es Salaam</v>
          </cell>
          <cell r="D477" t="str">
            <v>Jakarta</v>
          </cell>
          <cell r="E477">
            <v>40</v>
          </cell>
          <cell r="F477">
            <v>75</v>
          </cell>
          <cell r="G477" t="str">
            <v>USD</v>
          </cell>
        </row>
        <row r="478">
          <cell r="A478" t="str">
            <v>STS_EVERGREENDar es SalaamPasir Gudang40</v>
          </cell>
          <cell r="B478" t="str">
            <v>STS_EVERGREEN</v>
          </cell>
          <cell r="C478" t="str">
            <v>Dar es Salaam</v>
          </cell>
          <cell r="D478" t="str">
            <v>Pasir Gudang</v>
          </cell>
          <cell r="E478">
            <v>40</v>
          </cell>
          <cell r="F478">
            <v>75</v>
          </cell>
          <cell r="G478" t="str">
            <v>USD</v>
          </cell>
        </row>
        <row r="479">
          <cell r="A479" t="str">
            <v>STS_EVERGREENDar es SalaamSurabaya40</v>
          </cell>
          <cell r="B479" t="str">
            <v>STS_EVERGREEN</v>
          </cell>
          <cell r="C479" t="str">
            <v>Dar es Salaam</v>
          </cell>
          <cell r="D479" t="str">
            <v>Surabaya</v>
          </cell>
          <cell r="E479">
            <v>40</v>
          </cell>
          <cell r="F479">
            <v>75</v>
          </cell>
          <cell r="G479" t="str">
            <v>USD</v>
          </cell>
        </row>
        <row r="480">
          <cell r="A480" t="str">
            <v>STS_EVERGREENDar es SalaamPTP40</v>
          </cell>
          <cell r="B480" t="str">
            <v>STS_EVERGREEN</v>
          </cell>
          <cell r="C480" t="str">
            <v>Dar es Salaam</v>
          </cell>
          <cell r="D480" t="str">
            <v>PTP</v>
          </cell>
          <cell r="E480">
            <v>40</v>
          </cell>
          <cell r="F480">
            <v>75</v>
          </cell>
          <cell r="G480" t="str">
            <v>USD</v>
          </cell>
        </row>
        <row r="481">
          <cell r="A481" t="str">
            <v>STS_EVERGREENDar es SalaamBatam40</v>
          </cell>
          <cell r="B481" t="str">
            <v>STS_EVERGREEN</v>
          </cell>
          <cell r="C481" t="str">
            <v>Dar es Salaam</v>
          </cell>
          <cell r="D481" t="str">
            <v>Batam</v>
          </cell>
          <cell r="E481">
            <v>40</v>
          </cell>
          <cell r="F481">
            <v>65</v>
          </cell>
          <cell r="G481" t="str">
            <v>USD</v>
          </cell>
        </row>
        <row r="482">
          <cell r="A482" t="str">
            <v>STS_EVERGREENMombasaBatam40</v>
          </cell>
          <cell r="B482" t="str">
            <v>STS_EVERGREEN</v>
          </cell>
          <cell r="C482" t="str">
            <v>Mombasa</v>
          </cell>
          <cell r="D482" t="str">
            <v>Batam</v>
          </cell>
          <cell r="E482">
            <v>40</v>
          </cell>
          <cell r="F482">
            <v>65</v>
          </cell>
          <cell r="G482" t="str">
            <v>USD</v>
          </cell>
        </row>
        <row r="483">
          <cell r="A483" t="str">
            <v>STS_EVERGREENMombasaJakarta40</v>
          </cell>
          <cell r="B483" t="str">
            <v>STS_EVERGREEN</v>
          </cell>
          <cell r="C483" t="str">
            <v>Mombasa</v>
          </cell>
          <cell r="D483" t="str">
            <v>Jakarta</v>
          </cell>
          <cell r="E483">
            <v>40</v>
          </cell>
          <cell r="F483">
            <v>75</v>
          </cell>
          <cell r="G483" t="str">
            <v>USD</v>
          </cell>
        </row>
        <row r="484">
          <cell r="A484" t="str">
            <v>STS_EVERGREENMombasaPasir Gudang40</v>
          </cell>
          <cell r="B484" t="str">
            <v>STS_EVERGREEN</v>
          </cell>
          <cell r="C484" t="str">
            <v>Mombasa</v>
          </cell>
          <cell r="D484" t="str">
            <v>Pasir Gudang</v>
          </cell>
          <cell r="E484">
            <v>40</v>
          </cell>
          <cell r="F484">
            <v>75</v>
          </cell>
          <cell r="G484" t="str">
            <v>USD</v>
          </cell>
        </row>
        <row r="485">
          <cell r="A485" t="str">
            <v>STS_EVERGREENMombasaSurabaya40</v>
          </cell>
          <cell r="B485" t="str">
            <v>STS_EVERGREEN</v>
          </cell>
          <cell r="C485" t="str">
            <v>Mombasa</v>
          </cell>
          <cell r="D485" t="str">
            <v>Surabaya</v>
          </cell>
          <cell r="E485">
            <v>40</v>
          </cell>
          <cell r="F485">
            <v>75</v>
          </cell>
          <cell r="G485" t="str">
            <v>USD</v>
          </cell>
        </row>
        <row r="486">
          <cell r="A486" t="str">
            <v>STS_EVERGREENMombasaPTP40</v>
          </cell>
          <cell r="B486" t="str">
            <v>STS_EVERGREEN</v>
          </cell>
          <cell r="C486" t="str">
            <v>Mombasa</v>
          </cell>
          <cell r="D486" t="str">
            <v>PTP</v>
          </cell>
          <cell r="E486">
            <v>40</v>
          </cell>
          <cell r="F486">
            <v>75</v>
          </cell>
          <cell r="G486" t="str">
            <v>USD</v>
          </cell>
        </row>
        <row r="487">
          <cell r="A487" t="str">
            <v>STS_Gold Star LineDar es SalaamJakarta40</v>
          </cell>
          <cell r="B487" t="str">
            <v>STS_Gold Star Line</v>
          </cell>
          <cell r="C487" t="str">
            <v>Dar es Salaam</v>
          </cell>
          <cell r="D487" t="str">
            <v>Jakarta</v>
          </cell>
          <cell r="E487">
            <v>40</v>
          </cell>
          <cell r="F487">
            <v>182</v>
          </cell>
          <cell r="G487" t="str">
            <v>USD</v>
          </cell>
        </row>
        <row r="488">
          <cell r="A488" t="str">
            <v>STS_Gold Star LineDar es SalaamPasir Gudang40</v>
          </cell>
          <cell r="B488" t="str">
            <v>STS_Gold Star Line</v>
          </cell>
          <cell r="C488" t="str">
            <v>Dar es Salaam</v>
          </cell>
          <cell r="D488" t="str">
            <v>Pasir Gudang</v>
          </cell>
          <cell r="E488">
            <v>40</v>
          </cell>
          <cell r="F488">
            <v>177</v>
          </cell>
          <cell r="G488" t="str">
            <v>USD</v>
          </cell>
        </row>
        <row r="489">
          <cell r="A489" t="str">
            <v>STS_Gold Star LineDar es SalaamPasir Gudang40</v>
          </cell>
          <cell r="B489" t="str">
            <v>STS_Gold Star Line</v>
          </cell>
          <cell r="C489" t="str">
            <v>Dar es Salaam</v>
          </cell>
          <cell r="D489" t="str">
            <v>Pasir Gudang</v>
          </cell>
          <cell r="E489">
            <v>40</v>
          </cell>
          <cell r="F489">
            <v>182</v>
          </cell>
          <cell r="G489" t="str">
            <v>USD</v>
          </cell>
        </row>
        <row r="490">
          <cell r="A490" t="str">
            <v>STS_Gold Star LineDar es SalaamSurabaya40</v>
          </cell>
          <cell r="B490" t="str">
            <v>STS_Gold Star Line</v>
          </cell>
          <cell r="C490" t="str">
            <v>Dar es Salaam</v>
          </cell>
          <cell r="D490" t="str">
            <v>Surabaya</v>
          </cell>
          <cell r="E490">
            <v>40</v>
          </cell>
          <cell r="F490">
            <v>182</v>
          </cell>
          <cell r="G490" t="str">
            <v>USD</v>
          </cell>
        </row>
        <row r="491">
          <cell r="A491" t="str">
            <v>STS_Gold Star LineDar es SalaamJakarta40</v>
          </cell>
          <cell r="B491" t="str">
            <v>STS_Gold Star Line</v>
          </cell>
          <cell r="C491" t="str">
            <v>Dar es Salaam</v>
          </cell>
          <cell r="D491" t="str">
            <v>Jakarta</v>
          </cell>
          <cell r="E491">
            <v>40</v>
          </cell>
          <cell r="F491">
            <v>177</v>
          </cell>
          <cell r="G491" t="str">
            <v>USD</v>
          </cell>
        </row>
        <row r="492">
          <cell r="A492" t="str">
            <v>STS_Gold Star LineDar es SalaamSurabaya40</v>
          </cell>
          <cell r="B492" t="str">
            <v>STS_Gold Star Line</v>
          </cell>
          <cell r="C492" t="str">
            <v>Dar es Salaam</v>
          </cell>
          <cell r="D492" t="str">
            <v>Surabaya</v>
          </cell>
          <cell r="E492">
            <v>40</v>
          </cell>
          <cell r="F492">
            <v>177</v>
          </cell>
          <cell r="G492" t="str">
            <v>USD</v>
          </cell>
        </row>
        <row r="493">
          <cell r="A493" t="str">
            <v>STS_Gold Star LineMombasaPasir Gudang40</v>
          </cell>
          <cell r="B493" t="str">
            <v>STS_Gold Star Line</v>
          </cell>
          <cell r="C493" t="str">
            <v>Mombasa</v>
          </cell>
          <cell r="D493" t="str">
            <v>Pasir Gudang</v>
          </cell>
          <cell r="E493">
            <v>40</v>
          </cell>
          <cell r="F493">
            <v>182</v>
          </cell>
          <cell r="G493" t="str">
            <v>USD</v>
          </cell>
        </row>
        <row r="494">
          <cell r="A494" t="str">
            <v>STS_Gold Star LineMombasaPasir Gudang40</v>
          </cell>
          <cell r="B494" t="str">
            <v>STS_Gold Star Line</v>
          </cell>
          <cell r="C494" t="str">
            <v>Mombasa</v>
          </cell>
          <cell r="D494" t="str">
            <v>Pasir Gudang</v>
          </cell>
          <cell r="E494">
            <v>40</v>
          </cell>
          <cell r="F494">
            <v>177</v>
          </cell>
          <cell r="G494" t="str">
            <v>USD</v>
          </cell>
        </row>
        <row r="495">
          <cell r="A495" t="str">
            <v>STS_Gold Star LineMombasaJakarta40</v>
          </cell>
          <cell r="B495" t="str">
            <v>STS_Gold Star Line</v>
          </cell>
          <cell r="C495" t="str">
            <v>Mombasa</v>
          </cell>
          <cell r="D495" t="str">
            <v>Jakarta</v>
          </cell>
          <cell r="E495">
            <v>40</v>
          </cell>
          <cell r="F495">
            <v>182</v>
          </cell>
          <cell r="G495" t="str">
            <v>USD</v>
          </cell>
        </row>
        <row r="496">
          <cell r="A496" t="str">
            <v>STS_Gold Star LineMombasaJakarta40</v>
          </cell>
          <cell r="B496" t="str">
            <v>STS_Gold Star Line</v>
          </cell>
          <cell r="C496" t="str">
            <v>Mombasa</v>
          </cell>
          <cell r="D496" t="str">
            <v>Jakarta</v>
          </cell>
          <cell r="E496">
            <v>40</v>
          </cell>
          <cell r="F496">
            <v>177</v>
          </cell>
          <cell r="G496" t="str">
            <v>USD</v>
          </cell>
        </row>
        <row r="497">
          <cell r="A497" t="str">
            <v>STS_Gold Star LineMombasaSurabaya40</v>
          </cell>
          <cell r="B497" t="str">
            <v>STS_Gold Star Line</v>
          </cell>
          <cell r="C497" t="str">
            <v>Mombasa</v>
          </cell>
          <cell r="D497" t="str">
            <v>Surabaya</v>
          </cell>
          <cell r="E497">
            <v>40</v>
          </cell>
          <cell r="F497">
            <v>182</v>
          </cell>
          <cell r="G497" t="str">
            <v>USD</v>
          </cell>
        </row>
        <row r="498">
          <cell r="A498" t="str">
            <v>STS_Gold Star LineMombasaSurabaya40</v>
          </cell>
          <cell r="B498" t="str">
            <v>STS_Gold Star Line</v>
          </cell>
          <cell r="C498" t="str">
            <v>Mombasa</v>
          </cell>
          <cell r="D498" t="str">
            <v>Surabaya</v>
          </cell>
          <cell r="E498">
            <v>40</v>
          </cell>
          <cell r="F498">
            <v>177</v>
          </cell>
          <cell r="G498" t="str">
            <v>USD</v>
          </cell>
        </row>
        <row r="499">
          <cell r="A499" t="str">
            <v>STS_GRIMALDISan PedroAmsterdam20</v>
          </cell>
          <cell r="B499" t="str">
            <v>STS_GRIMALDI</v>
          </cell>
          <cell r="C499" t="str">
            <v>San Pedro</v>
          </cell>
          <cell r="D499" t="str">
            <v>Amsterdam</v>
          </cell>
          <cell r="E499">
            <v>20</v>
          </cell>
          <cell r="F499">
            <v>75</v>
          </cell>
          <cell r="G499" t="str">
            <v>EUR</v>
          </cell>
        </row>
        <row r="500">
          <cell r="A500" t="str">
            <v>STS_GRIMALDISan PedroAntwerp20</v>
          </cell>
          <cell r="B500" t="str">
            <v>STS_GRIMALDI</v>
          </cell>
          <cell r="C500" t="str">
            <v>San Pedro</v>
          </cell>
          <cell r="D500" t="str">
            <v>Antwerp</v>
          </cell>
          <cell r="E500">
            <v>20</v>
          </cell>
          <cell r="F500">
            <v>75</v>
          </cell>
          <cell r="G500" t="str">
            <v>EUR</v>
          </cell>
        </row>
        <row r="501">
          <cell r="A501" t="str">
            <v>STS_GRIMALDISan PedroHamburg20</v>
          </cell>
          <cell r="B501" t="str">
            <v>STS_GRIMALDI</v>
          </cell>
          <cell r="C501" t="str">
            <v>San Pedro</v>
          </cell>
          <cell r="D501" t="str">
            <v>Hamburg</v>
          </cell>
          <cell r="E501">
            <v>20</v>
          </cell>
          <cell r="F501">
            <v>75</v>
          </cell>
          <cell r="G501" t="str">
            <v>EUR</v>
          </cell>
        </row>
        <row r="502">
          <cell r="A502" t="str">
            <v>STS_GRIMALDISan PedroRotterdam20</v>
          </cell>
          <cell r="B502" t="str">
            <v>STS_GRIMALDI</v>
          </cell>
          <cell r="C502" t="str">
            <v>San Pedro</v>
          </cell>
          <cell r="D502" t="str">
            <v>Rotterdam</v>
          </cell>
          <cell r="E502">
            <v>20</v>
          </cell>
          <cell r="F502">
            <v>75</v>
          </cell>
          <cell r="G502" t="str">
            <v>EUR</v>
          </cell>
        </row>
        <row r="503">
          <cell r="A503" t="str">
            <v>STS_GRIMALDITakoradiAmsterdam20</v>
          </cell>
          <cell r="B503" t="str">
            <v>STS_GRIMALDI</v>
          </cell>
          <cell r="C503" t="str">
            <v>Takoradi</v>
          </cell>
          <cell r="D503" t="str">
            <v>Amsterdam</v>
          </cell>
          <cell r="E503">
            <v>20</v>
          </cell>
          <cell r="F503">
            <v>75</v>
          </cell>
          <cell r="G503" t="str">
            <v>EUR</v>
          </cell>
        </row>
        <row r="504">
          <cell r="A504" t="str">
            <v>STS_GRIMALDITakoradiAntwerp20</v>
          </cell>
          <cell r="B504" t="str">
            <v>STS_GRIMALDI</v>
          </cell>
          <cell r="C504" t="str">
            <v>Takoradi</v>
          </cell>
          <cell r="D504" t="str">
            <v>Antwerp</v>
          </cell>
          <cell r="E504">
            <v>20</v>
          </cell>
          <cell r="F504">
            <v>75</v>
          </cell>
          <cell r="G504" t="str">
            <v>EUR</v>
          </cell>
        </row>
        <row r="505">
          <cell r="A505" t="str">
            <v>STS_GRIMALDITakoradiHamburg20</v>
          </cell>
          <cell r="B505" t="str">
            <v>STS_GRIMALDI</v>
          </cell>
          <cell r="C505" t="str">
            <v>Takoradi</v>
          </cell>
          <cell r="D505" t="str">
            <v>Hamburg</v>
          </cell>
          <cell r="E505">
            <v>20</v>
          </cell>
          <cell r="F505">
            <v>75</v>
          </cell>
          <cell r="G505" t="str">
            <v>EUR</v>
          </cell>
        </row>
        <row r="506">
          <cell r="A506" t="str">
            <v>STS_GRIMALDITakoradiRotterdam20</v>
          </cell>
          <cell r="B506" t="str">
            <v>STS_GRIMALDI</v>
          </cell>
          <cell r="C506" t="str">
            <v>Takoradi</v>
          </cell>
          <cell r="D506" t="str">
            <v>Rotterdam</v>
          </cell>
          <cell r="E506">
            <v>20</v>
          </cell>
          <cell r="F506">
            <v>75</v>
          </cell>
          <cell r="G506" t="str">
            <v>EUR</v>
          </cell>
        </row>
        <row r="507">
          <cell r="A507" t="str">
            <v>STS_ONEAbidjanJakarta40</v>
          </cell>
          <cell r="B507" t="str">
            <v>STS_ONE</v>
          </cell>
          <cell r="C507" t="str">
            <v>Abidjan</v>
          </cell>
          <cell r="D507" t="str">
            <v>Jakarta</v>
          </cell>
          <cell r="E507">
            <v>40</v>
          </cell>
          <cell r="F507">
            <v>517</v>
          </cell>
          <cell r="G507" t="str">
            <v>USD</v>
          </cell>
        </row>
        <row r="508">
          <cell r="A508" t="str">
            <v>STS_ONEAbidjanPasir Gudang40</v>
          </cell>
          <cell r="B508" t="str">
            <v>STS_ONE</v>
          </cell>
          <cell r="C508" t="str">
            <v>Abidjan</v>
          </cell>
          <cell r="D508" t="str">
            <v>Pasir Gudang</v>
          </cell>
          <cell r="E508">
            <v>40</v>
          </cell>
          <cell r="F508">
            <v>517</v>
          </cell>
          <cell r="G508" t="str">
            <v>USD</v>
          </cell>
        </row>
        <row r="509">
          <cell r="A509" t="str">
            <v>STS_ONEAbidjanSurabaya40</v>
          </cell>
          <cell r="B509" t="str">
            <v>STS_ONE</v>
          </cell>
          <cell r="C509" t="str">
            <v>Abidjan</v>
          </cell>
          <cell r="D509" t="str">
            <v>Surabaya</v>
          </cell>
          <cell r="E509">
            <v>40</v>
          </cell>
          <cell r="F509">
            <v>517</v>
          </cell>
          <cell r="G509" t="str">
            <v>USD</v>
          </cell>
        </row>
        <row r="510">
          <cell r="A510" t="str">
            <v>STS_ONEAbidjanPTP40</v>
          </cell>
          <cell r="B510" t="str">
            <v>STS_ONE</v>
          </cell>
          <cell r="C510" t="str">
            <v>Abidjan</v>
          </cell>
          <cell r="D510" t="str">
            <v>PTP</v>
          </cell>
          <cell r="E510">
            <v>40</v>
          </cell>
          <cell r="F510">
            <v>517</v>
          </cell>
          <cell r="G510" t="str">
            <v>USD</v>
          </cell>
        </row>
        <row r="511">
          <cell r="A511" t="str">
            <v>STS_ONEApapaAmsterdam20</v>
          </cell>
          <cell r="B511" t="str">
            <v>STS_ONE</v>
          </cell>
          <cell r="C511" t="str">
            <v>Apapa</v>
          </cell>
          <cell r="D511" t="str">
            <v>Amsterdam</v>
          </cell>
          <cell r="E511">
            <v>20</v>
          </cell>
          <cell r="F511">
            <v>217</v>
          </cell>
          <cell r="G511" t="str">
            <v>EUR</v>
          </cell>
        </row>
        <row r="512">
          <cell r="A512" t="str">
            <v>STS_ONEApapaAmsterdam40</v>
          </cell>
          <cell r="B512" t="str">
            <v>STS_ONE</v>
          </cell>
          <cell r="C512" t="str">
            <v>Apapa</v>
          </cell>
          <cell r="D512" t="str">
            <v>Amsterdam</v>
          </cell>
          <cell r="E512">
            <v>40</v>
          </cell>
          <cell r="F512">
            <v>369</v>
          </cell>
          <cell r="G512" t="str">
            <v>EUR</v>
          </cell>
        </row>
        <row r="513">
          <cell r="A513" t="str">
            <v>STS_ONEApapaJakarta40</v>
          </cell>
          <cell r="B513" t="str">
            <v>STS_ONE</v>
          </cell>
          <cell r="C513" t="str">
            <v>Apapa</v>
          </cell>
          <cell r="D513" t="str">
            <v>Jakarta</v>
          </cell>
          <cell r="E513">
            <v>40</v>
          </cell>
          <cell r="F513">
            <v>517</v>
          </cell>
          <cell r="G513" t="str">
            <v>USD</v>
          </cell>
        </row>
        <row r="514">
          <cell r="A514" t="str">
            <v>STS_ONEApapaPasir Gudang20</v>
          </cell>
          <cell r="B514" t="str">
            <v>STS_ONE</v>
          </cell>
          <cell r="C514" t="str">
            <v>Apapa</v>
          </cell>
          <cell r="D514" t="str">
            <v>Pasir Gudang</v>
          </cell>
          <cell r="E514">
            <v>20</v>
          </cell>
          <cell r="F514">
            <v>291</v>
          </cell>
          <cell r="G514" t="str">
            <v>USD</v>
          </cell>
        </row>
        <row r="515">
          <cell r="A515" t="str">
            <v>STS_ONEApapaPasir Gudang40</v>
          </cell>
          <cell r="B515" t="str">
            <v>STS_ONE</v>
          </cell>
          <cell r="C515" t="str">
            <v>Apapa</v>
          </cell>
          <cell r="D515" t="str">
            <v>Pasir Gudang</v>
          </cell>
          <cell r="E515">
            <v>40</v>
          </cell>
          <cell r="F515">
            <v>517</v>
          </cell>
          <cell r="G515" t="str">
            <v>USD</v>
          </cell>
        </row>
        <row r="516">
          <cell r="A516" t="str">
            <v>STS_ONEApapaSurabaya40</v>
          </cell>
          <cell r="B516" t="str">
            <v>STS_ONE</v>
          </cell>
          <cell r="C516" t="str">
            <v>Apapa</v>
          </cell>
          <cell r="D516" t="str">
            <v>Surabaya</v>
          </cell>
          <cell r="E516">
            <v>40</v>
          </cell>
          <cell r="F516">
            <v>517</v>
          </cell>
          <cell r="G516" t="str">
            <v>USD</v>
          </cell>
        </row>
        <row r="517">
          <cell r="A517" t="str">
            <v>STS_ONEApapaPTP20</v>
          </cell>
          <cell r="B517" t="str">
            <v>STS_ONE</v>
          </cell>
          <cell r="C517" t="str">
            <v>Apapa</v>
          </cell>
          <cell r="D517" t="str">
            <v>PTP</v>
          </cell>
          <cell r="E517">
            <v>20</v>
          </cell>
          <cell r="F517">
            <v>291</v>
          </cell>
          <cell r="G517" t="str">
            <v>USD</v>
          </cell>
        </row>
        <row r="518">
          <cell r="A518" t="str">
            <v>STS_ONEApapaPTP40</v>
          </cell>
          <cell r="B518" t="str">
            <v>STS_ONE</v>
          </cell>
          <cell r="C518" t="str">
            <v>Apapa</v>
          </cell>
          <cell r="D518" t="str">
            <v>PTP</v>
          </cell>
          <cell r="E518">
            <v>40</v>
          </cell>
          <cell r="F518">
            <v>517</v>
          </cell>
          <cell r="G518" t="str">
            <v>USD</v>
          </cell>
        </row>
        <row r="519">
          <cell r="A519" t="str">
            <v>STS_ONEGuayaquilJakarta40</v>
          </cell>
          <cell r="B519" t="str">
            <v>STS_ONE</v>
          </cell>
          <cell r="C519" t="str">
            <v>Guayaquil</v>
          </cell>
          <cell r="D519" t="str">
            <v>Jakarta</v>
          </cell>
          <cell r="E519">
            <v>40</v>
          </cell>
          <cell r="F519">
            <v>65</v>
          </cell>
          <cell r="G519" t="str">
            <v>USD</v>
          </cell>
        </row>
        <row r="520">
          <cell r="A520" t="str">
            <v>STS_ONEGuayaquilPasir Gudang40</v>
          </cell>
          <cell r="B520" t="str">
            <v>STS_ONE</v>
          </cell>
          <cell r="C520" t="str">
            <v>Guayaquil</v>
          </cell>
          <cell r="D520" t="str">
            <v>Pasir Gudang</v>
          </cell>
          <cell r="E520">
            <v>40</v>
          </cell>
          <cell r="F520">
            <v>65</v>
          </cell>
          <cell r="G520" t="str">
            <v>USD</v>
          </cell>
        </row>
        <row r="521">
          <cell r="A521" t="str">
            <v>STS_ONEGuayaquilSurabaya40</v>
          </cell>
          <cell r="B521" t="str">
            <v>STS_ONE</v>
          </cell>
          <cell r="C521" t="str">
            <v>Guayaquil</v>
          </cell>
          <cell r="D521" t="str">
            <v>Surabaya</v>
          </cell>
          <cell r="E521">
            <v>40</v>
          </cell>
          <cell r="F521">
            <v>65</v>
          </cell>
          <cell r="G521" t="str">
            <v>USD</v>
          </cell>
        </row>
        <row r="522">
          <cell r="A522" t="str">
            <v>STS_ONEGuayaquilPTP40</v>
          </cell>
          <cell r="B522" t="str">
            <v>STS_ONE</v>
          </cell>
          <cell r="C522" t="str">
            <v>Guayaquil</v>
          </cell>
          <cell r="D522" t="str">
            <v>PTP</v>
          </cell>
          <cell r="E522">
            <v>40</v>
          </cell>
          <cell r="F522">
            <v>65</v>
          </cell>
          <cell r="G522" t="str">
            <v>USD</v>
          </cell>
        </row>
        <row r="523">
          <cell r="A523" t="str">
            <v>STS_ONETemaJakarta40</v>
          </cell>
          <cell r="B523" t="str">
            <v>STS_ONE</v>
          </cell>
          <cell r="C523" t="str">
            <v>Tema</v>
          </cell>
          <cell r="D523" t="str">
            <v>Jakarta</v>
          </cell>
          <cell r="E523">
            <v>40</v>
          </cell>
          <cell r="F523">
            <v>517</v>
          </cell>
          <cell r="G523" t="str">
            <v>USD</v>
          </cell>
        </row>
        <row r="524">
          <cell r="A524" t="str">
            <v>STS_ONETemaPasir Gudang40</v>
          </cell>
          <cell r="B524" t="str">
            <v>STS_ONE</v>
          </cell>
          <cell r="C524" t="str">
            <v>Tema</v>
          </cell>
          <cell r="D524" t="str">
            <v>Pasir Gudang</v>
          </cell>
          <cell r="E524">
            <v>40</v>
          </cell>
          <cell r="F524">
            <v>517</v>
          </cell>
          <cell r="G524" t="str">
            <v>USD</v>
          </cell>
        </row>
        <row r="525">
          <cell r="A525" t="str">
            <v>STS_ONETemaSurabaya40</v>
          </cell>
          <cell r="B525" t="str">
            <v>STS_ONE</v>
          </cell>
          <cell r="C525" t="str">
            <v>Tema</v>
          </cell>
          <cell r="D525" t="str">
            <v>Surabaya</v>
          </cell>
          <cell r="E525">
            <v>40</v>
          </cell>
          <cell r="F525">
            <v>517</v>
          </cell>
          <cell r="G525" t="str">
            <v>USD</v>
          </cell>
        </row>
        <row r="526">
          <cell r="A526" t="str">
            <v>STS_ONETemaPTP40</v>
          </cell>
          <cell r="B526" t="str">
            <v>STS_ONE</v>
          </cell>
          <cell r="C526" t="str">
            <v>Tema</v>
          </cell>
          <cell r="D526" t="str">
            <v>PTP</v>
          </cell>
          <cell r="E526">
            <v>40</v>
          </cell>
          <cell r="F526">
            <v>517</v>
          </cell>
          <cell r="G526" t="str">
            <v>USD</v>
          </cell>
        </row>
        <row r="527">
          <cell r="A527" t="str">
            <v>STS_ONETin canAmsterdam20</v>
          </cell>
          <cell r="B527" t="str">
            <v>STS_ONE</v>
          </cell>
          <cell r="C527" t="str">
            <v>Tin can</v>
          </cell>
          <cell r="D527" t="str">
            <v>Amsterdam</v>
          </cell>
          <cell r="E527">
            <v>20</v>
          </cell>
          <cell r="F527">
            <v>217</v>
          </cell>
          <cell r="G527" t="str">
            <v>EUR</v>
          </cell>
        </row>
        <row r="528">
          <cell r="A528" t="str">
            <v>STS_ONETin canAmsterdam40</v>
          </cell>
          <cell r="B528" t="str">
            <v>STS_ONE</v>
          </cell>
          <cell r="C528" t="str">
            <v>Tin can</v>
          </cell>
          <cell r="D528" t="str">
            <v>Amsterdam</v>
          </cell>
          <cell r="E528">
            <v>40</v>
          </cell>
          <cell r="F528">
            <v>369</v>
          </cell>
          <cell r="G528" t="str">
            <v>EUR</v>
          </cell>
        </row>
        <row r="529">
          <cell r="A529" t="str">
            <v>STS_ONETin canJakarta40</v>
          </cell>
          <cell r="B529" t="str">
            <v>STS_ONE</v>
          </cell>
          <cell r="C529" t="str">
            <v>Tin can</v>
          </cell>
          <cell r="D529" t="str">
            <v>Jakarta</v>
          </cell>
          <cell r="E529">
            <v>40</v>
          </cell>
          <cell r="F529">
            <v>517</v>
          </cell>
          <cell r="G529" t="str">
            <v>USD</v>
          </cell>
        </row>
        <row r="530">
          <cell r="A530" t="str">
            <v>STS_ONETin canPasir Gudang20</v>
          </cell>
          <cell r="B530" t="str">
            <v>STS_ONE</v>
          </cell>
          <cell r="C530" t="str">
            <v>Tin can</v>
          </cell>
          <cell r="D530" t="str">
            <v>Pasir Gudang</v>
          </cell>
          <cell r="E530">
            <v>20</v>
          </cell>
          <cell r="F530">
            <v>291</v>
          </cell>
          <cell r="G530" t="str">
            <v>USD</v>
          </cell>
        </row>
        <row r="531">
          <cell r="A531" t="str">
            <v>STS_ONETin canPasir Gudang40</v>
          </cell>
          <cell r="B531" t="str">
            <v>STS_ONE</v>
          </cell>
          <cell r="C531" t="str">
            <v>Tin can</v>
          </cell>
          <cell r="D531" t="str">
            <v>Pasir Gudang</v>
          </cell>
          <cell r="E531">
            <v>40</v>
          </cell>
          <cell r="F531">
            <v>517</v>
          </cell>
          <cell r="G531" t="str">
            <v>USD</v>
          </cell>
        </row>
        <row r="532">
          <cell r="A532" t="str">
            <v>STS_ONETin canSurabaya40</v>
          </cell>
          <cell r="B532" t="str">
            <v>STS_ONE</v>
          </cell>
          <cell r="C532" t="str">
            <v>Tin can</v>
          </cell>
          <cell r="D532" t="str">
            <v>Surabaya</v>
          </cell>
          <cell r="E532">
            <v>40</v>
          </cell>
          <cell r="F532">
            <v>517</v>
          </cell>
          <cell r="G532" t="str">
            <v>USD</v>
          </cell>
        </row>
        <row r="533">
          <cell r="A533" t="str">
            <v>STS_ONETin canPTP20</v>
          </cell>
          <cell r="B533" t="str">
            <v>STS_ONE</v>
          </cell>
          <cell r="C533" t="str">
            <v>Tin can</v>
          </cell>
          <cell r="D533" t="str">
            <v>PTP</v>
          </cell>
          <cell r="E533">
            <v>20</v>
          </cell>
          <cell r="F533">
            <v>291</v>
          </cell>
          <cell r="G533" t="str">
            <v>USD</v>
          </cell>
        </row>
        <row r="534">
          <cell r="A534" t="str">
            <v>STS_ONETin canPTP40</v>
          </cell>
          <cell r="B534" t="str">
            <v>STS_ONE</v>
          </cell>
          <cell r="C534" t="str">
            <v>Tin can</v>
          </cell>
          <cell r="D534" t="str">
            <v>PTP</v>
          </cell>
          <cell r="E534">
            <v>40</v>
          </cell>
          <cell r="F534">
            <v>517</v>
          </cell>
          <cell r="G534" t="str">
            <v>USD</v>
          </cell>
        </row>
        <row r="535">
          <cell r="A535" t="str">
            <v>CMABulobaJakarta40</v>
          </cell>
          <cell r="B535" t="str">
            <v>CMA</v>
          </cell>
          <cell r="C535" t="str">
            <v>Buloba</v>
          </cell>
          <cell r="D535" t="str">
            <v>Jakarta</v>
          </cell>
          <cell r="E535">
            <v>40</v>
          </cell>
          <cell r="F535">
            <v>1748</v>
          </cell>
          <cell r="G535" t="str">
            <v>USD</v>
          </cell>
        </row>
        <row r="536">
          <cell r="A536" t="str">
            <v>CMABulobaSURABAYA40</v>
          </cell>
          <cell r="B536" t="str">
            <v>CMA</v>
          </cell>
          <cell r="C536" t="str">
            <v>Buloba</v>
          </cell>
          <cell r="D536" t="str">
            <v>SURABAYA</v>
          </cell>
          <cell r="E536">
            <v>40</v>
          </cell>
          <cell r="F536">
            <v>1798</v>
          </cell>
          <cell r="G536" t="str">
            <v>USD</v>
          </cell>
        </row>
        <row r="537">
          <cell r="A537" t="str">
            <v>CMABulobaPASIR GUDANG40</v>
          </cell>
          <cell r="B537" t="str">
            <v>CMA</v>
          </cell>
          <cell r="C537" t="str">
            <v>Buloba</v>
          </cell>
          <cell r="D537" t="str">
            <v>PASIR GUDANG</v>
          </cell>
          <cell r="E537">
            <v>40</v>
          </cell>
          <cell r="F537">
            <v>1748</v>
          </cell>
          <cell r="G537" t="str">
            <v>USD</v>
          </cell>
        </row>
        <row r="538">
          <cell r="A538" t="str">
            <v>CMABulobaPTP40</v>
          </cell>
          <cell r="B538" t="str">
            <v>CMA</v>
          </cell>
          <cell r="C538" t="str">
            <v>Buloba</v>
          </cell>
          <cell r="D538" t="str">
            <v>PTP</v>
          </cell>
          <cell r="E538">
            <v>40</v>
          </cell>
          <cell r="F538">
            <v>1748</v>
          </cell>
          <cell r="G538" t="str">
            <v>USD</v>
          </cell>
        </row>
        <row r="539">
          <cell r="A539" t="str">
            <v>CMABulobaBatam40</v>
          </cell>
          <cell r="B539" t="str">
            <v>CMA</v>
          </cell>
          <cell r="C539" t="str">
            <v>Buloba</v>
          </cell>
          <cell r="D539" t="str">
            <v>Batam</v>
          </cell>
          <cell r="E539">
            <v>40</v>
          </cell>
          <cell r="F539">
            <v>1974</v>
          </cell>
          <cell r="G539" t="str">
            <v>USD</v>
          </cell>
        </row>
        <row r="540">
          <cell r="A540" t="str">
            <v>CMABulobaBarcelona40</v>
          </cell>
          <cell r="B540" t="str">
            <v>CMA</v>
          </cell>
          <cell r="C540" t="str">
            <v>Buloba</v>
          </cell>
          <cell r="D540" t="str">
            <v>Barcelona</v>
          </cell>
          <cell r="E540">
            <v>40</v>
          </cell>
          <cell r="F540">
            <v>2024</v>
          </cell>
          <cell r="G540" t="str">
            <v>USD</v>
          </cell>
        </row>
        <row r="541">
          <cell r="A541" t="str">
            <v>CMABulobaAntwerp40</v>
          </cell>
          <cell r="B541" t="str">
            <v>CMA</v>
          </cell>
          <cell r="C541" t="str">
            <v>Buloba</v>
          </cell>
          <cell r="D541" t="str">
            <v>Antwerp</v>
          </cell>
          <cell r="E541">
            <v>40</v>
          </cell>
          <cell r="F541">
            <v>2024</v>
          </cell>
          <cell r="G541" t="str">
            <v>USD</v>
          </cell>
        </row>
        <row r="542">
          <cell r="A542" t="str">
            <v>CMAKampalaJakarta40</v>
          </cell>
          <cell r="B542" t="str">
            <v>CMA</v>
          </cell>
          <cell r="C542" t="str">
            <v>Kampala</v>
          </cell>
          <cell r="D542" t="str">
            <v>Jakarta</v>
          </cell>
          <cell r="E542">
            <v>40</v>
          </cell>
          <cell r="F542">
            <v>14</v>
          </cell>
          <cell r="G542" t="str">
            <v>USD</v>
          </cell>
        </row>
        <row r="543">
          <cell r="A543" t="str">
            <v>CMAKampalaSURABAYA40</v>
          </cell>
          <cell r="B543" t="str">
            <v>CMA</v>
          </cell>
          <cell r="C543" t="str">
            <v>Kampala</v>
          </cell>
          <cell r="D543" t="str">
            <v>SURABAYA</v>
          </cell>
          <cell r="E543">
            <v>40</v>
          </cell>
          <cell r="F543">
            <v>1798</v>
          </cell>
          <cell r="G543" t="str">
            <v>USD</v>
          </cell>
        </row>
        <row r="544">
          <cell r="A544" t="str">
            <v>CMAKampalaPASIR GUDANG40</v>
          </cell>
          <cell r="B544" t="str">
            <v>CMA</v>
          </cell>
          <cell r="C544" t="str">
            <v>Kampala</v>
          </cell>
          <cell r="D544" t="str">
            <v>PASIR GUDANG</v>
          </cell>
          <cell r="E544">
            <v>40</v>
          </cell>
          <cell r="F544">
            <v>1748</v>
          </cell>
          <cell r="G544" t="str">
            <v>USD</v>
          </cell>
        </row>
        <row r="545">
          <cell r="A545" t="str">
            <v>CMAKampalaPTP40</v>
          </cell>
          <cell r="B545" t="str">
            <v>CMA</v>
          </cell>
          <cell r="C545" t="str">
            <v>Kampala</v>
          </cell>
          <cell r="D545" t="str">
            <v>PTP</v>
          </cell>
          <cell r="E545">
            <v>40</v>
          </cell>
          <cell r="F545">
            <v>14</v>
          </cell>
          <cell r="G545" t="str">
            <v>USD</v>
          </cell>
        </row>
        <row r="546">
          <cell r="A546" t="str">
            <v>CMAKampalaBatam40</v>
          </cell>
          <cell r="B546" t="str">
            <v>CMA</v>
          </cell>
          <cell r="C546" t="str">
            <v>Kampala</v>
          </cell>
          <cell r="D546" t="str">
            <v>Batam</v>
          </cell>
          <cell r="E546">
            <v>40</v>
          </cell>
          <cell r="F546">
            <v>14</v>
          </cell>
          <cell r="G546" t="str">
            <v>USD</v>
          </cell>
        </row>
        <row r="547">
          <cell r="A547" t="str">
            <v>CMAKampalaBarcelona40</v>
          </cell>
          <cell r="B547" t="str">
            <v>CMA</v>
          </cell>
          <cell r="C547" t="str">
            <v>Kampala</v>
          </cell>
          <cell r="D547" t="str">
            <v>Barcelona</v>
          </cell>
          <cell r="E547">
            <v>40</v>
          </cell>
          <cell r="F547">
            <v>2024</v>
          </cell>
          <cell r="G547" t="str">
            <v>USD</v>
          </cell>
        </row>
        <row r="548">
          <cell r="A548" t="str">
            <v>CMAKampalaAntwerp40</v>
          </cell>
          <cell r="B548" t="str">
            <v>CMA</v>
          </cell>
          <cell r="C548" t="str">
            <v>Kampala</v>
          </cell>
          <cell r="D548" t="str">
            <v>Antwerp</v>
          </cell>
          <cell r="E548">
            <v>40</v>
          </cell>
          <cell r="F548">
            <v>2024</v>
          </cell>
          <cell r="G548" t="str">
            <v>USD</v>
          </cell>
        </row>
        <row r="549">
          <cell r="A549" t="str">
            <v>CMATemaWellington40</v>
          </cell>
          <cell r="B549" t="str">
            <v>CMA</v>
          </cell>
          <cell r="C549" t="str">
            <v>Tema</v>
          </cell>
          <cell r="D549" t="str">
            <v>Wellington</v>
          </cell>
          <cell r="E549">
            <v>40</v>
          </cell>
          <cell r="F549">
            <v>338</v>
          </cell>
          <cell r="G549" t="str">
            <v>USD</v>
          </cell>
        </row>
        <row r="550">
          <cell r="A550" t="str">
            <v>CMATakoradiWellington40</v>
          </cell>
          <cell r="B550" t="str">
            <v>CMA</v>
          </cell>
          <cell r="C550" t="str">
            <v>Takoradi</v>
          </cell>
          <cell r="D550" t="str">
            <v>Wellington</v>
          </cell>
          <cell r="E550">
            <v>40</v>
          </cell>
          <cell r="F550">
            <v>338</v>
          </cell>
          <cell r="G550" t="str">
            <v>USD</v>
          </cell>
        </row>
        <row r="551">
          <cell r="A551" t="str">
            <v>CMAABIDJANBATAM40</v>
          </cell>
          <cell r="B551" t="str">
            <v>CMA</v>
          </cell>
          <cell r="C551" t="str">
            <v>ABIDJAN</v>
          </cell>
          <cell r="D551" t="str">
            <v>BATAM</v>
          </cell>
          <cell r="E551">
            <v>40</v>
          </cell>
          <cell r="F551">
            <v>14</v>
          </cell>
          <cell r="G551" t="str">
            <v>USD</v>
          </cell>
        </row>
        <row r="552">
          <cell r="A552" t="str">
            <v>CMASan PedroBatam40</v>
          </cell>
          <cell r="B552" t="str">
            <v>CMA</v>
          </cell>
          <cell r="C552" t="str">
            <v>San Pedro</v>
          </cell>
          <cell r="D552" t="str">
            <v>Batam</v>
          </cell>
          <cell r="E552">
            <v>40</v>
          </cell>
          <cell r="F552">
            <v>338</v>
          </cell>
          <cell r="G552" t="str">
            <v>USD</v>
          </cell>
        </row>
        <row r="553">
          <cell r="A553" t="str">
            <v>CMAConakryBatam40</v>
          </cell>
          <cell r="B553" t="str">
            <v>CMA</v>
          </cell>
          <cell r="C553" t="str">
            <v>Conakry</v>
          </cell>
          <cell r="D553" t="str">
            <v>Batam</v>
          </cell>
          <cell r="E553">
            <v>40</v>
          </cell>
          <cell r="F553">
            <v>14</v>
          </cell>
          <cell r="G553" t="str">
            <v>USD</v>
          </cell>
        </row>
        <row r="554">
          <cell r="A554" t="str">
            <v/>
          </cell>
        </row>
        <row r="555">
          <cell r="A555" t="str">
            <v>CMAApapaBatam40</v>
          </cell>
          <cell r="B555" t="str">
            <v>CMA</v>
          </cell>
          <cell r="C555" t="str">
            <v>Apapa</v>
          </cell>
          <cell r="D555" t="str">
            <v>Batam</v>
          </cell>
          <cell r="E555">
            <v>40</v>
          </cell>
          <cell r="F555">
            <v>14</v>
          </cell>
          <cell r="G555" t="str">
            <v>USD</v>
          </cell>
        </row>
        <row r="556">
          <cell r="A556" t="str">
            <v>CMAApapaJakarta40</v>
          </cell>
          <cell r="B556" t="str">
            <v>CMA</v>
          </cell>
          <cell r="C556" t="str">
            <v>Apapa</v>
          </cell>
          <cell r="D556" t="str">
            <v>Jakarta</v>
          </cell>
          <cell r="E556">
            <v>40</v>
          </cell>
          <cell r="F556">
            <v>14</v>
          </cell>
          <cell r="G556" t="str">
            <v>USD</v>
          </cell>
        </row>
        <row r="557">
          <cell r="A557" t="str">
            <v>CMAApapaPTP40</v>
          </cell>
          <cell r="B557" t="str">
            <v>CMA</v>
          </cell>
          <cell r="C557" t="str">
            <v>Apapa</v>
          </cell>
          <cell r="D557" t="str">
            <v>PTP</v>
          </cell>
          <cell r="E557">
            <v>40</v>
          </cell>
          <cell r="F557">
            <v>14</v>
          </cell>
          <cell r="G557" t="str">
            <v>USD</v>
          </cell>
        </row>
        <row r="558">
          <cell r="A558" t="str">
            <v>CMAApapaAmbarli40</v>
          </cell>
          <cell r="B558" t="str">
            <v>CMA</v>
          </cell>
          <cell r="C558" t="str">
            <v>Apapa</v>
          </cell>
          <cell r="D558" t="str">
            <v>Ambarli</v>
          </cell>
          <cell r="E558">
            <v>40</v>
          </cell>
          <cell r="F558">
            <v>256</v>
          </cell>
          <cell r="G558" t="str">
            <v>EUR</v>
          </cell>
        </row>
        <row r="559">
          <cell r="A559" t="str">
            <v>CMAApapaPasir Gudang40</v>
          </cell>
          <cell r="B559" t="str">
            <v>CMA</v>
          </cell>
          <cell r="C559" t="str">
            <v>Apapa</v>
          </cell>
          <cell r="D559" t="str">
            <v>Pasir Gudang</v>
          </cell>
          <cell r="E559">
            <v>40</v>
          </cell>
          <cell r="F559">
            <v>14</v>
          </cell>
          <cell r="G559" t="str">
            <v>USD</v>
          </cell>
        </row>
        <row r="560">
          <cell r="A560" t="str">
            <v>CMAApapaSurabaya40</v>
          </cell>
          <cell r="B560" t="str">
            <v>CMA</v>
          </cell>
          <cell r="C560" t="str">
            <v>Apapa</v>
          </cell>
          <cell r="D560" t="str">
            <v>Surabaya</v>
          </cell>
          <cell r="E560">
            <v>40</v>
          </cell>
          <cell r="F560">
            <v>14</v>
          </cell>
          <cell r="G560" t="str">
            <v>USD</v>
          </cell>
        </row>
        <row r="561">
          <cell r="A561" t="str">
            <v>CMATin CanBatam40</v>
          </cell>
          <cell r="B561" t="str">
            <v>CMA</v>
          </cell>
          <cell r="C561" t="str">
            <v>Tin Can</v>
          </cell>
          <cell r="D561" t="str">
            <v>Batam</v>
          </cell>
          <cell r="E561">
            <v>40</v>
          </cell>
          <cell r="F561">
            <v>14</v>
          </cell>
          <cell r="G561" t="str">
            <v>USD</v>
          </cell>
        </row>
        <row r="562">
          <cell r="A562" t="str">
            <v>CMAMonroviaBatam40</v>
          </cell>
          <cell r="B562" t="str">
            <v>CMA</v>
          </cell>
          <cell r="C562" t="str">
            <v>Monrovia</v>
          </cell>
          <cell r="D562" t="str">
            <v>Batam</v>
          </cell>
          <cell r="E562">
            <v>40</v>
          </cell>
          <cell r="F562">
            <v>14</v>
          </cell>
          <cell r="G562" t="str">
            <v>USD</v>
          </cell>
        </row>
        <row r="563">
          <cell r="A563" t="str">
            <v>CMAKribiPTP40</v>
          </cell>
          <cell r="B563" t="str">
            <v>CMA</v>
          </cell>
          <cell r="C563" t="str">
            <v>Kribi</v>
          </cell>
          <cell r="D563" t="str">
            <v>PTP</v>
          </cell>
          <cell r="E563">
            <v>40</v>
          </cell>
          <cell r="F563">
            <v>14</v>
          </cell>
          <cell r="G563" t="str">
            <v>USD</v>
          </cell>
        </row>
        <row r="564">
          <cell r="A564" t="str">
            <v>CMAKampalaWELLINGTON40</v>
          </cell>
          <cell r="B564" t="str">
            <v>CMA</v>
          </cell>
          <cell r="C564" t="str">
            <v>Kampala</v>
          </cell>
          <cell r="D564" t="str">
            <v>WELLINGTON</v>
          </cell>
          <cell r="E564">
            <v>40</v>
          </cell>
          <cell r="F564">
            <v>1600</v>
          </cell>
          <cell r="G564" t="str">
            <v>USD</v>
          </cell>
        </row>
        <row r="565">
          <cell r="A565" t="str">
            <v>CMABulobaWELLINGTON40</v>
          </cell>
          <cell r="B565" t="str">
            <v>CMA</v>
          </cell>
          <cell r="C565" t="str">
            <v>Buloba</v>
          </cell>
          <cell r="D565" t="str">
            <v>WELLINGTON</v>
          </cell>
          <cell r="E565">
            <v>40</v>
          </cell>
          <cell r="F565">
            <v>1600</v>
          </cell>
          <cell r="G565" t="str">
            <v>USD</v>
          </cell>
        </row>
        <row r="566">
          <cell r="A566" t="str">
            <v>CMATEMAPhiladelphia40</v>
          </cell>
          <cell r="B566" t="str">
            <v>CMA</v>
          </cell>
          <cell r="C566" t="str">
            <v>TEMA</v>
          </cell>
          <cell r="D566" t="str">
            <v>Philadelphia</v>
          </cell>
          <cell r="E566">
            <v>40</v>
          </cell>
          <cell r="F566">
            <v>274</v>
          </cell>
          <cell r="G566" t="str">
            <v>USD</v>
          </cell>
        </row>
        <row r="567">
          <cell r="A567" t="str">
            <v>CMATakoradiPasir Gudang40</v>
          </cell>
          <cell r="B567" t="str">
            <v>CMA</v>
          </cell>
          <cell r="C567" t="str">
            <v>Takoradi</v>
          </cell>
          <cell r="D567" t="str">
            <v>Pasir Gudang</v>
          </cell>
          <cell r="E567">
            <v>40</v>
          </cell>
          <cell r="F567">
            <v>14</v>
          </cell>
          <cell r="G567" t="str">
            <v>USD</v>
          </cell>
        </row>
        <row r="568">
          <cell r="A568" t="str">
            <v>CMATakoradiPTP40</v>
          </cell>
          <cell r="B568" t="str">
            <v>CMA</v>
          </cell>
          <cell r="C568" t="str">
            <v>Takoradi</v>
          </cell>
          <cell r="D568" t="str">
            <v>PTP</v>
          </cell>
          <cell r="E568">
            <v>40</v>
          </cell>
          <cell r="F568">
            <v>14</v>
          </cell>
          <cell r="G568" t="str">
            <v>USD</v>
          </cell>
        </row>
      </sheetData>
      <sheetData sheetId="12"/>
      <sheetData sheetId="13">
        <row r="1">
          <cell r="A1" t="str">
            <v>Abidjan</v>
          </cell>
          <cell r="B1" t="str">
            <v>IVC</v>
          </cell>
        </row>
        <row r="2">
          <cell r="A2" t="str">
            <v>Amsterdam</v>
          </cell>
          <cell r="B2" t="str">
            <v>HOL</v>
          </cell>
        </row>
        <row r="3">
          <cell r="A3" t="str">
            <v>Antwerp</v>
          </cell>
          <cell r="B3" t="str">
            <v>BEL</v>
          </cell>
        </row>
        <row r="4">
          <cell r="A4" t="str">
            <v>Apapa</v>
          </cell>
          <cell r="B4" t="str">
            <v>NIG</v>
          </cell>
        </row>
        <row r="5">
          <cell r="A5" t="str">
            <v>Callao</v>
          </cell>
          <cell r="B5" t="str">
            <v>PER</v>
          </cell>
        </row>
        <row r="6">
          <cell r="A6" t="str">
            <v>Cartagena</v>
          </cell>
          <cell r="B6" t="str">
            <v>COL</v>
          </cell>
        </row>
        <row r="7">
          <cell r="A7" t="str">
            <v xml:space="preserve">Cartagena </v>
          </cell>
          <cell r="B7" t="str">
            <v>COL</v>
          </cell>
        </row>
        <row r="8">
          <cell r="A8" t="str">
            <v>Conakry</v>
          </cell>
          <cell r="B8" t="str">
            <v>GUI</v>
          </cell>
        </row>
        <row r="9">
          <cell r="A9" t="str">
            <v>Dar Es Salam</v>
          </cell>
          <cell r="B9" t="str">
            <v>TAN</v>
          </cell>
        </row>
        <row r="10">
          <cell r="A10" t="str">
            <v>Diego Suarez</v>
          </cell>
          <cell r="B10" t="str">
            <v>MAD</v>
          </cell>
        </row>
        <row r="11">
          <cell r="A11" t="str">
            <v>Douala</v>
          </cell>
          <cell r="B11" t="str">
            <v>CAM</v>
          </cell>
        </row>
        <row r="12">
          <cell r="A12" t="str">
            <v>Freetown</v>
          </cell>
          <cell r="B12" t="str">
            <v>SLE</v>
          </cell>
        </row>
        <row r="13">
          <cell r="A13" t="str">
            <v>Guanta</v>
          </cell>
          <cell r="B13" t="str">
            <v>VEN</v>
          </cell>
        </row>
        <row r="14">
          <cell r="A14" t="str">
            <v>Guayaquil</v>
          </cell>
          <cell r="B14" t="str">
            <v>ECU</v>
          </cell>
        </row>
        <row r="15">
          <cell r="A15" t="str">
            <v>Hamburg</v>
          </cell>
          <cell r="B15" t="str">
            <v>GER</v>
          </cell>
        </row>
        <row r="16">
          <cell r="A16" t="str">
            <v>Kampala</v>
          </cell>
          <cell r="B16" t="str">
            <v>UGA</v>
          </cell>
        </row>
        <row r="17">
          <cell r="A17" t="str">
            <v>Lae</v>
          </cell>
          <cell r="B17" t="str">
            <v>PNG</v>
          </cell>
        </row>
        <row r="18">
          <cell r="A18" t="str">
            <v>LaGuaira</v>
          </cell>
          <cell r="B18" t="str">
            <v>VEN</v>
          </cell>
        </row>
        <row r="19">
          <cell r="A19" t="str">
            <v>Lome</v>
          </cell>
          <cell r="B19" t="str">
            <v>TOG</v>
          </cell>
        </row>
        <row r="20">
          <cell r="A20" t="str">
            <v>Mombasa</v>
          </cell>
          <cell r="B20" t="str">
            <v>KEN</v>
          </cell>
        </row>
        <row r="21">
          <cell r="A21" t="str">
            <v>NosyBe</v>
          </cell>
          <cell r="B21" t="str">
            <v>MAD</v>
          </cell>
        </row>
        <row r="22">
          <cell r="A22" t="str">
            <v>PAITA</v>
          </cell>
          <cell r="B22" t="str">
            <v>PER</v>
          </cell>
        </row>
        <row r="23">
          <cell r="A23" t="str">
            <v>Port Harcourt</v>
          </cell>
          <cell r="B23" t="str">
            <v>NIG</v>
          </cell>
        </row>
        <row r="24">
          <cell r="A24" t="str">
            <v>Puerto Cabello</v>
          </cell>
          <cell r="B24" t="str">
            <v>VEN</v>
          </cell>
        </row>
        <row r="25">
          <cell r="A25" t="str">
            <v>Rotterdam</v>
          </cell>
          <cell r="B25" t="str">
            <v>HOL</v>
          </cell>
        </row>
        <row r="26">
          <cell r="A26" t="str">
            <v>San Pedro</v>
          </cell>
          <cell r="B26" t="str">
            <v>IVC</v>
          </cell>
        </row>
        <row r="27">
          <cell r="A27" t="str">
            <v>SantaMarta</v>
          </cell>
          <cell r="B27" t="str">
            <v>COL</v>
          </cell>
        </row>
        <row r="28">
          <cell r="A28" t="str">
            <v>Takoradi</v>
          </cell>
          <cell r="B28" t="str">
            <v>GHA</v>
          </cell>
        </row>
        <row r="29">
          <cell r="A29" t="str">
            <v>Tema</v>
          </cell>
          <cell r="B29" t="str">
            <v>GHA</v>
          </cell>
        </row>
        <row r="30">
          <cell r="A30" t="str">
            <v>Tin Can</v>
          </cell>
          <cell r="B30" t="str">
            <v>NIG</v>
          </cell>
        </row>
        <row r="31">
          <cell r="A31" t="str">
            <v>Posorja</v>
          </cell>
          <cell r="B31" t="str">
            <v>ECU</v>
          </cell>
        </row>
        <row r="32">
          <cell r="A32" t="str">
            <v>Port au Prince</v>
          </cell>
          <cell r="B32" t="str">
            <v>HAI</v>
          </cell>
        </row>
        <row r="33">
          <cell r="A33" t="str">
            <v>Rabaul</v>
          </cell>
          <cell r="B33" t="str">
            <v>PNG</v>
          </cell>
        </row>
        <row r="34">
          <cell r="A34" t="str">
            <v>Monrovia</v>
          </cell>
          <cell r="B34" t="str">
            <v>LIB</v>
          </cell>
        </row>
        <row r="35">
          <cell r="A35" t="str">
            <v>Buloba</v>
          </cell>
          <cell r="B35" t="str">
            <v>UGA1</v>
          </cell>
        </row>
        <row r="36">
          <cell r="A36" t="str">
            <v>Kribi</v>
          </cell>
          <cell r="B36" t="str">
            <v>CAM</v>
          </cell>
        </row>
        <row r="37">
          <cell r="A37" t="str">
            <v>Caucedo</v>
          </cell>
          <cell r="B37" t="str">
            <v>REP</v>
          </cell>
        </row>
        <row r="38">
          <cell r="A38" t="str">
            <v xml:space="preserve">Mombasa </v>
          </cell>
          <cell r="B38" t="str">
            <v>KEN</v>
          </cell>
        </row>
        <row r="39">
          <cell r="A39" t="str">
            <v>Dar es Salaam</v>
          </cell>
          <cell r="B39" t="str">
            <v>TANZ</v>
          </cell>
        </row>
        <row r="40">
          <cell r="A40" t="str">
            <v>Nosy Be</v>
          </cell>
          <cell r="B40" t="str">
            <v>MAD</v>
          </cell>
        </row>
        <row r="41">
          <cell r="A41" t="str">
            <v>Apapa/Tin can</v>
          </cell>
          <cell r="B41" t="str">
            <v>NIG</v>
          </cell>
        </row>
        <row r="42">
          <cell r="A42" t="str">
            <v>Tin can</v>
          </cell>
          <cell r="B42" t="str">
            <v>NIG</v>
          </cell>
        </row>
        <row r="43">
          <cell r="A43" t="str">
            <v>OAKLAND</v>
          </cell>
          <cell r="B43" t="str">
            <v>OAK</v>
          </cell>
        </row>
        <row r="44">
          <cell r="A44" t="str">
            <v>Lekki</v>
          </cell>
          <cell r="B44" t="str">
            <v>NIG</v>
          </cell>
        </row>
        <row r="45">
          <cell r="A45" t="str">
            <v>Philadelphia</v>
          </cell>
          <cell r="B45" t="str">
            <v>USA</v>
          </cell>
        </row>
        <row r="46">
          <cell r="A46" t="str">
            <v>Matadi</v>
          </cell>
          <cell r="B46" t="str">
            <v>CONG</v>
          </cell>
        </row>
        <row r="47">
          <cell r="A47" t="str">
            <v>La Guaira</v>
          </cell>
          <cell r="B47" t="str">
            <v>VENZ</v>
          </cell>
        </row>
        <row r="48">
          <cell r="A48" t="str">
            <v>Lagos</v>
          </cell>
          <cell r="B48" t="str">
            <v>NIG</v>
          </cell>
        </row>
        <row r="49">
          <cell r="A49" t="str">
            <v>Pisco</v>
          </cell>
          <cell r="B49" t="str">
            <v>PER</v>
          </cell>
        </row>
        <row r="50">
          <cell r="A50" t="str">
            <v>Kinshasa</v>
          </cell>
          <cell r="B50" t="str">
            <v>CONG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5E4C-430F-4465-9C12-64B74466F3A1}">
  <dimension ref="A1:Q1997"/>
  <sheetViews>
    <sheetView tabSelected="1" workbookViewId="0">
      <selection activeCell="X8" sqref="X8"/>
    </sheetView>
  </sheetViews>
  <sheetFormatPr defaultRowHeight="15" x14ac:dyDescent="0.25"/>
  <cols>
    <col min="8" max="8" width="12.42578125" bestFit="1" customWidth="1"/>
    <col min="13" max="13" width="11.5703125" bestFit="1" customWidth="1"/>
  </cols>
  <sheetData>
    <row r="1" spans="1:17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1" t="s">
        <v>13</v>
      </c>
      <c r="O1" s="4" t="s">
        <v>14</v>
      </c>
      <c r="P1" s="3" t="s">
        <v>15</v>
      </c>
      <c r="Q1" s="3" t="s">
        <v>16</v>
      </c>
    </row>
    <row r="2" spans="1:17" ht="15.75" x14ac:dyDescent="0.25">
      <c r="A2" t="s">
        <v>17</v>
      </c>
      <c r="B2" t="str">
        <f t="shared" ref="B2:B3" si="0">+D2&amp;E2&amp;F2</f>
        <v>AbidjanAntwerp40</v>
      </c>
      <c r="C2" s="5" t="str">
        <f>VLOOKUP(D2,[1]equiv!$A:$B,2,FALSE)</f>
        <v>IVC</v>
      </c>
      <c r="D2" s="5" t="s">
        <v>18</v>
      </c>
      <c r="E2" s="6" t="s">
        <v>19</v>
      </c>
      <c r="F2" s="7">
        <v>40</v>
      </c>
      <c r="G2" s="8">
        <v>525</v>
      </c>
      <c r="H2" s="9">
        <v>250</v>
      </c>
      <c r="I2" s="10" t="s">
        <v>20</v>
      </c>
      <c r="J2" s="7">
        <f t="shared" ref="J2:J39" si="1">+IFERROR(VLOOKUP(A2&amp;B2,surcharges, 6,FALSE),0)</f>
        <v>0</v>
      </c>
      <c r="K2" s="7">
        <f t="shared" ref="K2:K3" si="2">+IF(H2="not included",G2+J2,G2+H2+J2)</f>
        <v>775</v>
      </c>
      <c r="L2" s="8">
        <v>11</v>
      </c>
      <c r="M2" s="11">
        <v>44196</v>
      </c>
      <c r="N2">
        <f t="shared" ref="N2:N65" si="3">IF(H2="not included",0,1)</f>
        <v>1</v>
      </c>
      <c r="P2" t="s">
        <v>21</v>
      </c>
      <c r="Q2" t="s">
        <v>22</v>
      </c>
    </row>
    <row r="3" spans="1:17" ht="15.75" x14ac:dyDescent="0.25">
      <c r="A3" t="s">
        <v>17</v>
      </c>
      <c r="B3" t="str">
        <f t="shared" si="0"/>
        <v>AbidjanBarcelona40</v>
      </c>
      <c r="C3" s="5" t="str">
        <f>VLOOKUP(D3,[1]equiv!$A:$B,2,FALSE)</f>
        <v>IVC</v>
      </c>
      <c r="D3" s="5" t="s">
        <v>18</v>
      </c>
      <c r="E3" s="6" t="s">
        <v>23</v>
      </c>
      <c r="F3" s="7">
        <v>40</v>
      </c>
      <c r="G3" s="8">
        <v>650</v>
      </c>
      <c r="H3" s="9">
        <v>250</v>
      </c>
      <c r="I3" s="10" t="s">
        <v>20</v>
      </c>
      <c r="J3" s="7">
        <f t="shared" si="1"/>
        <v>0</v>
      </c>
      <c r="K3" s="7">
        <f t="shared" si="2"/>
        <v>900</v>
      </c>
      <c r="L3" s="8">
        <v>17</v>
      </c>
      <c r="M3" s="11">
        <v>44196</v>
      </c>
      <c r="N3">
        <f t="shared" si="3"/>
        <v>1</v>
      </c>
      <c r="P3" t="s">
        <v>21</v>
      </c>
      <c r="Q3" t="s">
        <v>22</v>
      </c>
    </row>
    <row r="4" spans="1:17" ht="15.75" x14ac:dyDescent="0.25">
      <c r="A4" s="12" t="s">
        <v>24</v>
      </c>
      <c r="B4" s="12" t="str">
        <f>+D4&amp;E4&amp;F4</f>
        <v>AbidjanAmsterdam40</v>
      </c>
      <c r="C4" s="13" t="str">
        <f>VLOOKUP(D4,[1]equiv!$A:$B,2,FALSE)</f>
        <v>IVC</v>
      </c>
      <c r="D4" s="14" t="s">
        <v>18</v>
      </c>
      <c r="E4" s="15" t="s">
        <v>25</v>
      </c>
      <c r="F4" s="16">
        <v>40</v>
      </c>
      <c r="G4" s="17">
        <v>350</v>
      </c>
      <c r="H4" s="18">
        <v>130</v>
      </c>
      <c r="I4" s="18" t="s">
        <v>20</v>
      </c>
      <c r="J4" s="7">
        <f t="shared" si="1"/>
        <v>0</v>
      </c>
      <c r="K4" s="7">
        <f>+IF(H4="not included",G4+J4,G4+H4+J4)</f>
        <v>480</v>
      </c>
      <c r="L4" s="17">
        <v>14</v>
      </c>
      <c r="M4" s="19"/>
      <c r="N4" s="12">
        <f t="shared" si="3"/>
        <v>1</v>
      </c>
      <c r="O4" s="12"/>
      <c r="P4" s="12">
        <v>18</v>
      </c>
      <c r="Q4" s="12" t="s">
        <v>26</v>
      </c>
    </row>
    <row r="5" spans="1:17" ht="15.75" x14ac:dyDescent="0.25">
      <c r="A5" s="12" t="s">
        <v>24</v>
      </c>
      <c r="B5" s="12" t="str">
        <f>+D5&amp;E5&amp;F5</f>
        <v>AbidjanAntwerp40</v>
      </c>
      <c r="C5" s="13" t="str">
        <f>VLOOKUP(D5,[1]equiv!$A:$B,2,FALSE)</f>
        <v>IVC</v>
      </c>
      <c r="D5" s="14" t="s">
        <v>18</v>
      </c>
      <c r="E5" s="15" t="s">
        <v>19</v>
      </c>
      <c r="F5" s="16">
        <v>40</v>
      </c>
      <c r="G5" s="17">
        <v>350</v>
      </c>
      <c r="H5" s="18">
        <v>130</v>
      </c>
      <c r="I5" s="18" t="s">
        <v>20</v>
      </c>
      <c r="J5" s="7">
        <f t="shared" si="1"/>
        <v>0</v>
      </c>
      <c r="K5" s="7">
        <f t="shared" ref="K5:K68" si="4">+IF(H5="not included",G5+J5,G5+H5+J5)</f>
        <v>480</v>
      </c>
      <c r="L5" s="17">
        <v>11</v>
      </c>
      <c r="M5" s="19"/>
      <c r="N5" s="12">
        <f t="shared" si="3"/>
        <v>1</v>
      </c>
      <c r="O5" s="12"/>
      <c r="P5" s="12">
        <v>7</v>
      </c>
      <c r="Q5" s="12" t="s">
        <v>27</v>
      </c>
    </row>
    <row r="6" spans="1:17" ht="15.75" x14ac:dyDescent="0.25">
      <c r="A6" s="12" t="s">
        <v>24</v>
      </c>
      <c r="B6" s="12" t="str">
        <f>+D6&amp;E6&amp;F6</f>
        <v>AbidjanBarcelona40</v>
      </c>
      <c r="C6" s="13" t="str">
        <f>VLOOKUP(D6,[1]equiv!$A:$B,2,FALSE)</f>
        <v>IVC</v>
      </c>
      <c r="D6" s="14" t="s">
        <v>18</v>
      </c>
      <c r="E6" s="15" t="s">
        <v>23</v>
      </c>
      <c r="F6" s="16">
        <v>40</v>
      </c>
      <c r="G6" s="17">
        <v>500</v>
      </c>
      <c r="H6" s="18">
        <v>130</v>
      </c>
      <c r="I6" s="18" t="s">
        <v>20</v>
      </c>
      <c r="J6" s="7">
        <f t="shared" si="1"/>
        <v>0</v>
      </c>
      <c r="K6" s="7">
        <f t="shared" si="4"/>
        <v>630</v>
      </c>
      <c r="L6" s="17">
        <v>17</v>
      </c>
      <c r="M6" s="19"/>
      <c r="N6" s="12">
        <f t="shared" si="3"/>
        <v>1</v>
      </c>
      <c r="O6" s="12"/>
      <c r="P6" s="12">
        <v>18</v>
      </c>
      <c r="Q6" s="12" t="s">
        <v>28</v>
      </c>
    </row>
    <row r="7" spans="1:17" ht="15.75" x14ac:dyDescent="0.25">
      <c r="A7" s="12" t="s">
        <v>24</v>
      </c>
      <c r="B7" s="12" t="str">
        <f t="shared" ref="B7:B70" si="5">+D7&amp;E7&amp;F7</f>
        <v>AbidjanHamburg40</v>
      </c>
      <c r="C7" s="13" t="str">
        <f>VLOOKUP(D7,[1]equiv!$A:$B,2,FALSE)</f>
        <v>IVC</v>
      </c>
      <c r="D7" s="14" t="s">
        <v>18</v>
      </c>
      <c r="E7" s="15" t="s">
        <v>29</v>
      </c>
      <c r="F7" s="16">
        <v>40</v>
      </c>
      <c r="G7" s="17">
        <v>400</v>
      </c>
      <c r="H7" s="18">
        <v>130</v>
      </c>
      <c r="I7" s="18" t="s">
        <v>20</v>
      </c>
      <c r="J7" s="7">
        <f t="shared" si="1"/>
        <v>0</v>
      </c>
      <c r="K7" s="7">
        <f t="shared" si="4"/>
        <v>530</v>
      </c>
      <c r="L7" s="17">
        <v>13</v>
      </c>
      <c r="M7" s="19"/>
      <c r="N7" s="12">
        <f t="shared" si="3"/>
        <v>1</v>
      </c>
      <c r="O7" s="12"/>
      <c r="P7" s="12">
        <v>18</v>
      </c>
      <c r="Q7" s="12" t="s">
        <v>30</v>
      </c>
    </row>
    <row r="8" spans="1:17" ht="15.75" x14ac:dyDescent="0.25">
      <c r="A8" s="12" t="s">
        <v>24</v>
      </c>
      <c r="B8" s="12" t="str">
        <f t="shared" si="5"/>
        <v>AbidjanIstanbul40</v>
      </c>
      <c r="C8" s="13" t="str">
        <f>VLOOKUP(D8,[1]equiv!$A:$B,2,FALSE)</f>
        <v>IVC</v>
      </c>
      <c r="D8" s="14" t="s">
        <v>18</v>
      </c>
      <c r="E8" s="15" t="s">
        <v>31</v>
      </c>
      <c r="F8" s="16">
        <v>40</v>
      </c>
      <c r="G8" s="17">
        <v>600</v>
      </c>
      <c r="H8" s="18">
        <v>150</v>
      </c>
      <c r="I8" s="18" t="s">
        <v>32</v>
      </c>
      <c r="J8" s="7">
        <f t="shared" si="1"/>
        <v>0</v>
      </c>
      <c r="K8" s="7">
        <f t="shared" si="4"/>
        <v>750</v>
      </c>
      <c r="L8" s="17">
        <v>26</v>
      </c>
      <c r="M8" s="19"/>
      <c r="N8" s="12">
        <f t="shared" si="3"/>
        <v>1</v>
      </c>
      <c r="O8" s="12"/>
      <c r="P8" s="12">
        <v>18</v>
      </c>
      <c r="Q8" s="12" t="s">
        <v>33</v>
      </c>
    </row>
    <row r="9" spans="1:17" ht="15.75" x14ac:dyDescent="0.25">
      <c r="A9" s="12" t="s">
        <v>24</v>
      </c>
      <c r="B9" s="12" t="str">
        <f t="shared" si="5"/>
        <v>AbidjanRotterdam40</v>
      </c>
      <c r="C9" s="13" t="str">
        <f>VLOOKUP(D9,[1]equiv!$A:$B,2,FALSE)</f>
        <v>IVC</v>
      </c>
      <c r="D9" s="14" t="s">
        <v>18</v>
      </c>
      <c r="E9" s="15" t="s">
        <v>34</v>
      </c>
      <c r="F9" s="16">
        <v>40</v>
      </c>
      <c r="G9" s="17">
        <v>350</v>
      </c>
      <c r="H9" s="18">
        <v>130</v>
      </c>
      <c r="I9" s="18" t="s">
        <v>20</v>
      </c>
      <c r="J9" s="7">
        <f t="shared" si="1"/>
        <v>0</v>
      </c>
      <c r="K9" s="7">
        <f t="shared" si="4"/>
        <v>480</v>
      </c>
      <c r="L9" s="17">
        <v>14</v>
      </c>
      <c r="M9" s="19"/>
      <c r="N9" s="12">
        <f t="shared" si="3"/>
        <v>1</v>
      </c>
      <c r="O9" s="12"/>
      <c r="P9" s="12">
        <v>18</v>
      </c>
      <c r="Q9" s="12" t="s">
        <v>27</v>
      </c>
    </row>
    <row r="10" spans="1:17" ht="15.75" x14ac:dyDescent="0.25">
      <c r="A10" s="12" t="s">
        <v>24</v>
      </c>
      <c r="B10" s="12" t="str">
        <f t="shared" si="5"/>
        <v>AbidjanValencia40</v>
      </c>
      <c r="C10" s="13" t="str">
        <f>VLOOKUP(D10,[1]equiv!$A:$B,2,FALSE)</f>
        <v>IVC</v>
      </c>
      <c r="D10" s="14" t="s">
        <v>18</v>
      </c>
      <c r="E10" s="15" t="s">
        <v>35</v>
      </c>
      <c r="F10" s="16">
        <v>40</v>
      </c>
      <c r="G10" s="17">
        <v>500</v>
      </c>
      <c r="H10" s="18">
        <v>130</v>
      </c>
      <c r="I10" s="18" t="s">
        <v>20</v>
      </c>
      <c r="J10" s="7">
        <f t="shared" si="1"/>
        <v>0</v>
      </c>
      <c r="K10" s="7">
        <f t="shared" si="4"/>
        <v>630</v>
      </c>
      <c r="L10" s="17">
        <v>15</v>
      </c>
      <c r="M10" s="19"/>
      <c r="N10" s="12">
        <f t="shared" si="3"/>
        <v>1</v>
      </c>
      <c r="O10" s="12"/>
      <c r="P10" s="12"/>
      <c r="Q10" s="12" t="s">
        <v>28</v>
      </c>
    </row>
    <row r="11" spans="1:17" ht="15.75" x14ac:dyDescent="0.25">
      <c r="A11" s="12" t="s">
        <v>24</v>
      </c>
      <c r="B11" s="12" t="str">
        <f t="shared" si="5"/>
        <v>AbidjanBatam40</v>
      </c>
      <c r="C11" s="13" t="str">
        <f>VLOOKUP(D11,[1]equiv!$A:$B,2,FALSE)</f>
        <v>IVC</v>
      </c>
      <c r="D11" s="14" t="s">
        <v>18</v>
      </c>
      <c r="E11" s="15" t="s">
        <v>36</v>
      </c>
      <c r="F11" s="16">
        <v>40</v>
      </c>
      <c r="G11" s="17">
        <v>1303</v>
      </c>
      <c r="H11" s="18">
        <v>175</v>
      </c>
      <c r="I11" s="18" t="s">
        <v>32</v>
      </c>
      <c r="J11" s="7">
        <f t="shared" si="1"/>
        <v>0</v>
      </c>
      <c r="K11" s="7">
        <f t="shared" si="4"/>
        <v>1478</v>
      </c>
      <c r="L11" s="17">
        <v>42</v>
      </c>
      <c r="M11" s="19"/>
      <c r="N11" s="12">
        <f t="shared" si="3"/>
        <v>1</v>
      </c>
      <c r="O11" s="12"/>
      <c r="P11" s="12"/>
      <c r="Q11" s="12" t="s">
        <v>37</v>
      </c>
    </row>
    <row r="12" spans="1:17" ht="15.75" x14ac:dyDescent="0.25">
      <c r="A12" s="12" t="s">
        <v>24</v>
      </c>
      <c r="B12" s="12" t="str">
        <f t="shared" si="5"/>
        <v>AbidjanPasir Gudang40</v>
      </c>
      <c r="C12" s="13" t="str">
        <f>VLOOKUP(D12,[1]equiv!$A:$B,2,FALSE)</f>
        <v>IVC</v>
      </c>
      <c r="D12" s="14" t="s">
        <v>18</v>
      </c>
      <c r="E12" s="15" t="s">
        <v>38</v>
      </c>
      <c r="F12" s="16">
        <v>40</v>
      </c>
      <c r="G12" s="17">
        <v>593</v>
      </c>
      <c r="H12" s="18">
        <v>175</v>
      </c>
      <c r="I12" s="18" t="s">
        <v>32</v>
      </c>
      <c r="J12" s="7">
        <f t="shared" si="1"/>
        <v>0</v>
      </c>
      <c r="K12" s="7">
        <f t="shared" si="4"/>
        <v>768</v>
      </c>
      <c r="L12" s="17">
        <v>42</v>
      </c>
      <c r="M12" s="19"/>
      <c r="N12" s="12">
        <f t="shared" si="3"/>
        <v>1</v>
      </c>
      <c r="O12" s="12"/>
      <c r="P12" s="12"/>
      <c r="Q12" s="12" t="s">
        <v>39</v>
      </c>
    </row>
    <row r="13" spans="1:17" ht="15.75" x14ac:dyDescent="0.25">
      <c r="A13" s="12" t="s">
        <v>24</v>
      </c>
      <c r="B13" s="12" t="str">
        <f t="shared" si="5"/>
        <v>AbidjanSurabaya40</v>
      </c>
      <c r="C13" s="13" t="str">
        <f>VLOOKUP(D13,[1]equiv!$A:$B,2,FALSE)</f>
        <v>IVC</v>
      </c>
      <c r="D13" s="14" t="s">
        <v>18</v>
      </c>
      <c r="E13" s="20" t="s">
        <v>40</v>
      </c>
      <c r="F13" s="16">
        <v>40</v>
      </c>
      <c r="G13" s="17">
        <v>741</v>
      </c>
      <c r="H13" s="18">
        <v>175</v>
      </c>
      <c r="I13" s="18" t="s">
        <v>32</v>
      </c>
      <c r="J13" s="7">
        <f t="shared" si="1"/>
        <v>0</v>
      </c>
      <c r="K13" s="7">
        <f t="shared" si="4"/>
        <v>916</v>
      </c>
      <c r="L13" s="17">
        <v>44</v>
      </c>
      <c r="M13" s="19"/>
      <c r="N13" s="12">
        <f t="shared" si="3"/>
        <v>1</v>
      </c>
      <c r="O13" s="12"/>
      <c r="P13" s="12"/>
      <c r="Q13" s="12" t="s">
        <v>37</v>
      </c>
    </row>
    <row r="14" spans="1:17" ht="15.75" x14ac:dyDescent="0.25">
      <c r="A14" s="12" t="s">
        <v>24</v>
      </c>
      <c r="B14" s="12" t="str">
        <f t="shared" si="5"/>
        <v>AbidjanPTP40</v>
      </c>
      <c r="C14" s="13" t="str">
        <f>VLOOKUP(D14,[1]equiv!$A:$B,2,FALSE)</f>
        <v>IVC</v>
      </c>
      <c r="D14" s="14" t="s">
        <v>18</v>
      </c>
      <c r="E14" s="15" t="s">
        <v>41</v>
      </c>
      <c r="F14" s="16">
        <v>40</v>
      </c>
      <c r="G14" s="17">
        <v>593</v>
      </c>
      <c r="H14" s="18">
        <v>175</v>
      </c>
      <c r="I14" s="18" t="s">
        <v>32</v>
      </c>
      <c r="J14" s="7">
        <f t="shared" si="1"/>
        <v>0</v>
      </c>
      <c r="K14" s="7">
        <f t="shared" si="4"/>
        <v>768</v>
      </c>
      <c r="L14" s="17">
        <v>48</v>
      </c>
      <c r="M14" s="19"/>
      <c r="N14" s="12">
        <f t="shared" si="3"/>
        <v>1</v>
      </c>
      <c r="O14" s="12"/>
      <c r="P14" s="12"/>
      <c r="Q14" s="12" t="s">
        <v>39</v>
      </c>
    </row>
    <row r="15" spans="1:17" ht="15.75" x14ac:dyDescent="0.25">
      <c r="A15" s="12" t="s">
        <v>24</v>
      </c>
      <c r="B15" s="12" t="str">
        <f t="shared" si="5"/>
        <v>AbidjanPhiladelphia40</v>
      </c>
      <c r="C15" s="13" t="str">
        <f>VLOOKUP(D15,[1]equiv!$A:$B,2,FALSE)</f>
        <v>IVC</v>
      </c>
      <c r="D15" s="14" t="s">
        <v>18</v>
      </c>
      <c r="E15" s="20" t="s">
        <v>42</v>
      </c>
      <c r="F15" s="16">
        <v>40</v>
      </c>
      <c r="G15" s="17">
        <v>1314</v>
      </c>
      <c r="H15" s="18">
        <v>175</v>
      </c>
      <c r="I15" s="18" t="s">
        <v>32</v>
      </c>
      <c r="J15" s="7">
        <f t="shared" si="1"/>
        <v>0</v>
      </c>
      <c r="K15" s="7">
        <f t="shared" si="4"/>
        <v>1489</v>
      </c>
      <c r="L15" s="17">
        <v>27</v>
      </c>
      <c r="M15" s="19"/>
      <c r="N15" s="12">
        <f t="shared" si="3"/>
        <v>1</v>
      </c>
      <c r="O15" s="12"/>
      <c r="P15" s="12"/>
      <c r="Q15" s="12"/>
    </row>
    <row r="16" spans="1:17" ht="15.75" x14ac:dyDescent="0.25">
      <c r="A16" s="12" t="s">
        <v>24</v>
      </c>
      <c r="B16" s="12" t="str">
        <f t="shared" si="5"/>
        <v>Tin canAmsterdam40</v>
      </c>
      <c r="C16" s="13" t="str">
        <f>VLOOKUP(D16,[1]equiv!$A:$B,2,FALSE)</f>
        <v>NIG</v>
      </c>
      <c r="D16" s="13" t="s">
        <v>43</v>
      </c>
      <c r="E16" s="6" t="s">
        <v>25</v>
      </c>
      <c r="F16" s="16">
        <v>40</v>
      </c>
      <c r="G16" s="17">
        <v>500</v>
      </c>
      <c r="H16" s="18">
        <v>140</v>
      </c>
      <c r="I16" s="18" t="s">
        <v>20</v>
      </c>
      <c r="J16" s="7">
        <f t="shared" si="1"/>
        <v>0</v>
      </c>
      <c r="K16" s="7">
        <f t="shared" si="4"/>
        <v>640</v>
      </c>
      <c r="L16" s="17">
        <v>31</v>
      </c>
      <c r="M16" s="19"/>
      <c r="N16" s="12">
        <f t="shared" si="3"/>
        <v>1</v>
      </c>
      <c r="O16" s="12"/>
      <c r="P16" s="12"/>
      <c r="Q16" s="12" t="s">
        <v>26</v>
      </c>
    </row>
    <row r="17" spans="1:17" ht="15.75" x14ac:dyDescent="0.25">
      <c r="A17" s="12" t="s">
        <v>24</v>
      </c>
      <c r="B17" s="12" t="str">
        <f t="shared" si="5"/>
        <v>Tin canAntwerp40</v>
      </c>
      <c r="C17" s="13" t="str">
        <f>VLOOKUP(D17,[1]equiv!$A:$B,2,FALSE)</f>
        <v>NIG</v>
      </c>
      <c r="D17" s="13" t="s">
        <v>43</v>
      </c>
      <c r="E17" s="6" t="s">
        <v>19</v>
      </c>
      <c r="F17" s="16">
        <v>40</v>
      </c>
      <c r="G17" s="17">
        <v>500</v>
      </c>
      <c r="H17" s="18">
        <v>140</v>
      </c>
      <c r="I17" s="18" t="s">
        <v>20</v>
      </c>
      <c r="J17" s="7">
        <f t="shared" si="1"/>
        <v>0</v>
      </c>
      <c r="K17" s="7">
        <f t="shared" si="4"/>
        <v>640</v>
      </c>
      <c r="L17" s="17">
        <v>28</v>
      </c>
      <c r="M17" s="19"/>
      <c r="N17" s="12">
        <f t="shared" si="3"/>
        <v>1</v>
      </c>
      <c r="O17" s="12"/>
      <c r="P17" s="12"/>
      <c r="Q17" s="12" t="s">
        <v>27</v>
      </c>
    </row>
    <row r="18" spans="1:17" ht="15.75" x14ac:dyDescent="0.25">
      <c r="A18" s="12" t="s">
        <v>24</v>
      </c>
      <c r="B18" s="12" t="str">
        <f t="shared" si="5"/>
        <v>Tin canBarcelona40</v>
      </c>
      <c r="C18" s="13" t="str">
        <f>VLOOKUP(D18,[1]equiv!$A:$B,2,FALSE)</f>
        <v>NIG</v>
      </c>
      <c r="D18" s="13" t="s">
        <v>43</v>
      </c>
      <c r="E18" s="6" t="s">
        <v>23</v>
      </c>
      <c r="F18" s="16">
        <v>40</v>
      </c>
      <c r="G18" s="17">
        <v>650</v>
      </c>
      <c r="H18" s="18">
        <v>140</v>
      </c>
      <c r="I18" s="18" t="s">
        <v>20</v>
      </c>
      <c r="J18" s="7">
        <f t="shared" si="1"/>
        <v>0</v>
      </c>
      <c r="K18" s="7">
        <f t="shared" si="4"/>
        <v>790</v>
      </c>
      <c r="L18" s="17">
        <v>28</v>
      </c>
      <c r="M18" s="19"/>
      <c r="N18" s="12">
        <f t="shared" si="3"/>
        <v>1</v>
      </c>
      <c r="O18" s="12"/>
      <c r="P18" s="12"/>
      <c r="Q18" s="12" t="s">
        <v>28</v>
      </c>
    </row>
    <row r="19" spans="1:17" ht="15.75" x14ac:dyDescent="0.25">
      <c r="A19" s="12" t="s">
        <v>24</v>
      </c>
      <c r="B19" s="12" t="str">
        <f t="shared" si="5"/>
        <v>Tin canHamburg40</v>
      </c>
      <c r="C19" s="13" t="str">
        <f>VLOOKUP(D19,[1]equiv!$A:$B,2,FALSE)</f>
        <v>NIG</v>
      </c>
      <c r="D19" s="13" t="s">
        <v>43</v>
      </c>
      <c r="E19" s="6" t="s">
        <v>29</v>
      </c>
      <c r="F19" s="16">
        <v>40</v>
      </c>
      <c r="G19" s="17">
        <v>500</v>
      </c>
      <c r="H19" s="18">
        <v>140</v>
      </c>
      <c r="I19" s="18" t="s">
        <v>20</v>
      </c>
      <c r="J19" s="7">
        <f t="shared" si="1"/>
        <v>0</v>
      </c>
      <c r="K19" s="7">
        <f t="shared" si="4"/>
        <v>640</v>
      </c>
      <c r="L19" s="17">
        <v>31</v>
      </c>
      <c r="M19" s="19"/>
      <c r="N19" s="12">
        <f t="shared" si="3"/>
        <v>1</v>
      </c>
      <c r="O19" s="12"/>
      <c r="P19" s="12"/>
      <c r="Q19" s="12" t="s">
        <v>30</v>
      </c>
    </row>
    <row r="20" spans="1:17" ht="15.75" x14ac:dyDescent="0.25">
      <c r="A20" s="12" t="s">
        <v>24</v>
      </c>
      <c r="B20" s="12" t="str">
        <f t="shared" si="5"/>
        <v>Tin canIstanbul40</v>
      </c>
      <c r="C20" s="13" t="str">
        <f>VLOOKUP(D20,[1]equiv!$A:$B,2,FALSE)</f>
        <v>NIG</v>
      </c>
      <c r="D20" s="13" t="s">
        <v>43</v>
      </c>
      <c r="E20" s="6" t="s">
        <v>31</v>
      </c>
      <c r="F20" s="16">
        <v>40</v>
      </c>
      <c r="G20" s="17">
        <v>650</v>
      </c>
      <c r="H20" s="18">
        <v>160</v>
      </c>
      <c r="I20" s="18" t="s">
        <v>32</v>
      </c>
      <c r="J20" s="7">
        <f t="shared" si="1"/>
        <v>0</v>
      </c>
      <c r="K20" s="7">
        <f t="shared" si="4"/>
        <v>810</v>
      </c>
      <c r="L20" s="17">
        <v>37</v>
      </c>
      <c r="M20" s="19"/>
      <c r="N20" s="12">
        <f t="shared" si="3"/>
        <v>1</v>
      </c>
      <c r="O20" s="12"/>
      <c r="P20" s="12"/>
      <c r="Q20" s="12" t="s">
        <v>33</v>
      </c>
    </row>
    <row r="21" spans="1:17" ht="15.75" x14ac:dyDescent="0.25">
      <c r="A21" s="12" t="s">
        <v>24</v>
      </c>
      <c r="B21" s="12" t="str">
        <f t="shared" si="5"/>
        <v>Tin canRotterdam40</v>
      </c>
      <c r="C21" s="13" t="str">
        <f>VLOOKUP(D21,[1]equiv!$A:$B,2,FALSE)</f>
        <v>NIG</v>
      </c>
      <c r="D21" s="13" t="s">
        <v>43</v>
      </c>
      <c r="E21" s="6" t="s">
        <v>34</v>
      </c>
      <c r="F21" s="16">
        <v>40</v>
      </c>
      <c r="G21" s="17">
        <v>500</v>
      </c>
      <c r="H21" s="18">
        <v>140</v>
      </c>
      <c r="I21" s="18" t="s">
        <v>20</v>
      </c>
      <c r="J21" s="7">
        <f t="shared" si="1"/>
        <v>0</v>
      </c>
      <c r="K21" s="7">
        <f t="shared" si="4"/>
        <v>640</v>
      </c>
      <c r="L21" s="17">
        <v>29</v>
      </c>
      <c r="M21" s="19"/>
      <c r="N21" s="12">
        <f t="shared" si="3"/>
        <v>1</v>
      </c>
      <c r="O21" s="12"/>
      <c r="P21" s="12"/>
      <c r="Q21" s="12" t="s">
        <v>27</v>
      </c>
    </row>
    <row r="22" spans="1:17" ht="15.75" x14ac:dyDescent="0.25">
      <c r="A22" s="12" t="s">
        <v>24</v>
      </c>
      <c r="B22" s="12" t="str">
        <f t="shared" si="5"/>
        <v>Tin canValencia40</v>
      </c>
      <c r="C22" s="13" t="str">
        <f>VLOOKUP(D22,[1]equiv!$A:$B,2,FALSE)</f>
        <v>NIG</v>
      </c>
      <c r="D22" s="13" t="s">
        <v>43</v>
      </c>
      <c r="E22" s="6" t="s">
        <v>35</v>
      </c>
      <c r="F22" s="16">
        <v>40</v>
      </c>
      <c r="G22" s="17">
        <v>500</v>
      </c>
      <c r="H22" s="18">
        <v>140</v>
      </c>
      <c r="I22" s="18" t="s">
        <v>20</v>
      </c>
      <c r="J22" s="7">
        <f t="shared" si="1"/>
        <v>0</v>
      </c>
      <c r="K22" s="7">
        <f t="shared" si="4"/>
        <v>640</v>
      </c>
      <c r="L22" s="17">
        <v>26</v>
      </c>
      <c r="M22" s="19"/>
      <c r="N22" s="12">
        <f t="shared" si="3"/>
        <v>1</v>
      </c>
      <c r="O22" s="12"/>
      <c r="P22" s="12"/>
      <c r="Q22" s="12" t="s">
        <v>28</v>
      </c>
    </row>
    <row r="23" spans="1:17" ht="15.75" x14ac:dyDescent="0.25">
      <c r="A23" s="12" t="s">
        <v>24</v>
      </c>
      <c r="B23" s="12" t="str">
        <f t="shared" si="5"/>
        <v>Tin canBatam40</v>
      </c>
      <c r="C23" s="13" t="str">
        <f>VLOOKUP(D23,[1]equiv!$A:$B,2,FALSE)</f>
        <v>NIG</v>
      </c>
      <c r="D23" s="13" t="s">
        <v>43</v>
      </c>
      <c r="E23" s="6" t="s">
        <v>36</v>
      </c>
      <c r="F23" s="16">
        <v>40</v>
      </c>
      <c r="G23" s="17">
        <v>1303</v>
      </c>
      <c r="H23" s="18">
        <v>185</v>
      </c>
      <c r="I23" s="18" t="s">
        <v>32</v>
      </c>
      <c r="J23" s="7">
        <f t="shared" si="1"/>
        <v>0</v>
      </c>
      <c r="K23" s="7">
        <f t="shared" si="4"/>
        <v>1488</v>
      </c>
      <c r="L23" s="17">
        <v>51</v>
      </c>
      <c r="M23" s="19"/>
      <c r="N23" s="12">
        <f t="shared" si="3"/>
        <v>1</v>
      </c>
      <c r="O23" s="12"/>
      <c r="P23" s="12"/>
      <c r="Q23" s="12" t="s">
        <v>37</v>
      </c>
    </row>
    <row r="24" spans="1:17" ht="15.75" x14ac:dyDescent="0.25">
      <c r="A24" s="12" t="s">
        <v>24</v>
      </c>
      <c r="B24" s="12" t="str">
        <f t="shared" si="5"/>
        <v>Tin canPasir Gudang40</v>
      </c>
      <c r="C24" s="13" t="str">
        <f>VLOOKUP(D24,[1]equiv!$A:$B,2,FALSE)</f>
        <v>NIG</v>
      </c>
      <c r="D24" s="13" t="s">
        <v>43</v>
      </c>
      <c r="E24" s="6" t="s">
        <v>38</v>
      </c>
      <c r="F24" s="16">
        <v>40</v>
      </c>
      <c r="G24" s="17">
        <v>593</v>
      </c>
      <c r="H24" s="18">
        <v>185</v>
      </c>
      <c r="I24" s="18" t="s">
        <v>32</v>
      </c>
      <c r="J24" s="7">
        <f t="shared" si="1"/>
        <v>0</v>
      </c>
      <c r="K24" s="7">
        <f t="shared" si="4"/>
        <v>778</v>
      </c>
      <c r="L24" s="17">
        <v>53</v>
      </c>
      <c r="M24" s="19"/>
      <c r="N24" s="12">
        <f t="shared" si="3"/>
        <v>1</v>
      </c>
      <c r="O24" s="12"/>
      <c r="P24" s="12"/>
      <c r="Q24" s="12" t="s">
        <v>39</v>
      </c>
    </row>
    <row r="25" spans="1:17" ht="15.75" x14ac:dyDescent="0.25">
      <c r="A25" s="12" t="s">
        <v>24</v>
      </c>
      <c r="B25" s="12" t="str">
        <f t="shared" si="5"/>
        <v>Tin canSurabaya40</v>
      </c>
      <c r="C25" s="13" t="str">
        <f>VLOOKUP(D25,[1]equiv!$A:$B,2,FALSE)</f>
        <v>NIG</v>
      </c>
      <c r="D25" s="13" t="s">
        <v>43</v>
      </c>
      <c r="E25" s="6" t="s">
        <v>40</v>
      </c>
      <c r="F25" s="16">
        <v>40</v>
      </c>
      <c r="G25" s="17">
        <v>741</v>
      </c>
      <c r="H25" s="18">
        <v>185</v>
      </c>
      <c r="I25" s="18" t="s">
        <v>32</v>
      </c>
      <c r="J25" s="7">
        <f t="shared" si="1"/>
        <v>0</v>
      </c>
      <c r="K25" s="7">
        <f t="shared" si="4"/>
        <v>926</v>
      </c>
      <c r="L25" s="17">
        <v>55</v>
      </c>
      <c r="M25" s="19"/>
      <c r="N25" s="12">
        <f t="shared" si="3"/>
        <v>1</v>
      </c>
      <c r="O25" s="12"/>
      <c r="P25" s="12"/>
      <c r="Q25" s="12" t="s">
        <v>37</v>
      </c>
    </row>
    <row r="26" spans="1:17" ht="15.75" x14ac:dyDescent="0.25">
      <c r="A26" s="12" t="s">
        <v>24</v>
      </c>
      <c r="B26" s="12" t="str">
        <f t="shared" si="5"/>
        <v>Tin canPTP40</v>
      </c>
      <c r="C26" s="13" t="str">
        <f>VLOOKUP(D26,[1]equiv!$A:$B,2,FALSE)</f>
        <v>NIG</v>
      </c>
      <c r="D26" s="13" t="s">
        <v>43</v>
      </c>
      <c r="E26" s="6" t="s">
        <v>41</v>
      </c>
      <c r="F26" s="16">
        <v>40</v>
      </c>
      <c r="G26" s="17">
        <v>593</v>
      </c>
      <c r="H26" s="18">
        <v>185</v>
      </c>
      <c r="I26" s="18" t="s">
        <v>32</v>
      </c>
      <c r="J26" s="7">
        <f t="shared" si="1"/>
        <v>0</v>
      </c>
      <c r="K26" s="7">
        <f t="shared" si="4"/>
        <v>778</v>
      </c>
      <c r="L26" s="17">
        <v>58</v>
      </c>
      <c r="M26" s="19"/>
      <c r="N26" s="12">
        <f t="shared" si="3"/>
        <v>1</v>
      </c>
      <c r="O26" s="12"/>
      <c r="P26" s="12"/>
      <c r="Q26" s="12" t="s">
        <v>39</v>
      </c>
    </row>
    <row r="27" spans="1:17" ht="15.75" x14ac:dyDescent="0.25">
      <c r="A27" s="12" t="s">
        <v>24</v>
      </c>
      <c r="B27" s="12" t="str">
        <f t="shared" si="5"/>
        <v>Tin canPhiladelphia40</v>
      </c>
      <c r="C27" s="13" t="str">
        <f>VLOOKUP(D27,[1]equiv!$A:$B,2,FALSE)</f>
        <v>NIG</v>
      </c>
      <c r="D27" s="13" t="s">
        <v>43</v>
      </c>
      <c r="E27" s="6" t="s">
        <v>42</v>
      </c>
      <c r="F27" s="16">
        <v>40</v>
      </c>
      <c r="G27" s="17">
        <v>1314</v>
      </c>
      <c r="H27" s="18">
        <v>185</v>
      </c>
      <c r="I27" s="18" t="s">
        <v>32</v>
      </c>
      <c r="J27" s="7">
        <f t="shared" si="1"/>
        <v>0</v>
      </c>
      <c r="K27" s="7">
        <f t="shared" si="4"/>
        <v>1499</v>
      </c>
      <c r="L27" s="17">
        <v>52</v>
      </c>
      <c r="M27" s="19"/>
      <c r="N27" s="12">
        <f t="shared" si="3"/>
        <v>1</v>
      </c>
      <c r="O27" s="12"/>
      <c r="P27" s="12"/>
      <c r="Q27" s="12"/>
    </row>
    <row r="28" spans="1:17" ht="15.75" x14ac:dyDescent="0.25">
      <c r="A28" s="12" t="s">
        <v>24</v>
      </c>
      <c r="B28" s="12" t="str">
        <f t="shared" si="5"/>
        <v>ApapaAmsterdam40</v>
      </c>
      <c r="C28" s="13" t="str">
        <f>VLOOKUP(D28,[1]equiv!$A:$B,2,FALSE)</f>
        <v>NIG</v>
      </c>
      <c r="D28" s="13" t="s">
        <v>44</v>
      </c>
      <c r="E28" s="6" t="s">
        <v>25</v>
      </c>
      <c r="F28" s="16">
        <v>40</v>
      </c>
      <c r="G28" s="17">
        <v>500</v>
      </c>
      <c r="H28" s="18">
        <v>140</v>
      </c>
      <c r="I28" s="18" t="s">
        <v>20</v>
      </c>
      <c r="J28" s="7">
        <f t="shared" si="1"/>
        <v>0</v>
      </c>
      <c r="K28" s="7">
        <f t="shared" si="4"/>
        <v>640</v>
      </c>
      <c r="L28" s="17">
        <v>31</v>
      </c>
      <c r="M28" s="19"/>
      <c r="N28" s="12">
        <f t="shared" si="3"/>
        <v>1</v>
      </c>
      <c r="O28" s="12"/>
      <c r="P28" s="12"/>
      <c r="Q28" s="12" t="s">
        <v>26</v>
      </c>
    </row>
    <row r="29" spans="1:17" ht="15.75" x14ac:dyDescent="0.25">
      <c r="A29" s="12" t="s">
        <v>24</v>
      </c>
      <c r="B29" s="12" t="str">
        <f t="shared" si="5"/>
        <v>ApapaAntwerp40</v>
      </c>
      <c r="C29" s="13" t="str">
        <f>VLOOKUP(D29,[1]equiv!$A:$B,2,FALSE)</f>
        <v>NIG</v>
      </c>
      <c r="D29" s="13" t="s">
        <v>44</v>
      </c>
      <c r="E29" s="6" t="s">
        <v>19</v>
      </c>
      <c r="F29" s="16">
        <v>40</v>
      </c>
      <c r="G29" s="17">
        <v>500</v>
      </c>
      <c r="H29" s="18">
        <v>140</v>
      </c>
      <c r="I29" s="18" t="s">
        <v>20</v>
      </c>
      <c r="J29" s="7">
        <f t="shared" si="1"/>
        <v>0</v>
      </c>
      <c r="K29" s="7">
        <f t="shared" si="4"/>
        <v>640</v>
      </c>
      <c r="L29" s="17">
        <v>28</v>
      </c>
      <c r="M29" s="19"/>
      <c r="N29" s="12">
        <f t="shared" si="3"/>
        <v>1</v>
      </c>
      <c r="O29" s="12"/>
      <c r="P29" s="12"/>
      <c r="Q29" s="12" t="s">
        <v>27</v>
      </c>
    </row>
    <row r="30" spans="1:17" ht="15.75" x14ac:dyDescent="0.25">
      <c r="A30" s="12" t="s">
        <v>24</v>
      </c>
      <c r="B30" s="12" t="str">
        <f t="shared" si="5"/>
        <v>ApapaBarcelona40</v>
      </c>
      <c r="C30" s="13" t="str">
        <f>VLOOKUP(D30,[1]equiv!$A:$B,2,FALSE)</f>
        <v>NIG</v>
      </c>
      <c r="D30" s="13" t="s">
        <v>44</v>
      </c>
      <c r="E30" s="6" t="s">
        <v>23</v>
      </c>
      <c r="F30" s="16">
        <v>40</v>
      </c>
      <c r="G30" s="17">
        <v>650</v>
      </c>
      <c r="H30" s="18">
        <v>140</v>
      </c>
      <c r="I30" s="18" t="s">
        <v>20</v>
      </c>
      <c r="J30" s="7">
        <f t="shared" si="1"/>
        <v>0</v>
      </c>
      <c r="K30" s="7">
        <f t="shared" si="4"/>
        <v>790</v>
      </c>
      <c r="L30" s="17">
        <v>28</v>
      </c>
      <c r="M30" s="19"/>
      <c r="N30" s="12">
        <f t="shared" si="3"/>
        <v>1</v>
      </c>
      <c r="O30" s="12"/>
      <c r="P30" s="12"/>
      <c r="Q30" s="12" t="s">
        <v>28</v>
      </c>
    </row>
    <row r="31" spans="1:17" ht="15.75" x14ac:dyDescent="0.25">
      <c r="A31" s="12" t="s">
        <v>24</v>
      </c>
      <c r="B31" s="12" t="str">
        <f t="shared" si="5"/>
        <v>ApapaHamburg40</v>
      </c>
      <c r="C31" s="13" t="str">
        <f>VLOOKUP(D31,[1]equiv!$A:$B,2,FALSE)</f>
        <v>NIG</v>
      </c>
      <c r="D31" s="13" t="s">
        <v>44</v>
      </c>
      <c r="E31" s="6" t="s">
        <v>29</v>
      </c>
      <c r="F31" s="16">
        <v>40</v>
      </c>
      <c r="G31" s="17">
        <v>500</v>
      </c>
      <c r="H31" s="18">
        <v>140</v>
      </c>
      <c r="I31" s="18" t="s">
        <v>20</v>
      </c>
      <c r="J31" s="7">
        <f t="shared" si="1"/>
        <v>0</v>
      </c>
      <c r="K31" s="7">
        <f t="shared" si="4"/>
        <v>640</v>
      </c>
      <c r="L31" s="17">
        <v>31</v>
      </c>
      <c r="M31" s="19"/>
      <c r="N31" s="12">
        <f t="shared" si="3"/>
        <v>1</v>
      </c>
      <c r="O31" s="12"/>
      <c r="P31" s="12"/>
      <c r="Q31" s="12" t="s">
        <v>30</v>
      </c>
    </row>
    <row r="32" spans="1:17" ht="15.75" x14ac:dyDescent="0.25">
      <c r="A32" s="12" t="s">
        <v>24</v>
      </c>
      <c r="B32" s="12" t="str">
        <f t="shared" si="5"/>
        <v>ApapaIstanbul40</v>
      </c>
      <c r="C32" s="13" t="str">
        <f>VLOOKUP(D32,[1]equiv!$A:$B,2,FALSE)</f>
        <v>NIG</v>
      </c>
      <c r="D32" s="13" t="s">
        <v>44</v>
      </c>
      <c r="E32" s="6" t="s">
        <v>31</v>
      </c>
      <c r="F32" s="16">
        <v>40</v>
      </c>
      <c r="G32" s="17">
        <v>650</v>
      </c>
      <c r="H32" s="18">
        <v>160</v>
      </c>
      <c r="I32" s="18" t="s">
        <v>32</v>
      </c>
      <c r="J32" s="7">
        <f t="shared" si="1"/>
        <v>0</v>
      </c>
      <c r="K32" s="7">
        <f t="shared" si="4"/>
        <v>810</v>
      </c>
      <c r="L32" s="17">
        <v>37</v>
      </c>
      <c r="M32" s="19"/>
      <c r="N32" s="12">
        <f t="shared" si="3"/>
        <v>1</v>
      </c>
      <c r="O32" s="12"/>
      <c r="P32" s="12"/>
      <c r="Q32" s="12" t="s">
        <v>33</v>
      </c>
    </row>
    <row r="33" spans="1:17" ht="15.75" x14ac:dyDescent="0.25">
      <c r="A33" s="12" t="s">
        <v>24</v>
      </c>
      <c r="B33" s="12" t="str">
        <f t="shared" si="5"/>
        <v>ApapaRotterdam40</v>
      </c>
      <c r="C33" s="13" t="str">
        <f>VLOOKUP(D33,[1]equiv!$A:$B,2,FALSE)</f>
        <v>NIG</v>
      </c>
      <c r="D33" s="13" t="s">
        <v>44</v>
      </c>
      <c r="E33" s="6" t="s">
        <v>34</v>
      </c>
      <c r="F33" s="16">
        <v>40</v>
      </c>
      <c r="G33" s="17">
        <v>500</v>
      </c>
      <c r="H33" s="18">
        <v>140</v>
      </c>
      <c r="I33" s="18" t="s">
        <v>20</v>
      </c>
      <c r="J33" s="7">
        <f t="shared" si="1"/>
        <v>0</v>
      </c>
      <c r="K33" s="7">
        <f t="shared" si="4"/>
        <v>640</v>
      </c>
      <c r="L33" s="17">
        <v>29</v>
      </c>
      <c r="M33" s="19"/>
      <c r="N33" s="12">
        <f t="shared" si="3"/>
        <v>1</v>
      </c>
      <c r="O33" s="12"/>
      <c r="P33" s="12"/>
      <c r="Q33" s="12" t="s">
        <v>27</v>
      </c>
    </row>
    <row r="34" spans="1:17" ht="15.75" x14ac:dyDescent="0.25">
      <c r="A34" s="12" t="s">
        <v>24</v>
      </c>
      <c r="B34" s="12" t="str">
        <f t="shared" si="5"/>
        <v>ApapaValencia40</v>
      </c>
      <c r="C34" s="13" t="str">
        <f>VLOOKUP(D34,[1]equiv!$A:$B,2,FALSE)</f>
        <v>NIG</v>
      </c>
      <c r="D34" s="13" t="s">
        <v>44</v>
      </c>
      <c r="E34" s="6" t="s">
        <v>35</v>
      </c>
      <c r="F34" s="16">
        <v>40</v>
      </c>
      <c r="G34" s="17">
        <v>500</v>
      </c>
      <c r="H34" s="18">
        <v>140</v>
      </c>
      <c r="I34" s="18" t="s">
        <v>20</v>
      </c>
      <c r="J34" s="7">
        <f t="shared" si="1"/>
        <v>0</v>
      </c>
      <c r="K34" s="7">
        <f t="shared" si="4"/>
        <v>640</v>
      </c>
      <c r="L34" s="17">
        <v>26</v>
      </c>
      <c r="M34" s="19"/>
      <c r="N34" s="12">
        <f t="shared" si="3"/>
        <v>1</v>
      </c>
      <c r="O34" s="12"/>
      <c r="P34" s="12"/>
      <c r="Q34" s="12" t="s">
        <v>28</v>
      </c>
    </row>
    <row r="35" spans="1:17" ht="15.75" x14ac:dyDescent="0.25">
      <c r="A35" s="12" t="s">
        <v>24</v>
      </c>
      <c r="B35" s="12" t="str">
        <f t="shared" si="5"/>
        <v>ApapaBatam40</v>
      </c>
      <c r="C35" s="13" t="str">
        <f>VLOOKUP(D35,[1]equiv!$A:$B,2,FALSE)</f>
        <v>NIG</v>
      </c>
      <c r="D35" s="13" t="s">
        <v>44</v>
      </c>
      <c r="E35" s="6" t="s">
        <v>36</v>
      </c>
      <c r="F35" s="16">
        <v>40</v>
      </c>
      <c r="G35" s="17">
        <v>1303</v>
      </c>
      <c r="H35" s="18">
        <v>185</v>
      </c>
      <c r="I35" s="18" t="s">
        <v>32</v>
      </c>
      <c r="J35" s="7">
        <f t="shared" si="1"/>
        <v>0</v>
      </c>
      <c r="K35" s="7">
        <f t="shared" si="4"/>
        <v>1488</v>
      </c>
      <c r="L35" s="17">
        <v>51</v>
      </c>
      <c r="M35" s="19"/>
      <c r="N35" s="12">
        <f t="shared" si="3"/>
        <v>1</v>
      </c>
      <c r="O35" s="12"/>
      <c r="P35" s="12"/>
      <c r="Q35" s="12" t="s">
        <v>37</v>
      </c>
    </row>
    <row r="36" spans="1:17" ht="15.75" x14ac:dyDescent="0.25">
      <c r="A36" s="12" t="s">
        <v>24</v>
      </c>
      <c r="B36" s="12" t="str">
        <f t="shared" si="5"/>
        <v>ApapaPasir Gudang40</v>
      </c>
      <c r="C36" s="13" t="str">
        <f>VLOOKUP(D36,[1]equiv!$A:$B,2,FALSE)</f>
        <v>NIG</v>
      </c>
      <c r="D36" s="13" t="s">
        <v>44</v>
      </c>
      <c r="E36" s="6" t="s">
        <v>38</v>
      </c>
      <c r="F36" s="16">
        <v>40</v>
      </c>
      <c r="G36" s="17">
        <v>593</v>
      </c>
      <c r="H36" s="18">
        <v>185</v>
      </c>
      <c r="I36" s="18" t="s">
        <v>32</v>
      </c>
      <c r="J36" s="7">
        <f t="shared" si="1"/>
        <v>0</v>
      </c>
      <c r="K36" s="7">
        <f t="shared" si="4"/>
        <v>778</v>
      </c>
      <c r="L36" s="17">
        <v>53</v>
      </c>
      <c r="M36" s="19"/>
      <c r="N36" s="12">
        <f t="shared" si="3"/>
        <v>1</v>
      </c>
      <c r="O36" s="12"/>
      <c r="P36" s="12"/>
      <c r="Q36" s="12" t="s">
        <v>39</v>
      </c>
    </row>
    <row r="37" spans="1:17" ht="15.75" x14ac:dyDescent="0.25">
      <c r="A37" s="12" t="s">
        <v>24</v>
      </c>
      <c r="B37" s="12" t="str">
        <f t="shared" si="5"/>
        <v>ApapaSurabaya40</v>
      </c>
      <c r="C37" s="13" t="str">
        <f>VLOOKUP(D37,[1]equiv!$A:$B,2,FALSE)</f>
        <v>NIG</v>
      </c>
      <c r="D37" s="13" t="s">
        <v>44</v>
      </c>
      <c r="E37" s="6" t="s">
        <v>40</v>
      </c>
      <c r="F37" s="16">
        <v>40</v>
      </c>
      <c r="G37" s="17">
        <v>741</v>
      </c>
      <c r="H37" s="18">
        <v>185</v>
      </c>
      <c r="I37" s="18" t="s">
        <v>32</v>
      </c>
      <c r="J37" s="7">
        <f t="shared" si="1"/>
        <v>0</v>
      </c>
      <c r="K37" s="7">
        <f t="shared" si="4"/>
        <v>926</v>
      </c>
      <c r="L37" s="17">
        <v>55</v>
      </c>
      <c r="M37" s="19"/>
      <c r="N37" s="12">
        <f t="shared" si="3"/>
        <v>1</v>
      </c>
      <c r="O37" s="12"/>
      <c r="P37" s="12"/>
      <c r="Q37" s="12" t="s">
        <v>37</v>
      </c>
    </row>
    <row r="38" spans="1:17" ht="15.75" x14ac:dyDescent="0.25">
      <c r="A38" s="12" t="s">
        <v>24</v>
      </c>
      <c r="B38" s="12" t="str">
        <f t="shared" si="5"/>
        <v>ApapaPTP40</v>
      </c>
      <c r="C38" s="13" t="str">
        <f>VLOOKUP(D38,[1]equiv!$A:$B,2,FALSE)</f>
        <v>NIG</v>
      </c>
      <c r="D38" s="13" t="s">
        <v>44</v>
      </c>
      <c r="E38" s="6" t="s">
        <v>41</v>
      </c>
      <c r="F38" s="16">
        <v>40</v>
      </c>
      <c r="G38" s="17">
        <v>593</v>
      </c>
      <c r="H38" s="18">
        <v>185</v>
      </c>
      <c r="I38" s="18" t="s">
        <v>32</v>
      </c>
      <c r="J38" s="7">
        <f t="shared" si="1"/>
        <v>0</v>
      </c>
      <c r="K38" s="7">
        <f t="shared" si="4"/>
        <v>778</v>
      </c>
      <c r="L38" s="17">
        <v>58</v>
      </c>
      <c r="M38" s="19"/>
      <c r="N38" s="12">
        <f t="shared" si="3"/>
        <v>1</v>
      </c>
      <c r="O38" s="12"/>
      <c r="P38" s="12"/>
      <c r="Q38" s="12" t="s">
        <v>39</v>
      </c>
    </row>
    <row r="39" spans="1:17" ht="15.75" x14ac:dyDescent="0.25">
      <c r="A39" s="12" t="s">
        <v>24</v>
      </c>
      <c r="B39" s="12" t="str">
        <f t="shared" si="5"/>
        <v>ApapaPhiladelphia40</v>
      </c>
      <c r="C39" s="13" t="str">
        <f>VLOOKUP(D39,[1]equiv!$A:$B,2,FALSE)</f>
        <v>NIG</v>
      </c>
      <c r="D39" s="13" t="s">
        <v>44</v>
      </c>
      <c r="E39" s="6" t="s">
        <v>42</v>
      </c>
      <c r="F39" s="16">
        <v>40</v>
      </c>
      <c r="G39" s="17">
        <v>1314</v>
      </c>
      <c r="H39" s="18">
        <v>185</v>
      </c>
      <c r="I39" s="18" t="s">
        <v>32</v>
      </c>
      <c r="J39" s="7">
        <f t="shared" si="1"/>
        <v>0</v>
      </c>
      <c r="K39" s="7">
        <f t="shared" si="4"/>
        <v>1499</v>
      </c>
      <c r="L39" s="17">
        <v>52</v>
      </c>
      <c r="M39" s="19"/>
      <c r="N39" s="12">
        <f t="shared" si="3"/>
        <v>1</v>
      </c>
      <c r="O39" s="12"/>
      <c r="P39" s="12"/>
      <c r="Q39" s="12"/>
    </row>
    <row r="40" spans="1:17" ht="15.75" x14ac:dyDescent="0.25">
      <c r="A40" s="21" t="s">
        <v>45</v>
      </c>
      <c r="B40" s="21" t="str">
        <f t="shared" si="5"/>
        <v>ABIDJANAmsterdam20</v>
      </c>
      <c r="C40" s="22" t="str">
        <f>VLOOKUP(D40,[1]equiv!$A:$B,2,FALSE)</f>
        <v>IVC</v>
      </c>
      <c r="D40" s="23" t="s">
        <v>46</v>
      </c>
      <c r="E40" s="23" t="s">
        <v>25</v>
      </c>
      <c r="F40" s="24">
        <v>20</v>
      </c>
      <c r="G40" s="25">
        <v>550</v>
      </c>
      <c r="H40" s="26" t="s">
        <v>47</v>
      </c>
      <c r="I40" s="27" t="s">
        <v>20</v>
      </c>
      <c r="J40" s="25">
        <v>19</v>
      </c>
      <c r="K40" s="28">
        <f t="shared" si="4"/>
        <v>569</v>
      </c>
      <c r="L40" s="25"/>
      <c r="M40" s="29">
        <v>45747</v>
      </c>
      <c r="N40" s="21">
        <f t="shared" si="3"/>
        <v>0</v>
      </c>
      <c r="O40" s="30"/>
      <c r="P40" s="30"/>
      <c r="Q40" s="31" t="s">
        <v>48</v>
      </c>
    </row>
    <row r="41" spans="1:17" ht="15.75" x14ac:dyDescent="0.25">
      <c r="A41" s="21" t="s">
        <v>45</v>
      </c>
      <c r="B41" s="21" t="str">
        <f t="shared" si="5"/>
        <v>ABIDJANAmsterdam40</v>
      </c>
      <c r="C41" s="22" t="str">
        <f>VLOOKUP(D41,[1]equiv!$A:$B,2,FALSE)</f>
        <v>IVC</v>
      </c>
      <c r="D41" s="23" t="s">
        <v>46</v>
      </c>
      <c r="E41" s="23" t="s">
        <v>25</v>
      </c>
      <c r="F41" s="24">
        <v>40</v>
      </c>
      <c r="G41" s="25">
        <v>950</v>
      </c>
      <c r="H41" s="26" t="s">
        <v>47</v>
      </c>
      <c r="I41" s="27" t="s">
        <v>20</v>
      </c>
      <c r="J41" s="25">
        <v>38</v>
      </c>
      <c r="K41" s="28">
        <f t="shared" si="4"/>
        <v>988</v>
      </c>
      <c r="L41" s="25"/>
      <c r="M41" s="29">
        <v>45747</v>
      </c>
      <c r="N41" s="21">
        <f t="shared" si="3"/>
        <v>0</v>
      </c>
      <c r="O41" s="30"/>
      <c r="P41" s="30"/>
      <c r="Q41" s="31" t="s">
        <v>48</v>
      </c>
    </row>
    <row r="42" spans="1:17" ht="15.75" x14ac:dyDescent="0.25">
      <c r="A42" s="32" t="s">
        <v>45</v>
      </c>
      <c r="B42" s="32" t="str">
        <f t="shared" si="5"/>
        <v>ABIDJANANTWERP20</v>
      </c>
      <c r="C42" s="13" t="str">
        <f>VLOOKUP(D42,[1]equiv!$A:$B,2,FALSE)</f>
        <v>IVC</v>
      </c>
      <c r="D42" s="33" t="s">
        <v>46</v>
      </c>
      <c r="E42" s="33" t="s">
        <v>49</v>
      </c>
      <c r="F42" s="34">
        <v>20</v>
      </c>
      <c r="G42" s="35">
        <v>450</v>
      </c>
      <c r="H42" s="36" t="s">
        <v>47</v>
      </c>
      <c r="I42" s="37" t="s">
        <v>20</v>
      </c>
      <c r="J42" s="35">
        <v>60</v>
      </c>
      <c r="K42" s="38">
        <f t="shared" si="4"/>
        <v>510</v>
      </c>
      <c r="L42" s="35"/>
      <c r="M42" s="39">
        <v>45930</v>
      </c>
      <c r="N42" s="32">
        <f t="shared" si="3"/>
        <v>0</v>
      </c>
      <c r="O42" s="40"/>
      <c r="P42" s="40"/>
      <c r="Q42" s="41" t="s">
        <v>50</v>
      </c>
    </row>
    <row r="43" spans="1:17" ht="15.75" x14ac:dyDescent="0.25">
      <c r="A43" s="32" t="s">
        <v>45</v>
      </c>
      <c r="B43" s="32" t="str">
        <f t="shared" si="5"/>
        <v>ABIDJANANTWERP40</v>
      </c>
      <c r="C43" s="13" t="str">
        <f>VLOOKUP(D43,[1]equiv!$A:$B,2,FALSE)</f>
        <v>IVC</v>
      </c>
      <c r="D43" s="33" t="s">
        <v>46</v>
      </c>
      <c r="E43" s="33" t="s">
        <v>49</v>
      </c>
      <c r="F43" s="34">
        <v>40</v>
      </c>
      <c r="G43" s="35">
        <v>500</v>
      </c>
      <c r="H43" s="36" t="s">
        <v>47</v>
      </c>
      <c r="I43" s="37" t="s">
        <v>20</v>
      </c>
      <c r="J43" s="35">
        <v>100</v>
      </c>
      <c r="K43" s="38">
        <f t="shared" si="4"/>
        <v>600</v>
      </c>
      <c r="L43" s="42"/>
      <c r="M43" s="39">
        <v>45930</v>
      </c>
      <c r="N43" s="32">
        <f t="shared" si="3"/>
        <v>0</v>
      </c>
      <c r="O43" s="40"/>
      <c r="P43" s="40"/>
      <c r="Q43" s="41" t="s">
        <v>50</v>
      </c>
    </row>
    <row r="44" spans="1:17" ht="15.75" x14ac:dyDescent="0.25">
      <c r="A44" s="32" t="s">
        <v>45</v>
      </c>
      <c r="B44" s="32" t="str">
        <f t="shared" si="5"/>
        <v>ABIDJANBARCELONA20</v>
      </c>
      <c r="C44" s="13" t="str">
        <f>VLOOKUP(D44,[1]equiv!$A:$B,2,FALSE)</f>
        <v>IVC</v>
      </c>
      <c r="D44" s="33" t="s">
        <v>46</v>
      </c>
      <c r="E44" s="33" t="s">
        <v>51</v>
      </c>
      <c r="F44" s="34">
        <v>20</v>
      </c>
      <c r="G44" s="35">
        <v>1150</v>
      </c>
      <c r="H44" s="36" t="s">
        <v>47</v>
      </c>
      <c r="I44" s="37" t="s">
        <v>20</v>
      </c>
      <c r="J44" s="35">
        <v>90</v>
      </c>
      <c r="K44" s="38">
        <f t="shared" si="4"/>
        <v>1240</v>
      </c>
      <c r="L44" s="42"/>
      <c r="M44" s="39">
        <v>45930</v>
      </c>
      <c r="N44" s="32">
        <f t="shared" si="3"/>
        <v>0</v>
      </c>
      <c r="O44" s="40"/>
      <c r="P44" s="40"/>
      <c r="Q44" s="41" t="s">
        <v>50</v>
      </c>
    </row>
    <row r="45" spans="1:17" ht="15.75" x14ac:dyDescent="0.25">
      <c r="A45" s="32" t="s">
        <v>45</v>
      </c>
      <c r="B45" s="32" t="str">
        <f t="shared" si="5"/>
        <v>ABIDJANBARCELONA40</v>
      </c>
      <c r="C45" s="13" t="str">
        <f>VLOOKUP(D45,[1]equiv!$A:$B,2,FALSE)</f>
        <v>IVC</v>
      </c>
      <c r="D45" s="33" t="s">
        <v>46</v>
      </c>
      <c r="E45" s="33" t="s">
        <v>51</v>
      </c>
      <c r="F45" s="34">
        <v>40</v>
      </c>
      <c r="G45" s="35">
        <v>1800</v>
      </c>
      <c r="H45" s="36" t="s">
        <v>47</v>
      </c>
      <c r="I45" s="37" t="s">
        <v>20</v>
      </c>
      <c r="J45" s="35">
        <v>120</v>
      </c>
      <c r="K45" s="38">
        <f t="shared" si="4"/>
        <v>1920</v>
      </c>
      <c r="L45" s="42"/>
      <c r="M45" s="39">
        <v>45930</v>
      </c>
      <c r="N45" s="32">
        <f t="shared" si="3"/>
        <v>0</v>
      </c>
      <c r="O45" s="40"/>
      <c r="P45" s="40"/>
      <c r="Q45" s="41" t="s">
        <v>50</v>
      </c>
    </row>
    <row r="46" spans="1:17" ht="15.75" x14ac:dyDescent="0.25">
      <c r="A46" s="32" t="s">
        <v>45</v>
      </c>
      <c r="B46" s="32" t="str">
        <f t="shared" si="5"/>
        <v>ABIDJANHAMBURG20</v>
      </c>
      <c r="C46" s="13" t="str">
        <f>VLOOKUP(D46,[1]equiv!$A:$B,2,FALSE)</f>
        <v>IVC</v>
      </c>
      <c r="D46" s="33" t="s">
        <v>46</v>
      </c>
      <c r="E46" s="33" t="s">
        <v>52</v>
      </c>
      <c r="F46" s="34">
        <v>20</v>
      </c>
      <c r="G46" s="35">
        <v>700</v>
      </c>
      <c r="H46" s="36" t="s">
        <v>47</v>
      </c>
      <c r="I46" s="37" t="s">
        <v>20</v>
      </c>
      <c r="J46" s="35">
        <v>60</v>
      </c>
      <c r="K46" s="38">
        <f t="shared" si="4"/>
        <v>760</v>
      </c>
      <c r="L46" s="43"/>
      <c r="M46" s="39">
        <v>45930</v>
      </c>
      <c r="N46" s="32">
        <f t="shared" si="3"/>
        <v>0</v>
      </c>
      <c r="O46" s="32"/>
      <c r="P46" s="44"/>
      <c r="Q46" s="41" t="s">
        <v>50</v>
      </c>
    </row>
    <row r="47" spans="1:17" ht="15.75" x14ac:dyDescent="0.25">
      <c r="A47" s="32" t="s">
        <v>45</v>
      </c>
      <c r="B47" s="32" t="str">
        <f t="shared" si="5"/>
        <v>ABIDJANHAMBURG40</v>
      </c>
      <c r="C47" s="13" t="str">
        <f>VLOOKUP(D47,[1]equiv!$A:$B,2,FALSE)</f>
        <v>IVC</v>
      </c>
      <c r="D47" s="33" t="s">
        <v>46</v>
      </c>
      <c r="E47" s="33" t="s">
        <v>52</v>
      </c>
      <c r="F47" s="34">
        <v>40</v>
      </c>
      <c r="G47" s="35">
        <v>1100</v>
      </c>
      <c r="H47" s="36" t="s">
        <v>47</v>
      </c>
      <c r="I47" s="37" t="s">
        <v>20</v>
      </c>
      <c r="J47" s="35">
        <v>100</v>
      </c>
      <c r="K47" s="38">
        <f t="shared" si="4"/>
        <v>1200</v>
      </c>
      <c r="L47" s="42"/>
      <c r="M47" s="39">
        <v>45930</v>
      </c>
      <c r="N47" s="32">
        <f t="shared" si="3"/>
        <v>0</v>
      </c>
      <c r="O47" s="40"/>
      <c r="P47" s="40"/>
      <c r="Q47" s="41" t="s">
        <v>50</v>
      </c>
    </row>
    <row r="48" spans="1:17" ht="15.75" x14ac:dyDescent="0.25">
      <c r="A48" s="32" t="s">
        <v>45</v>
      </c>
      <c r="B48" s="32" t="str">
        <f t="shared" si="5"/>
        <v>ABIDJANPASIR GUDANG20</v>
      </c>
      <c r="C48" s="13" t="str">
        <f>VLOOKUP(D48,[1]equiv!$A:$B,2,FALSE)</f>
        <v>IVC</v>
      </c>
      <c r="D48" s="33" t="s">
        <v>46</v>
      </c>
      <c r="E48" s="33" t="s">
        <v>53</v>
      </c>
      <c r="F48" s="34">
        <v>20</v>
      </c>
      <c r="G48" s="35">
        <v>550</v>
      </c>
      <c r="H48" s="36" t="s">
        <v>47</v>
      </c>
      <c r="I48" s="45" t="s">
        <v>32</v>
      </c>
      <c r="J48" s="35">
        <v>0</v>
      </c>
      <c r="K48" s="7">
        <f t="shared" si="4"/>
        <v>550</v>
      </c>
      <c r="L48" s="46"/>
      <c r="M48" s="39">
        <v>45930</v>
      </c>
      <c r="N48" s="32">
        <f t="shared" si="3"/>
        <v>0</v>
      </c>
      <c r="O48" s="12"/>
      <c r="P48" s="47"/>
      <c r="Q48" s="48" t="s">
        <v>50</v>
      </c>
    </row>
    <row r="49" spans="1:17" ht="15.75" x14ac:dyDescent="0.25">
      <c r="A49" s="32" t="s">
        <v>45</v>
      </c>
      <c r="B49" s="32" t="str">
        <f t="shared" si="5"/>
        <v>ABIDJANPASIR GUDANG40</v>
      </c>
      <c r="C49" s="13" t="str">
        <f>VLOOKUP(D49,[1]equiv!$A:$B,2,FALSE)</f>
        <v>IVC</v>
      </c>
      <c r="D49" s="33" t="s">
        <v>46</v>
      </c>
      <c r="E49" s="33" t="s">
        <v>53</v>
      </c>
      <c r="F49" s="34">
        <v>40</v>
      </c>
      <c r="G49" s="35">
        <v>700</v>
      </c>
      <c r="H49" s="36" t="s">
        <v>47</v>
      </c>
      <c r="I49" s="45" t="s">
        <v>32</v>
      </c>
      <c r="J49" s="35">
        <v>0</v>
      </c>
      <c r="K49" s="7">
        <f t="shared" si="4"/>
        <v>700</v>
      </c>
      <c r="L49" s="8"/>
      <c r="M49" s="39">
        <v>45930</v>
      </c>
      <c r="N49" s="32">
        <f t="shared" si="3"/>
        <v>0</v>
      </c>
      <c r="Q49" s="48" t="s">
        <v>50</v>
      </c>
    </row>
    <row r="50" spans="1:17" ht="15.75" x14ac:dyDescent="0.25">
      <c r="A50" s="32" t="s">
        <v>45</v>
      </c>
      <c r="B50" s="32" t="str">
        <f t="shared" si="5"/>
        <v>ABIDJANPTP40</v>
      </c>
      <c r="C50" s="13" t="str">
        <f>VLOOKUP(D50,[1]equiv!$A:$B,2,FALSE)</f>
        <v>IVC</v>
      </c>
      <c r="D50" s="33" t="s">
        <v>46</v>
      </c>
      <c r="E50" s="33" t="s">
        <v>41</v>
      </c>
      <c r="F50" s="34">
        <v>40</v>
      </c>
      <c r="G50" s="35">
        <v>700</v>
      </c>
      <c r="H50" s="36" t="s">
        <v>47</v>
      </c>
      <c r="I50" s="37" t="s">
        <v>32</v>
      </c>
      <c r="J50" s="35">
        <v>0</v>
      </c>
      <c r="K50" s="38">
        <f t="shared" si="4"/>
        <v>700</v>
      </c>
      <c r="L50" s="43"/>
      <c r="M50" s="39">
        <v>45930</v>
      </c>
      <c r="N50" s="32">
        <f t="shared" si="3"/>
        <v>0</v>
      </c>
      <c r="O50" s="32"/>
      <c r="P50" s="44"/>
      <c r="Q50" s="41" t="s">
        <v>50</v>
      </c>
    </row>
    <row r="51" spans="1:17" ht="15.75" x14ac:dyDescent="0.25">
      <c r="A51" s="21" t="s">
        <v>45</v>
      </c>
      <c r="B51" s="21" t="str">
        <f t="shared" si="5"/>
        <v>ABIDJANRotterdam20</v>
      </c>
      <c r="C51" s="22" t="str">
        <f>VLOOKUP(D51,[1]equiv!$A:$B,2,FALSE)</f>
        <v>IVC</v>
      </c>
      <c r="D51" s="23" t="s">
        <v>46</v>
      </c>
      <c r="E51" s="23" t="s">
        <v>34</v>
      </c>
      <c r="F51" s="24">
        <v>20</v>
      </c>
      <c r="G51" s="25">
        <v>625</v>
      </c>
      <c r="H51" s="26" t="s">
        <v>47</v>
      </c>
      <c r="I51" s="27" t="s">
        <v>20</v>
      </c>
      <c r="J51" s="25">
        <v>19</v>
      </c>
      <c r="K51" s="28">
        <f t="shared" si="4"/>
        <v>644</v>
      </c>
      <c r="L51" s="49"/>
      <c r="M51" s="29">
        <v>45747</v>
      </c>
      <c r="N51" s="21">
        <f t="shared" si="3"/>
        <v>0</v>
      </c>
      <c r="O51" s="30"/>
      <c r="P51" s="30"/>
      <c r="Q51" s="31" t="s">
        <v>50</v>
      </c>
    </row>
    <row r="52" spans="1:17" ht="15.75" x14ac:dyDescent="0.25">
      <c r="A52" s="21" t="s">
        <v>45</v>
      </c>
      <c r="B52" s="21" t="str">
        <f t="shared" si="5"/>
        <v>ABIDJANRotterdam40</v>
      </c>
      <c r="C52" s="22" t="str">
        <f>VLOOKUP(D52,[1]equiv!$A:$B,2,FALSE)</f>
        <v>IVC</v>
      </c>
      <c r="D52" s="23" t="s">
        <v>46</v>
      </c>
      <c r="E52" s="23" t="s">
        <v>34</v>
      </c>
      <c r="F52" s="24">
        <v>40</v>
      </c>
      <c r="G52" s="25">
        <v>1050</v>
      </c>
      <c r="H52" s="26" t="s">
        <v>47</v>
      </c>
      <c r="I52" s="27" t="s">
        <v>20</v>
      </c>
      <c r="J52" s="25">
        <v>38</v>
      </c>
      <c r="K52" s="28">
        <f t="shared" si="4"/>
        <v>1088</v>
      </c>
      <c r="L52" s="49"/>
      <c r="M52" s="29">
        <v>45747</v>
      </c>
      <c r="N52" s="21">
        <f t="shared" si="3"/>
        <v>0</v>
      </c>
      <c r="O52" s="30"/>
      <c r="P52" s="30"/>
      <c r="Q52" s="31" t="s">
        <v>50</v>
      </c>
    </row>
    <row r="53" spans="1:17" ht="15.75" x14ac:dyDescent="0.25">
      <c r="A53" s="21" t="s">
        <v>45</v>
      </c>
      <c r="B53" s="21" t="str">
        <f t="shared" si="5"/>
        <v>ABIDJANSZCZECIN20</v>
      </c>
      <c r="C53" s="22" t="str">
        <f>VLOOKUP(D53,[1]equiv!$A:$B,2,FALSE)</f>
        <v>IVC</v>
      </c>
      <c r="D53" s="23" t="s">
        <v>46</v>
      </c>
      <c r="E53" s="23" t="s">
        <v>54</v>
      </c>
      <c r="F53" s="24">
        <v>20</v>
      </c>
      <c r="G53" s="25">
        <v>1200</v>
      </c>
      <c r="H53" s="26" t="s">
        <v>47</v>
      </c>
      <c r="I53" s="27" t="s">
        <v>20</v>
      </c>
      <c r="J53" s="25">
        <v>40</v>
      </c>
      <c r="K53" s="28">
        <f t="shared" si="4"/>
        <v>1240</v>
      </c>
      <c r="L53" s="25"/>
      <c r="M53" s="29">
        <v>45838</v>
      </c>
      <c r="N53" s="21">
        <f t="shared" si="3"/>
        <v>0</v>
      </c>
      <c r="O53" s="30"/>
      <c r="P53" s="30"/>
      <c r="Q53" s="31" t="s">
        <v>50</v>
      </c>
    </row>
    <row r="54" spans="1:17" ht="15.75" x14ac:dyDescent="0.25">
      <c r="A54" s="21" t="s">
        <v>45</v>
      </c>
      <c r="B54" s="21" t="str">
        <f t="shared" si="5"/>
        <v>ABIDJANSZCZECIN40</v>
      </c>
      <c r="C54" s="22" t="str">
        <f>VLOOKUP(D54,[1]equiv!$A:$B,2,FALSE)</f>
        <v>IVC</v>
      </c>
      <c r="D54" s="23" t="s">
        <v>46</v>
      </c>
      <c r="E54" s="23" t="s">
        <v>54</v>
      </c>
      <c r="F54" s="24">
        <v>40</v>
      </c>
      <c r="G54" s="25">
        <v>2050</v>
      </c>
      <c r="H54" s="26" t="s">
        <v>47</v>
      </c>
      <c r="I54" s="27" t="s">
        <v>20</v>
      </c>
      <c r="J54" s="25">
        <v>80</v>
      </c>
      <c r="K54" s="28">
        <f t="shared" si="4"/>
        <v>2130</v>
      </c>
      <c r="L54" s="49"/>
      <c r="M54" s="29">
        <v>45838</v>
      </c>
      <c r="N54" s="21">
        <f t="shared" si="3"/>
        <v>0</v>
      </c>
      <c r="O54" s="30"/>
      <c r="P54" s="30"/>
      <c r="Q54" s="31" t="s">
        <v>50</v>
      </c>
    </row>
    <row r="55" spans="1:17" ht="15.75" x14ac:dyDescent="0.25">
      <c r="A55" s="32" t="s">
        <v>45</v>
      </c>
      <c r="B55" s="32" t="str">
        <f t="shared" si="5"/>
        <v>ABIDJANVALENCIA20</v>
      </c>
      <c r="C55" s="13" t="str">
        <f>VLOOKUP(D55,[1]equiv!$A:$B,2,FALSE)</f>
        <v>IVC</v>
      </c>
      <c r="D55" s="33" t="s">
        <v>46</v>
      </c>
      <c r="E55" s="33" t="s">
        <v>55</v>
      </c>
      <c r="F55" s="34">
        <v>20</v>
      </c>
      <c r="G55" s="35">
        <v>900</v>
      </c>
      <c r="H55" s="36" t="s">
        <v>47</v>
      </c>
      <c r="I55" s="37" t="s">
        <v>20</v>
      </c>
      <c r="J55" s="35">
        <v>90</v>
      </c>
      <c r="K55" s="38">
        <f t="shared" si="4"/>
        <v>990</v>
      </c>
      <c r="L55" s="42"/>
      <c r="M55" s="39">
        <v>45930</v>
      </c>
      <c r="N55" s="32">
        <f t="shared" si="3"/>
        <v>0</v>
      </c>
      <c r="O55" s="40"/>
      <c r="P55" s="40"/>
      <c r="Q55" s="41" t="s">
        <v>50</v>
      </c>
    </row>
    <row r="56" spans="1:17" ht="15.75" x14ac:dyDescent="0.25">
      <c r="A56" s="32" t="s">
        <v>45</v>
      </c>
      <c r="B56" s="32" t="str">
        <f t="shared" si="5"/>
        <v>ABIDJANVALENCIA40</v>
      </c>
      <c r="C56" s="13" t="str">
        <f>VLOOKUP(D56,[1]equiv!$A:$B,2,FALSE)</f>
        <v>IVC</v>
      </c>
      <c r="D56" s="33" t="s">
        <v>46</v>
      </c>
      <c r="E56" s="33" t="s">
        <v>55</v>
      </c>
      <c r="F56" s="34">
        <v>40</v>
      </c>
      <c r="G56" s="35">
        <v>1350</v>
      </c>
      <c r="H56" s="36" t="s">
        <v>47</v>
      </c>
      <c r="I56" s="37" t="s">
        <v>20</v>
      </c>
      <c r="J56" s="35">
        <v>120</v>
      </c>
      <c r="K56" s="38">
        <f t="shared" si="4"/>
        <v>1470</v>
      </c>
      <c r="L56" s="42"/>
      <c r="M56" s="39">
        <v>45930</v>
      </c>
      <c r="N56" s="32">
        <f t="shared" si="3"/>
        <v>0</v>
      </c>
      <c r="O56" s="40"/>
      <c r="P56" s="40"/>
      <c r="Q56" s="41" t="s">
        <v>50</v>
      </c>
    </row>
    <row r="57" spans="1:17" ht="15.75" x14ac:dyDescent="0.25">
      <c r="A57" s="21" t="s">
        <v>45</v>
      </c>
      <c r="B57" s="21" t="str">
        <f t="shared" si="5"/>
        <v>ABIDJANWELLINGTON40</v>
      </c>
      <c r="C57" s="22" t="str">
        <f>VLOOKUP(D57,[1]equiv!$A:$B,2,FALSE)</f>
        <v>IVC</v>
      </c>
      <c r="D57" s="23" t="s">
        <v>46</v>
      </c>
      <c r="E57" s="23" t="s">
        <v>56</v>
      </c>
      <c r="F57" s="24">
        <v>40</v>
      </c>
      <c r="G57" s="25">
        <v>1400</v>
      </c>
      <c r="H57" s="26" t="s">
        <v>47</v>
      </c>
      <c r="I57" s="27" t="s">
        <v>32</v>
      </c>
      <c r="J57" s="25">
        <v>0</v>
      </c>
      <c r="K57" s="28">
        <f t="shared" si="4"/>
        <v>1400</v>
      </c>
      <c r="L57" s="25"/>
      <c r="M57" s="29">
        <v>45747</v>
      </c>
      <c r="N57" s="21">
        <f t="shared" si="3"/>
        <v>0</v>
      </c>
      <c r="O57" s="30"/>
      <c r="P57" s="30"/>
      <c r="Q57" s="31" t="s">
        <v>50</v>
      </c>
    </row>
    <row r="58" spans="1:17" ht="15.75" x14ac:dyDescent="0.25">
      <c r="A58" s="32" t="s">
        <v>45</v>
      </c>
      <c r="B58" s="32" t="str">
        <f t="shared" si="5"/>
        <v>ApapaPTP40</v>
      </c>
      <c r="C58" s="13" t="str">
        <f>VLOOKUP(D58,[1]equiv!$A:$B,2,FALSE)</f>
        <v>NIG</v>
      </c>
      <c r="D58" s="33" t="s">
        <v>44</v>
      </c>
      <c r="E58" s="33" t="s">
        <v>41</v>
      </c>
      <c r="F58" s="34">
        <v>40</v>
      </c>
      <c r="G58" s="35">
        <v>650</v>
      </c>
      <c r="H58" s="36" t="s">
        <v>47</v>
      </c>
      <c r="I58" s="37" t="s">
        <v>32</v>
      </c>
      <c r="J58" s="35">
        <v>0</v>
      </c>
      <c r="K58" s="38">
        <f t="shared" si="4"/>
        <v>650</v>
      </c>
      <c r="L58" s="42"/>
      <c r="M58" s="39">
        <v>45930</v>
      </c>
      <c r="N58" s="32">
        <f t="shared" si="3"/>
        <v>0</v>
      </c>
      <c r="O58" s="40"/>
      <c r="P58" s="40"/>
      <c r="Q58" s="41" t="s">
        <v>50</v>
      </c>
    </row>
    <row r="59" spans="1:17" ht="15.75" x14ac:dyDescent="0.25">
      <c r="A59" s="32" t="s">
        <v>45</v>
      </c>
      <c r="B59" s="32" t="str">
        <f t="shared" si="5"/>
        <v>ApapaPASIR GUDANG40</v>
      </c>
      <c r="C59" s="13" t="str">
        <f>VLOOKUP(D59,[1]equiv!$A:$B,2,FALSE)</f>
        <v>NIG</v>
      </c>
      <c r="D59" s="33" t="s">
        <v>44</v>
      </c>
      <c r="E59" s="33" t="s">
        <v>53</v>
      </c>
      <c r="F59" s="34">
        <v>40</v>
      </c>
      <c r="G59" s="35">
        <v>650</v>
      </c>
      <c r="H59" s="36" t="s">
        <v>47</v>
      </c>
      <c r="I59" s="37" t="s">
        <v>32</v>
      </c>
      <c r="J59" s="35">
        <v>0</v>
      </c>
      <c r="K59" s="38">
        <f t="shared" si="4"/>
        <v>650</v>
      </c>
      <c r="L59" s="42"/>
      <c r="M59" s="39">
        <v>45930</v>
      </c>
      <c r="N59" s="32">
        <f t="shared" si="3"/>
        <v>0</v>
      </c>
      <c r="O59" s="40"/>
      <c r="P59" s="40"/>
      <c r="Q59" s="41" t="s">
        <v>50</v>
      </c>
    </row>
    <row r="60" spans="1:17" ht="15.75" x14ac:dyDescent="0.25">
      <c r="A60" s="32" t="s">
        <v>45</v>
      </c>
      <c r="B60" s="32" t="str">
        <f t="shared" si="5"/>
        <v>ApapaSurabaya40</v>
      </c>
      <c r="C60" s="13" t="str">
        <f>VLOOKUP(D60,[1]equiv!$A:$B,2,FALSE)</f>
        <v>NIG</v>
      </c>
      <c r="D60" s="33" t="s">
        <v>44</v>
      </c>
      <c r="E60" s="33" t="s">
        <v>40</v>
      </c>
      <c r="F60" s="34">
        <v>40</v>
      </c>
      <c r="G60" s="35">
        <v>750</v>
      </c>
      <c r="H60" s="36" t="s">
        <v>47</v>
      </c>
      <c r="I60" s="37" t="s">
        <v>32</v>
      </c>
      <c r="J60" s="35">
        <v>0</v>
      </c>
      <c r="K60" s="38">
        <f t="shared" si="4"/>
        <v>750</v>
      </c>
      <c r="L60" s="42"/>
      <c r="M60" s="39">
        <v>45930</v>
      </c>
      <c r="N60" s="32">
        <f t="shared" si="3"/>
        <v>0</v>
      </c>
      <c r="O60" s="40"/>
      <c r="P60" s="40"/>
      <c r="Q60" s="41" t="s">
        <v>50</v>
      </c>
    </row>
    <row r="61" spans="1:17" ht="15.75" x14ac:dyDescent="0.25">
      <c r="A61" s="21" t="s">
        <v>45</v>
      </c>
      <c r="B61" s="21" t="str">
        <f t="shared" si="5"/>
        <v>CallaoAmbarli40</v>
      </c>
      <c r="C61" s="22" t="str">
        <f>VLOOKUP(D61,[1]equiv!$A:$B,2,FALSE)</f>
        <v>PER</v>
      </c>
      <c r="D61" s="23" t="s">
        <v>57</v>
      </c>
      <c r="E61" s="23" t="s">
        <v>58</v>
      </c>
      <c r="F61" s="24">
        <v>40</v>
      </c>
      <c r="G61" s="25">
        <v>2000</v>
      </c>
      <c r="H61" s="26" t="s">
        <v>47</v>
      </c>
      <c r="I61" s="25" t="s">
        <v>32</v>
      </c>
      <c r="J61" s="25">
        <f>84+P61</f>
        <v>584</v>
      </c>
      <c r="K61" s="28">
        <f t="shared" si="4"/>
        <v>2584</v>
      </c>
      <c r="L61" s="49"/>
      <c r="M61" s="29">
        <v>45747</v>
      </c>
      <c r="N61" s="21">
        <f t="shared" si="3"/>
        <v>0</v>
      </c>
      <c r="O61" s="30"/>
      <c r="P61" s="30">
        <v>500</v>
      </c>
      <c r="Q61" s="31" t="s">
        <v>59</v>
      </c>
    </row>
    <row r="62" spans="1:17" ht="15.75" x14ac:dyDescent="0.25">
      <c r="A62" s="21" t="s">
        <v>45</v>
      </c>
      <c r="B62" s="21" t="str">
        <f t="shared" si="5"/>
        <v>CallaoAmsterdam40</v>
      </c>
      <c r="C62" s="22" t="str">
        <f>VLOOKUP(D62,[1]equiv!$A:$B,2,FALSE)</f>
        <v>PER</v>
      </c>
      <c r="D62" s="23" t="s">
        <v>57</v>
      </c>
      <c r="E62" s="23" t="s">
        <v>25</v>
      </c>
      <c r="F62" s="24">
        <v>40</v>
      </c>
      <c r="G62" s="25">
        <v>1100</v>
      </c>
      <c r="H62" s="26" t="s">
        <v>47</v>
      </c>
      <c r="I62" s="25" t="s">
        <v>32</v>
      </c>
      <c r="J62" s="25">
        <f>329+P62</f>
        <v>829</v>
      </c>
      <c r="K62" s="28">
        <f t="shared" si="4"/>
        <v>1929</v>
      </c>
      <c r="L62" s="49"/>
      <c r="M62" s="29">
        <v>45747</v>
      </c>
      <c r="N62" s="21">
        <f t="shared" si="3"/>
        <v>0</v>
      </c>
      <c r="O62" s="30" t="s">
        <v>60</v>
      </c>
      <c r="P62" s="30">
        <v>500</v>
      </c>
      <c r="Q62" s="31" t="s">
        <v>59</v>
      </c>
    </row>
    <row r="63" spans="1:17" ht="15.75" x14ac:dyDescent="0.25">
      <c r="A63" s="21" t="s">
        <v>45</v>
      </c>
      <c r="B63" s="21" t="str">
        <f t="shared" si="5"/>
        <v>CallaoAmsterdam40</v>
      </c>
      <c r="C63" s="22" t="str">
        <f>VLOOKUP(D63,[1]equiv!$A:$B,2,FALSE)</f>
        <v>PER</v>
      </c>
      <c r="D63" s="23" t="s">
        <v>57</v>
      </c>
      <c r="E63" s="23" t="s">
        <v>25</v>
      </c>
      <c r="F63" s="24">
        <v>40</v>
      </c>
      <c r="G63" s="25">
        <v>1250</v>
      </c>
      <c r="H63" s="26" t="s">
        <v>47</v>
      </c>
      <c r="I63" s="25" t="s">
        <v>32</v>
      </c>
      <c r="J63" s="25">
        <f>315+P63</f>
        <v>815</v>
      </c>
      <c r="K63" s="28">
        <f t="shared" si="4"/>
        <v>2065</v>
      </c>
      <c r="L63" s="49"/>
      <c r="M63" s="29">
        <v>45747</v>
      </c>
      <c r="N63" s="21">
        <f t="shared" si="3"/>
        <v>0</v>
      </c>
      <c r="O63" s="30"/>
      <c r="P63" s="30">
        <v>500</v>
      </c>
      <c r="Q63" s="31" t="s">
        <v>59</v>
      </c>
    </row>
    <row r="64" spans="1:17" ht="15.75" x14ac:dyDescent="0.25">
      <c r="A64" s="21" t="s">
        <v>45</v>
      </c>
      <c r="B64" s="21" t="str">
        <f t="shared" si="5"/>
        <v>CallaoAntwerp40</v>
      </c>
      <c r="C64" s="22" t="str">
        <f>VLOOKUP(D64,[1]equiv!$A:$B,2,FALSE)</f>
        <v>PER</v>
      </c>
      <c r="D64" s="23" t="s">
        <v>57</v>
      </c>
      <c r="E64" s="23" t="s">
        <v>19</v>
      </c>
      <c r="F64" s="24">
        <v>40</v>
      </c>
      <c r="G64" s="25">
        <v>950</v>
      </c>
      <c r="H64" s="26" t="s">
        <v>47</v>
      </c>
      <c r="I64" s="25" t="s">
        <v>32</v>
      </c>
      <c r="J64" s="25">
        <f>84+P64</f>
        <v>584</v>
      </c>
      <c r="K64" s="28">
        <f t="shared" si="4"/>
        <v>1534</v>
      </c>
      <c r="L64" s="49"/>
      <c r="M64" s="29">
        <v>45747</v>
      </c>
      <c r="N64" s="21">
        <f t="shared" si="3"/>
        <v>0</v>
      </c>
      <c r="O64" s="30"/>
      <c r="P64" s="30">
        <v>500</v>
      </c>
      <c r="Q64" s="31" t="s">
        <v>59</v>
      </c>
    </row>
    <row r="65" spans="1:17" ht="15.75" x14ac:dyDescent="0.25">
      <c r="A65" s="21" t="s">
        <v>45</v>
      </c>
      <c r="B65" s="21" t="str">
        <f t="shared" si="5"/>
        <v>CallaoBarcelona40</v>
      </c>
      <c r="C65" s="22" t="str">
        <f>VLOOKUP(D65,[1]equiv!$A:$B,2,FALSE)</f>
        <v>PER</v>
      </c>
      <c r="D65" s="23" t="s">
        <v>57</v>
      </c>
      <c r="E65" s="23" t="s">
        <v>23</v>
      </c>
      <c r="F65" s="24">
        <v>40</v>
      </c>
      <c r="G65" s="25">
        <v>1100</v>
      </c>
      <c r="H65" s="26" t="s">
        <v>47</v>
      </c>
      <c r="I65" s="25" t="s">
        <v>32</v>
      </c>
      <c r="J65" s="25">
        <f>84+P65</f>
        <v>584</v>
      </c>
      <c r="K65" s="28">
        <f t="shared" si="4"/>
        <v>1684</v>
      </c>
      <c r="L65" s="49"/>
      <c r="M65" s="29">
        <v>45747</v>
      </c>
      <c r="N65" s="21">
        <f t="shared" si="3"/>
        <v>0</v>
      </c>
      <c r="O65" s="30"/>
      <c r="P65" s="30">
        <v>500</v>
      </c>
      <c r="Q65" s="31" t="s">
        <v>59</v>
      </c>
    </row>
    <row r="66" spans="1:17" ht="15.75" x14ac:dyDescent="0.25">
      <c r="A66" s="21" t="s">
        <v>45</v>
      </c>
      <c r="B66" s="21" t="str">
        <f t="shared" si="5"/>
        <v>CallaoGenoa40</v>
      </c>
      <c r="C66" s="22" t="str">
        <f>VLOOKUP(D66,[1]equiv!$A:$B,2,FALSE)</f>
        <v>PER</v>
      </c>
      <c r="D66" s="23" t="s">
        <v>57</v>
      </c>
      <c r="E66" s="23" t="s">
        <v>61</v>
      </c>
      <c r="F66" s="24">
        <v>40</v>
      </c>
      <c r="G66" s="25">
        <v>1100</v>
      </c>
      <c r="H66" s="26" t="s">
        <v>47</v>
      </c>
      <c r="I66" s="25" t="s">
        <v>32</v>
      </c>
      <c r="J66" s="25">
        <f>84+P66</f>
        <v>584</v>
      </c>
      <c r="K66" s="28">
        <f t="shared" si="4"/>
        <v>1684</v>
      </c>
      <c r="L66" s="49"/>
      <c r="M66" s="29">
        <v>45747</v>
      </c>
      <c r="N66" s="21">
        <f t="shared" ref="N66:N129" si="6">IF(H66="not included",0,1)</f>
        <v>0</v>
      </c>
      <c r="O66" s="30"/>
      <c r="P66" s="30">
        <v>500</v>
      </c>
      <c r="Q66" s="31" t="s">
        <v>59</v>
      </c>
    </row>
    <row r="67" spans="1:17" ht="15.75" x14ac:dyDescent="0.25">
      <c r="A67" s="21" t="s">
        <v>45</v>
      </c>
      <c r="B67" s="21" t="str">
        <f t="shared" si="5"/>
        <v>CallaoHamburg40</v>
      </c>
      <c r="C67" s="22" t="str">
        <f>VLOOKUP(D67,[1]equiv!$A:$B,2,FALSE)</f>
        <v>PER</v>
      </c>
      <c r="D67" s="23" t="s">
        <v>57</v>
      </c>
      <c r="E67" s="23" t="s">
        <v>29</v>
      </c>
      <c r="F67" s="24">
        <v>40</v>
      </c>
      <c r="G67" s="25">
        <v>950</v>
      </c>
      <c r="H67" s="26" t="s">
        <v>47</v>
      </c>
      <c r="I67" s="25" t="s">
        <v>32</v>
      </c>
      <c r="J67" s="25">
        <f>84+P67</f>
        <v>584</v>
      </c>
      <c r="K67" s="28">
        <f t="shared" si="4"/>
        <v>1534</v>
      </c>
      <c r="L67" s="49"/>
      <c r="M67" s="29">
        <v>45747</v>
      </c>
      <c r="N67" s="21">
        <f t="shared" si="6"/>
        <v>0</v>
      </c>
      <c r="O67" s="30"/>
      <c r="P67" s="30">
        <v>500</v>
      </c>
      <c r="Q67" s="31" t="s">
        <v>59</v>
      </c>
    </row>
    <row r="68" spans="1:17" ht="15.75" x14ac:dyDescent="0.25">
      <c r="A68" s="21" t="s">
        <v>45</v>
      </c>
      <c r="B68" s="21" t="str">
        <f t="shared" si="5"/>
        <v>CallaoValencia40</v>
      </c>
      <c r="C68" s="22" t="str">
        <f>VLOOKUP(D68,[1]equiv!$A:$B,2,FALSE)</f>
        <v>PER</v>
      </c>
      <c r="D68" s="23" t="s">
        <v>57</v>
      </c>
      <c r="E68" s="23" t="s">
        <v>35</v>
      </c>
      <c r="F68" s="24">
        <v>40</v>
      </c>
      <c r="G68" s="25">
        <v>1100</v>
      </c>
      <c r="H68" s="26" t="s">
        <v>47</v>
      </c>
      <c r="I68" s="25" t="s">
        <v>32</v>
      </c>
      <c r="J68" s="25">
        <f>84+P68</f>
        <v>584</v>
      </c>
      <c r="K68" s="28">
        <f t="shared" si="4"/>
        <v>1684</v>
      </c>
      <c r="L68" s="49"/>
      <c r="M68" s="29">
        <v>45747</v>
      </c>
      <c r="N68" s="21">
        <f t="shared" si="6"/>
        <v>0</v>
      </c>
      <c r="O68" s="30"/>
      <c r="P68" s="30">
        <v>500</v>
      </c>
      <c r="Q68" s="31" t="s">
        <v>59</v>
      </c>
    </row>
    <row r="69" spans="1:17" ht="15.75" x14ac:dyDescent="0.25">
      <c r="A69" s="21" t="s">
        <v>45</v>
      </c>
      <c r="B69" s="21" t="str">
        <f t="shared" si="5"/>
        <v>CONAKRYAmsterdam20</v>
      </c>
      <c r="C69" s="22" t="str">
        <f>VLOOKUP(D69,[1]equiv!$A:$B,2,FALSE)</f>
        <v>GUI</v>
      </c>
      <c r="D69" s="23" t="s">
        <v>62</v>
      </c>
      <c r="E69" s="23" t="s">
        <v>25</v>
      </c>
      <c r="F69" s="24">
        <v>20</v>
      </c>
      <c r="G69" s="25">
        <v>825</v>
      </c>
      <c r="H69" s="26" t="s">
        <v>47</v>
      </c>
      <c r="I69" s="27" t="s">
        <v>20</v>
      </c>
      <c r="J69" s="25">
        <v>19</v>
      </c>
      <c r="K69" s="28">
        <f t="shared" ref="K69:K132" si="7">+IF(H69="not included",G69+J69,G69+H69+J69)</f>
        <v>844</v>
      </c>
      <c r="L69" s="25"/>
      <c r="M69" s="29">
        <v>45747</v>
      </c>
      <c r="N69" s="21">
        <f t="shared" si="6"/>
        <v>0</v>
      </c>
      <c r="O69" s="30"/>
      <c r="P69" s="30"/>
      <c r="Q69" s="31" t="s">
        <v>50</v>
      </c>
    </row>
    <row r="70" spans="1:17" ht="15.75" x14ac:dyDescent="0.25">
      <c r="A70" s="21" t="s">
        <v>45</v>
      </c>
      <c r="B70" s="21" t="str">
        <f t="shared" si="5"/>
        <v>CONAKRYAmsterdam40</v>
      </c>
      <c r="C70" s="22" t="str">
        <f>VLOOKUP(D70,[1]equiv!$A:$B,2,FALSE)</f>
        <v>GUI</v>
      </c>
      <c r="D70" s="23" t="s">
        <v>62</v>
      </c>
      <c r="E70" s="23" t="s">
        <v>25</v>
      </c>
      <c r="F70" s="24">
        <v>40</v>
      </c>
      <c r="G70" s="25">
        <v>1200</v>
      </c>
      <c r="H70" s="26" t="s">
        <v>47</v>
      </c>
      <c r="I70" s="27" t="s">
        <v>20</v>
      </c>
      <c r="J70" s="25">
        <v>38</v>
      </c>
      <c r="K70" s="28">
        <f t="shared" si="7"/>
        <v>1238</v>
      </c>
      <c r="L70" s="25"/>
      <c r="M70" s="29">
        <v>45747</v>
      </c>
      <c r="N70" s="21">
        <f t="shared" si="6"/>
        <v>0</v>
      </c>
      <c r="O70" s="30"/>
      <c r="P70" s="30"/>
      <c r="Q70" s="31" t="s">
        <v>50</v>
      </c>
    </row>
    <row r="71" spans="1:17" ht="15.75" x14ac:dyDescent="0.25">
      <c r="A71" s="32" t="s">
        <v>45</v>
      </c>
      <c r="B71" s="32" t="str">
        <f t="shared" ref="B71:B134" si="8">+D71&amp;E71&amp;F71</f>
        <v>CONAKRYANTWERP20</v>
      </c>
      <c r="C71" s="13" t="str">
        <f>VLOOKUP(D71,[1]equiv!$A:$B,2,FALSE)</f>
        <v>GUI</v>
      </c>
      <c r="D71" s="33" t="s">
        <v>62</v>
      </c>
      <c r="E71" s="33" t="s">
        <v>49</v>
      </c>
      <c r="F71" s="34">
        <v>20</v>
      </c>
      <c r="G71" s="35">
        <v>825</v>
      </c>
      <c r="H71" s="36" t="s">
        <v>47</v>
      </c>
      <c r="I71" s="37" t="s">
        <v>20</v>
      </c>
      <c r="J71" s="35">
        <v>60</v>
      </c>
      <c r="K71" s="38">
        <f t="shared" si="7"/>
        <v>885</v>
      </c>
      <c r="L71" s="35"/>
      <c r="M71" s="39">
        <v>45930</v>
      </c>
      <c r="N71" s="32">
        <f t="shared" si="6"/>
        <v>0</v>
      </c>
      <c r="O71" s="40"/>
      <c r="P71" s="40"/>
      <c r="Q71" s="41" t="s">
        <v>50</v>
      </c>
    </row>
    <row r="72" spans="1:17" ht="15.75" x14ac:dyDescent="0.25">
      <c r="A72" s="32" t="s">
        <v>45</v>
      </c>
      <c r="B72" s="32" t="str">
        <f t="shared" si="8"/>
        <v>CONAKRYANTWERP40</v>
      </c>
      <c r="C72" s="13" t="str">
        <f>VLOOKUP(D72,[1]equiv!$A:$B,2,FALSE)</f>
        <v>GUI</v>
      </c>
      <c r="D72" s="33" t="s">
        <v>62</v>
      </c>
      <c r="E72" s="33" t="s">
        <v>49</v>
      </c>
      <c r="F72" s="34">
        <v>40</v>
      </c>
      <c r="G72" s="35">
        <v>1200</v>
      </c>
      <c r="H72" s="36" t="s">
        <v>47</v>
      </c>
      <c r="I72" s="37" t="s">
        <v>20</v>
      </c>
      <c r="J72" s="35">
        <v>100</v>
      </c>
      <c r="K72" s="38">
        <f t="shared" si="7"/>
        <v>1300</v>
      </c>
      <c r="L72" s="42"/>
      <c r="M72" s="39">
        <v>45930</v>
      </c>
      <c r="N72" s="32">
        <f t="shared" si="6"/>
        <v>0</v>
      </c>
      <c r="O72" s="40"/>
      <c r="P72" s="40"/>
      <c r="Q72" s="41" t="s">
        <v>50</v>
      </c>
    </row>
    <row r="73" spans="1:17" ht="15.75" x14ac:dyDescent="0.25">
      <c r="A73" s="32" t="s">
        <v>45</v>
      </c>
      <c r="B73" s="32" t="str">
        <f t="shared" si="8"/>
        <v>CONAKRYBARCELONA20</v>
      </c>
      <c r="C73" s="13" t="str">
        <f>VLOOKUP(D73,[1]equiv!$A:$B,2,FALSE)</f>
        <v>GUI</v>
      </c>
      <c r="D73" s="33" t="s">
        <v>62</v>
      </c>
      <c r="E73" s="33" t="s">
        <v>51</v>
      </c>
      <c r="F73" s="34">
        <v>20</v>
      </c>
      <c r="G73" s="35">
        <v>900</v>
      </c>
      <c r="H73" s="36" t="s">
        <v>47</v>
      </c>
      <c r="I73" s="37" t="s">
        <v>20</v>
      </c>
      <c r="J73" s="35">
        <v>235</v>
      </c>
      <c r="K73" s="38">
        <f t="shared" si="7"/>
        <v>1135</v>
      </c>
      <c r="L73" s="35"/>
      <c r="M73" s="39">
        <v>45930</v>
      </c>
      <c r="N73" s="32">
        <f t="shared" si="6"/>
        <v>0</v>
      </c>
      <c r="O73" s="40"/>
      <c r="P73" s="40"/>
      <c r="Q73" s="41" t="s">
        <v>50</v>
      </c>
    </row>
    <row r="74" spans="1:17" ht="15.75" x14ac:dyDescent="0.25">
      <c r="A74" s="32" t="s">
        <v>45</v>
      </c>
      <c r="B74" s="32" t="str">
        <f t="shared" si="8"/>
        <v>CONAKRYBARCELONA40</v>
      </c>
      <c r="C74" s="13" t="str">
        <f>VLOOKUP(D74,[1]equiv!$A:$B,2,FALSE)</f>
        <v>GUI</v>
      </c>
      <c r="D74" s="33" t="s">
        <v>62</v>
      </c>
      <c r="E74" s="33" t="s">
        <v>51</v>
      </c>
      <c r="F74" s="34">
        <v>40</v>
      </c>
      <c r="G74" s="35">
        <v>1350</v>
      </c>
      <c r="H74" s="36" t="s">
        <v>47</v>
      </c>
      <c r="I74" s="37" t="s">
        <v>20</v>
      </c>
      <c r="J74" s="35">
        <v>335</v>
      </c>
      <c r="K74" s="38">
        <f t="shared" si="7"/>
        <v>1685</v>
      </c>
      <c r="L74" s="43"/>
      <c r="M74" s="39">
        <v>45930</v>
      </c>
      <c r="N74" s="32">
        <f t="shared" si="6"/>
        <v>0</v>
      </c>
      <c r="O74" s="32"/>
      <c r="P74" s="44"/>
      <c r="Q74" s="41" t="s">
        <v>50</v>
      </c>
    </row>
    <row r="75" spans="1:17" ht="15.75" x14ac:dyDescent="0.25">
      <c r="A75" s="32" t="s">
        <v>45</v>
      </c>
      <c r="B75" s="32" t="str">
        <f t="shared" si="8"/>
        <v>CONAKRYHAMBURG20</v>
      </c>
      <c r="C75" s="13" t="str">
        <f>VLOOKUP(D75,[1]equiv!$A:$B,2,FALSE)</f>
        <v>GUI</v>
      </c>
      <c r="D75" s="33" t="s">
        <v>62</v>
      </c>
      <c r="E75" s="33" t="s">
        <v>52</v>
      </c>
      <c r="F75" s="34">
        <v>20</v>
      </c>
      <c r="G75" s="35">
        <v>850</v>
      </c>
      <c r="H75" s="36" t="s">
        <v>47</v>
      </c>
      <c r="I75" s="45" t="s">
        <v>20</v>
      </c>
      <c r="J75" s="35">
        <v>60</v>
      </c>
      <c r="K75" s="7">
        <f t="shared" si="7"/>
        <v>910</v>
      </c>
      <c r="L75" s="50"/>
      <c r="M75" s="39">
        <v>45930</v>
      </c>
      <c r="N75" s="32">
        <f t="shared" si="6"/>
        <v>0</v>
      </c>
      <c r="Q75" s="48" t="s">
        <v>50</v>
      </c>
    </row>
    <row r="76" spans="1:17" ht="15.75" x14ac:dyDescent="0.25">
      <c r="A76" s="32" t="s">
        <v>45</v>
      </c>
      <c r="B76" s="32" t="str">
        <f t="shared" si="8"/>
        <v>CONAKRYHAMBURG40</v>
      </c>
      <c r="C76" s="13" t="str">
        <f>VLOOKUP(D76,[1]equiv!$A:$B,2,FALSE)</f>
        <v>GUI</v>
      </c>
      <c r="D76" s="33" t="s">
        <v>62</v>
      </c>
      <c r="E76" s="33" t="s">
        <v>52</v>
      </c>
      <c r="F76" s="34">
        <v>40</v>
      </c>
      <c r="G76" s="35">
        <v>1150</v>
      </c>
      <c r="H76" s="36" t="s">
        <v>47</v>
      </c>
      <c r="I76" s="45" t="s">
        <v>20</v>
      </c>
      <c r="J76" s="35">
        <v>100</v>
      </c>
      <c r="K76" s="7">
        <f t="shared" si="7"/>
        <v>1250</v>
      </c>
      <c r="L76" s="8"/>
      <c r="M76" s="39">
        <v>45930</v>
      </c>
      <c r="N76" s="32">
        <f t="shared" si="6"/>
        <v>0</v>
      </c>
      <c r="Q76" s="48" t="s">
        <v>50</v>
      </c>
    </row>
    <row r="77" spans="1:17" ht="15.75" x14ac:dyDescent="0.25">
      <c r="A77" s="21" t="s">
        <v>45</v>
      </c>
      <c r="B77" s="21" t="str">
        <f t="shared" si="8"/>
        <v>CONAKRYPASIR GUDANG20</v>
      </c>
      <c r="C77" s="22" t="str">
        <f>VLOOKUP(D77,[1]equiv!$A:$B,2,FALSE)</f>
        <v>GUI</v>
      </c>
      <c r="D77" s="23" t="s">
        <v>62</v>
      </c>
      <c r="E77" s="23" t="s">
        <v>53</v>
      </c>
      <c r="F77" s="24">
        <v>20</v>
      </c>
      <c r="G77" s="25">
        <v>750</v>
      </c>
      <c r="H77" s="26" t="s">
        <v>47</v>
      </c>
      <c r="I77" s="27" t="s">
        <v>32</v>
      </c>
      <c r="J77" s="25">
        <v>0</v>
      </c>
      <c r="K77" s="28">
        <f t="shared" si="7"/>
        <v>750</v>
      </c>
      <c r="L77" s="51"/>
      <c r="M77" s="29">
        <v>45747</v>
      </c>
      <c r="N77" s="21">
        <f t="shared" si="6"/>
        <v>0</v>
      </c>
      <c r="O77" s="21"/>
      <c r="P77" s="52"/>
      <c r="Q77" s="31" t="s">
        <v>50</v>
      </c>
    </row>
    <row r="78" spans="1:17" ht="15.75" x14ac:dyDescent="0.25">
      <c r="A78" s="21" t="s">
        <v>45</v>
      </c>
      <c r="B78" s="21" t="str">
        <f t="shared" si="8"/>
        <v>CONAKRYPASIR GUDANG40</v>
      </c>
      <c r="C78" s="22" t="str">
        <f>VLOOKUP(D78,[1]equiv!$A:$B,2,FALSE)</f>
        <v>GUI</v>
      </c>
      <c r="D78" s="23" t="s">
        <v>62</v>
      </c>
      <c r="E78" s="23" t="s">
        <v>53</v>
      </c>
      <c r="F78" s="24">
        <v>40</v>
      </c>
      <c r="G78" s="25">
        <v>1000</v>
      </c>
      <c r="H78" s="26" t="s">
        <v>47</v>
      </c>
      <c r="I78" s="27" t="s">
        <v>32</v>
      </c>
      <c r="J78" s="25">
        <v>0</v>
      </c>
      <c r="K78" s="28">
        <f t="shared" si="7"/>
        <v>1000</v>
      </c>
      <c r="L78" s="49"/>
      <c r="M78" s="29">
        <v>45747</v>
      </c>
      <c r="N78" s="21">
        <f t="shared" si="6"/>
        <v>0</v>
      </c>
      <c r="O78" s="30"/>
      <c r="P78" s="30"/>
      <c r="Q78" s="31" t="s">
        <v>50</v>
      </c>
    </row>
    <row r="79" spans="1:17" ht="15.75" x14ac:dyDescent="0.25">
      <c r="A79" s="32" t="s">
        <v>45</v>
      </c>
      <c r="B79" s="32" t="str">
        <f t="shared" si="8"/>
        <v>CONAKRYPTP20</v>
      </c>
      <c r="C79" s="13" t="str">
        <f>VLOOKUP(D79,[1]equiv!$A:$B,2,FALSE)</f>
        <v>GUI</v>
      </c>
      <c r="D79" s="33" t="s">
        <v>62</v>
      </c>
      <c r="E79" s="33" t="s">
        <v>41</v>
      </c>
      <c r="F79" s="34">
        <v>20</v>
      </c>
      <c r="G79" s="35">
        <v>750</v>
      </c>
      <c r="H79" s="36" t="s">
        <v>47</v>
      </c>
      <c r="I79" s="37" t="s">
        <v>32</v>
      </c>
      <c r="J79" s="35">
        <v>0</v>
      </c>
      <c r="K79" s="38">
        <f t="shared" si="7"/>
        <v>750</v>
      </c>
      <c r="L79" s="42"/>
      <c r="M79" s="39">
        <v>45930</v>
      </c>
      <c r="N79" s="32">
        <f t="shared" si="6"/>
        <v>0</v>
      </c>
      <c r="O79" s="40"/>
      <c r="P79" s="40"/>
      <c r="Q79" s="41" t="s">
        <v>50</v>
      </c>
    </row>
    <row r="80" spans="1:17" ht="15.75" x14ac:dyDescent="0.25">
      <c r="A80" s="32" t="s">
        <v>45</v>
      </c>
      <c r="B80" s="32" t="str">
        <f t="shared" si="8"/>
        <v>CONAKRYPTP40</v>
      </c>
      <c r="C80" s="13" t="str">
        <f>VLOOKUP(D80,[1]equiv!$A:$B,2,FALSE)</f>
        <v>GUI</v>
      </c>
      <c r="D80" s="33" t="s">
        <v>62</v>
      </c>
      <c r="E80" s="33" t="s">
        <v>41</v>
      </c>
      <c r="F80" s="34">
        <v>40</v>
      </c>
      <c r="G80" s="35">
        <v>1000</v>
      </c>
      <c r="H80" s="36" t="s">
        <v>47</v>
      </c>
      <c r="I80" s="37" t="s">
        <v>32</v>
      </c>
      <c r="J80" s="35">
        <v>0</v>
      </c>
      <c r="K80" s="38">
        <f t="shared" si="7"/>
        <v>1000</v>
      </c>
      <c r="L80" s="42"/>
      <c r="M80" s="39">
        <v>45930</v>
      </c>
      <c r="N80" s="32">
        <f t="shared" si="6"/>
        <v>0</v>
      </c>
      <c r="O80" s="40"/>
      <c r="P80" s="40"/>
      <c r="Q80" s="41" t="s">
        <v>50</v>
      </c>
    </row>
    <row r="81" spans="1:17" ht="15.75" x14ac:dyDescent="0.25">
      <c r="A81" s="21" t="s">
        <v>45</v>
      </c>
      <c r="B81" s="21" t="str">
        <f t="shared" si="8"/>
        <v>CONAKRYROTTERDAM20</v>
      </c>
      <c r="C81" s="22" t="str">
        <f>VLOOKUP(D81,[1]equiv!$A:$B,2,FALSE)</f>
        <v>GUI</v>
      </c>
      <c r="D81" s="23" t="s">
        <v>62</v>
      </c>
      <c r="E81" s="23" t="s">
        <v>63</v>
      </c>
      <c r="F81" s="24">
        <v>20</v>
      </c>
      <c r="G81" s="25">
        <v>1195</v>
      </c>
      <c r="H81" s="26" t="s">
        <v>47</v>
      </c>
      <c r="I81" s="27" t="s">
        <v>20</v>
      </c>
      <c r="J81" s="25">
        <v>19</v>
      </c>
      <c r="K81" s="28">
        <f t="shared" si="7"/>
        <v>1214</v>
      </c>
      <c r="L81" s="49"/>
      <c r="M81" s="29">
        <v>45747</v>
      </c>
      <c r="N81" s="21">
        <f t="shared" si="6"/>
        <v>0</v>
      </c>
      <c r="O81" s="30"/>
      <c r="P81" s="30"/>
      <c r="Q81" s="31" t="s">
        <v>50</v>
      </c>
    </row>
    <row r="82" spans="1:17" ht="15.75" x14ac:dyDescent="0.25">
      <c r="A82" s="21" t="s">
        <v>45</v>
      </c>
      <c r="B82" s="21" t="str">
        <f t="shared" si="8"/>
        <v>CONAKRYROTTERDAM40</v>
      </c>
      <c r="C82" s="22" t="str">
        <f>VLOOKUP(D82,[1]equiv!$A:$B,2,FALSE)</f>
        <v>GUI</v>
      </c>
      <c r="D82" s="23" t="s">
        <v>62</v>
      </c>
      <c r="E82" s="23" t="s">
        <v>63</v>
      </c>
      <c r="F82" s="24">
        <v>40</v>
      </c>
      <c r="G82" s="25">
        <v>1695</v>
      </c>
      <c r="H82" s="26" t="s">
        <v>47</v>
      </c>
      <c r="I82" s="27" t="s">
        <v>20</v>
      </c>
      <c r="J82" s="25">
        <v>38</v>
      </c>
      <c r="K82" s="28">
        <f t="shared" si="7"/>
        <v>1733</v>
      </c>
      <c r="L82" s="49"/>
      <c r="M82" s="29">
        <v>45747</v>
      </c>
      <c r="N82" s="21">
        <f t="shared" si="6"/>
        <v>0</v>
      </c>
      <c r="O82" s="30"/>
      <c r="P82" s="30"/>
      <c r="Q82" s="31" t="s">
        <v>50</v>
      </c>
    </row>
    <row r="83" spans="1:17" ht="15.75" x14ac:dyDescent="0.25">
      <c r="A83" s="21" t="s">
        <v>45</v>
      </c>
      <c r="B83" s="21" t="str">
        <f t="shared" si="8"/>
        <v>CONAKRYSZCZECIN20</v>
      </c>
      <c r="C83" s="22" t="str">
        <f>VLOOKUP(D83,[1]equiv!$A:$B,2,FALSE)</f>
        <v>GUI</v>
      </c>
      <c r="D83" s="23" t="s">
        <v>62</v>
      </c>
      <c r="E83" s="23" t="s">
        <v>54</v>
      </c>
      <c r="F83" s="24">
        <v>20</v>
      </c>
      <c r="G83" s="25">
        <v>1550</v>
      </c>
      <c r="H83" s="26" t="s">
        <v>47</v>
      </c>
      <c r="I83" s="27" t="s">
        <v>20</v>
      </c>
      <c r="J83" s="25">
        <v>19</v>
      </c>
      <c r="K83" s="28">
        <f t="shared" si="7"/>
        <v>1569</v>
      </c>
      <c r="L83" s="25"/>
      <c r="M83" s="29">
        <v>45657</v>
      </c>
      <c r="N83" s="21">
        <f t="shared" si="6"/>
        <v>0</v>
      </c>
      <c r="O83" s="30"/>
      <c r="P83" s="30"/>
      <c r="Q83" s="31" t="s">
        <v>50</v>
      </c>
    </row>
    <row r="84" spans="1:17" ht="15.75" x14ac:dyDescent="0.25">
      <c r="A84" s="21" t="s">
        <v>45</v>
      </c>
      <c r="B84" s="21" t="str">
        <f t="shared" si="8"/>
        <v>CONAKRYSZCZECIN40</v>
      </c>
      <c r="C84" s="22" t="str">
        <f>VLOOKUP(D84,[1]equiv!$A:$B,2,FALSE)</f>
        <v>GUI</v>
      </c>
      <c r="D84" s="23" t="s">
        <v>62</v>
      </c>
      <c r="E84" s="23" t="s">
        <v>54</v>
      </c>
      <c r="F84" s="24">
        <v>40</v>
      </c>
      <c r="G84" s="25">
        <v>2400</v>
      </c>
      <c r="H84" s="26" t="s">
        <v>47</v>
      </c>
      <c r="I84" s="27" t="s">
        <v>20</v>
      </c>
      <c r="J84" s="25">
        <v>38</v>
      </c>
      <c r="K84" s="28">
        <f t="shared" si="7"/>
        <v>2438</v>
      </c>
      <c r="L84" s="49"/>
      <c r="M84" s="29">
        <v>45657</v>
      </c>
      <c r="N84" s="21">
        <f t="shared" si="6"/>
        <v>0</v>
      </c>
      <c r="O84" s="30"/>
      <c r="P84" s="30"/>
      <c r="Q84" s="31" t="s">
        <v>50</v>
      </c>
    </row>
    <row r="85" spans="1:17" ht="15.75" x14ac:dyDescent="0.25">
      <c r="A85" s="32" t="s">
        <v>45</v>
      </c>
      <c r="B85" s="32" t="str">
        <f t="shared" si="8"/>
        <v>CONAKRYVALENCIA20</v>
      </c>
      <c r="C85" s="13" t="str">
        <f>VLOOKUP(D85,[1]equiv!$A:$B,2,FALSE)</f>
        <v>GUI</v>
      </c>
      <c r="D85" s="33" t="s">
        <v>62</v>
      </c>
      <c r="E85" s="33" t="s">
        <v>55</v>
      </c>
      <c r="F85" s="34">
        <v>20</v>
      </c>
      <c r="G85" s="35">
        <v>800</v>
      </c>
      <c r="H85" s="36" t="s">
        <v>47</v>
      </c>
      <c r="I85" s="45" t="s">
        <v>20</v>
      </c>
      <c r="J85" s="35">
        <v>235</v>
      </c>
      <c r="K85" s="7">
        <f t="shared" si="7"/>
        <v>1035</v>
      </c>
      <c r="L85" s="8"/>
      <c r="M85" s="39">
        <v>45930</v>
      </c>
      <c r="N85" s="32">
        <f t="shared" si="6"/>
        <v>0</v>
      </c>
      <c r="Q85" s="48" t="s">
        <v>50</v>
      </c>
    </row>
    <row r="86" spans="1:17" ht="15.75" x14ac:dyDescent="0.25">
      <c r="A86" s="32" t="s">
        <v>45</v>
      </c>
      <c r="B86" s="32" t="str">
        <f t="shared" si="8"/>
        <v>CONAKRYVALENCIA40</v>
      </c>
      <c r="C86" s="13" t="str">
        <f>VLOOKUP(D86,[1]equiv!$A:$B,2,FALSE)</f>
        <v>GUI</v>
      </c>
      <c r="D86" s="33" t="s">
        <v>62</v>
      </c>
      <c r="E86" s="33" t="s">
        <v>55</v>
      </c>
      <c r="F86" s="34">
        <v>40</v>
      </c>
      <c r="G86" s="35">
        <v>1200</v>
      </c>
      <c r="H86" s="36" t="s">
        <v>47</v>
      </c>
      <c r="I86" s="45" t="s">
        <v>20</v>
      </c>
      <c r="J86" s="35">
        <v>335</v>
      </c>
      <c r="K86" s="7">
        <f t="shared" si="7"/>
        <v>1535</v>
      </c>
      <c r="L86" s="50"/>
      <c r="M86" s="39">
        <v>45930</v>
      </c>
      <c r="N86" s="32">
        <f t="shared" si="6"/>
        <v>0</v>
      </c>
      <c r="Q86" s="48" t="s">
        <v>50</v>
      </c>
    </row>
    <row r="87" spans="1:17" ht="15.75" x14ac:dyDescent="0.25">
      <c r="A87" s="21" t="s">
        <v>45</v>
      </c>
      <c r="B87" s="21" t="str">
        <f t="shared" si="8"/>
        <v>CONAKRYWELLINGTON40</v>
      </c>
      <c r="C87" s="22" t="str">
        <f>VLOOKUP(D87,[1]equiv!$A:$B,2,FALSE)</f>
        <v>GUI</v>
      </c>
      <c r="D87" s="23" t="s">
        <v>62</v>
      </c>
      <c r="E87" s="23" t="s">
        <v>56</v>
      </c>
      <c r="F87" s="24">
        <v>40</v>
      </c>
      <c r="G87" s="25">
        <v>1600</v>
      </c>
      <c r="H87" s="26" t="s">
        <v>47</v>
      </c>
      <c r="I87" s="27" t="s">
        <v>32</v>
      </c>
      <c r="J87" s="25">
        <v>0</v>
      </c>
      <c r="K87" s="28">
        <f t="shared" si="7"/>
        <v>1600</v>
      </c>
      <c r="L87" s="25"/>
      <c r="M87" s="29">
        <v>45838</v>
      </c>
      <c r="N87" s="21">
        <f t="shared" si="6"/>
        <v>0</v>
      </c>
      <c r="O87" s="30"/>
      <c r="P87" s="30"/>
      <c r="Q87" s="31" t="s">
        <v>50</v>
      </c>
    </row>
    <row r="88" spans="1:17" ht="15.75" x14ac:dyDescent="0.25">
      <c r="A88" s="21" t="s">
        <v>45</v>
      </c>
      <c r="B88" s="21" t="str">
        <f t="shared" si="8"/>
        <v>DIEGO SUAREZANTWERP40</v>
      </c>
      <c r="C88" s="22" t="str">
        <f>VLOOKUP(D88,[1]equiv!$A:$B,2,FALSE)</f>
        <v>MAD</v>
      </c>
      <c r="D88" s="23" t="s">
        <v>64</v>
      </c>
      <c r="E88" s="23" t="s">
        <v>49</v>
      </c>
      <c r="F88" s="24">
        <v>40</v>
      </c>
      <c r="G88" s="25">
        <v>4400</v>
      </c>
      <c r="H88" s="26" t="s">
        <v>47</v>
      </c>
      <c r="I88" s="25" t="s">
        <v>32</v>
      </c>
      <c r="J88" s="25">
        <v>192</v>
      </c>
      <c r="K88" s="28">
        <f t="shared" si="7"/>
        <v>4592</v>
      </c>
      <c r="L88" s="49"/>
      <c r="M88" s="29">
        <v>45657</v>
      </c>
      <c r="N88" s="21">
        <f t="shared" si="6"/>
        <v>0</v>
      </c>
      <c r="O88" s="30"/>
      <c r="P88" s="30"/>
      <c r="Q88" s="31" t="s">
        <v>50</v>
      </c>
    </row>
    <row r="89" spans="1:17" ht="15.75" x14ac:dyDescent="0.25">
      <c r="A89" s="21" t="s">
        <v>45</v>
      </c>
      <c r="B89" s="21" t="str">
        <f t="shared" si="8"/>
        <v>DIEGO SUAREZANTWERP40</v>
      </c>
      <c r="C89" s="22" t="str">
        <f>VLOOKUP(D89,[1]equiv!$A:$B,2,FALSE)</f>
        <v>MAD</v>
      </c>
      <c r="D89" s="23" t="s">
        <v>64</v>
      </c>
      <c r="E89" s="23" t="s">
        <v>49</v>
      </c>
      <c r="F89" s="24">
        <v>40</v>
      </c>
      <c r="G89" s="25">
        <v>4400</v>
      </c>
      <c r="H89" s="26" t="s">
        <v>47</v>
      </c>
      <c r="I89" s="25" t="s">
        <v>32</v>
      </c>
      <c r="J89" s="25">
        <v>146</v>
      </c>
      <c r="K89" s="28">
        <f t="shared" si="7"/>
        <v>4546</v>
      </c>
      <c r="L89" s="49"/>
      <c r="M89" s="29">
        <v>45657</v>
      </c>
      <c r="N89" s="21">
        <f t="shared" si="6"/>
        <v>0</v>
      </c>
      <c r="O89" s="30"/>
      <c r="P89" s="30"/>
      <c r="Q89" s="31" t="s">
        <v>50</v>
      </c>
    </row>
    <row r="90" spans="1:17" ht="15.75" x14ac:dyDescent="0.25">
      <c r="A90" s="21" t="s">
        <v>45</v>
      </c>
      <c r="B90" s="21" t="str">
        <f t="shared" si="8"/>
        <v>DIEGO SUAREZBARCELONA40</v>
      </c>
      <c r="C90" s="22" t="str">
        <f>VLOOKUP(D90,[1]equiv!$A:$B,2,FALSE)</f>
        <v>MAD</v>
      </c>
      <c r="D90" s="23" t="s">
        <v>64</v>
      </c>
      <c r="E90" s="23" t="s">
        <v>51</v>
      </c>
      <c r="F90" s="28">
        <v>40</v>
      </c>
      <c r="G90" s="25">
        <v>4850</v>
      </c>
      <c r="H90" s="26" t="s">
        <v>47</v>
      </c>
      <c r="I90" s="25" t="s">
        <v>32</v>
      </c>
      <c r="J90" s="25">
        <v>146</v>
      </c>
      <c r="K90" s="28">
        <f t="shared" si="7"/>
        <v>4996</v>
      </c>
      <c r="L90" s="49"/>
      <c r="M90" s="29">
        <v>45657</v>
      </c>
      <c r="N90" s="21">
        <f t="shared" si="6"/>
        <v>0</v>
      </c>
      <c r="O90" s="30"/>
      <c r="P90" s="30"/>
      <c r="Q90" s="31" t="s">
        <v>50</v>
      </c>
    </row>
    <row r="91" spans="1:17" ht="15.75" x14ac:dyDescent="0.25">
      <c r="A91" s="21" t="s">
        <v>45</v>
      </c>
      <c r="B91" s="21" t="str">
        <f t="shared" si="8"/>
        <v>DIEGO SUAREZPASIR GUDANG40</v>
      </c>
      <c r="C91" s="22" t="str">
        <f>VLOOKUP(D91,[1]equiv!$A:$B,2,FALSE)</f>
        <v>MAD</v>
      </c>
      <c r="D91" s="23" t="s">
        <v>64</v>
      </c>
      <c r="E91" s="23" t="s">
        <v>53</v>
      </c>
      <c r="F91" s="24">
        <v>40</v>
      </c>
      <c r="G91" s="25">
        <v>2800</v>
      </c>
      <c r="H91" s="26" t="s">
        <v>47</v>
      </c>
      <c r="I91" s="25" t="s">
        <v>32</v>
      </c>
      <c r="J91" s="25">
        <v>192</v>
      </c>
      <c r="K91" s="28">
        <f t="shared" si="7"/>
        <v>2992</v>
      </c>
      <c r="L91" s="49"/>
      <c r="M91" s="29">
        <v>45657</v>
      </c>
      <c r="N91" s="21">
        <f t="shared" si="6"/>
        <v>0</v>
      </c>
      <c r="O91" s="30"/>
      <c r="P91" s="30"/>
      <c r="Q91" s="31" t="s">
        <v>50</v>
      </c>
    </row>
    <row r="92" spans="1:17" ht="15.75" x14ac:dyDescent="0.25">
      <c r="A92" s="21" t="s">
        <v>45</v>
      </c>
      <c r="B92" s="21" t="str">
        <f t="shared" si="8"/>
        <v>DIEGO SUAREZROTTERDAM40</v>
      </c>
      <c r="C92" s="22" t="str">
        <f>VLOOKUP(D92,[1]equiv!$A:$B,2,FALSE)</f>
        <v>MAD</v>
      </c>
      <c r="D92" s="23" t="s">
        <v>64</v>
      </c>
      <c r="E92" s="23" t="s">
        <v>63</v>
      </c>
      <c r="F92" s="24">
        <v>40</v>
      </c>
      <c r="G92" s="25">
        <v>4400</v>
      </c>
      <c r="H92" s="26" t="s">
        <v>47</v>
      </c>
      <c r="I92" s="25" t="s">
        <v>32</v>
      </c>
      <c r="J92" s="25">
        <v>146</v>
      </c>
      <c r="K92" s="28">
        <f t="shared" si="7"/>
        <v>4546</v>
      </c>
      <c r="L92" s="49"/>
      <c r="M92" s="29">
        <v>45657</v>
      </c>
      <c r="N92" s="21">
        <f t="shared" si="6"/>
        <v>0</v>
      </c>
      <c r="O92" s="30"/>
      <c r="P92" s="30"/>
      <c r="Q92" s="31" t="s">
        <v>50</v>
      </c>
    </row>
    <row r="93" spans="1:17" ht="15.75" x14ac:dyDescent="0.25">
      <c r="A93" s="21" t="s">
        <v>45</v>
      </c>
      <c r="B93" s="21" t="str">
        <f t="shared" si="8"/>
        <v>DOUALAAmsterdam20</v>
      </c>
      <c r="C93" s="22" t="str">
        <f>VLOOKUP(D93,[1]equiv!$A:$B,2,FALSE)</f>
        <v>CAM</v>
      </c>
      <c r="D93" s="23" t="s">
        <v>65</v>
      </c>
      <c r="E93" s="23" t="s">
        <v>25</v>
      </c>
      <c r="F93" s="24">
        <v>20</v>
      </c>
      <c r="G93" s="25">
        <v>850</v>
      </c>
      <c r="H93" s="26" t="s">
        <v>47</v>
      </c>
      <c r="I93" s="27" t="s">
        <v>20</v>
      </c>
      <c r="J93" s="25">
        <v>19</v>
      </c>
      <c r="K93" s="28">
        <f t="shared" si="7"/>
        <v>869</v>
      </c>
      <c r="L93" s="25"/>
      <c r="M93" s="29">
        <v>45657</v>
      </c>
      <c r="N93" s="21">
        <f t="shared" si="6"/>
        <v>0</v>
      </c>
      <c r="O93" s="30" t="s">
        <v>66</v>
      </c>
      <c r="P93" s="30"/>
      <c r="Q93" s="31" t="s">
        <v>50</v>
      </c>
    </row>
    <row r="94" spans="1:17" ht="15.75" x14ac:dyDescent="0.25">
      <c r="A94" s="21" t="s">
        <v>45</v>
      </c>
      <c r="B94" s="21" t="str">
        <f t="shared" si="8"/>
        <v>DOUALAAmsterdam40</v>
      </c>
      <c r="C94" s="22" t="str">
        <f>VLOOKUP(D94,[1]equiv!$A:$B,2,FALSE)</f>
        <v>CAM</v>
      </c>
      <c r="D94" s="23" t="s">
        <v>65</v>
      </c>
      <c r="E94" s="23" t="s">
        <v>25</v>
      </c>
      <c r="F94" s="24">
        <v>40</v>
      </c>
      <c r="G94" s="25">
        <v>1450</v>
      </c>
      <c r="H94" s="26" t="s">
        <v>47</v>
      </c>
      <c r="I94" s="27" t="s">
        <v>20</v>
      </c>
      <c r="J94" s="25">
        <v>38</v>
      </c>
      <c r="K94" s="28">
        <f t="shared" si="7"/>
        <v>1488</v>
      </c>
      <c r="L94" s="25"/>
      <c r="M94" s="29">
        <v>45657</v>
      </c>
      <c r="N94" s="21">
        <f t="shared" si="6"/>
        <v>0</v>
      </c>
      <c r="O94" s="30" t="s">
        <v>66</v>
      </c>
      <c r="P94" s="30"/>
      <c r="Q94" s="31" t="s">
        <v>50</v>
      </c>
    </row>
    <row r="95" spans="1:17" ht="15.75" x14ac:dyDescent="0.25">
      <c r="A95" s="21" t="s">
        <v>45</v>
      </c>
      <c r="B95" s="21" t="str">
        <f t="shared" si="8"/>
        <v>DOUALAAmsterdam20</v>
      </c>
      <c r="C95" s="22" t="str">
        <f>VLOOKUP(D95,[1]equiv!$A:$B,2,FALSE)</f>
        <v>CAM</v>
      </c>
      <c r="D95" s="23" t="s">
        <v>65</v>
      </c>
      <c r="E95" s="23" t="s">
        <v>25</v>
      </c>
      <c r="F95" s="24">
        <v>20</v>
      </c>
      <c r="G95" s="25">
        <v>1100</v>
      </c>
      <c r="H95" s="26" t="s">
        <v>47</v>
      </c>
      <c r="I95" s="27" t="s">
        <v>20</v>
      </c>
      <c r="J95" s="25">
        <f>19+175</f>
        <v>194</v>
      </c>
      <c r="K95" s="28">
        <f t="shared" si="7"/>
        <v>1294</v>
      </c>
      <c r="L95" s="25"/>
      <c r="M95" s="29">
        <v>45657</v>
      </c>
      <c r="N95" s="21">
        <f t="shared" si="6"/>
        <v>0</v>
      </c>
      <c r="O95" s="30" t="s">
        <v>60</v>
      </c>
      <c r="P95" s="30"/>
      <c r="Q95" s="31" t="s">
        <v>50</v>
      </c>
    </row>
    <row r="96" spans="1:17" ht="15.75" x14ac:dyDescent="0.25">
      <c r="A96" s="21" t="s">
        <v>45</v>
      </c>
      <c r="B96" s="21" t="str">
        <f t="shared" si="8"/>
        <v>DOUALAAmsterdam40</v>
      </c>
      <c r="C96" s="22" t="str">
        <f>VLOOKUP(D96,[1]equiv!$A:$B,2,FALSE)</f>
        <v>CAM</v>
      </c>
      <c r="D96" s="23" t="s">
        <v>65</v>
      </c>
      <c r="E96" s="23" t="s">
        <v>25</v>
      </c>
      <c r="F96" s="24">
        <v>40</v>
      </c>
      <c r="G96" s="25">
        <v>1400</v>
      </c>
      <c r="H96" s="26" t="s">
        <v>47</v>
      </c>
      <c r="I96" s="27" t="s">
        <v>20</v>
      </c>
      <c r="J96" s="25">
        <f>38+250</f>
        <v>288</v>
      </c>
      <c r="K96" s="28">
        <f t="shared" si="7"/>
        <v>1688</v>
      </c>
      <c r="L96" s="25"/>
      <c r="M96" s="29">
        <v>45657</v>
      </c>
      <c r="N96" s="21">
        <f t="shared" si="6"/>
        <v>0</v>
      </c>
      <c r="O96" s="30" t="s">
        <v>60</v>
      </c>
      <c r="P96" s="30"/>
      <c r="Q96" s="31" t="s">
        <v>50</v>
      </c>
    </row>
    <row r="97" spans="1:17" ht="15.75" x14ac:dyDescent="0.25">
      <c r="A97" s="21" t="s">
        <v>45</v>
      </c>
      <c r="B97" s="21" t="str">
        <f t="shared" si="8"/>
        <v>DOUALAANTWERP20</v>
      </c>
      <c r="C97" s="22" t="str">
        <f>VLOOKUP(D97,[1]equiv!$A:$B,2,FALSE)</f>
        <v>CAM</v>
      </c>
      <c r="D97" s="23" t="s">
        <v>65</v>
      </c>
      <c r="E97" s="23" t="s">
        <v>49</v>
      </c>
      <c r="F97" s="24">
        <v>20</v>
      </c>
      <c r="G97" s="25">
        <v>575</v>
      </c>
      <c r="H97" s="26" t="s">
        <v>47</v>
      </c>
      <c r="I97" s="27" t="s">
        <v>20</v>
      </c>
      <c r="J97" s="25">
        <v>19</v>
      </c>
      <c r="K97" s="28">
        <f t="shared" si="7"/>
        <v>594</v>
      </c>
      <c r="L97" s="25"/>
      <c r="M97" s="29">
        <v>45657</v>
      </c>
      <c r="N97" s="21">
        <f t="shared" si="6"/>
        <v>0</v>
      </c>
      <c r="O97" s="30"/>
      <c r="P97" s="30"/>
      <c r="Q97" s="31" t="s">
        <v>50</v>
      </c>
    </row>
    <row r="98" spans="1:17" ht="15.75" x14ac:dyDescent="0.25">
      <c r="A98" s="21" t="s">
        <v>45</v>
      </c>
      <c r="B98" s="21" t="str">
        <f t="shared" si="8"/>
        <v>DOUALAANTWERP40</v>
      </c>
      <c r="C98" s="22" t="str">
        <f>VLOOKUP(D98,[1]equiv!$A:$B,2,FALSE)</f>
        <v>CAM</v>
      </c>
      <c r="D98" s="23" t="s">
        <v>65</v>
      </c>
      <c r="E98" s="23" t="s">
        <v>49</v>
      </c>
      <c r="F98" s="24">
        <v>40</v>
      </c>
      <c r="G98" s="25">
        <v>900</v>
      </c>
      <c r="H98" s="26" t="s">
        <v>47</v>
      </c>
      <c r="I98" s="27" t="s">
        <v>20</v>
      </c>
      <c r="J98" s="25">
        <v>38</v>
      </c>
      <c r="K98" s="28">
        <f t="shared" si="7"/>
        <v>938</v>
      </c>
      <c r="L98" s="49"/>
      <c r="M98" s="29">
        <v>45657</v>
      </c>
      <c r="N98" s="21">
        <f t="shared" si="6"/>
        <v>0</v>
      </c>
      <c r="O98" s="30"/>
      <c r="P98" s="30"/>
      <c r="Q98" s="31" t="s">
        <v>50</v>
      </c>
    </row>
    <row r="99" spans="1:17" ht="15.75" x14ac:dyDescent="0.25">
      <c r="A99" s="21" t="s">
        <v>45</v>
      </c>
      <c r="B99" s="21" t="str">
        <f t="shared" si="8"/>
        <v>DOUALABARCELONA20</v>
      </c>
      <c r="C99" s="22" t="str">
        <f>VLOOKUP(D99,[1]equiv!$A:$B,2,FALSE)</f>
        <v>CAM</v>
      </c>
      <c r="D99" s="23" t="s">
        <v>65</v>
      </c>
      <c r="E99" s="23" t="s">
        <v>51</v>
      </c>
      <c r="F99" s="24">
        <v>20</v>
      </c>
      <c r="G99" s="25">
        <v>900</v>
      </c>
      <c r="H99" s="26" t="s">
        <v>47</v>
      </c>
      <c r="I99" s="27" t="s">
        <v>20</v>
      </c>
      <c r="J99" s="25">
        <v>19</v>
      </c>
      <c r="K99" s="28">
        <f t="shared" si="7"/>
        <v>919</v>
      </c>
      <c r="L99" s="49"/>
      <c r="M99" s="29">
        <v>45657</v>
      </c>
      <c r="N99" s="21">
        <f t="shared" si="6"/>
        <v>0</v>
      </c>
      <c r="O99" s="30"/>
      <c r="P99" s="30"/>
      <c r="Q99" s="31" t="s">
        <v>50</v>
      </c>
    </row>
    <row r="100" spans="1:17" ht="15.75" x14ac:dyDescent="0.25">
      <c r="A100" s="32" t="s">
        <v>45</v>
      </c>
      <c r="B100" s="32" t="str">
        <f t="shared" si="8"/>
        <v>DOUALABARCELONA40</v>
      </c>
      <c r="C100" s="13" t="str">
        <f>VLOOKUP(D100,[1]equiv!$A:$B,2,FALSE)</f>
        <v>CAM</v>
      </c>
      <c r="D100" s="33" t="s">
        <v>65</v>
      </c>
      <c r="E100" s="33" t="s">
        <v>51</v>
      </c>
      <c r="F100" s="34">
        <v>40</v>
      </c>
      <c r="G100" s="35">
        <v>1450</v>
      </c>
      <c r="H100" s="36" t="s">
        <v>47</v>
      </c>
      <c r="I100" s="37" t="s">
        <v>20</v>
      </c>
      <c r="J100" s="35">
        <v>140</v>
      </c>
      <c r="K100" s="38">
        <f t="shared" si="7"/>
        <v>1590</v>
      </c>
      <c r="L100" s="42"/>
      <c r="M100" s="39">
        <v>45930</v>
      </c>
      <c r="N100" s="32">
        <f t="shared" si="6"/>
        <v>0</v>
      </c>
      <c r="O100" s="40"/>
      <c r="P100" s="40"/>
      <c r="Q100" s="41" t="s">
        <v>50</v>
      </c>
    </row>
    <row r="101" spans="1:17" ht="15.75" x14ac:dyDescent="0.25">
      <c r="A101" s="21" t="s">
        <v>45</v>
      </c>
      <c r="B101" s="21" t="str">
        <f t="shared" si="8"/>
        <v>DOUALAGenoa20</v>
      </c>
      <c r="C101" s="22" t="str">
        <f>VLOOKUP(D101,[1]equiv!$A:$B,2,FALSE)</f>
        <v>CAM</v>
      </c>
      <c r="D101" s="23" t="s">
        <v>65</v>
      </c>
      <c r="E101" s="23" t="s">
        <v>61</v>
      </c>
      <c r="F101" s="24">
        <v>20</v>
      </c>
      <c r="G101" s="25">
        <v>650</v>
      </c>
      <c r="H101" s="26" t="s">
        <v>47</v>
      </c>
      <c r="I101" s="27" t="s">
        <v>20</v>
      </c>
      <c r="J101" s="25">
        <v>19</v>
      </c>
      <c r="K101" s="28">
        <f t="shared" si="7"/>
        <v>669</v>
      </c>
      <c r="L101" s="49"/>
      <c r="M101" s="29">
        <v>45657</v>
      </c>
      <c r="N101" s="21">
        <f t="shared" si="6"/>
        <v>0</v>
      </c>
      <c r="O101" s="30"/>
      <c r="P101" s="30"/>
      <c r="Q101" s="31" t="s">
        <v>50</v>
      </c>
    </row>
    <row r="102" spans="1:17" ht="15.75" x14ac:dyDescent="0.25">
      <c r="A102" s="21" t="s">
        <v>45</v>
      </c>
      <c r="B102" s="21" t="str">
        <f t="shared" si="8"/>
        <v>DOUALAGenoa40</v>
      </c>
      <c r="C102" s="22" t="str">
        <f>VLOOKUP(D102,[1]equiv!$A:$B,2,FALSE)</f>
        <v>CAM</v>
      </c>
      <c r="D102" s="23" t="s">
        <v>65</v>
      </c>
      <c r="E102" s="23" t="s">
        <v>61</v>
      </c>
      <c r="F102" s="24">
        <v>40</v>
      </c>
      <c r="G102" s="25">
        <v>1100</v>
      </c>
      <c r="H102" s="26" t="s">
        <v>47</v>
      </c>
      <c r="I102" s="27" t="s">
        <v>20</v>
      </c>
      <c r="J102" s="25">
        <v>38</v>
      </c>
      <c r="K102" s="28">
        <f t="shared" si="7"/>
        <v>1138</v>
      </c>
      <c r="L102" s="49"/>
      <c r="M102" s="29">
        <v>45657</v>
      </c>
      <c r="N102" s="21">
        <f t="shared" si="6"/>
        <v>0</v>
      </c>
      <c r="O102" s="30"/>
      <c r="P102" s="30"/>
      <c r="Q102" s="31" t="s">
        <v>50</v>
      </c>
    </row>
    <row r="103" spans="1:17" ht="15.75" x14ac:dyDescent="0.25">
      <c r="A103" s="21" t="s">
        <v>45</v>
      </c>
      <c r="B103" s="21" t="str">
        <f t="shared" si="8"/>
        <v>DOUALAHAMBURG20</v>
      </c>
      <c r="C103" s="22" t="str">
        <f>VLOOKUP(D103,[1]equiv!$A:$B,2,FALSE)</f>
        <v>CAM</v>
      </c>
      <c r="D103" s="23" t="s">
        <v>65</v>
      </c>
      <c r="E103" s="23" t="s">
        <v>52</v>
      </c>
      <c r="F103" s="24">
        <v>20</v>
      </c>
      <c r="G103" s="25">
        <v>1000</v>
      </c>
      <c r="H103" s="26" t="s">
        <v>47</v>
      </c>
      <c r="I103" s="27" t="s">
        <v>20</v>
      </c>
      <c r="J103" s="25">
        <v>19</v>
      </c>
      <c r="K103" s="28">
        <f t="shared" si="7"/>
        <v>1019</v>
      </c>
      <c r="L103" s="49"/>
      <c r="M103" s="29">
        <v>45657</v>
      </c>
      <c r="N103" s="21">
        <f t="shared" si="6"/>
        <v>0</v>
      </c>
      <c r="O103" s="30"/>
      <c r="P103" s="30"/>
      <c r="Q103" s="31" t="s">
        <v>50</v>
      </c>
    </row>
    <row r="104" spans="1:17" ht="15.75" x14ac:dyDescent="0.25">
      <c r="A104" s="21" t="s">
        <v>45</v>
      </c>
      <c r="B104" s="21" t="str">
        <f t="shared" si="8"/>
        <v>DOUALAHAMBURG40</v>
      </c>
      <c r="C104" s="22" t="str">
        <f>VLOOKUP(D104,[1]equiv!$A:$B,2,FALSE)</f>
        <v>CAM</v>
      </c>
      <c r="D104" s="23" t="s">
        <v>65</v>
      </c>
      <c r="E104" s="23" t="s">
        <v>52</v>
      </c>
      <c r="F104" s="24">
        <v>40</v>
      </c>
      <c r="G104" s="25">
        <v>1400</v>
      </c>
      <c r="H104" s="26" t="s">
        <v>47</v>
      </c>
      <c r="I104" s="27" t="s">
        <v>20</v>
      </c>
      <c r="J104" s="25">
        <v>38</v>
      </c>
      <c r="K104" s="28">
        <f t="shared" si="7"/>
        <v>1438</v>
      </c>
      <c r="L104" s="25"/>
      <c r="M104" s="29">
        <v>45657</v>
      </c>
      <c r="N104" s="21">
        <f t="shared" si="6"/>
        <v>0</v>
      </c>
      <c r="O104" s="30"/>
      <c r="P104" s="30"/>
      <c r="Q104" s="31" t="s">
        <v>50</v>
      </c>
    </row>
    <row r="105" spans="1:17" ht="15.75" x14ac:dyDescent="0.25">
      <c r="A105" s="21" t="s">
        <v>45</v>
      </c>
      <c r="B105" s="21" t="str">
        <f t="shared" si="8"/>
        <v>DOUALAPASIR GUDANG20</v>
      </c>
      <c r="C105" s="22" t="str">
        <f>VLOOKUP(D105,[1]equiv!$A:$B,2,FALSE)</f>
        <v>CAM</v>
      </c>
      <c r="D105" s="23" t="s">
        <v>65</v>
      </c>
      <c r="E105" s="23" t="s">
        <v>53</v>
      </c>
      <c r="F105" s="24">
        <v>20</v>
      </c>
      <c r="G105" s="25">
        <v>700</v>
      </c>
      <c r="H105" s="26" t="s">
        <v>47</v>
      </c>
      <c r="I105" s="25" t="s">
        <v>32</v>
      </c>
      <c r="J105" s="25">
        <v>0</v>
      </c>
      <c r="K105" s="28">
        <f t="shared" si="7"/>
        <v>700</v>
      </c>
      <c r="L105" s="49"/>
      <c r="M105" s="29">
        <v>45657</v>
      </c>
      <c r="N105" s="21">
        <f t="shared" si="6"/>
        <v>0</v>
      </c>
      <c r="O105" s="30"/>
      <c r="P105" s="30"/>
      <c r="Q105" s="31" t="s">
        <v>50</v>
      </c>
    </row>
    <row r="106" spans="1:17" ht="15.75" x14ac:dyDescent="0.25">
      <c r="A106" s="21" t="s">
        <v>45</v>
      </c>
      <c r="B106" s="21" t="str">
        <f t="shared" si="8"/>
        <v>DOUALAPASIR GUDANG40</v>
      </c>
      <c r="C106" s="22" t="str">
        <f>VLOOKUP(D106,[1]equiv!$A:$B,2,FALSE)</f>
        <v>CAM</v>
      </c>
      <c r="D106" s="23" t="s">
        <v>65</v>
      </c>
      <c r="E106" s="23" t="s">
        <v>53</v>
      </c>
      <c r="F106" s="24">
        <v>40</v>
      </c>
      <c r="G106" s="25">
        <v>1000</v>
      </c>
      <c r="H106" s="26" t="s">
        <v>47</v>
      </c>
      <c r="I106" s="25" t="s">
        <v>32</v>
      </c>
      <c r="J106" s="25">
        <v>0</v>
      </c>
      <c r="K106" s="28">
        <f t="shared" si="7"/>
        <v>1000</v>
      </c>
      <c r="L106" s="49"/>
      <c r="M106" s="29">
        <v>45657</v>
      </c>
      <c r="N106" s="21">
        <f t="shared" si="6"/>
        <v>0</v>
      </c>
      <c r="O106" s="30"/>
      <c r="P106" s="30"/>
      <c r="Q106" s="31" t="s">
        <v>50</v>
      </c>
    </row>
    <row r="107" spans="1:17" ht="15.75" x14ac:dyDescent="0.25">
      <c r="A107" s="21" t="s">
        <v>45</v>
      </c>
      <c r="B107" s="21" t="str">
        <f t="shared" si="8"/>
        <v>DOUALAPTP20</v>
      </c>
      <c r="C107" s="22" t="str">
        <f>VLOOKUP(D107,[1]equiv!$A:$B,2,FALSE)</f>
        <v>CAM</v>
      </c>
      <c r="D107" s="23" t="s">
        <v>65</v>
      </c>
      <c r="E107" s="23" t="s">
        <v>41</v>
      </c>
      <c r="F107" s="24">
        <v>20</v>
      </c>
      <c r="G107" s="25">
        <v>745</v>
      </c>
      <c r="H107" s="26" t="s">
        <v>47</v>
      </c>
      <c r="I107" s="27" t="s">
        <v>32</v>
      </c>
      <c r="J107" s="25">
        <v>0</v>
      </c>
      <c r="K107" s="28">
        <f t="shared" si="7"/>
        <v>745</v>
      </c>
      <c r="L107" s="25"/>
      <c r="M107" s="29">
        <v>45657</v>
      </c>
      <c r="N107" s="21">
        <f t="shared" si="6"/>
        <v>0</v>
      </c>
      <c r="O107" s="30"/>
      <c r="P107" s="30"/>
      <c r="Q107" s="31" t="s">
        <v>50</v>
      </c>
    </row>
    <row r="108" spans="1:17" ht="15.75" x14ac:dyDescent="0.25">
      <c r="A108" s="21" t="s">
        <v>45</v>
      </c>
      <c r="B108" s="21" t="str">
        <f t="shared" si="8"/>
        <v>DOUALAPTP40</v>
      </c>
      <c r="C108" s="22" t="str">
        <f>VLOOKUP(D108,[1]equiv!$A:$B,2,FALSE)</f>
        <v>CAM</v>
      </c>
      <c r="D108" s="23" t="s">
        <v>65</v>
      </c>
      <c r="E108" s="23" t="s">
        <v>41</v>
      </c>
      <c r="F108" s="24">
        <v>40</v>
      </c>
      <c r="G108" s="25">
        <v>1095</v>
      </c>
      <c r="H108" s="26" t="s">
        <v>47</v>
      </c>
      <c r="I108" s="27" t="s">
        <v>32</v>
      </c>
      <c r="J108" s="25">
        <v>0</v>
      </c>
      <c r="K108" s="28">
        <f t="shared" si="7"/>
        <v>1095</v>
      </c>
      <c r="L108" s="49"/>
      <c r="M108" s="29">
        <v>45657</v>
      </c>
      <c r="N108" s="21">
        <f t="shared" si="6"/>
        <v>0</v>
      </c>
      <c r="O108" s="30"/>
      <c r="P108" s="30"/>
      <c r="Q108" s="31" t="s">
        <v>50</v>
      </c>
    </row>
    <row r="109" spans="1:17" ht="15.75" x14ac:dyDescent="0.25">
      <c r="A109" s="21" t="s">
        <v>45</v>
      </c>
      <c r="B109" s="21" t="str">
        <f t="shared" si="8"/>
        <v>DOUALAPTP20</v>
      </c>
      <c r="C109" s="22" t="str">
        <f>VLOOKUP(D109,[1]equiv!$A:$B,2,FALSE)</f>
        <v>CAM</v>
      </c>
      <c r="D109" s="23" t="s">
        <v>65</v>
      </c>
      <c r="E109" s="23" t="s">
        <v>41</v>
      </c>
      <c r="F109" s="24">
        <v>20</v>
      </c>
      <c r="G109" s="25">
        <v>745</v>
      </c>
      <c r="H109" s="26" t="s">
        <v>47</v>
      </c>
      <c r="I109" s="25" t="s">
        <v>32</v>
      </c>
      <c r="J109" s="25">
        <v>0</v>
      </c>
      <c r="K109" s="28">
        <f t="shared" si="7"/>
        <v>745</v>
      </c>
      <c r="L109" s="49"/>
      <c r="M109" s="29">
        <v>45657</v>
      </c>
      <c r="N109" s="21">
        <f t="shared" si="6"/>
        <v>0</v>
      </c>
      <c r="O109" s="30"/>
      <c r="P109" s="30"/>
      <c r="Q109" s="31" t="s">
        <v>50</v>
      </c>
    </row>
    <row r="110" spans="1:17" ht="15.75" x14ac:dyDescent="0.25">
      <c r="A110" s="21" t="s">
        <v>45</v>
      </c>
      <c r="B110" s="21" t="str">
        <f t="shared" si="8"/>
        <v>DOUALAPTP40</v>
      </c>
      <c r="C110" s="22" t="str">
        <f>VLOOKUP(D110,[1]equiv!$A:$B,2,FALSE)</f>
        <v>CAM</v>
      </c>
      <c r="D110" s="23" t="s">
        <v>65</v>
      </c>
      <c r="E110" s="23" t="s">
        <v>41</v>
      </c>
      <c r="F110" s="24">
        <v>40</v>
      </c>
      <c r="G110" s="25">
        <v>1095</v>
      </c>
      <c r="H110" s="26" t="s">
        <v>47</v>
      </c>
      <c r="I110" s="25" t="s">
        <v>32</v>
      </c>
      <c r="J110" s="25">
        <v>0</v>
      </c>
      <c r="K110" s="28">
        <f t="shared" si="7"/>
        <v>1095</v>
      </c>
      <c r="L110" s="49"/>
      <c r="M110" s="29">
        <v>45657</v>
      </c>
      <c r="N110" s="21">
        <f t="shared" si="6"/>
        <v>0</v>
      </c>
      <c r="O110" s="30"/>
      <c r="P110" s="30"/>
      <c r="Q110" s="31" t="s">
        <v>50</v>
      </c>
    </row>
    <row r="111" spans="1:17" ht="15.75" x14ac:dyDescent="0.25">
      <c r="A111" s="21" t="s">
        <v>45</v>
      </c>
      <c r="B111" s="21" t="str">
        <f t="shared" si="8"/>
        <v>DOUALAROTTERDAM20</v>
      </c>
      <c r="C111" s="22" t="str">
        <f>VLOOKUP(D111,[1]equiv!$A:$B,2,FALSE)</f>
        <v>CAM</v>
      </c>
      <c r="D111" s="23" t="s">
        <v>65</v>
      </c>
      <c r="E111" s="23" t="s">
        <v>63</v>
      </c>
      <c r="F111" s="24">
        <v>20</v>
      </c>
      <c r="G111" s="25">
        <v>1100</v>
      </c>
      <c r="H111" s="26" t="s">
        <v>47</v>
      </c>
      <c r="I111" s="27" t="s">
        <v>20</v>
      </c>
      <c r="J111" s="25">
        <v>19</v>
      </c>
      <c r="K111" s="28">
        <f t="shared" si="7"/>
        <v>1119</v>
      </c>
      <c r="L111" s="25"/>
      <c r="M111" s="29">
        <v>45657</v>
      </c>
      <c r="N111" s="21">
        <f t="shared" si="6"/>
        <v>0</v>
      </c>
      <c r="O111" s="30"/>
      <c r="P111" s="30"/>
      <c r="Q111" s="31" t="s">
        <v>50</v>
      </c>
    </row>
    <row r="112" spans="1:17" ht="15.75" x14ac:dyDescent="0.25">
      <c r="A112" s="21" t="s">
        <v>45</v>
      </c>
      <c r="B112" s="21" t="str">
        <f t="shared" si="8"/>
        <v>DOUALAROTTERDAM40</v>
      </c>
      <c r="C112" s="22" t="str">
        <f>VLOOKUP(D112,[1]equiv!$A:$B,2,FALSE)</f>
        <v>CAM</v>
      </c>
      <c r="D112" s="23" t="s">
        <v>65</v>
      </c>
      <c r="E112" s="23" t="s">
        <v>63</v>
      </c>
      <c r="F112" s="24">
        <v>40</v>
      </c>
      <c r="G112" s="25">
        <v>1700</v>
      </c>
      <c r="H112" s="26" t="s">
        <v>47</v>
      </c>
      <c r="I112" s="27" t="s">
        <v>20</v>
      </c>
      <c r="J112" s="25">
        <v>38</v>
      </c>
      <c r="K112" s="28">
        <f t="shared" si="7"/>
        <v>1738</v>
      </c>
      <c r="L112" s="25"/>
      <c r="M112" s="29">
        <v>45657</v>
      </c>
      <c r="N112" s="21">
        <f t="shared" si="6"/>
        <v>0</v>
      </c>
      <c r="O112" s="21"/>
      <c r="P112" s="30"/>
      <c r="Q112" s="31" t="s">
        <v>50</v>
      </c>
    </row>
    <row r="113" spans="1:17" ht="15.75" x14ac:dyDescent="0.25">
      <c r="A113" s="21" t="s">
        <v>45</v>
      </c>
      <c r="B113" s="21" t="str">
        <f t="shared" si="8"/>
        <v>DOUALASurabaya40</v>
      </c>
      <c r="C113" s="22" t="str">
        <f>VLOOKUP(D113,[1]equiv!$A:$B,2,FALSE)</f>
        <v>CAM</v>
      </c>
      <c r="D113" s="23" t="s">
        <v>65</v>
      </c>
      <c r="E113" s="23" t="s">
        <v>40</v>
      </c>
      <c r="F113" s="24">
        <v>40</v>
      </c>
      <c r="G113" s="25">
        <v>1150</v>
      </c>
      <c r="H113" s="26" t="s">
        <v>47</v>
      </c>
      <c r="I113" s="27" t="s">
        <v>32</v>
      </c>
      <c r="J113" s="25">
        <v>0</v>
      </c>
      <c r="K113" s="28">
        <f t="shared" si="7"/>
        <v>1150</v>
      </c>
      <c r="L113" s="25"/>
      <c r="M113" s="29">
        <v>45657</v>
      </c>
      <c r="N113" s="21">
        <f t="shared" si="6"/>
        <v>0</v>
      </c>
      <c r="O113" s="30"/>
      <c r="P113" s="30"/>
      <c r="Q113" s="31" t="s">
        <v>50</v>
      </c>
    </row>
    <row r="114" spans="1:17" ht="15.75" x14ac:dyDescent="0.25">
      <c r="A114" s="21" t="s">
        <v>45</v>
      </c>
      <c r="B114" s="21" t="str">
        <f t="shared" si="8"/>
        <v>DOUALASZCZECIN20</v>
      </c>
      <c r="C114" s="22" t="str">
        <f>VLOOKUP(D114,[1]equiv!$A:$B,2,FALSE)</f>
        <v>CAM</v>
      </c>
      <c r="D114" s="23" t="s">
        <v>65</v>
      </c>
      <c r="E114" s="23" t="s">
        <v>54</v>
      </c>
      <c r="F114" s="24">
        <v>20</v>
      </c>
      <c r="G114" s="25">
        <v>1400</v>
      </c>
      <c r="H114" s="26" t="s">
        <v>47</v>
      </c>
      <c r="I114" s="27" t="s">
        <v>20</v>
      </c>
      <c r="J114" s="25">
        <v>19</v>
      </c>
      <c r="K114" s="28">
        <f t="shared" si="7"/>
        <v>1419</v>
      </c>
      <c r="L114" s="49"/>
      <c r="M114" s="29">
        <v>45657</v>
      </c>
      <c r="N114" s="21">
        <f t="shared" si="6"/>
        <v>0</v>
      </c>
      <c r="O114" s="30"/>
      <c r="P114" s="30"/>
      <c r="Q114" s="31" t="s">
        <v>50</v>
      </c>
    </row>
    <row r="115" spans="1:17" ht="15.75" x14ac:dyDescent="0.25">
      <c r="A115" s="21" t="s">
        <v>45</v>
      </c>
      <c r="B115" s="21" t="str">
        <f t="shared" si="8"/>
        <v>DOUALASZCZECIN40</v>
      </c>
      <c r="C115" s="22" t="str">
        <f>VLOOKUP(D115,[1]equiv!$A:$B,2,FALSE)</f>
        <v>CAM</v>
      </c>
      <c r="D115" s="23" t="s">
        <v>65</v>
      </c>
      <c r="E115" s="23" t="s">
        <v>54</v>
      </c>
      <c r="F115" s="24">
        <v>40</v>
      </c>
      <c r="G115" s="25">
        <v>2450</v>
      </c>
      <c r="H115" s="26" t="s">
        <v>47</v>
      </c>
      <c r="I115" s="27" t="s">
        <v>20</v>
      </c>
      <c r="J115" s="25">
        <v>38</v>
      </c>
      <c r="K115" s="28">
        <f t="shared" si="7"/>
        <v>2488</v>
      </c>
      <c r="L115" s="49"/>
      <c r="M115" s="29">
        <v>45657</v>
      </c>
      <c r="N115" s="21">
        <f t="shared" si="6"/>
        <v>0</v>
      </c>
      <c r="O115" s="30"/>
      <c r="P115" s="30"/>
      <c r="Q115" s="31" t="s">
        <v>50</v>
      </c>
    </row>
    <row r="116" spans="1:17" ht="15.75" x14ac:dyDescent="0.25">
      <c r="A116" s="21" t="s">
        <v>45</v>
      </c>
      <c r="B116" s="21" t="str">
        <f t="shared" si="8"/>
        <v>DOUALAVALENCIA20</v>
      </c>
      <c r="C116" s="22" t="str">
        <f>VLOOKUP(D116,[1]equiv!$A:$B,2,FALSE)</f>
        <v>CAM</v>
      </c>
      <c r="D116" s="23" t="s">
        <v>65</v>
      </c>
      <c r="E116" s="23" t="s">
        <v>55</v>
      </c>
      <c r="F116" s="24">
        <v>20</v>
      </c>
      <c r="G116" s="25">
        <v>700</v>
      </c>
      <c r="H116" s="26" t="s">
        <v>47</v>
      </c>
      <c r="I116" s="27" t="s">
        <v>20</v>
      </c>
      <c r="J116" s="25">
        <v>19</v>
      </c>
      <c r="K116" s="28">
        <f t="shared" si="7"/>
        <v>719</v>
      </c>
      <c r="L116" s="49"/>
      <c r="M116" s="29">
        <v>45657</v>
      </c>
      <c r="N116" s="21">
        <f t="shared" si="6"/>
        <v>0</v>
      </c>
      <c r="O116" s="30"/>
      <c r="P116" s="30"/>
      <c r="Q116" s="31" t="s">
        <v>50</v>
      </c>
    </row>
    <row r="117" spans="1:17" ht="15.75" x14ac:dyDescent="0.25">
      <c r="A117" s="21" t="s">
        <v>45</v>
      </c>
      <c r="B117" s="21" t="str">
        <f t="shared" si="8"/>
        <v>DOUALAVALENCIA40</v>
      </c>
      <c r="C117" s="22" t="str">
        <f>VLOOKUP(D117,[1]equiv!$A:$B,2,FALSE)</f>
        <v>CAM</v>
      </c>
      <c r="D117" s="23" t="s">
        <v>65</v>
      </c>
      <c r="E117" s="23" t="s">
        <v>55</v>
      </c>
      <c r="F117" s="24">
        <v>40</v>
      </c>
      <c r="G117" s="25">
        <v>1100</v>
      </c>
      <c r="H117" s="26" t="s">
        <v>47</v>
      </c>
      <c r="I117" s="27" t="s">
        <v>20</v>
      </c>
      <c r="J117" s="25">
        <v>38</v>
      </c>
      <c r="K117" s="28">
        <f t="shared" si="7"/>
        <v>1138</v>
      </c>
      <c r="L117" s="49"/>
      <c r="M117" s="29">
        <v>45657</v>
      </c>
      <c r="N117" s="21">
        <f t="shared" si="6"/>
        <v>0</v>
      </c>
      <c r="O117" s="30"/>
      <c r="P117" s="30"/>
      <c r="Q117" s="31" t="s">
        <v>50</v>
      </c>
    </row>
    <row r="118" spans="1:17" ht="15.75" x14ac:dyDescent="0.25">
      <c r="A118" s="21" t="s">
        <v>45</v>
      </c>
      <c r="B118" s="21" t="str">
        <f t="shared" si="8"/>
        <v>DOUALAWELLINGTON40</v>
      </c>
      <c r="C118" s="22" t="str">
        <f>VLOOKUP(D118,[1]equiv!$A:$B,2,FALSE)</f>
        <v>CAM</v>
      </c>
      <c r="D118" s="23" t="s">
        <v>65</v>
      </c>
      <c r="E118" s="23" t="s">
        <v>56</v>
      </c>
      <c r="F118" s="24">
        <v>40</v>
      </c>
      <c r="G118" s="25">
        <v>1600</v>
      </c>
      <c r="H118" s="26" t="s">
        <v>47</v>
      </c>
      <c r="I118" s="25" t="s">
        <v>32</v>
      </c>
      <c r="J118" s="25">
        <v>0</v>
      </c>
      <c r="K118" s="28">
        <f t="shared" si="7"/>
        <v>1600</v>
      </c>
      <c r="L118" s="49"/>
      <c r="M118" s="29">
        <v>45838</v>
      </c>
      <c r="N118" s="21">
        <f t="shared" si="6"/>
        <v>0</v>
      </c>
      <c r="O118" s="30"/>
      <c r="P118" s="30"/>
      <c r="Q118" s="31" t="s">
        <v>50</v>
      </c>
    </row>
    <row r="119" spans="1:17" ht="15.75" x14ac:dyDescent="0.25">
      <c r="A119" s="21" t="s">
        <v>45</v>
      </c>
      <c r="B119" s="21" t="str">
        <f t="shared" si="8"/>
        <v>FREETOWNAmsterdam20</v>
      </c>
      <c r="C119" s="22" t="str">
        <f>VLOOKUP(D119,[1]equiv!$A:$B,2,FALSE)</f>
        <v>SLE</v>
      </c>
      <c r="D119" s="23" t="s">
        <v>67</v>
      </c>
      <c r="E119" s="23" t="s">
        <v>25</v>
      </c>
      <c r="F119" s="24">
        <v>20</v>
      </c>
      <c r="G119" s="25">
        <v>1100</v>
      </c>
      <c r="H119" s="26" t="s">
        <v>47</v>
      </c>
      <c r="I119" s="27" t="s">
        <v>20</v>
      </c>
      <c r="J119" s="25">
        <v>19</v>
      </c>
      <c r="K119" s="28">
        <f t="shared" si="7"/>
        <v>1119</v>
      </c>
      <c r="L119" s="49"/>
      <c r="M119" s="29">
        <v>45747</v>
      </c>
      <c r="N119" s="21">
        <f t="shared" si="6"/>
        <v>0</v>
      </c>
      <c r="O119" s="30" t="s">
        <v>66</v>
      </c>
      <c r="P119" s="30"/>
      <c r="Q119" s="31" t="s">
        <v>50</v>
      </c>
    </row>
    <row r="120" spans="1:17" ht="15.75" x14ac:dyDescent="0.25">
      <c r="A120" s="21" t="s">
        <v>45</v>
      </c>
      <c r="B120" s="21" t="str">
        <f t="shared" si="8"/>
        <v>FREETOWNAmsterdam40</v>
      </c>
      <c r="C120" s="22" t="str">
        <f>VLOOKUP(D120,[1]equiv!$A:$B,2,FALSE)</f>
        <v>SLE</v>
      </c>
      <c r="D120" s="23" t="s">
        <v>67</v>
      </c>
      <c r="E120" s="23" t="s">
        <v>25</v>
      </c>
      <c r="F120" s="24">
        <v>40</v>
      </c>
      <c r="G120" s="25">
        <v>1600</v>
      </c>
      <c r="H120" s="26" t="s">
        <v>47</v>
      </c>
      <c r="I120" s="27" t="s">
        <v>20</v>
      </c>
      <c r="J120" s="25">
        <v>38</v>
      </c>
      <c r="K120" s="28">
        <f t="shared" si="7"/>
        <v>1638</v>
      </c>
      <c r="L120" s="49"/>
      <c r="M120" s="29">
        <v>45747</v>
      </c>
      <c r="N120" s="21">
        <f t="shared" si="6"/>
        <v>0</v>
      </c>
      <c r="O120" s="30" t="s">
        <v>66</v>
      </c>
      <c r="P120" s="30"/>
      <c r="Q120" s="31" t="s">
        <v>50</v>
      </c>
    </row>
    <row r="121" spans="1:17" ht="15.75" x14ac:dyDescent="0.25">
      <c r="A121" s="32" t="s">
        <v>45</v>
      </c>
      <c r="B121" s="32" t="str">
        <f t="shared" si="8"/>
        <v>FREETOWNANTWERP20</v>
      </c>
      <c r="C121" s="13" t="str">
        <f>VLOOKUP(D121,[1]equiv!$A:$B,2,FALSE)</f>
        <v>SLE</v>
      </c>
      <c r="D121" s="33" t="s">
        <v>67</v>
      </c>
      <c r="E121" s="33" t="s">
        <v>49</v>
      </c>
      <c r="F121" s="34">
        <v>20</v>
      </c>
      <c r="G121" s="35">
        <v>650</v>
      </c>
      <c r="H121" s="36" t="s">
        <v>47</v>
      </c>
      <c r="I121" s="37" t="s">
        <v>20</v>
      </c>
      <c r="J121" s="35">
        <v>60</v>
      </c>
      <c r="K121" s="38">
        <f t="shared" si="7"/>
        <v>710</v>
      </c>
      <c r="L121" s="35"/>
      <c r="M121" s="39">
        <v>45930</v>
      </c>
      <c r="N121" s="32">
        <f t="shared" si="6"/>
        <v>0</v>
      </c>
      <c r="O121" s="40" t="s">
        <v>68</v>
      </c>
      <c r="P121" s="40"/>
      <c r="Q121" s="41" t="s">
        <v>50</v>
      </c>
    </row>
    <row r="122" spans="1:17" ht="15.75" x14ac:dyDescent="0.25">
      <c r="A122" s="32" t="s">
        <v>45</v>
      </c>
      <c r="B122" s="32" t="str">
        <f t="shared" si="8"/>
        <v>FREETOWNANTWERP40</v>
      </c>
      <c r="C122" s="13" t="str">
        <f>VLOOKUP(D122,[1]equiv!$A:$B,2,FALSE)</f>
        <v>SLE</v>
      </c>
      <c r="D122" s="33" t="s">
        <v>67</v>
      </c>
      <c r="E122" s="33" t="s">
        <v>49</v>
      </c>
      <c r="F122" s="34">
        <v>40</v>
      </c>
      <c r="G122" s="35">
        <v>1000</v>
      </c>
      <c r="H122" s="36" t="s">
        <v>47</v>
      </c>
      <c r="I122" s="37" t="s">
        <v>20</v>
      </c>
      <c r="J122" s="35">
        <v>100</v>
      </c>
      <c r="K122" s="38">
        <f t="shared" si="7"/>
        <v>1100</v>
      </c>
      <c r="L122" s="35"/>
      <c r="M122" s="39">
        <v>45930</v>
      </c>
      <c r="N122" s="32">
        <f t="shared" si="6"/>
        <v>0</v>
      </c>
      <c r="O122" s="40" t="s">
        <v>68</v>
      </c>
      <c r="P122" s="40"/>
      <c r="Q122" s="41" t="s">
        <v>50</v>
      </c>
    </row>
    <row r="123" spans="1:17" ht="15.75" x14ac:dyDescent="0.25">
      <c r="A123" s="32" t="s">
        <v>45</v>
      </c>
      <c r="B123" s="32" t="str">
        <f t="shared" si="8"/>
        <v>FREETOWNBARCELONA20</v>
      </c>
      <c r="C123" s="13" t="str">
        <f>VLOOKUP(D123,[1]equiv!$A:$B,2,FALSE)</f>
        <v>SLE</v>
      </c>
      <c r="D123" s="33" t="s">
        <v>67</v>
      </c>
      <c r="E123" s="33" t="s">
        <v>51</v>
      </c>
      <c r="F123" s="34">
        <v>20</v>
      </c>
      <c r="G123" s="37">
        <v>1150</v>
      </c>
      <c r="H123" s="36" t="s">
        <v>47</v>
      </c>
      <c r="I123" s="45" t="s">
        <v>20</v>
      </c>
      <c r="J123" s="35">
        <v>80</v>
      </c>
      <c r="K123" s="7">
        <f t="shared" si="7"/>
        <v>1230</v>
      </c>
      <c r="L123" s="50"/>
      <c r="M123" s="39">
        <v>45930</v>
      </c>
      <c r="N123" s="32">
        <f t="shared" si="6"/>
        <v>0</v>
      </c>
      <c r="Q123" s="48" t="s">
        <v>50</v>
      </c>
    </row>
    <row r="124" spans="1:17" ht="15.75" x14ac:dyDescent="0.25">
      <c r="A124" s="32" t="s">
        <v>45</v>
      </c>
      <c r="B124" s="32" t="str">
        <f t="shared" si="8"/>
        <v>FREETOWNBARCELONA40</v>
      </c>
      <c r="C124" s="13" t="str">
        <f>VLOOKUP(D124,[1]equiv!$A:$B,2,FALSE)</f>
        <v>SLE</v>
      </c>
      <c r="D124" s="33" t="s">
        <v>67</v>
      </c>
      <c r="E124" s="33" t="s">
        <v>51</v>
      </c>
      <c r="F124" s="34">
        <v>40</v>
      </c>
      <c r="G124" s="35">
        <v>1700</v>
      </c>
      <c r="H124" s="36" t="s">
        <v>47</v>
      </c>
      <c r="I124" s="45" t="s">
        <v>20</v>
      </c>
      <c r="J124" s="35">
        <v>140</v>
      </c>
      <c r="K124" s="7">
        <f t="shared" si="7"/>
        <v>1840</v>
      </c>
      <c r="L124" s="49"/>
      <c r="M124" s="39">
        <v>45930</v>
      </c>
      <c r="N124" s="32">
        <f t="shared" si="6"/>
        <v>0</v>
      </c>
      <c r="O124" s="30"/>
      <c r="P124" s="30"/>
      <c r="Q124" s="48" t="s">
        <v>50</v>
      </c>
    </row>
    <row r="125" spans="1:17" ht="15.75" x14ac:dyDescent="0.25">
      <c r="A125" s="32" t="s">
        <v>45</v>
      </c>
      <c r="B125" s="32" t="str">
        <f t="shared" si="8"/>
        <v>FREETOWNGENOA20</v>
      </c>
      <c r="C125" s="13" t="str">
        <f>VLOOKUP(D125,[1]equiv!$A:$B,2,FALSE)</f>
        <v>SLE</v>
      </c>
      <c r="D125" s="53" t="s">
        <v>67</v>
      </c>
      <c r="E125" s="53" t="s">
        <v>69</v>
      </c>
      <c r="F125" s="34">
        <v>20</v>
      </c>
      <c r="G125" s="35">
        <v>850</v>
      </c>
      <c r="H125" s="54" t="s">
        <v>47</v>
      </c>
      <c r="I125" s="50" t="s">
        <v>20</v>
      </c>
      <c r="J125" s="35">
        <v>80</v>
      </c>
      <c r="K125" s="7">
        <f t="shared" si="7"/>
        <v>930</v>
      </c>
      <c r="L125" s="8"/>
      <c r="M125" s="39">
        <v>45930</v>
      </c>
      <c r="N125" s="32">
        <f t="shared" si="6"/>
        <v>0</v>
      </c>
      <c r="Q125" s="48" t="s">
        <v>50</v>
      </c>
    </row>
    <row r="126" spans="1:17" ht="15.75" x14ac:dyDescent="0.25">
      <c r="A126" s="32" t="s">
        <v>45</v>
      </c>
      <c r="B126" s="32" t="str">
        <f t="shared" si="8"/>
        <v>FREETOWNGENOA40</v>
      </c>
      <c r="C126" s="13" t="str">
        <f>VLOOKUP(D126,[1]equiv!$A:$B,2,FALSE)</f>
        <v>SLE</v>
      </c>
      <c r="D126" s="53" t="s">
        <v>67</v>
      </c>
      <c r="E126" s="53" t="s">
        <v>69</v>
      </c>
      <c r="F126" s="34">
        <v>40</v>
      </c>
      <c r="G126" s="35">
        <v>1200</v>
      </c>
      <c r="H126" s="54" t="s">
        <v>47</v>
      </c>
      <c r="I126" s="50" t="s">
        <v>20</v>
      </c>
      <c r="J126" s="35">
        <v>140</v>
      </c>
      <c r="K126" s="7">
        <f t="shared" si="7"/>
        <v>1340</v>
      </c>
      <c r="L126" s="8"/>
      <c r="M126" s="39">
        <v>45930</v>
      </c>
      <c r="N126" s="32">
        <f t="shared" si="6"/>
        <v>0</v>
      </c>
      <c r="Q126" s="48" t="s">
        <v>50</v>
      </c>
    </row>
    <row r="127" spans="1:17" ht="15.75" x14ac:dyDescent="0.25">
      <c r="A127" s="21" t="s">
        <v>45</v>
      </c>
      <c r="B127" s="21" t="str">
        <f t="shared" si="8"/>
        <v>FREETOWNHAMBURG20</v>
      </c>
      <c r="C127" s="22" t="str">
        <f>VLOOKUP(D127,[1]equiv!$A:$B,2,FALSE)</f>
        <v>SLE</v>
      </c>
      <c r="D127" s="23" t="s">
        <v>67</v>
      </c>
      <c r="E127" s="23" t="s">
        <v>52</v>
      </c>
      <c r="F127" s="24">
        <v>20</v>
      </c>
      <c r="G127" s="25">
        <v>1100</v>
      </c>
      <c r="H127" s="26" t="s">
        <v>47</v>
      </c>
      <c r="I127" s="27" t="s">
        <v>20</v>
      </c>
      <c r="J127" s="25">
        <v>19</v>
      </c>
      <c r="K127" s="28">
        <f t="shared" si="7"/>
        <v>1119</v>
      </c>
      <c r="L127" s="49"/>
      <c r="M127" s="29">
        <v>45747</v>
      </c>
      <c r="N127" s="21">
        <f t="shared" si="6"/>
        <v>0</v>
      </c>
      <c r="O127" s="30"/>
      <c r="P127" s="30"/>
      <c r="Q127" s="31" t="s">
        <v>50</v>
      </c>
    </row>
    <row r="128" spans="1:17" ht="15.75" x14ac:dyDescent="0.25">
      <c r="A128" s="21" t="s">
        <v>45</v>
      </c>
      <c r="B128" s="21" t="str">
        <f t="shared" si="8"/>
        <v>FREETOWNHAMBURG40</v>
      </c>
      <c r="C128" s="22" t="str">
        <f>VLOOKUP(D128,[1]equiv!$A:$B,2,FALSE)</f>
        <v>SLE</v>
      </c>
      <c r="D128" s="23" t="s">
        <v>67</v>
      </c>
      <c r="E128" s="23" t="s">
        <v>52</v>
      </c>
      <c r="F128" s="24">
        <v>40</v>
      </c>
      <c r="G128" s="25">
        <v>1550</v>
      </c>
      <c r="H128" s="26" t="s">
        <v>47</v>
      </c>
      <c r="I128" s="27" t="s">
        <v>20</v>
      </c>
      <c r="J128" s="25">
        <v>38</v>
      </c>
      <c r="K128" s="28">
        <f t="shared" si="7"/>
        <v>1588</v>
      </c>
      <c r="L128" s="25"/>
      <c r="M128" s="29">
        <v>45747</v>
      </c>
      <c r="N128" s="21">
        <f t="shared" si="6"/>
        <v>0</v>
      </c>
      <c r="O128" s="30"/>
      <c r="P128" s="30"/>
      <c r="Q128" s="31" t="s">
        <v>50</v>
      </c>
    </row>
    <row r="129" spans="1:17" ht="15.75" x14ac:dyDescent="0.25">
      <c r="A129" s="21" t="s">
        <v>45</v>
      </c>
      <c r="B129" s="21" t="str">
        <f t="shared" si="8"/>
        <v>FREETOWNPASIR GUDANG20</v>
      </c>
      <c r="C129" s="22" t="str">
        <f>VLOOKUP(D129,[1]equiv!$A:$B,2,FALSE)</f>
        <v>SLE</v>
      </c>
      <c r="D129" s="23" t="s">
        <v>67</v>
      </c>
      <c r="E129" s="23" t="s">
        <v>53</v>
      </c>
      <c r="F129" s="24">
        <v>20</v>
      </c>
      <c r="G129" s="25">
        <v>850</v>
      </c>
      <c r="H129" s="26" t="s">
        <v>47</v>
      </c>
      <c r="I129" s="27" t="s">
        <v>32</v>
      </c>
      <c r="J129" s="25">
        <v>0</v>
      </c>
      <c r="K129" s="28">
        <f t="shared" si="7"/>
        <v>850</v>
      </c>
      <c r="L129" s="49"/>
      <c r="M129" s="29">
        <v>45747</v>
      </c>
      <c r="N129" s="21">
        <f t="shared" si="6"/>
        <v>0</v>
      </c>
      <c r="O129" s="30"/>
      <c r="P129" s="30"/>
      <c r="Q129" s="31" t="s">
        <v>50</v>
      </c>
    </row>
    <row r="130" spans="1:17" ht="15.75" x14ac:dyDescent="0.25">
      <c r="A130" s="21" t="s">
        <v>45</v>
      </c>
      <c r="B130" s="21" t="str">
        <f t="shared" si="8"/>
        <v>FREETOWNPASIR GUDANG40</v>
      </c>
      <c r="C130" s="22" t="str">
        <f>VLOOKUP(D130,[1]equiv!$A:$B,2,FALSE)</f>
        <v>SLE</v>
      </c>
      <c r="D130" s="23" t="s">
        <v>67</v>
      </c>
      <c r="E130" s="23" t="s">
        <v>53</v>
      </c>
      <c r="F130" s="24">
        <v>40</v>
      </c>
      <c r="G130" s="25">
        <v>1200</v>
      </c>
      <c r="H130" s="26" t="s">
        <v>47</v>
      </c>
      <c r="I130" s="27" t="s">
        <v>32</v>
      </c>
      <c r="J130" s="25">
        <v>0</v>
      </c>
      <c r="K130" s="28">
        <f t="shared" si="7"/>
        <v>1200</v>
      </c>
      <c r="L130" s="51"/>
      <c r="M130" s="29">
        <v>45747</v>
      </c>
      <c r="N130" s="21">
        <f t="shared" ref="N130:N193" si="9">IF(H130="not included",0,1)</f>
        <v>0</v>
      </c>
      <c r="O130" s="21"/>
      <c r="P130" s="52"/>
      <c r="Q130" s="31" t="s">
        <v>50</v>
      </c>
    </row>
    <row r="131" spans="1:17" ht="15.75" x14ac:dyDescent="0.25">
      <c r="A131" s="21" t="s">
        <v>45</v>
      </c>
      <c r="B131" s="21" t="str">
        <f t="shared" si="8"/>
        <v>FREETOWNPTP20</v>
      </c>
      <c r="C131" s="22" t="str">
        <f>VLOOKUP(D131,[1]equiv!$A:$B,2,FALSE)</f>
        <v>SLE</v>
      </c>
      <c r="D131" s="23" t="s">
        <v>67</v>
      </c>
      <c r="E131" s="23" t="s">
        <v>41</v>
      </c>
      <c r="F131" s="24">
        <v>20</v>
      </c>
      <c r="G131" s="25">
        <v>850</v>
      </c>
      <c r="H131" s="26" t="s">
        <v>47</v>
      </c>
      <c r="I131" s="27" t="s">
        <v>32</v>
      </c>
      <c r="J131" s="25">
        <v>0</v>
      </c>
      <c r="K131" s="28">
        <f t="shared" si="7"/>
        <v>850</v>
      </c>
      <c r="L131" s="49"/>
      <c r="M131" s="29">
        <v>45747</v>
      </c>
      <c r="N131" s="21">
        <f t="shared" si="9"/>
        <v>0</v>
      </c>
      <c r="O131" s="30"/>
      <c r="P131" s="30"/>
      <c r="Q131" s="31" t="s">
        <v>50</v>
      </c>
    </row>
    <row r="132" spans="1:17" ht="15.75" x14ac:dyDescent="0.25">
      <c r="A132" s="21" t="s">
        <v>45</v>
      </c>
      <c r="B132" s="21" t="str">
        <f t="shared" si="8"/>
        <v>FREETOWNPTP40</v>
      </c>
      <c r="C132" s="22" t="str">
        <f>VLOOKUP(D132,[1]equiv!$A:$B,2,FALSE)</f>
        <v>SLE</v>
      </c>
      <c r="D132" s="23" t="s">
        <v>67</v>
      </c>
      <c r="E132" s="23" t="s">
        <v>41</v>
      </c>
      <c r="F132" s="24">
        <v>40</v>
      </c>
      <c r="G132" s="25">
        <v>1200</v>
      </c>
      <c r="H132" s="26" t="s">
        <v>47</v>
      </c>
      <c r="I132" s="27" t="s">
        <v>32</v>
      </c>
      <c r="J132" s="25">
        <v>0</v>
      </c>
      <c r="K132" s="28">
        <f t="shared" si="7"/>
        <v>1200</v>
      </c>
      <c r="L132" s="49"/>
      <c r="M132" s="29">
        <v>45747</v>
      </c>
      <c r="N132" s="21">
        <f t="shared" si="9"/>
        <v>0</v>
      </c>
      <c r="O132" s="30"/>
      <c r="P132" s="30"/>
      <c r="Q132" s="31" t="s">
        <v>50</v>
      </c>
    </row>
    <row r="133" spans="1:17" ht="15.75" x14ac:dyDescent="0.25">
      <c r="A133" s="21" t="s">
        <v>45</v>
      </c>
      <c r="B133" s="21" t="str">
        <f t="shared" si="8"/>
        <v>FREETOWNROTTERDAM40</v>
      </c>
      <c r="C133" s="22" t="str">
        <f>VLOOKUP(D133,[1]equiv!$A:$B,2,FALSE)</f>
        <v>SLE</v>
      </c>
      <c r="D133" s="23" t="s">
        <v>67</v>
      </c>
      <c r="E133" s="23" t="s">
        <v>63</v>
      </c>
      <c r="F133" s="24">
        <v>40</v>
      </c>
      <c r="G133" s="25">
        <v>1550</v>
      </c>
      <c r="H133" s="26" t="s">
        <v>47</v>
      </c>
      <c r="I133" s="27" t="s">
        <v>20</v>
      </c>
      <c r="J133" s="25">
        <v>80</v>
      </c>
      <c r="K133" s="28">
        <f t="shared" ref="K133:K145" si="10">+IF(H133="not included",G133+J133,G133+H133+J133)</f>
        <v>1630</v>
      </c>
      <c r="L133" s="25"/>
      <c r="M133" s="29">
        <v>45838</v>
      </c>
      <c r="N133" s="21">
        <f t="shared" si="9"/>
        <v>0</v>
      </c>
      <c r="O133" s="30"/>
      <c r="P133" s="30"/>
      <c r="Q133" s="31" t="s">
        <v>50</v>
      </c>
    </row>
    <row r="134" spans="1:17" ht="15.75" x14ac:dyDescent="0.25">
      <c r="A134" s="21" t="s">
        <v>45</v>
      </c>
      <c r="B134" s="21" t="str">
        <f t="shared" si="8"/>
        <v>FREETOWNSURABAYA40</v>
      </c>
      <c r="C134" s="22" t="str">
        <f>VLOOKUP(D134,[1]equiv!$A:$B,2,FALSE)</f>
        <v>SLE</v>
      </c>
      <c r="D134" s="23" t="s">
        <v>67</v>
      </c>
      <c r="E134" s="23" t="s">
        <v>70</v>
      </c>
      <c r="F134" s="24">
        <v>40</v>
      </c>
      <c r="G134" s="25">
        <v>1450</v>
      </c>
      <c r="H134" s="26" t="s">
        <v>47</v>
      </c>
      <c r="I134" s="25" t="s">
        <v>32</v>
      </c>
      <c r="J134" s="25">
        <v>0</v>
      </c>
      <c r="K134" s="28">
        <f t="shared" si="10"/>
        <v>1450</v>
      </c>
      <c r="L134" s="49"/>
      <c r="M134" s="29">
        <v>45838</v>
      </c>
      <c r="N134" s="21">
        <f t="shared" si="9"/>
        <v>0</v>
      </c>
      <c r="O134" s="30"/>
      <c r="P134" s="30"/>
      <c r="Q134" s="31" t="s">
        <v>50</v>
      </c>
    </row>
    <row r="135" spans="1:17" ht="15.75" x14ac:dyDescent="0.25">
      <c r="A135" s="21" t="s">
        <v>45</v>
      </c>
      <c r="B135" s="21" t="str">
        <f t="shared" ref="B135:B198" si="11">+D135&amp;E135&amp;F135</f>
        <v>FREETOWNSZCZECIN20</v>
      </c>
      <c r="C135" s="22" t="str">
        <f>VLOOKUP(D135,[1]equiv!$A:$B,2,FALSE)</f>
        <v>SLE</v>
      </c>
      <c r="D135" s="23" t="s">
        <v>67</v>
      </c>
      <c r="E135" s="23" t="s">
        <v>54</v>
      </c>
      <c r="F135" s="24">
        <v>20</v>
      </c>
      <c r="G135" s="25">
        <v>1300</v>
      </c>
      <c r="H135" s="26" t="s">
        <v>47</v>
      </c>
      <c r="I135" s="27" t="s">
        <v>20</v>
      </c>
      <c r="J135" s="25">
        <v>19</v>
      </c>
      <c r="K135" s="28">
        <f t="shared" si="10"/>
        <v>1319</v>
      </c>
      <c r="L135" s="51"/>
      <c r="M135" s="29">
        <v>45657</v>
      </c>
      <c r="N135" s="21">
        <f t="shared" si="9"/>
        <v>0</v>
      </c>
      <c r="O135" s="21"/>
      <c r="P135" s="52"/>
      <c r="Q135" s="31" t="s">
        <v>50</v>
      </c>
    </row>
    <row r="136" spans="1:17" ht="15.75" x14ac:dyDescent="0.25">
      <c r="A136" s="21" t="s">
        <v>45</v>
      </c>
      <c r="B136" s="21" t="str">
        <f t="shared" si="11"/>
        <v>FREETOWNSZCZECIN40</v>
      </c>
      <c r="C136" s="22" t="str">
        <f>VLOOKUP(D136,[1]equiv!$A:$B,2,FALSE)</f>
        <v>SLE</v>
      </c>
      <c r="D136" s="23" t="s">
        <v>67</v>
      </c>
      <c r="E136" s="23" t="s">
        <v>54</v>
      </c>
      <c r="F136" s="24">
        <v>40</v>
      </c>
      <c r="G136" s="25">
        <v>2500</v>
      </c>
      <c r="H136" s="26" t="s">
        <v>47</v>
      </c>
      <c r="I136" s="27" t="s">
        <v>20</v>
      </c>
      <c r="J136" s="25">
        <v>38</v>
      </c>
      <c r="K136" s="28">
        <f t="shared" si="10"/>
        <v>2538</v>
      </c>
      <c r="L136" s="51"/>
      <c r="M136" s="29">
        <v>45657</v>
      </c>
      <c r="N136" s="21">
        <f t="shared" si="9"/>
        <v>0</v>
      </c>
      <c r="O136" s="21"/>
      <c r="P136" s="52"/>
      <c r="Q136" s="31" t="s">
        <v>50</v>
      </c>
    </row>
    <row r="137" spans="1:17" ht="15.75" x14ac:dyDescent="0.25">
      <c r="A137" s="30" t="s">
        <v>45</v>
      </c>
      <c r="B137" s="21" t="str">
        <f t="shared" si="11"/>
        <v>FREETOWNVADO LIGURE40</v>
      </c>
      <c r="C137" s="22" t="str">
        <f>VLOOKUP(D137,[1]equiv!$A:$B,2,FALSE)</f>
        <v>SLE</v>
      </c>
      <c r="D137" s="23" t="s">
        <v>67</v>
      </c>
      <c r="E137" s="23" t="s">
        <v>71</v>
      </c>
      <c r="F137" s="24">
        <v>40</v>
      </c>
      <c r="G137" s="25">
        <v>1600</v>
      </c>
      <c r="H137" s="26" t="s">
        <v>47</v>
      </c>
      <c r="I137" s="25" t="s">
        <v>20</v>
      </c>
      <c r="J137" s="25">
        <v>242</v>
      </c>
      <c r="K137" s="28">
        <f t="shared" si="10"/>
        <v>1842</v>
      </c>
      <c r="L137" s="49"/>
      <c r="M137" s="29">
        <v>45747</v>
      </c>
      <c r="N137" s="21">
        <f t="shared" si="9"/>
        <v>0</v>
      </c>
      <c r="O137" s="30"/>
      <c r="P137" s="30"/>
      <c r="Q137" s="31" t="s">
        <v>50</v>
      </c>
    </row>
    <row r="138" spans="1:17" ht="15.75" x14ac:dyDescent="0.25">
      <c r="A138" s="21" t="s">
        <v>45</v>
      </c>
      <c r="B138" s="21" t="str">
        <f t="shared" si="11"/>
        <v>FREETOWNVALENCIA20</v>
      </c>
      <c r="C138" s="22" t="str">
        <f>VLOOKUP(D138,[1]equiv!$A:$B,2,FALSE)</f>
        <v>SLE</v>
      </c>
      <c r="D138" s="23" t="s">
        <v>67</v>
      </c>
      <c r="E138" s="23" t="s">
        <v>55</v>
      </c>
      <c r="F138" s="24">
        <v>20</v>
      </c>
      <c r="G138" s="25">
        <v>900</v>
      </c>
      <c r="H138" s="26" t="s">
        <v>47</v>
      </c>
      <c r="I138" s="27" t="s">
        <v>20</v>
      </c>
      <c r="J138" s="25">
        <v>19</v>
      </c>
      <c r="K138" s="28">
        <f t="shared" si="10"/>
        <v>919</v>
      </c>
      <c r="L138" s="25"/>
      <c r="M138" s="29">
        <v>45747</v>
      </c>
      <c r="N138" s="21">
        <f t="shared" si="9"/>
        <v>0</v>
      </c>
      <c r="O138" s="30"/>
      <c r="P138" s="30"/>
      <c r="Q138" s="31" t="s">
        <v>50</v>
      </c>
    </row>
    <row r="139" spans="1:17" ht="15.75" x14ac:dyDescent="0.25">
      <c r="A139" s="21" t="s">
        <v>45</v>
      </c>
      <c r="B139" s="21" t="str">
        <f t="shared" si="11"/>
        <v>FREETOWNVALENCIA40</v>
      </c>
      <c r="C139" s="22" t="str">
        <f>VLOOKUP(D139,[1]equiv!$A:$B,2,FALSE)</f>
        <v>SLE</v>
      </c>
      <c r="D139" s="23" t="s">
        <v>67</v>
      </c>
      <c r="E139" s="23" t="s">
        <v>55</v>
      </c>
      <c r="F139" s="24">
        <v>40</v>
      </c>
      <c r="G139" s="25">
        <v>1300</v>
      </c>
      <c r="H139" s="26" t="s">
        <v>47</v>
      </c>
      <c r="I139" s="27" t="s">
        <v>20</v>
      </c>
      <c r="J139" s="25">
        <v>38</v>
      </c>
      <c r="K139" s="28">
        <f t="shared" si="10"/>
        <v>1338</v>
      </c>
      <c r="L139" s="49"/>
      <c r="M139" s="29">
        <v>45747</v>
      </c>
      <c r="N139" s="21">
        <f t="shared" si="9"/>
        <v>0</v>
      </c>
      <c r="O139" s="30"/>
      <c r="P139" s="30"/>
      <c r="Q139" s="31" t="s">
        <v>50</v>
      </c>
    </row>
    <row r="140" spans="1:17" ht="15.75" x14ac:dyDescent="0.25">
      <c r="A140" s="21" t="s">
        <v>45</v>
      </c>
      <c r="B140" s="21" t="str">
        <f t="shared" si="11"/>
        <v>FREETOWNWELLINGTON40</v>
      </c>
      <c r="C140" s="22" t="str">
        <f>VLOOKUP(D140,[1]equiv!$A:$B,2,FALSE)</f>
        <v>SLE</v>
      </c>
      <c r="D140" s="23" t="s">
        <v>67</v>
      </c>
      <c r="E140" s="23" t="s">
        <v>56</v>
      </c>
      <c r="F140" s="24">
        <v>40</v>
      </c>
      <c r="G140" s="25">
        <v>1700</v>
      </c>
      <c r="H140" s="26" t="s">
        <v>47</v>
      </c>
      <c r="I140" s="27" t="s">
        <v>32</v>
      </c>
      <c r="J140" s="25">
        <v>0</v>
      </c>
      <c r="K140" s="28">
        <f t="shared" si="10"/>
        <v>1700</v>
      </c>
      <c r="L140" s="49"/>
      <c r="M140" s="29">
        <v>45747</v>
      </c>
      <c r="N140" s="21">
        <f t="shared" si="9"/>
        <v>0</v>
      </c>
      <c r="O140" s="30"/>
      <c r="P140" s="30"/>
      <c r="Q140" s="31" t="s">
        <v>50</v>
      </c>
    </row>
    <row r="141" spans="1:17" ht="15.75" x14ac:dyDescent="0.25">
      <c r="A141" s="21" t="s">
        <v>45</v>
      </c>
      <c r="B141" s="21" t="str">
        <f t="shared" si="11"/>
        <v>FREETOWNPhiladelphia40</v>
      </c>
      <c r="C141" s="22" t="str">
        <f>VLOOKUP(D141,[1]equiv!$A:$B,2,FALSE)</f>
        <v>SLE</v>
      </c>
      <c r="D141" s="23" t="s">
        <v>67</v>
      </c>
      <c r="E141" s="23" t="s">
        <v>42</v>
      </c>
      <c r="F141" s="28">
        <v>40</v>
      </c>
      <c r="G141" s="25">
        <v>4400</v>
      </c>
      <c r="H141" s="26" t="s">
        <v>47</v>
      </c>
      <c r="I141" s="27" t="s">
        <v>32</v>
      </c>
      <c r="J141" s="25">
        <v>0</v>
      </c>
      <c r="K141" s="28">
        <f t="shared" si="10"/>
        <v>4400</v>
      </c>
      <c r="L141" s="49"/>
      <c r="M141" s="29">
        <v>45747</v>
      </c>
      <c r="N141" s="21">
        <f t="shared" si="9"/>
        <v>0</v>
      </c>
      <c r="O141" s="30"/>
      <c r="P141" s="30"/>
      <c r="Q141" s="31" t="s">
        <v>72</v>
      </c>
    </row>
    <row r="142" spans="1:17" ht="15.75" x14ac:dyDescent="0.25">
      <c r="A142" s="30" t="s">
        <v>45</v>
      </c>
      <c r="B142" s="21" t="str">
        <f t="shared" si="11"/>
        <v>KampalaAmsterdam40</v>
      </c>
      <c r="C142" s="22" t="str">
        <f>VLOOKUP(D142,[1]equiv!$A:$B,2,FALSE)</f>
        <v>UGA</v>
      </c>
      <c r="D142" s="23" t="s">
        <v>73</v>
      </c>
      <c r="E142" s="23" t="s">
        <v>25</v>
      </c>
      <c r="F142" s="24">
        <v>40</v>
      </c>
      <c r="G142" s="25">
        <v>3100</v>
      </c>
      <c r="H142" s="26" t="s">
        <v>47</v>
      </c>
      <c r="I142" s="25" t="s">
        <v>32</v>
      </c>
      <c r="J142" s="25">
        <v>2197</v>
      </c>
      <c r="K142" s="28">
        <f t="shared" si="10"/>
        <v>5297</v>
      </c>
      <c r="L142" s="49"/>
      <c r="M142" s="29">
        <v>45838</v>
      </c>
      <c r="N142" s="21">
        <f t="shared" si="9"/>
        <v>0</v>
      </c>
      <c r="O142" s="30"/>
      <c r="P142" s="30"/>
      <c r="Q142" s="31" t="s">
        <v>50</v>
      </c>
    </row>
    <row r="143" spans="1:17" ht="15.75" x14ac:dyDescent="0.25">
      <c r="A143" s="30" t="s">
        <v>45</v>
      </c>
      <c r="B143" s="21" t="str">
        <f t="shared" si="11"/>
        <v>KampalaAntwerp40</v>
      </c>
      <c r="C143" s="22" t="str">
        <f>VLOOKUP(D143,[1]equiv!$A:$B,2,FALSE)</f>
        <v>UGA</v>
      </c>
      <c r="D143" s="23" t="s">
        <v>73</v>
      </c>
      <c r="E143" s="23" t="s">
        <v>19</v>
      </c>
      <c r="F143" s="24">
        <v>40</v>
      </c>
      <c r="G143" s="25">
        <v>2000</v>
      </c>
      <c r="H143" s="26" t="s">
        <v>47</v>
      </c>
      <c r="I143" s="25" t="s">
        <v>32</v>
      </c>
      <c r="J143" s="25">
        <v>1899</v>
      </c>
      <c r="K143" s="28">
        <f t="shared" si="10"/>
        <v>3899</v>
      </c>
      <c r="L143" s="49"/>
      <c r="M143" s="29">
        <v>45838</v>
      </c>
      <c r="N143" s="21">
        <f t="shared" si="9"/>
        <v>0</v>
      </c>
      <c r="O143" s="30"/>
      <c r="P143" s="30"/>
      <c r="Q143" s="31" t="s">
        <v>50</v>
      </c>
    </row>
    <row r="144" spans="1:17" ht="15.75" x14ac:dyDescent="0.25">
      <c r="A144" s="30" t="s">
        <v>45</v>
      </c>
      <c r="B144" s="21" t="str">
        <f t="shared" si="11"/>
        <v>KampalaBarcelona40</v>
      </c>
      <c r="C144" s="22" t="str">
        <f>VLOOKUP(D144,[1]equiv!$A:$B,2,FALSE)</f>
        <v>UGA</v>
      </c>
      <c r="D144" s="23" t="s">
        <v>73</v>
      </c>
      <c r="E144" s="23" t="s">
        <v>23</v>
      </c>
      <c r="F144" s="24">
        <v>40</v>
      </c>
      <c r="G144" s="25">
        <v>2000</v>
      </c>
      <c r="H144" s="26" t="s">
        <v>47</v>
      </c>
      <c r="I144" s="25" t="s">
        <v>32</v>
      </c>
      <c r="J144" s="25">
        <v>1811</v>
      </c>
      <c r="K144" s="28">
        <f t="shared" si="10"/>
        <v>3811</v>
      </c>
      <c r="L144" s="49"/>
      <c r="M144" s="29">
        <v>45838</v>
      </c>
      <c r="N144" s="21">
        <f t="shared" si="9"/>
        <v>0</v>
      </c>
      <c r="O144" s="30"/>
      <c r="P144" s="30"/>
      <c r="Q144" s="31" t="s">
        <v>50</v>
      </c>
    </row>
    <row r="145" spans="1:17" ht="15.75" x14ac:dyDescent="0.25">
      <c r="A145" s="21" t="s">
        <v>45</v>
      </c>
      <c r="B145" s="21" t="str">
        <f t="shared" si="11"/>
        <v>KampalaPASIR GUDANG40</v>
      </c>
      <c r="C145" s="22" t="str">
        <f>VLOOKUP(D145,[1]equiv!$A:$B,2,FALSE)</f>
        <v>UGA</v>
      </c>
      <c r="D145" s="23" t="s">
        <v>73</v>
      </c>
      <c r="E145" s="23" t="s">
        <v>53</v>
      </c>
      <c r="F145" s="24">
        <v>40</v>
      </c>
      <c r="G145" s="25">
        <v>650</v>
      </c>
      <c r="H145" s="26" t="s">
        <v>47</v>
      </c>
      <c r="I145" s="27" t="s">
        <v>32</v>
      </c>
      <c r="J145" s="25">
        <v>1848</v>
      </c>
      <c r="K145" s="28">
        <f t="shared" si="10"/>
        <v>2498</v>
      </c>
      <c r="L145" s="49"/>
      <c r="M145" s="29">
        <v>45838</v>
      </c>
      <c r="N145" s="21">
        <f t="shared" si="9"/>
        <v>0</v>
      </c>
      <c r="O145" s="30"/>
      <c r="P145" s="30"/>
      <c r="Q145" s="31" t="s">
        <v>50</v>
      </c>
    </row>
    <row r="146" spans="1:17" ht="15.75" x14ac:dyDescent="0.25">
      <c r="A146" s="21" t="s">
        <v>45</v>
      </c>
      <c r="B146" s="21" t="str">
        <f t="shared" si="11"/>
        <v>KampalaPTP40</v>
      </c>
      <c r="C146" s="22" t="str">
        <f>VLOOKUP(D146,[1]equiv!$A:$B,2,FALSE)</f>
        <v>UGA</v>
      </c>
      <c r="D146" s="23" t="s">
        <v>73</v>
      </c>
      <c r="E146" s="23" t="s">
        <v>41</v>
      </c>
      <c r="F146" s="24">
        <v>40</v>
      </c>
      <c r="G146" s="25">
        <v>300</v>
      </c>
      <c r="H146" s="26" t="s">
        <v>47</v>
      </c>
      <c r="I146" s="27" t="s">
        <v>32</v>
      </c>
      <c r="J146" s="25">
        <v>1848</v>
      </c>
      <c r="K146" s="28">
        <f>+IF(H146="not included",G146+J145,G146+H146+J145)</f>
        <v>2148</v>
      </c>
      <c r="L146" s="49"/>
      <c r="M146" s="29">
        <v>45838</v>
      </c>
      <c r="N146" s="21">
        <f t="shared" si="9"/>
        <v>0</v>
      </c>
      <c r="O146" s="30"/>
      <c r="P146" s="30"/>
      <c r="Q146" s="31" t="s">
        <v>50</v>
      </c>
    </row>
    <row r="147" spans="1:17" ht="15.75" x14ac:dyDescent="0.25">
      <c r="A147" s="21" t="s">
        <v>45</v>
      </c>
      <c r="B147" s="21" t="str">
        <f t="shared" si="11"/>
        <v>KampalaSINGAPORE40</v>
      </c>
      <c r="C147" s="22" t="str">
        <f>VLOOKUP(D147,[1]equiv!$A:$B,2,FALSE)</f>
        <v>UGA</v>
      </c>
      <c r="D147" s="23" t="s">
        <v>73</v>
      </c>
      <c r="E147" s="23" t="s">
        <v>74</v>
      </c>
      <c r="F147" s="24">
        <v>40</v>
      </c>
      <c r="G147" s="25">
        <v>1000</v>
      </c>
      <c r="H147" s="26" t="s">
        <v>47</v>
      </c>
      <c r="I147" s="27" t="s">
        <v>32</v>
      </c>
      <c r="J147" s="25">
        <v>1848</v>
      </c>
      <c r="K147" s="28">
        <f>+IF(H147="not included",G147+J147,G147+H147+J147)</f>
        <v>2848</v>
      </c>
      <c r="L147" s="49"/>
      <c r="M147" s="29">
        <v>45838</v>
      </c>
      <c r="N147" s="21">
        <f t="shared" si="9"/>
        <v>0</v>
      </c>
      <c r="O147" s="30"/>
      <c r="P147" s="30"/>
      <c r="Q147" s="31" t="s">
        <v>50</v>
      </c>
    </row>
    <row r="148" spans="1:17" ht="15.75" x14ac:dyDescent="0.25">
      <c r="A148" s="21" t="s">
        <v>45</v>
      </c>
      <c r="B148" s="21" t="str">
        <f t="shared" si="11"/>
        <v>KampalaSurabaya40 HC</v>
      </c>
      <c r="C148" s="22" t="str">
        <f>VLOOKUP(D148,[1]equiv!$A:$B,2,FALSE)</f>
        <v>UGA</v>
      </c>
      <c r="D148" s="23" t="s">
        <v>73</v>
      </c>
      <c r="E148" s="23" t="s">
        <v>40</v>
      </c>
      <c r="F148" s="24" t="s">
        <v>75</v>
      </c>
      <c r="G148" s="25">
        <v>400</v>
      </c>
      <c r="H148" s="26" t="s">
        <v>47</v>
      </c>
      <c r="I148" s="27" t="s">
        <v>32</v>
      </c>
      <c r="J148" s="25">
        <v>1848</v>
      </c>
      <c r="K148" s="28">
        <f>+IF(H148="not included",G148+J148,G148+H148+J148)</f>
        <v>2248</v>
      </c>
      <c r="L148" s="49"/>
      <c r="M148" s="29">
        <v>45838</v>
      </c>
      <c r="N148" s="21">
        <f t="shared" si="9"/>
        <v>0</v>
      </c>
      <c r="O148" s="30"/>
      <c r="P148" s="30"/>
      <c r="Q148" s="31" t="s">
        <v>76</v>
      </c>
    </row>
    <row r="149" spans="1:17" ht="15.75" x14ac:dyDescent="0.25">
      <c r="A149" s="21" t="s">
        <v>45</v>
      </c>
      <c r="B149" s="21" t="str">
        <f t="shared" si="11"/>
        <v>KampalaSurabaya40 ST</v>
      </c>
      <c r="C149" s="22" t="str">
        <f>VLOOKUP(D149,[1]equiv!$A:$B,2,FALSE)</f>
        <v>UGA</v>
      </c>
      <c r="D149" s="23" t="s">
        <v>73</v>
      </c>
      <c r="E149" s="23" t="s">
        <v>40</v>
      </c>
      <c r="F149" s="24" t="s">
        <v>77</v>
      </c>
      <c r="G149" s="25">
        <v>1100</v>
      </c>
      <c r="H149" s="26" t="s">
        <v>47</v>
      </c>
      <c r="I149" s="27" t="s">
        <v>32</v>
      </c>
      <c r="J149" s="25">
        <v>1848</v>
      </c>
      <c r="K149" s="28">
        <f>+IF(H149="not included",G149+J149,G149+H149+J147)</f>
        <v>2948</v>
      </c>
      <c r="L149" s="49"/>
      <c r="M149" s="29">
        <v>45838</v>
      </c>
      <c r="N149" s="21">
        <f t="shared" si="9"/>
        <v>0</v>
      </c>
      <c r="O149" s="30"/>
      <c r="P149" s="30"/>
      <c r="Q149" s="31" t="s">
        <v>78</v>
      </c>
    </row>
    <row r="150" spans="1:17" ht="15.75" x14ac:dyDescent="0.25">
      <c r="A150" s="30" t="s">
        <v>45</v>
      </c>
      <c r="B150" s="21" t="str">
        <f t="shared" si="11"/>
        <v>KampalaValencia40</v>
      </c>
      <c r="C150" s="22" t="str">
        <f>VLOOKUP(D150,[1]equiv!$A:$B,2,FALSE)</f>
        <v>UGA</v>
      </c>
      <c r="D150" s="23" t="s">
        <v>73</v>
      </c>
      <c r="E150" s="23" t="s">
        <v>35</v>
      </c>
      <c r="F150" s="24">
        <v>40</v>
      </c>
      <c r="G150" s="25">
        <v>2900</v>
      </c>
      <c r="H150" s="26" t="s">
        <v>47</v>
      </c>
      <c r="I150" s="25" t="s">
        <v>32</v>
      </c>
      <c r="J150" s="25">
        <v>1872</v>
      </c>
      <c r="K150" s="28">
        <f t="shared" ref="K150:K199" si="12">+IF(H150="not included",G150+J150,G150+H150+J150)</f>
        <v>4772</v>
      </c>
      <c r="L150" s="49"/>
      <c r="M150" s="29">
        <v>45838</v>
      </c>
      <c r="N150" s="21">
        <f t="shared" si="9"/>
        <v>0</v>
      </c>
      <c r="O150" s="30"/>
      <c r="P150" s="30"/>
      <c r="Q150" s="31" t="s">
        <v>50</v>
      </c>
    </row>
    <row r="151" spans="1:17" ht="15.75" x14ac:dyDescent="0.25">
      <c r="A151" s="21" t="s">
        <v>45</v>
      </c>
      <c r="B151" s="21" t="str">
        <f t="shared" si="11"/>
        <v>KampalaPhiladelphia40</v>
      </c>
      <c r="C151" s="22" t="str">
        <f>VLOOKUP(D151,[1]equiv!$A:$B,2,FALSE)</f>
        <v>UGA</v>
      </c>
      <c r="D151" s="23" t="s">
        <v>73</v>
      </c>
      <c r="E151" s="23" t="s">
        <v>42</v>
      </c>
      <c r="F151" s="28">
        <v>40</v>
      </c>
      <c r="G151" s="25">
        <v>3200</v>
      </c>
      <c r="H151" s="26" t="s">
        <v>47</v>
      </c>
      <c r="I151" s="27" t="s">
        <v>32</v>
      </c>
      <c r="J151" s="25">
        <v>1848</v>
      </c>
      <c r="K151" s="28">
        <f t="shared" si="12"/>
        <v>5048</v>
      </c>
      <c r="L151" s="49"/>
      <c r="M151" s="29">
        <v>45838</v>
      </c>
      <c r="N151" s="21">
        <f t="shared" si="9"/>
        <v>0</v>
      </c>
      <c r="O151" s="30"/>
      <c r="P151" s="30"/>
      <c r="Q151" s="31" t="s">
        <v>79</v>
      </c>
    </row>
    <row r="152" spans="1:17" ht="15.75" x14ac:dyDescent="0.25">
      <c r="A152" s="21" t="s">
        <v>45</v>
      </c>
      <c r="B152" s="21" t="str">
        <f t="shared" si="11"/>
        <v>KRIBIANTWERP20</v>
      </c>
      <c r="C152" s="22" t="str">
        <f>VLOOKUP(D152,[1]equiv!$A:$B,2,FALSE)</f>
        <v>CAM</v>
      </c>
      <c r="D152" s="23" t="s">
        <v>80</v>
      </c>
      <c r="E152" s="23" t="s">
        <v>49</v>
      </c>
      <c r="F152" s="24">
        <v>20</v>
      </c>
      <c r="G152" s="25">
        <v>525</v>
      </c>
      <c r="H152" s="26" t="s">
        <v>47</v>
      </c>
      <c r="I152" s="27" t="s">
        <v>20</v>
      </c>
      <c r="J152" s="25">
        <v>19</v>
      </c>
      <c r="K152" s="28">
        <f t="shared" si="12"/>
        <v>544</v>
      </c>
      <c r="L152" s="49"/>
      <c r="M152" s="29">
        <v>45657</v>
      </c>
      <c r="N152" s="21">
        <f t="shared" si="9"/>
        <v>0</v>
      </c>
      <c r="O152" s="30"/>
      <c r="P152" s="30"/>
      <c r="Q152" s="31" t="s">
        <v>50</v>
      </c>
    </row>
    <row r="153" spans="1:17" ht="15.75" x14ac:dyDescent="0.25">
      <c r="A153" s="21" t="s">
        <v>45</v>
      </c>
      <c r="B153" s="21" t="str">
        <f t="shared" si="11"/>
        <v>KRIBIANTWERP40</v>
      </c>
      <c r="C153" s="22" t="str">
        <f>VLOOKUP(D153,[1]equiv!$A:$B,2,FALSE)</f>
        <v>CAM</v>
      </c>
      <c r="D153" s="23" t="s">
        <v>80</v>
      </c>
      <c r="E153" s="23" t="s">
        <v>49</v>
      </c>
      <c r="F153" s="24">
        <v>40</v>
      </c>
      <c r="G153" s="25">
        <v>850</v>
      </c>
      <c r="H153" s="26" t="s">
        <v>47</v>
      </c>
      <c r="I153" s="27" t="s">
        <v>20</v>
      </c>
      <c r="J153" s="25">
        <v>38</v>
      </c>
      <c r="K153" s="28">
        <f t="shared" si="12"/>
        <v>888</v>
      </c>
      <c r="L153" s="49"/>
      <c r="M153" s="29">
        <v>45657</v>
      </c>
      <c r="N153" s="21">
        <f t="shared" si="9"/>
        <v>0</v>
      </c>
      <c r="O153" s="30"/>
      <c r="P153" s="30"/>
      <c r="Q153" s="31" t="s">
        <v>50</v>
      </c>
    </row>
    <row r="154" spans="1:17" ht="15.75" x14ac:dyDescent="0.25">
      <c r="A154" s="21" t="s">
        <v>45</v>
      </c>
      <c r="B154" s="21" t="str">
        <f t="shared" si="11"/>
        <v>KRIBIBARCELONA20</v>
      </c>
      <c r="C154" s="22" t="str">
        <f>VLOOKUP(D154,[1]equiv!$A:$B,2,FALSE)</f>
        <v>CAM</v>
      </c>
      <c r="D154" s="23" t="s">
        <v>80</v>
      </c>
      <c r="E154" s="23" t="s">
        <v>51</v>
      </c>
      <c r="F154" s="24">
        <v>20</v>
      </c>
      <c r="G154" s="25">
        <v>800</v>
      </c>
      <c r="H154" s="26" t="s">
        <v>47</v>
      </c>
      <c r="I154" s="27" t="s">
        <v>20</v>
      </c>
      <c r="J154" s="25">
        <v>19</v>
      </c>
      <c r="K154" s="28">
        <f t="shared" si="12"/>
        <v>819</v>
      </c>
      <c r="L154" s="49"/>
      <c r="M154" s="29">
        <v>45657</v>
      </c>
      <c r="N154" s="21">
        <f t="shared" si="9"/>
        <v>0</v>
      </c>
      <c r="O154" s="30"/>
      <c r="P154" s="30"/>
      <c r="Q154" s="31" t="s">
        <v>50</v>
      </c>
    </row>
    <row r="155" spans="1:17" ht="15.75" x14ac:dyDescent="0.25">
      <c r="A155" s="21" t="s">
        <v>45</v>
      </c>
      <c r="B155" s="21" t="str">
        <f t="shared" si="11"/>
        <v>KRIBIBARCELONA40</v>
      </c>
      <c r="C155" s="22" t="str">
        <f>VLOOKUP(D155,[1]equiv!$A:$B,2,FALSE)</f>
        <v>CAM</v>
      </c>
      <c r="D155" s="23" t="s">
        <v>80</v>
      </c>
      <c r="E155" s="23" t="s">
        <v>51</v>
      </c>
      <c r="F155" s="24">
        <v>40</v>
      </c>
      <c r="G155" s="25">
        <v>1250</v>
      </c>
      <c r="H155" s="26" t="s">
        <v>47</v>
      </c>
      <c r="I155" s="27" t="s">
        <v>20</v>
      </c>
      <c r="J155" s="25">
        <v>38</v>
      </c>
      <c r="K155" s="28">
        <f t="shared" si="12"/>
        <v>1288</v>
      </c>
      <c r="L155" s="49"/>
      <c r="M155" s="29">
        <v>45657</v>
      </c>
      <c r="N155" s="21">
        <f t="shared" si="9"/>
        <v>0</v>
      </c>
      <c r="O155" s="30"/>
      <c r="P155" s="30"/>
      <c r="Q155" s="31" t="s">
        <v>50</v>
      </c>
    </row>
    <row r="156" spans="1:17" ht="15.75" x14ac:dyDescent="0.25">
      <c r="A156" s="21" t="s">
        <v>45</v>
      </c>
      <c r="B156" s="21" t="str">
        <f t="shared" si="11"/>
        <v>KRIBIHAMBURG20</v>
      </c>
      <c r="C156" s="22" t="str">
        <f>VLOOKUP(D156,[1]equiv!$A:$B,2,FALSE)</f>
        <v>CAM</v>
      </c>
      <c r="D156" s="23" t="s">
        <v>80</v>
      </c>
      <c r="E156" s="23" t="s">
        <v>52</v>
      </c>
      <c r="F156" s="24">
        <v>20</v>
      </c>
      <c r="G156" s="25">
        <v>900</v>
      </c>
      <c r="H156" s="26" t="s">
        <v>47</v>
      </c>
      <c r="I156" s="27" t="s">
        <v>20</v>
      </c>
      <c r="J156" s="25">
        <v>19</v>
      </c>
      <c r="K156" s="28">
        <f t="shared" si="12"/>
        <v>919</v>
      </c>
      <c r="L156" s="51"/>
      <c r="M156" s="29">
        <v>45657</v>
      </c>
      <c r="N156" s="21">
        <f t="shared" si="9"/>
        <v>0</v>
      </c>
      <c r="O156" s="21"/>
      <c r="P156" s="52"/>
      <c r="Q156" s="31" t="s">
        <v>50</v>
      </c>
    </row>
    <row r="157" spans="1:17" ht="15.75" x14ac:dyDescent="0.25">
      <c r="A157" s="21" t="s">
        <v>45</v>
      </c>
      <c r="B157" s="21" t="str">
        <f t="shared" si="11"/>
        <v>KRIBIHAMBURG40</v>
      </c>
      <c r="C157" s="22" t="str">
        <f>VLOOKUP(D157,[1]equiv!$A:$B,2,FALSE)</f>
        <v>CAM</v>
      </c>
      <c r="D157" s="23" t="s">
        <v>80</v>
      </c>
      <c r="E157" s="23" t="s">
        <v>52</v>
      </c>
      <c r="F157" s="24">
        <v>40</v>
      </c>
      <c r="G157" s="25">
        <v>400</v>
      </c>
      <c r="H157" s="26" t="s">
        <v>47</v>
      </c>
      <c r="I157" s="27" t="s">
        <v>20</v>
      </c>
      <c r="J157" s="25">
        <v>38</v>
      </c>
      <c r="K157" s="28">
        <f t="shared" si="12"/>
        <v>438</v>
      </c>
      <c r="L157" s="49"/>
      <c r="M157" s="29">
        <v>45657</v>
      </c>
      <c r="N157" s="21">
        <f t="shared" si="9"/>
        <v>0</v>
      </c>
      <c r="O157" s="30"/>
      <c r="P157" s="30"/>
      <c r="Q157" s="31" t="s">
        <v>50</v>
      </c>
    </row>
    <row r="158" spans="1:17" ht="15.75" x14ac:dyDescent="0.25">
      <c r="A158" s="21" t="s">
        <v>45</v>
      </c>
      <c r="B158" s="21" t="str">
        <f t="shared" si="11"/>
        <v>KRIBIPASIR GUDANG20</v>
      </c>
      <c r="C158" s="22" t="str">
        <f>VLOOKUP(D158,[1]equiv!$A:$B,2,FALSE)</f>
        <v>CAM</v>
      </c>
      <c r="D158" s="23" t="s">
        <v>80</v>
      </c>
      <c r="E158" s="23" t="s">
        <v>53</v>
      </c>
      <c r="F158" s="24">
        <v>20</v>
      </c>
      <c r="G158" s="25">
        <v>895</v>
      </c>
      <c r="H158" s="26" t="s">
        <v>47</v>
      </c>
      <c r="I158" s="27" t="s">
        <v>32</v>
      </c>
      <c r="J158" s="25">
        <v>0</v>
      </c>
      <c r="K158" s="28">
        <f t="shared" si="12"/>
        <v>895</v>
      </c>
      <c r="L158" s="49"/>
      <c r="M158" s="29">
        <v>45657</v>
      </c>
      <c r="N158" s="21">
        <f t="shared" si="9"/>
        <v>0</v>
      </c>
      <c r="O158" s="30"/>
      <c r="P158" s="30"/>
      <c r="Q158" s="31" t="s">
        <v>50</v>
      </c>
    </row>
    <row r="159" spans="1:17" ht="15.75" x14ac:dyDescent="0.25">
      <c r="A159" s="21" t="s">
        <v>45</v>
      </c>
      <c r="B159" s="21" t="str">
        <f t="shared" si="11"/>
        <v>KRIBIPASIR GUDANG40</v>
      </c>
      <c r="C159" s="22" t="str">
        <f>VLOOKUP(D159,[1]equiv!$A:$B,2,FALSE)</f>
        <v>CAM</v>
      </c>
      <c r="D159" s="23" t="s">
        <v>80</v>
      </c>
      <c r="E159" s="23" t="s">
        <v>53</v>
      </c>
      <c r="F159" s="24">
        <v>40</v>
      </c>
      <c r="G159" s="25">
        <v>1570</v>
      </c>
      <c r="H159" s="26" t="s">
        <v>47</v>
      </c>
      <c r="I159" s="27" t="s">
        <v>32</v>
      </c>
      <c r="J159" s="25">
        <v>0</v>
      </c>
      <c r="K159" s="28">
        <f t="shared" si="12"/>
        <v>1570</v>
      </c>
      <c r="L159" s="49"/>
      <c r="M159" s="29">
        <v>45657</v>
      </c>
      <c r="N159" s="21">
        <f t="shared" si="9"/>
        <v>0</v>
      </c>
      <c r="O159" s="30"/>
      <c r="P159" s="30"/>
      <c r="Q159" s="31" t="s">
        <v>50</v>
      </c>
    </row>
    <row r="160" spans="1:17" ht="15.75" x14ac:dyDescent="0.25">
      <c r="A160" s="21" t="s">
        <v>45</v>
      </c>
      <c r="B160" s="21" t="str">
        <f t="shared" si="11"/>
        <v>KRIBIPASIR GUDANG20</v>
      </c>
      <c r="C160" s="22" t="str">
        <f>VLOOKUP(D160,[1]equiv!$A:$B,2,FALSE)</f>
        <v>CAM</v>
      </c>
      <c r="D160" s="23" t="s">
        <v>80</v>
      </c>
      <c r="E160" s="23" t="s">
        <v>53</v>
      </c>
      <c r="F160" s="24">
        <v>20</v>
      </c>
      <c r="G160" s="25">
        <v>600</v>
      </c>
      <c r="H160" s="26" t="s">
        <v>47</v>
      </c>
      <c r="I160" s="25" t="s">
        <v>32</v>
      </c>
      <c r="J160" s="25">
        <v>0</v>
      </c>
      <c r="K160" s="28">
        <f t="shared" si="12"/>
        <v>600</v>
      </c>
      <c r="L160" s="49"/>
      <c r="M160" s="29">
        <v>45657</v>
      </c>
      <c r="N160" s="21">
        <f t="shared" si="9"/>
        <v>0</v>
      </c>
      <c r="O160" s="30"/>
      <c r="P160" s="30"/>
      <c r="Q160" s="31" t="s">
        <v>50</v>
      </c>
    </row>
    <row r="161" spans="1:17" ht="15.75" x14ac:dyDescent="0.25">
      <c r="A161" s="21" t="s">
        <v>45</v>
      </c>
      <c r="B161" s="21" t="str">
        <f t="shared" si="11"/>
        <v>KRIBIPASIR GUDANG40</v>
      </c>
      <c r="C161" s="22" t="str">
        <f>VLOOKUP(D161,[1]equiv!$A:$B,2,FALSE)</f>
        <v>CAM</v>
      </c>
      <c r="D161" s="23" t="s">
        <v>80</v>
      </c>
      <c r="E161" s="23" t="s">
        <v>53</v>
      </c>
      <c r="F161" s="24">
        <v>40</v>
      </c>
      <c r="G161" s="25">
        <v>900</v>
      </c>
      <c r="H161" s="26" t="s">
        <v>47</v>
      </c>
      <c r="I161" s="25" t="s">
        <v>32</v>
      </c>
      <c r="J161" s="25">
        <v>0</v>
      </c>
      <c r="K161" s="28">
        <f t="shared" si="12"/>
        <v>900</v>
      </c>
      <c r="L161" s="49"/>
      <c r="M161" s="29">
        <v>45657</v>
      </c>
      <c r="N161" s="21">
        <f t="shared" si="9"/>
        <v>0</v>
      </c>
      <c r="O161" s="30"/>
      <c r="P161" s="30"/>
      <c r="Q161" s="31" t="s">
        <v>50</v>
      </c>
    </row>
    <row r="162" spans="1:17" ht="15.75" x14ac:dyDescent="0.25">
      <c r="A162" s="21" t="s">
        <v>45</v>
      </c>
      <c r="B162" s="21" t="str">
        <f t="shared" si="11"/>
        <v>KRIBIPTP20</v>
      </c>
      <c r="C162" s="22" t="str">
        <f>VLOOKUP(D162,[1]equiv!$A:$B,2,FALSE)</f>
        <v>CAM</v>
      </c>
      <c r="D162" s="23" t="s">
        <v>80</v>
      </c>
      <c r="E162" s="23" t="s">
        <v>41</v>
      </c>
      <c r="F162" s="24">
        <v>20</v>
      </c>
      <c r="G162" s="25">
        <v>645</v>
      </c>
      <c r="H162" s="26" t="s">
        <v>47</v>
      </c>
      <c r="I162" s="27" t="s">
        <v>32</v>
      </c>
      <c r="J162" s="25">
        <v>0</v>
      </c>
      <c r="K162" s="28">
        <f t="shared" si="12"/>
        <v>645</v>
      </c>
      <c r="L162" s="49"/>
      <c r="M162" s="29">
        <v>45657</v>
      </c>
      <c r="N162" s="21">
        <f t="shared" si="9"/>
        <v>0</v>
      </c>
      <c r="O162" s="30"/>
      <c r="P162" s="30"/>
      <c r="Q162" s="31" t="s">
        <v>50</v>
      </c>
    </row>
    <row r="163" spans="1:17" ht="15.75" x14ac:dyDescent="0.25">
      <c r="A163" s="21" t="s">
        <v>45</v>
      </c>
      <c r="B163" s="21" t="str">
        <f t="shared" si="11"/>
        <v>KRIBIPTP40</v>
      </c>
      <c r="C163" s="22" t="str">
        <f>VLOOKUP(D163,[1]equiv!$A:$B,2,FALSE)</f>
        <v>CAM</v>
      </c>
      <c r="D163" s="23" t="s">
        <v>80</v>
      </c>
      <c r="E163" s="23" t="s">
        <v>41</v>
      </c>
      <c r="F163" s="24">
        <v>40</v>
      </c>
      <c r="G163" s="25">
        <v>995</v>
      </c>
      <c r="H163" s="26" t="s">
        <v>47</v>
      </c>
      <c r="I163" s="27" t="s">
        <v>32</v>
      </c>
      <c r="J163" s="25">
        <v>0</v>
      </c>
      <c r="K163" s="28">
        <f t="shared" si="12"/>
        <v>995</v>
      </c>
      <c r="L163" s="49"/>
      <c r="M163" s="29">
        <v>45657</v>
      </c>
      <c r="N163" s="21">
        <f t="shared" si="9"/>
        <v>0</v>
      </c>
      <c r="O163" s="30"/>
      <c r="P163" s="30"/>
      <c r="Q163" s="31" t="s">
        <v>50</v>
      </c>
    </row>
    <row r="164" spans="1:17" ht="15.75" x14ac:dyDescent="0.25">
      <c r="A164" s="21" t="s">
        <v>45</v>
      </c>
      <c r="B164" s="21" t="str">
        <f t="shared" si="11"/>
        <v>KRIBIPTP20</v>
      </c>
      <c r="C164" s="22" t="str">
        <f>VLOOKUP(D164,[1]equiv!$A:$B,2,FALSE)</f>
        <v>CAM</v>
      </c>
      <c r="D164" s="23" t="s">
        <v>80</v>
      </c>
      <c r="E164" s="23" t="s">
        <v>41</v>
      </c>
      <c r="F164" s="24">
        <v>20</v>
      </c>
      <c r="G164" s="25">
        <v>645</v>
      </c>
      <c r="H164" s="26" t="s">
        <v>47</v>
      </c>
      <c r="I164" s="25" t="s">
        <v>32</v>
      </c>
      <c r="J164" s="25">
        <v>0</v>
      </c>
      <c r="K164" s="28">
        <f t="shared" si="12"/>
        <v>645</v>
      </c>
      <c r="L164" s="49"/>
      <c r="M164" s="29">
        <v>45657</v>
      </c>
      <c r="N164" s="21">
        <f t="shared" si="9"/>
        <v>0</v>
      </c>
      <c r="O164" s="30"/>
      <c r="P164" s="30"/>
      <c r="Q164" s="31" t="s">
        <v>50</v>
      </c>
    </row>
    <row r="165" spans="1:17" ht="15.75" x14ac:dyDescent="0.25">
      <c r="A165" s="21" t="s">
        <v>45</v>
      </c>
      <c r="B165" s="21" t="str">
        <f t="shared" si="11"/>
        <v>KRIBIPTP40</v>
      </c>
      <c r="C165" s="22" t="str">
        <f>VLOOKUP(D165,[1]equiv!$A:$B,2,FALSE)</f>
        <v>CAM</v>
      </c>
      <c r="D165" s="23" t="s">
        <v>80</v>
      </c>
      <c r="E165" s="23" t="s">
        <v>41</v>
      </c>
      <c r="F165" s="24">
        <v>40</v>
      </c>
      <c r="G165" s="25">
        <v>995</v>
      </c>
      <c r="H165" s="26" t="s">
        <v>47</v>
      </c>
      <c r="I165" s="25" t="s">
        <v>32</v>
      </c>
      <c r="J165" s="25">
        <v>0</v>
      </c>
      <c r="K165" s="28">
        <f t="shared" si="12"/>
        <v>995</v>
      </c>
      <c r="L165" s="49"/>
      <c r="M165" s="29">
        <v>45657</v>
      </c>
      <c r="N165" s="21">
        <f t="shared" si="9"/>
        <v>0</v>
      </c>
      <c r="O165" s="30"/>
      <c r="P165" s="30"/>
      <c r="Q165" s="31" t="s">
        <v>50</v>
      </c>
    </row>
    <row r="166" spans="1:17" ht="15.75" x14ac:dyDescent="0.25">
      <c r="A166" s="21" t="s">
        <v>45</v>
      </c>
      <c r="B166" s="21" t="str">
        <f t="shared" si="11"/>
        <v>KRIBISZCZECIN20</v>
      </c>
      <c r="C166" s="22" t="str">
        <f>VLOOKUP(D166,[1]equiv!$A:$B,2,FALSE)</f>
        <v>CAM</v>
      </c>
      <c r="D166" s="23" t="s">
        <v>80</v>
      </c>
      <c r="E166" s="23" t="s">
        <v>54</v>
      </c>
      <c r="F166" s="24">
        <v>20</v>
      </c>
      <c r="G166" s="25">
        <v>1300</v>
      </c>
      <c r="H166" s="26" t="s">
        <v>47</v>
      </c>
      <c r="I166" s="27" t="s">
        <v>20</v>
      </c>
      <c r="J166" s="25">
        <v>19</v>
      </c>
      <c r="K166" s="28">
        <f t="shared" si="12"/>
        <v>1319</v>
      </c>
      <c r="L166" s="25"/>
      <c r="M166" s="29">
        <v>45657</v>
      </c>
      <c r="N166" s="21">
        <f t="shared" si="9"/>
        <v>0</v>
      </c>
      <c r="O166" s="30"/>
      <c r="P166" s="30"/>
      <c r="Q166" s="31" t="s">
        <v>50</v>
      </c>
    </row>
    <row r="167" spans="1:17" ht="15.75" x14ac:dyDescent="0.25">
      <c r="A167" s="21" t="s">
        <v>45</v>
      </c>
      <c r="B167" s="21" t="str">
        <f t="shared" si="11"/>
        <v>KRIBISZCZECIN40</v>
      </c>
      <c r="C167" s="22" t="str">
        <f>VLOOKUP(D167,[1]equiv!$A:$B,2,FALSE)</f>
        <v>CAM</v>
      </c>
      <c r="D167" s="23" t="s">
        <v>80</v>
      </c>
      <c r="E167" s="23" t="s">
        <v>54</v>
      </c>
      <c r="F167" s="24">
        <v>40</v>
      </c>
      <c r="G167" s="25">
        <v>2350</v>
      </c>
      <c r="H167" s="26" t="s">
        <v>47</v>
      </c>
      <c r="I167" s="27" t="s">
        <v>20</v>
      </c>
      <c r="J167" s="25">
        <v>38</v>
      </c>
      <c r="K167" s="28">
        <f t="shared" si="12"/>
        <v>2388</v>
      </c>
      <c r="L167" s="49"/>
      <c r="M167" s="29">
        <v>45657</v>
      </c>
      <c r="N167" s="21">
        <f t="shared" si="9"/>
        <v>0</v>
      </c>
      <c r="O167" s="30"/>
      <c r="P167" s="30"/>
      <c r="Q167" s="31" t="s">
        <v>50</v>
      </c>
    </row>
    <row r="168" spans="1:17" ht="15.75" x14ac:dyDescent="0.25">
      <c r="A168" s="21" t="s">
        <v>45</v>
      </c>
      <c r="B168" s="21" t="str">
        <f t="shared" si="11"/>
        <v>KRIBIVALENCIA20</v>
      </c>
      <c r="C168" s="22" t="str">
        <f>VLOOKUP(D168,[1]equiv!$A:$B,2,FALSE)</f>
        <v>CAM</v>
      </c>
      <c r="D168" s="23" t="s">
        <v>80</v>
      </c>
      <c r="E168" s="23" t="s">
        <v>55</v>
      </c>
      <c r="F168" s="24">
        <v>20</v>
      </c>
      <c r="G168" s="25">
        <v>600</v>
      </c>
      <c r="H168" s="26" t="s">
        <v>47</v>
      </c>
      <c r="I168" s="27" t="s">
        <v>20</v>
      </c>
      <c r="J168" s="25">
        <v>19</v>
      </c>
      <c r="K168" s="28">
        <f t="shared" si="12"/>
        <v>619</v>
      </c>
      <c r="L168" s="25"/>
      <c r="M168" s="29">
        <v>45657</v>
      </c>
      <c r="N168" s="21">
        <f t="shared" si="9"/>
        <v>0</v>
      </c>
      <c r="O168" s="30"/>
      <c r="P168" s="30"/>
      <c r="Q168" s="31" t="s">
        <v>50</v>
      </c>
    </row>
    <row r="169" spans="1:17" ht="15.75" x14ac:dyDescent="0.25">
      <c r="A169" s="21" t="s">
        <v>45</v>
      </c>
      <c r="B169" s="21" t="str">
        <f t="shared" si="11"/>
        <v>KRIBIVALENCIA40</v>
      </c>
      <c r="C169" s="22" t="str">
        <f>VLOOKUP(D169,[1]equiv!$A:$B,2,FALSE)</f>
        <v>CAM</v>
      </c>
      <c r="D169" s="23" t="s">
        <v>80</v>
      </c>
      <c r="E169" s="23" t="s">
        <v>55</v>
      </c>
      <c r="F169" s="24">
        <v>40</v>
      </c>
      <c r="G169" s="25">
        <v>950</v>
      </c>
      <c r="H169" s="26" t="s">
        <v>47</v>
      </c>
      <c r="I169" s="27" t="s">
        <v>20</v>
      </c>
      <c r="J169" s="25">
        <v>38</v>
      </c>
      <c r="K169" s="28">
        <f t="shared" si="12"/>
        <v>988</v>
      </c>
      <c r="L169" s="51"/>
      <c r="M169" s="29">
        <v>45657</v>
      </c>
      <c r="N169" s="21">
        <f t="shared" si="9"/>
        <v>0</v>
      </c>
      <c r="O169" s="21"/>
      <c r="P169" s="52"/>
      <c r="Q169" s="31" t="s">
        <v>50</v>
      </c>
    </row>
    <row r="170" spans="1:17" ht="15.75" x14ac:dyDescent="0.25">
      <c r="A170" s="21" t="s">
        <v>45</v>
      </c>
      <c r="B170" s="21" t="str">
        <f t="shared" si="11"/>
        <v>KRIBIWELLINGTON40</v>
      </c>
      <c r="C170" s="22" t="str">
        <f>VLOOKUP(D170,[1]equiv!$A:$B,2,FALSE)</f>
        <v>CAM</v>
      </c>
      <c r="D170" s="23" t="s">
        <v>80</v>
      </c>
      <c r="E170" s="23" t="s">
        <v>56</v>
      </c>
      <c r="F170" s="24">
        <v>40</v>
      </c>
      <c r="G170" s="25">
        <v>1300</v>
      </c>
      <c r="H170" s="26" t="s">
        <v>47</v>
      </c>
      <c r="I170" s="25" t="s">
        <v>32</v>
      </c>
      <c r="J170" s="25">
        <v>0</v>
      </c>
      <c r="K170" s="28">
        <f t="shared" si="12"/>
        <v>1300</v>
      </c>
      <c r="L170" s="49"/>
      <c r="M170" s="29">
        <v>45838</v>
      </c>
      <c r="N170" s="21">
        <f t="shared" si="9"/>
        <v>0</v>
      </c>
      <c r="O170" s="30"/>
      <c r="P170" s="30"/>
      <c r="Q170" s="31" t="s">
        <v>50</v>
      </c>
    </row>
    <row r="171" spans="1:17" ht="15.75" x14ac:dyDescent="0.25">
      <c r="A171" s="21" t="s">
        <v>45</v>
      </c>
      <c r="B171" s="21" t="str">
        <f t="shared" si="11"/>
        <v>LEKKIAmsterdam20</v>
      </c>
      <c r="C171" s="22" t="str">
        <f>VLOOKUP(D171,[1]equiv!$A:$B,2,FALSE)</f>
        <v>NIG</v>
      </c>
      <c r="D171" s="23" t="s">
        <v>81</v>
      </c>
      <c r="E171" s="23" t="s">
        <v>25</v>
      </c>
      <c r="F171" s="24">
        <v>20</v>
      </c>
      <c r="G171" s="25">
        <v>750</v>
      </c>
      <c r="H171" s="26" t="s">
        <v>47</v>
      </c>
      <c r="I171" s="27" t="s">
        <v>20</v>
      </c>
      <c r="J171" s="25">
        <f>19+175</f>
        <v>194</v>
      </c>
      <c r="K171" s="28">
        <f t="shared" si="12"/>
        <v>944</v>
      </c>
      <c r="L171" s="49"/>
      <c r="M171" s="29">
        <v>45747</v>
      </c>
      <c r="N171" s="21">
        <f t="shared" si="9"/>
        <v>0</v>
      </c>
      <c r="O171" s="30" t="s">
        <v>60</v>
      </c>
      <c r="P171" s="30"/>
      <c r="Q171" s="31" t="s">
        <v>50</v>
      </c>
    </row>
    <row r="172" spans="1:17" ht="15.75" x14ac:dyDescent="0.25">
      <c r="A172" s="21" t="s">
        <v>45</v>
      </c>
      <c r="B172" s="21" t="str">
        <f t="shared" si="11"/>
        <v>LEKKIAmsterdam40</v>
      </c>
      <c r="C172" s="22" t="str">
        <f>VLOOKUP(D172,[1]equiv!$A:$B,2,FALSE)</f>
        <v>NIG</v>
      </c>
      <c r="D172" s="23" t="s">
        <v>81</v>
      </c>
      <c r="E172" s="23" t="s">
        <v>25</v>
      </c>
      <c r="F172" s="24">
        <v>40</v>
      </c>
      <c r="G172" s="25">
        <v>1300</v>
      </c>
      <c r="H172" s="26" t="s">
        <v>47</v>
      </c>
      <c r="I172" s="27" t="s">
        <v>20</v>
      </c>
      <c r="J172" s="25">
        <f>38+250</f>
        <v>288</v>
      </c>
      <c r="K172" s="28">
        <f t="shared" si="12"/>
        <v>1588</v>
      </c>
      <c r="L172" s="49"/>
      <c r="M172" s="29">
        <v>45747</v>
      </c>
      <c r="N172" s="21">
        <f t="shared" si="9"/>
        <v>0</v>
      </c>
      <c r="O172" s="30" t="s">
        <v>60</v>
      </c>
      <c r="P172" s="30"/>
      <c r="Q172" s="31" t="s">
        <v>50</v>
      </c>
    </row>
    <row r="173" spans="1:17" ht="15.75" x14ac:dyDescent="0.25">
      <c r="A173" s="21" t="s">
        <v>45</v>
      </c>
      <c r="B173" s="21" t="str">
        <f t="shared" si="11"/>
        <v>LEKKIANTWERP20</v>
      </c>
      <c r="C173" s="22" t="str">
        <f>VLOOKUP(D173,[1]equiv!$A:$B,2,FALSE)</f>
        <v>NIG</v>
      </c>
      <c r="D173" s="23" t="s">
        <v>81</v>
      </c>
      <c r="E173" s="23" t="s">
        <v>49</v>
      </c>
      <c r="F173" s="24">
        <v>20</v>
      </c>
      <c r="G173" s="25">
        <v>350</v>
      </c>
      <c r="H173" s="26" t="s">
        <v>47</v>
      </c>
      <c r="I173" s="27" t="s">
        <v>20</v>
      </c>
      <c r="J173" s="25">
        <v>19</v>
      </c>
      <c r="K173" s="28">
        <f t="shared" si="12"/>
        <v>369</v>
      </c>
      <c r="L173" s="49"/>
      <c r="M173" s="29">
        <v>45747</v>
      </c>
      <c r="N173" s="21">
        <f t="shared" si="9"/>
        <v>0</v>
      </c>
      <c r="O173" s="30"/>
      <c r="P173" s="30"/>
      <c r="Q173" s="31" t="s">
        <v>50</v>
      </c>
    </row>
    <row r="174" spans="1:17" ht="15.75" x14ac:dyDescent="0.25">
      <c r="A174" s="21" t="s">
        <v>45</v>
      </c>
      <c r="B174" s="21" t="str">
        <f t="shared" si="11"/>
        <v>LEKKIANTWERP40</v>
      </c>
      <c r="C174" s="22" t="str">
        <f>VLOOKUP(D174,[1]equiv!$A:$B,2,FALSE)</f>
        <v>NIG</v>
      </c>
      <c r="D174" s="23" t="s">
        <v>81</v>
      </c>
      <c r="E174" s="23" t="s">
        <v>49</v>
      </c>
      <c r="F174" s="24">
        <v>40</v>
      </c>
      <c r="G174" s="25">
        <v>650</v>
      </c>
      <c r="H174" s="26" t="s">
        <v>47</v>
      </c>
      <c r="I174" s="27" t="s">
        <v>20</v>
      </c>
      <c r="J174" s="25">
        <v>38</v>
      </c>
      <c r="K174" s="28">
        <f t="shared" si="12"/>
        <v>688</v>
      </c>
      <c r="L174" s="49"/>
      <c r="M174" s="29">
        <v>45747</v>
      </c>
      <c r="N174" s="21">
        <f t="shared" si="9"/>
        <v>0</v>
      </c>
      <c r="O174" s="30"/>
      <c r="P174" s="30"/>
      <c r="Q174" s="31" t="s">
        <v>50</v>
      </c>
    </row>
    <row r="175" spans="1:17" ht="15.75" x14ac:dyDescent="0.25">
      <c r="A175" s="21" t="s">
        <v>45</v>
      </c>
      <c r="B175" s="21" t="str">
        <f t="shared" si="11"/>
        <v>LEKKIBARCELONA20</v>
      </c>
      <c r="C175" s="22" t="str">
        <f>VLOOKUP(D175,[1]equiv!$A:$B,2,FALSE)</f>
        <v>NIG</v>
      </c>
      <c r="D175" s="23" t="s">
        <v>81</v>
      </c>
      <c r="E175" s="23" t="s">
        <v>51</v>
      </c>
      <c r="F175" s="24">
        <v>20</v>
      </c>
      <c r="G175" s="25">
        <v>850</v>
      </c>
      <c r="H175" s="26" t="s">
        <v>47</v>
      </c>
      <c r="I175" s="27" t="s">
        <v>20</v>
      </c>
      <c r="J175" s="25">
        <v>40</v>
      </c>
      <c r="K175" s="28">
        <f t="shared" si="12"/>
        <v>890</v>
      </c>
      <c r="L175" s="49"/>
      <c r="M175" s="29">
        <v>45838</v>
      </c>
      <c r="N175" s="21">
        <f t="shared" si="9"/>
        <v>0</v>
      </c>
      <c r="O175" s="30"/>
      <c r="P175" s="30"/>
      <c r="Q175" s="31" t="s">
        <v>50</v>
      </c>
    </row>
    <row r="176" spans="1:17" ht="15.75" x14ac:dyDescent="0.25">
      <c r="A176" s="21" t="s">
        <v>45</v>
      </c>
      <c r="B176" s="21" t="str">
        <f t="shared" si="11"/>
        <v>LEKKIBARCELONA40</v>
      </c>
      <c r="C176" s="22" t="str">
        <f>VLOOKUP(D176,[1]equiv!$A:$B,2,FALSE)</f>
        <v>NIG</v>
      </c>
      <c r="D176" s="23" t="s">
        <v>81</v>
      </c>
      <c r="E176" s="23" t="s">
        <v>51</v>
      </c>
      <c r="F176" s="24">
        <v>40</v>
      </c>
      <c r="G176" s="25">
        <v>1250</v>
      </c>
      <c r="H176" s="26" t="s">
        <v>47</v>
      </c>
      <c r="I176" s="27" t="s">
        <v>20</v>
      </c>
      <c r="J176" s="25">
        <v>80</v>
      </c>
      <c r="K176" s="28">
        <f t="shared" si="12"/>
        <v>1330</v>
      </c>
      <c r="L176" s="49"/>
      <c r="M176" s="29">
        <v>45838</v>
      </c>
      <c r="N176" s="21">
        <f t="shared" si="9"/>
        <v>0</v>
      </c>
      <c r="O176" s="30"/>
      <c r="P176" s="30"/>
      <c r="Q176" s="31" t="s">
        <v>50</v>
      </c>
    </row>
    <row r="177" spans="1:17" ht="15.75" x14ac:dyDescent="0.25">
      <c r="A177" s="21" t="s">
        <v>45</v>
      </c>
      <c r="B177" s="21" t="str">
        <f t="shared" si="11"/>
        <v>LEKKIHAMBURG20</v>
      </c>
      <c r="C177" s="22" t="str">
        <f>VLOOKUP(D177,[1]equiv!$A:$B,2,FALSE)</f>
        <v>NIG</v>
      </c>
      <c r="D177" s="23" t="s">
        <v>81</v>
      </c>
      <c r="E177" s="23" t="s">
        <v>52</v>
      </c>
      <c r="F177" s="24">
        <v>20</v>
      </c>
      <c r="G177" s="25">
        <v>800</v>
      </c>
      <c r="H177" s="26" t="s">
        <v>47</v>
      </c>
      <c r="I177" s="27" t="s">
        <v>20</v>
      </c>
      <c r="J177" s="25">
        <v>19</v>
      </c>
      <c r="K177" s="28">
        <f t="shared" si="12"/>
        <v>819</v>
      </c>
      <c r="L177" s="49"/>
      <c r="M177" s="29">
        <v>45747</v>
      </c>
      <c r="N177" s="21">
        <f t="shared" si="9"/>
        <v>0</v>
      </c>
      <c r="O177" s="30"/>
      <c r="P177" s="30"/>
      <c r="Q177" s="31" t="s">
        <v>50</v>
      </c>
    </row>
    <row r="178" spans="1:17" ht="15.75" x14ac:dyDescent="0.25">
      <c r="A178" s="21" t="s">
        <v>45</v>
      </c>
      <c r="B178" s="21" t="str">
        <f t="shared" si="11"/>
        <v>LEKKIHAMBURG40</v>
      </c>
      <c r="C178" s="22" t="str">
        <f>VLOOKUP(D178,[1]equiv!$A:$B,2,FALSE)</f>
        <v>NIG</v>
      </c>
      <c r="D178" s="23" t="s">
        <v>81</v>
      </c>
      <c r="E178" s="23" t="s">
        <v>52</v>
      </c>
      <c r="F178" s="24">
        <v>40</v>
      </c>
      <c r="G178" s="25">
        <v>1200</v>
      </c>
      <c r="H178" s="26" t="s">
        <v>47</v>
      </c>
      <c r="I178" s="27" t="s">
        <v>20</v>
      </c>
      <c r="J178" s="25">
        <v>38</v>
      </c>
      <c r="K178" s="28">
        <f t="shared" si="12"/>
        <v>1238</v>
      </c>
      <c r="L178" s="25"/>
      <c r="M178" s="29">
        <v>45747</v>
      </c>
      <c r="N178" s="21">
        <f t="shared" si="9"/>
        <v>0</v>
      </c>
      <c r="O178" s="30"/>
      <c r="P178" s="30"/>
      <c r="Q178" s="31" t="s">
        <v>50</v>
      </c>
    </row>
    <row r="179" spans="1:17" ht="15.75" x14ac:dyDescent="0.25">
      <c r="A179" s="21" t="s">
        <v>45</v>
      </c>
      <c r="B179" s="21" t="str">
        <f t="shared" si="11"/>
        <v>LEKKIPASIR GUDANG20</v>
      </c>
      <c r="C179" s="22" t="str">
        <f>VLOOKUP(D179,[1]equiv!$A:$B,2,FALSE)</f>
        <v>NIG</v>
      </c>
      <c r="D179" s="23" t="s">
        <v>81</v>
      </c>
      <c r="E179" s="23" t="s">
        <v>53</v>
      </c>
      <c r="F179" s="24">
        <v>20</v>
      </c>
      <c r="G179" s="25">
        <v>450</v>
      </c>
      <c r="H179" s="26" t="s">
        <v>47</v>
      </c>
      <c r="I179" s="27" t="s">
        <v>32</v>
      </c>
      <c r="J179" s="25">
        <v>0</v>
      </c>
      <c r="K179" s="28">
        <f t="shared" si="12"/>
        <v>450</v>
      </c>
      <c r="L179" s="49"/>
      <c r="M179" s="29">
        <v>45747</v>
      </c>
      <c r="N179" s="21">
        <f t="shared" si="9"/>
        <v>0</v>
      </c>
      <c r="O179" s="30"/>
      <c r="P179" s="30"/>
      <c r="Q179" s="31" t="s">
        <v>50</v>
      </c>
    </row>
    <row r="180" spans="1:17" ht="15.75" x14ac:dyDescent="0.25">
      <c r="A180" s="21" t="s">
        <v>45</v>
      </c>
      <c r="B180" s="21" t="str">
        <f t="shared" si="11"/>
        <v>LEKKIPASIR GUDANG40</v>
      </c>
      <c r="C180" s="22" t="str">
        <f>VLOOKUP(D180,[1]equiv!$A:$B,2,FALSE)</f>
        <v>NIG</v>
      </c>
      <c r="D180" s="23" t="s">
        <v>81</v>
      </c>
      <c r="E180" s="23" t="s">
        <v>53</v>
      </c>
      <c r="F180" s="24">
        <v>40</v>
      </c>
      <c r="G180" s="25">
        <v>650</v>
      </c>
      <c r="H180" s="26" t="s">
        <v>47</v>
      </c>
      <c r="I180" s="27" t="s">
        <v>32</v>
      </c>
      <c r="J180" s="25">
        <v>0</v>
      </c>
      <c r="K180" s="28">
        <f t="shared" si="12"/>
        <v>650</v>
      </c>
      <c r="L180" s="49"/>
      <c r="M180" s="29">
        <v>45747</v>
      </c>
      <c r="N180" s="21">
        <f t="shared" si="9"/>
        <v>0</v>
      </c>
      <c r="O180" s="30"/>
      <c r="P180" s="30"/>
      <c r="Q180" s="31" t="s">
        <v>50</v>
      </c>
    </row>
    <row r="181" spans="1:17" ht="15.75" x14ac:dyDescent="0.25">
      <c r="A181" s="21" t="s">
        <v>45</v>
      </c>
      <c r="B181" s="21" t="str">
        <f t="shared" si="11"/>
        <v>LEKKIPTP40</v>
      </c>
      <c r="C181" s="22" t="str">
        <f>VLOOKUP(D181,[1]equiv!$A:$B,2,FALSE)</f>
        <v>NIG</v>
      </c>
      <c r="D181" s="23" t="s">
        <v>81</v>
      </c>
      <c r="E181" s="23" t="s">
        <v>41</v>
      </c>
      <c r="F181" s="24">
        <v>40</v>
      </c>
      <c r="G181" s="25">
        <v>650</v>
      </c>
      <c r="H181" s="26" t="s">
        <v>47</v>
      </c>
      <c r="I181" s="27" t="s">
        <v>32</v>
      </c>
      <c r="J181" s="25">
        <v>0</v>
      </c>
      <c r="K181" s="28">
        <f t="shared" si="12"/>
        <v>650</v>
      </c>
      <c r="L181" s="49"/>
      <c r="M181" s="29">
        <v>45747</v>
      </c>
      <c r="N181" s="21">
        <f t="shared" si="9"/>
        <v>0</v>
      </c>
      <c r="O181" s="30"/>
      <c r="P181" s="30"/>
      <c r="Q181" s="31" t="s">
        <v>50</v>
      </c>
    </row>
    <row r="182" spans="1:17" ht="15.75" x14ac:dyDescent="0.25">
      <c r="A182" s="21" t="s">
        <v>45</v>
      </c>
      <c r="B182" s="21" t="str">
        <f t="shared" si="11"/>
        <v>LEKKIROTTERDAM20</v>
      </c>
      <c r="C182" s="22" t="str">
        <f>VLOOKUP(D182,[1]equiv!$A:$B,2,FALSE)</f>
        <v>NIG</v>
      </c>
      <c r="D182" s="23" t="s">
        <v>81</v>
      </c>
      <c r="E182" s="23" t="s">
        <v>63</v>
      </c>
      <c r="F182" s="24">
        <v>20</v>
      </c>
      <c r="G182" s="25">
        <v>700</v>
      </c>
      <c r="H182" s="26" t="s">
        <v>47</v>
      </c>
      <c r="I182" s="27" t="s">
        <v>20</v>
      </c>
      <c r="J182" s="25">
        <v>19</v>
      </c>
      <c r="K182" s="28">
        <f t="shared" si="12"/>
        <v>719</v>
      </c>
      <c r="L182" s="49"/>
      <c r="M182" s="29">
        <v>45747</v>
      </c>
      <c r="N182" s="21">
        <f t="shared" si="9"/>
        <v>0</v>
      </c>
      <c r="O182" s="30"/>
      <c r="P182" s="30"/>
      <c r="Q182" s="31" t="s">
        <v>50</v>
      </c>
    </row>
    <row r="183" spans="1:17" ht="15.75" x14ac:dyDescent="0.25">
      <c r="A183" s="21" t="s">
        <v>45</v>
      </c>
      <c r="B183" s="21" t="str">
        <f t="shared" si="11"/>
        <v>LEKKIROTTERDAM40</v>
      </c>
      <c r="C183" s="22" t="str">
        <f>VLOOKUP(D183,[1]equiv!$A:$B,2,FALSE)</f>
        <v>NIG</v>
      </c>
      <c r="D183" s="23" t="s">
        <v>81</v>
      </c>
      <c r="E183" s="23" t="s">
        <v>63</v>
      </c>
      <c r="F183" s="24">
        <v>40</v>
      </c>
      <c r="G183" s="25">
        <v>1250</v>
      </c>
      <c r="H183" s="26" t="s">
        <v>47</v>
      </c>
      <c r="I183" s="27" t="s">
        <v>20</v>
      </c>
      <c r="J183" s="25">
        <v>38</v>
      </c>
      <c r="K183" s="28">
        <f t="shared" si="12"/>
        <v>1288</v>
      </c>
      <c r="L183" s="25"/>
      <c r="M183" s="29">
        <v>45747</v>
      </c>
      <c r="N183" s="21">
        <f t="shared" si="9"/>
        <v>0</v>
      </c>
      <c r="O183" s="30"/>
      <c r="P183" s="30"/>
      <c r="Q183" s="31" t="s">
        <v>50</v>
      </c>
    </row>
    <row r="184" spans="1:17" ht="15.75" x14ac:dyDescent="0.25">
      <c r="A184" s="21" t="s">
        <v>45</v>
      </c>
      <c r="B184" s="21" t="str">
        <f t="shared" si="11"/>
        <v>LEKKISZCZECIN20</v>
      </c>
      <c r="C184" s="22" t="str">
        <f>VLOOKUP(D184,[1]equiv!$A:$B,2,FALSE)</f>
        <v>NIG</v>
      </c>
      <c r="D184" s="23" t="s">
        <v>81</v>
      </c>
      <c r="E184" s="23" t="s">
        <v>54</v>
      </c>
      <c r="F184" s="24">
        <v>20</v>
      </c>
      <c r="G184" s="25">
        <v>1375</v>
      </c>
      <c r="H184" s="26" t="s">
        <v>47</v>
      </c>
      <c r="I184" s="27" t="s">
        <v>20</v>
      </c>
      <c r="J184" s="25">
        <v>19</v>
      </c>
      <c r="K184" s="28">
        <f t="shared" si="12"/>
        <v>1394</v>
      </c>
      <c r="L184" s="51"/>
      <c r="M184" s="29">
        <v>45657</v>
      </c>
      <c r="N184" s="21">
        <f t="shared" si="9"/>
        <v>0</v>
      </c>
      <c r="O184" s="21"/>
      <c r="P184" s="52"/>
      <c r="Q184" s="31" t="s">
        <v>50</v>
      </c>
    </row>
    <row r="185" spans="1:17" ht="15.75" x14ac:dyDescent="0.25">
      <c r="A185" s="21" t="s">
        <v>45</v>
      </c>
      <c r="B185" s="21" t="str">
        <f t="shared" si="11"/>
        <v>LEKKISZCZECIN40</v>
      </c>
      <c r="C185" s="22" t="str">
        <f>VLOOKUP(D185,[1]equiv!$A:$B,2,FALSE)</f>
        <v>NIG</v>
      </c>
      <c r="D185" s="23" t="s">
        <v>81</v>
      </c>
      <c r="E185" s="23" t="s">
        <v>54</v>
      </c>
      <c r="F185" s="24">
        <v>40</v>
      </c>
      <c r="G185" s="25">
        <v>2450</v>
      </c>
      <c r="H185" s="26" t="s">
        <v>47</v>
      </c>
      <c r="I185" s="27" t="s">
        <v>20</v>
      </c>
      <c r="J185" s="25">
        <v>38</v>
      </c>
      <c r="K185" s="28">
        <f t="shared" si="12"/>
        <v>2488</v>
      </c>
      <c r="L185" s="49"/>
      <c r="M185" s="29">
        <v>45657</v>
      </c>
      <c r="N185" s="21">
        <f t="shared" si="9"/>
        <v>0</v>
      </c>
      <c r="O185" s="30"/>
      <c r="P185" s="30"/>
      <c r="Q185" s="31" t="s">
        <v>50</v>
      </c>
    </row>
    <row r="186" spans="1:17" ht="15.75" x14ac:dyDescent="0.25">
      <c r="A186" s="21" t="s">
        <v>45</v>
      </c>
      <c r="B186" s="21" t="str">
        <f t="shared" si="11"/>
        <v>LEKKIVALENCIA20</v>
      </c>
      <c r="C186" s="22" t="str">
        <f>VLOOKUP(D186,[1]equiv!$A:$B,2,FALSE)</f>
        <v>NIG</v>
      </c>
      <c r="D186" s="23" t="s">
        <v>81</v>
      </c>
      <c r="E186" s="23" t="s">
        <v>55</v>
      </c>
      <c r="F186" s="24">
        <v>20</v>
      </c>
      <c r="G186" s="25">
        <v>700</v>
      </c>
      <c r="H186" s="26" t="s">
        <v>47</v>
      </c>
      <c r="I186" s="27" t="s">
        <v>20</v>
      </c>
      <c r="J186" s="25">
        <v>40</v>
      </c>
      <c r="K186" s="28">
        <f t="shared" si="12"/>
        <v>740</v>
      </c>
      <c r="L186" s="49"/>
      <c r="M186" s="29">
        <v>45838</v>
      </c>
      <c r="N186" s="21">
        <f t="shared" si="9"/>
        <v>0</v>
      </c>
      <c r="O186" s="30"/>
      <c r="P186" s="30"/>
      <c r="Q186" s="31" t="s">
        <v>50</v>
      </c>
    </row>
    <row r="187" spans="1:17" ht="15.75" x14ac:dyDescent="0.25">
      <c r="A187" s="21" t="s">
        <v>45</v>
      </c>
      <c r="B187" s="21" t="str">
        <f t="shared" si="11"/>
        <v>LEKKIVALENCIA40</v>
      </c>
      <c r="C187" s="22" t="str">
        <f>VLOOKUP(D187,[1]equiv!$A:$B,2,FALSE)</f>
        <v>NIG</v>
      </c>
      <c r="D187" s="23" t="s">
        <v>81</v>
      </c>
      <c r="E187" s="23" t="s">
        <v>55</v>
      </c>
      <c r="F187" s="24">
        <v>40</v>
      </c>
      <c r="G187" s="25">
        <v>1050</v>
      </c>
      <c r="H187" s="26" t="s">
        <v>47</v>
      </c>
      <c r="I187" s="27" t="s">
        <v>20</v>
      </c>
      <c r="J187" s="25">
        <v>80</v>
      </c>
      <c r="K187" s="28">
        <f t="shared" si="12"/>
        <v>1130</v>
      </c>
      <c r="L187" s="25"/>
      <c r="M187" s="29">
        <v>45838</v>
      </c>
      <c r="N187" s="21">
        <f t="shared" si="9"/>
        <v>0</v>
      </c>
      <c r="O187" s="30"/>
      <c r="P187" s="30"/>
      <c r="Q187" s="31" t="s">
        <v>50</v>
      </c>
    </row>
    <row r="188" spans="1:17" ht="15.75" x14ac:dyDescent="0.25">
      <c r="A188" s="21" t="s">
        <v>45</v>
      </c>
      <c r="B188" s="21" t="str">
        <f t="shared" si="11"/>
        <v>LEKKIWELLINGTON40</v>
      </c>
      <c r="C188" s="22" t="str">
        <f>VLOOKUP(D188,[1]equiv!$A:$B,2,FALSE)</f>
        <v>NIG</v>
      </c>
      <c r="D188" s="23" t="s">
        <v>81</v>
      </c>
      <c r="E188" s="23" t="s">
        <v>56</v>
      </c>
      <c r="F188" s="24">
        <v>40</v>
      </c>
      <c r="G188" s="25">
        <v>1300</v>
      </c>
      <c r="H188" s="26" t="s">
        <v>47</v>
      </c>
      <c r="I188" s="27" t="s">
        <v>32</v>
      </c>
      <c r="J188" s="25">
        <v>0</v>
      </c>
      <c r="K188" s="28">
        <f t="shared" si="12"/>
        <v>1300</v>
      </c>
      <c r="L188" s="25"/>
      <c r="M188" s="29">
        <v>45747</v>
      </c>
      <c r="N188" s="21">
        <f t="shared" si="9"/>
        <v>0</v>
      </c>
      <c r="O188" s="30"/>
      <c r="P188" s="30"/>
      <c r="Q188" s="31" t="s">
        <v>50</v>
      </c>
    </row>
    <row r="189" spans="1:17" ht="15.75" x14ac:dyDescent="0.25">
      <c r="A189" s="21" t="s">
        <v>45</v>
      </c>
      <c r="B189" s="21" t="str">
        <f t="shared" si="11"/>
        <v>LOMEAmsterdam20</v>
      </c>
      <c r="C189" s="22" t="str">
        <f>VLOOKUP(D189,[1]equiv!$A:$B,2,FALSE)</f>
        <v>TOG</v>
      </c>
      <c r="D189" s="23" t="s">
        <v>82</v>
      </c>
      <c r="E189" s="23" t="s">
        <v>25</v>
      </c>
      <c r="F189" s="24">
        <v>20</v>
      </c>
      <c r="G189" s="25">
        <v>900</v>
      </c>
      <c r="H189" s="26" t="s">
        <v>47</v>
      </c>
      <c r="I189" s="27" t="s">
        <v>20</v>
      </c>
      <c r="J189" s="25">
        <v>19</v>
      </c>
      <c r="K189" s="28">
        <f t="shared" si="12"/>
        <v>919</v>
      </c>
      <c r="L189" s="25"/>
      <c r="M189" s="29">
        <v>45747</v>
      </c>
      <c r="N189" s="21">
        <f t="shared" si="9"/>
        <v>0</v>
      </c>
      <c r="O189" s="30"/>
      <c r="P189" s="30"/>
      <c r="Q189" s="31" t="s">
        <v>50</v>
      </c>
    </row>
    <row r="190" spans="1:17" ht="15.75" x14ac:dyDescent="0.25">
      <c r="A190" s="21" t="s">
        <v>45</v>
      </c>
      <c r="B190" s="21" t="str">
        <f t="shared" si="11"/>
        <v>LOMEAmsterdam40</v>
      </c>
      <c r="C190" s="22" t="str">
        <f>VLOOKUP(D190,[1]equiv!$A:$B,2,FALSE)</f>
        <v>TOG</v>
      </c>
      <c r="D190" s="23" t="s">
        <v>82</v>
      </c>
      <c r="E190" s="23" t="s">
        <v>25</v>
      </c>
      <c r="F190" s="24">
        <v>40</v>
      </c>
      <c r="G190" s="25">
        <v>1400</v>
      </c>
      <c r="H190" s="26" t="s">
        <v>47</v>
      </c>
      <c r="I190" s="27" t="s">
        <v>20</v>
      </c>
      <c r="J190" s="25">
        <f>38+250</f>
        <v>288</v>
      </c>
      <c r="K190" s="28">
        <f t="shared" si="12"/>
        <v>1688</v>
      </c>
      <c r="L190" s="25"/>
      <c r="M190" s="29">
        <v>45747</v>
      </c>
      <c r="N190" s="21">
        <f t="shared" si="9"/>
        <v>0</v>
      </c>
      <c r="O190" s="30"/>
      <c r="P190" s="30"/>
      <c r="Q190" s="31" t="s">
        <v>50</v>
      </c>
    </row>
    <row r="191" spans="1:17" ht="15.75" x14ac:dyDescent="0.25">
      <c r="A191" s="32" t="s">
        <v>45</v>
      </c>
      <c r="B191" s="32" t="str">
        <f t="shared" si="11"/>
        <v>LOMEANTWERP20</v>
      </c>
      <c r="C191" s="13" t="str">
        <f>VLOOKUP(D191,[1]equiv!$A:$B,2,FALSE)</f>
        <v>TOG</v>
      </c>
      <c r="D191" s="33" t="s">
        <v>82</v>
      </c>
      <c r="E191" s="33" t="s">
        <v>49</v>
      </c>
      <c r="F191" s="34">
        <v>20</v>
      </c>
      <c r="G191" s="35">
        <v>450</v>
      </c>
      <c r="H191" s="36" t="s">
        <v>47</v>
      </c>
      <c r="I191" s="45" t="s">
        <v>20</v>
      </c>
      <c r="J191" s="35">
        <v>60</v>
      </c>
      <c r="K191" s="7">
        <f t="shared" si="12"/>
        <v>510</v>
      </c>
      <c r="L191" s="46"/>
      <c r="M191" s="39">
        <v>45930</v>
      </c>
      <c r="N191" s="32">
        <f t="shared" si="9"/>
        <v>0</v>
      </c>
      <c r="O191" s="12"/>
      <c r="P191" s="47"/>
      <c r="Q191" s="48" t="s">
        <v>50</v>
      </c>
    </row>
    <row r="192" spans="1:17" ht="15.75" x14ac:dyDescent="0.25">
      <c r="A192" s="32" t="s">
        <v>45</v>
      </c>
      <c r="B192" s="32" t="str">
        <f t="shared" si="11"/>
        <v>LOMEANTWERP40</v>
      </c>
      <c r="C192" s="13" t="str">
        <f>VLOOKUP(D192,[1]equiv!$A:$B,2,FALSE)</f>
        <v>TOG</v>
      </c>
      <c r="D192" s="33" t="s">
        <v>82</v>
      </c>
      <c r="E192" s="33" t="s">
        <v>49</v>
      </c>
      <c r="F192" s="34">
        <v>40</v>
      </c>
      <c r="G192" s="35">
        <v>700</v>
      </c>
      <c r="H192" s="36" t="s">
        <v>47</v>
      </c>
      <c r="I192" s="45" t="s">
        <v>20</v>
      </c>
      <c r="J192" s="35">
        <v>100</v>
      </c>
      <c r="K192" s="7">
        <f t="shared" si="12"/>
        <v>800</v>
      </c>
      <c r="L192" s="50"/>
      <c r="M192" s="39">
        <v>45930</v>
      </c>
      <c r="N192" s="32">
        <f t="shared" si="9"/>
        <v>0</v>
      </c>
      <c r="Q192" s="48" t="s">
        <v>50</v>
      </c>
    </row>
    <row r="193" spans="1:17" ht="15.75" x14ac:dyDescent="0.25">
      <c r="A193" s="32" t="s">
        <v>45</v>
      </c>
      <c r="B193" s="32" t="str">
        <f t="shared" si="11"/>
        <v>LOMEBARCELONA20</v>
      </c>
      <c r="C193" s="13" t="str">
        <f>VLOOKUP(D193,[1]equiv!$A:$B,2,FALSE)</f>
        <v>TOG</v>
      </c>
      <c r="D193" s="33" t="s">
        <v>82</v>
      </c>
      <c r="E193" s="33" t="s">
        <v>51</v>
      </c>
      <c r="F193" s="34">
        <v>20</v>
      </c>
      <c r="G193" s="35">
        <v>850</v>
      </c>
      <c r="H193" s="36" t="s">
        <v>47</v>
      </c>
      <c r="I193" s="37" t="s">
        <v>20</v>
      </c>
      <c r="J193" s="35">
        <v>80</v>
      </c>
      <c r="K193" s="38">
        <f t="shared" si="12"/>
        <v>930</v>
      </c>
      <c r="L193" s="35"/>
      <c r="M193" s="39">
        <v>45930</v>
      </c>
      <c r="N193" s="32">
        <f t="shared" si="9"/>
        <v>0</v>
      </c>
      <c r="O193" s="40"/>
      <c r="P193" s="40"/>
      <c r="Q193" s="41" t="s">
        <v>50</v>
      </c>
    </row>
    <row r="194" spans="1:17" ht="15.75" x14ac:dyDescent="0.25">
      <c r="A194" s="32" t="s">
        <v>45</v>
      </c>
      <c r="B194" s="32" t="str">
        <f t="shared" si="11"/>
        <v>LOMEBARCELONA40</v>
      </c>
      <c r="C194" s="13" t="str">
        <f>VLOOKUP(D194,[1]equiv!$A:$B,2,FALSE)</f>
        <v>TOG</v>
      </c>
      <c r="D194" s="33" t="s">
        <v>82</v>
      </c>
      <c r="E194" s="33" t="s">
        <v>51</v>
      </c>
      <c r="F194" s="34">
        <v>40</v>
      </c>
      <c r="G194" s="35">
        <v>1300</v>
      </c>
      <c r="H194" s="36" t="s">
        <v>47</v>
      </c>
      <c r="I194" s="37" t="s">
        <v>20</v>
      </c>
      <c r="J194" s="35">
        <v>140</v>
      </c>
      <c r="K194" s="38">
        <f t="shared" si="12"/>
        <v>1440</v>
      </c>
      <c r="L194" s="35"/>
      <c r="M194" s="39">
        <v>45930</v>
      </c>
      <c r="N194" s="32">
        <f t="shared" ref="N194:N257" si="13">IF(H194="not included",0,1)</f>
        <v>0</v>
      </c>
      <c r="O194" s="40"/>
      <c r="P194" s="40"/>
      <c r="Q194" s="41" t="s">
        <v>50</v>
      </c>
    </row>
    <row r="195" spans="1:17" ht="15.75" x14ac:dyDescent="0.25">
      <c r="A195" s="30" t="s">
        <v>45</v>
      </c>
      <c r="B195" s="21" t="str">
        <f t="shared" si="11"/>
        <v>LomeGenoa40</v>
      </c>
      <c r="C195" s="22" t="str">
        <f>VLOOKUP(D195,[1]equiv!$A:$B,2,FALSE)</f>
        <v>TOG</v>
      </c>
      <c r="D195" s="23" t="s">
        <v>83</v>
      </c>
      <c r="E195" s="23" t="s">
        <v>61</v>
      </c>
      <c r="F195" s="24">
        <v>40</v>
      </c>
      <c r="G195" s="25">
        <v>800</v>
      </c>
      <c r="H195" s="26" t="s">
        <v>47</v>
      </c>
      <c r="I195" s="25" t="s">
        <v>32</v>
      </c>
      <c r="J195" s="25">
        <v>38</v>
      </c>
      <c r="K195" s="28">
        <f t="shared" si="12"/>
        <v>838</v>
      </c>
      <c r="L195" s="49"/>
      <c r="M195" s="29">
        <v>45747</v>
      </c>
      <c r="N195" s="21">
        <f t="shared" si="13"/>
        <v>0</v>
      </c>
      <c r="O195" s="30"/>
      <c r="P195" s="30"/>
      <c r="Q195" s="31" t="s">
        <v>50</v>
      </c>
    </row>
    <row r="196" spans="1:17" ht="15.75" x14ac:dyDescent="0.25">
      <c r="A196" s="21" t="s">
        <v>45</v>
      </c>
      <c r="B196" s="21" t="str">
        <f t="shared" si="11"/>
        <v>LOMEHAMBURG20</v>
      </c>
      <c r="C196" s="22" t="str">
        <f>VLOOKUP(D196,[1]equiv!$A:$B,2,FALSE)</f>
        <v>TOG</v>
      </c>
      <c r="D196" s="23" t="s">
        <v>82</v>
      </c>
      <c r="E196" s="23" t="s">
        <v>52</v>
      </c>
      <c r="F196" s="24">
        <v>20</v>
      </c>
      <c r="G196" s="27">
        <v>850</v>
      </c>
      <c r="H196" s="26" t="s">
        <v>47</v>
      </c>
      <c r="I196" s="27" t="s">
        <v>20</v>
      </c>
      <c r="J196" s="25">
        <v>40</v>
      </c>
      <c r="K196" s="28">
        <f t="shared" si="12"/>
        <v>890</v>
      </c>
      <c r="L196" s="49"/>
      <c r="M196" s="29">
        <v>45838</v>
      </c>
      <c r="N196" s="21">
        <f t="shared" si="13"/>
        <v>0</v>
      </c>
      <c r="O196" s="30"/>
      <c r="P196" s="30"/>
      <c r="Q196" s="31" t="s">
        <v>50</v>
      </c>
    </row>
    <row r="197" spans="1:17" ht="15.75" x14ac:dyDescent="0.25">
      <c r="A197" s="21" t="s">
        <v>45</v>
      </c>
      <c r="B197" s="21" t="str">
        <f t="shared" si="11"/>
        <v>LOMEHAMBURG40</v>
      </c>
      <c r="C197" s="22" t="str">
        <f>VLOOKUP(D197,[1]equiv!$A:$B,2,FALSE)</f>
        <v>TOG</v>
      </c>
      <c r="D197" s="23" t="s">
        <v>82</v>
      </c>
      <c r="E197" s="23" t="s">
        <v>52</v>
      </c>
      <c r="F197" s="24">
        <v>40</v>
      </c>
      <c r="G197" s="25">
        <v>1200</v>
      </c>
      <c r="H197" s="26" t="s">
        <v>47</v>
      </c>
      <c r="I197" s="27" t="s">
        <v>20</v>
      </c>
      <c r="J197" s="25">
        <v>80</v>
      </c>
      <c r="K197" s="28">
        <f t="shared" si="12"/>
        <v>1280</v>
      </c>
      <c r="L197" s="25"/>
      <c r="M197" s="29">
        <v>45838</v>
      </c>
      <c r="N197" s="21">
        <f t="shared" si="13"/>
        <v>0</v>
      </c>
      <c r="O197" s="30"/>
      <c r="P197" s="30"/>
      <c r="Q197" s="31" t="s">
        <v>50</v>
      </c>
    </row>
    <row r="198" spans="1:17" ht="15.75" x14ac:dyDescent="0.25">
      <c r="A198" s="32" t="s">
        <v>45</v>
      </c>
      <c r="B198" s="32" t="str">
        <f t="shared" si="11"/>
        <v>LOMEPASIR GUDANG20</v>
      </c>
      <c r="C198" s="13" t="str">
        <f>VLOOKUP(D198,[1]equiv!$A:$B,2,FALSE)</f>
        <v>TOG</v>
      </c>
      <c r="D198" s="33" t="s">
        <v>82</v>
      </c>
      <c r="E198" s="33" t="s">
        <v>53</v>
      </c>
      <c r="F198" s="34">
        <v>20</v>
      </c>
      <c r="G198" s="35">
        <v>650</v>
      </c>
      <c r="H198" s="36" t="s">
        <v>47</v>
      </c>
      <c r="I198" s="45" t="s">
        <v>32</v>
      </c>
      <c r="J198" s="35">
        <v>0</v>
      </c>
      <c r="K198" s="7">
        <f t="shared" si="12"/>
        <v>650</v>
      </c>
      <c r="L198" s="35"/>
      <c r="M198" s="39">
        <v>45930</v>
      </c>
      <c r="N198" s="32">
        <f t="shared" si="13"/>
        <v>0</v>
      </c>
      <c r="O198" s="40"/>
      <c r="P198" s="40"/>
      <c r="Q198" s="48" t="s">
        <v>50</v>
      </c>
    </row>
    <row r="199" spans="1:17" ht="15.75" x14ac:dyDescent="0.25">
      <c r="A199" s="32" t="s">
        <v>45</v>
      </c>
      <c r="B199" s="32" t="str">
        <f t="shared" ref="B199:B262" si="14">+D199&amp;E199&amp;F199</f>
        <v>LOMEPASIR GUDANG40</v>
      </c>
      <c r="C199" s="13" t="str">
        <f>VLOOKUP(D199,[1]equiv!$A:$B,2,FALSE)</f>
        <v>TOG</v>
      </c>
      <c r="D199" s="33" t="s">
        <v>82</v>
      </c>
      <c r="E199" s="33" t="s">
        <v>53</v>
      </c>
      <c r="F199" s="34">
        <v>40</v>
      </c>
      <c r="G199" s="35">
        <v>900</v>
      </c>
      <c r="H199" s="36" t="s">
        <v>47</v>
      </c>
      <c r="I199" s="45" t="s">
        <v>32</v>
      </c>
      <c r="J199" s="35">
        <v>0</v>
      </c>
      <c r="K199" s="7">
        <f t="shared" si="12"/>
        <v>900</v>
      </c>
      <c r="L199" s="35"/>
      <c r="M199" s="39">
        <v>45930</v>
      </c>
      <c r="N199" s="32">
        <f t="shared" si="13"/>
        <v>0</v>
      </c>
      <c r="O199" s="40"/>
      <c r="P199" s="40"/>
      <c r="Q199" s="48" t="s">
        <v>50</v>
      </c>
    </row>
    <row r="200" spans="1:17" ht="15.75" x14ac:dyDescent="0.25">
      <c r="A200" s="32" t="s">
        <v>45</v>
      </c>
      <c r="B200" s="32" t="str">
        <f t="shared" si="14"/>
        <v>LOMEPTP20</v>
      </c>
      <c r="C200" s="13" t="str">
        <f>VLOOKUP(D200,[1]equiv!$A:$B,2,FALSE)</f>
        <v>TOG</v>
      </c>
      <c r="D200" s="33" t="s">
        <v>82</v>
      </c>
      <c r="E200" s="33" t="s">
        <v>41</v>
      </c>
      <c r="F200" s="34">
        <v>20</v>
      </c>
      <c r="G200" s="35">
        <v>650</v>
      </c>
      <c r="H200" s="36" t="s">
        <v>47</v>
      </c>
      <c r="I200" s="45" t="s">
        <v>32</v>
      </c>
      <c r="J200" s="35">
        <v>0</v>
      </c>
      <c r="K200" s="7">
        <f>+IF(H200="not included",G202+J200,G202+H200+J200)</f>
        <v>745</v>
      </c>
      <c r="L200" s="42"/>
      <c r="M200" s="39">
        <v>45930</v>
      </c>
      <c r="N200" s="32">
        <f t="shared" si="13"/>
        <v>0</v>
      </c>
      <c r="O200" s="40"/>
      <c r="P200" s="40"/>
      <c r="Q200" s="48" t="s">
        <v>50</v>
      </c>
    </row>
    <row r="201" spans="1:17" ht="15.75" x14ac:dyDescent="0.25">
      <c r="A201" s="32" t="s">
        <v>45</v>
      </c>
      <c r="B201" s="32" t="str">
        <f t="shared" si="14"/>
        <v>LOMEPTP40</v>
      </c>
      <c r="C201" s="13" t="str">
        <f>VLOOKUP(D201,[1]equiv!$A:$B,2,FALSE)</f>
        <v>TOG</v>
      </c>
      <c r="D201" s="33" t="s">
        <v>82</v>
      </c>
      <c r="E201" s="33" t="s">
        <v>41</v>
      </c>
      <c r="F201" s="34">
        <v>40</v>
      </c>
      <c r="G201" s="35">
        <v>900</v>
      </c>
      <c r="H201" s="36" t="s">
        <v>47</v>
      </c>
      <c r="I201" s="45" t="s">
        <v>32</v>
      </c>
      <c r="J201" s="35">
        <v>31</v>
      </c>
      <c r="K201" s="7">
        <f>+IF(H201="not included",G203+J201,G203+H201+J201)</f>
        <v>1726</v>
      </c>
      <c r="L201" s="43"/>
      <c r="M201" s="39">
        <v>45930</v>
      </c>
      <c r="N201" s="32">
        <f t="shared" si="13"/>
        <v>0</v>
      </c>
      <c r="O201" s="32"/>
      <c r="P201" s="44"/>
      <c r="Q201" s="48" t="s">
        <v>50</v>
      </c>
    </row>
    <row r="202" spans="1:17" ht="15.75" x14ac:dyDescent="0.25">
      <c r="A202" s="21" t="s">
        <v>45</v>
      </c>
      <c r="B202" s="21" t="str">
        <f t="shared" si="14"/>
        <v>LOMEROTTERDAM20</v>
      </c>
      <c r="C202" s="22" t="str">
        <f>VLOOKUP(D202,[1]equiv!$A:$B,2,FALSE)</f>
        <v>TOG</v>
      </c>
      <c r="D202" s="23" t="s">
        <v>82</v>
      </c>
      <c r="E202" s="23" t="s">
        <v>63</v>
      </c>
      <c r="F202" s="24">
        <v>20</v>
      </c>
      <c r="G202" s="25">
        <v>745</v>
      </c>
      <c r="H202" s="26" t="s">
        <v>47</v>
      </c>
      <c r="I202" s="27" t="s">
        <v>20</v>
      </c>
      <c r="J202" s="25">
        <v>19</v>
      </c>
      <c r="K202" s="28">
        <f>+IF(H202="not included",G204+J202,G204+H202+J202)</f>
        <v>1119</v>
      </c>
      <c r="L202" s="49"/>
      <c r="M202" s="29">
        <v>45747</v>
      </c>
      <c r="N202" s="21">
        <f t="shared" si="13"/>
        <v>0</v>
      </c>
      <c r="O202" s="30"/>
      <c r="P202" s="30"/>
      <c r="Q202" s="31" t="s">
        <v>50</v>
      </c>
    </row>
    <row r="203" spans="1:17" ht="15.75" x14ac:dyDescent="0.25">
      <c r="A203" s="21" t="s">
        <v>45</v>
      </c>
      <c r="B203" s="21" t="str">
        <f t="shared" si="14"/>
        <v>LOMEROTTERDAM40</v>
      </c>
      <c r="C203" s="22" t="str">
        <f>VLOOKUP(D203,[1]equiv!$A:$B,2,FALSE)</f>
        <v>TOG</v>
      </c>
      <c r="D203" s="23" t="s">
        <v>82</v>
      </c>
      <c r="E203" s="23" t="s">
        <v>63</v>
      </c>
      <c r="F203" s="24">
        <v>40</v>
      </c>
      <c r="G203" s="25">
        <v>1695</v>
      </c>
      <c r="H203" s="26" t="s">
        <v>47</v>
      </c>
      <c r="I203" s="27" t="s">
        <v>20</v>
      </c>
      <c r="J203" s="25">
        <v>38</v>
      </c>
      <c r="K203" s="28">
        <f>+IF(H203="not included",G205+J203,G205+H203+J203)</f>
        <v>2438</v>
      </c>
      <c r="L203" s="25"/>
      <c r="M203" s="29">
        <v>45747</v>
      </c>
      <c r="N203" s="21">
        <f t="shared" si="13"/>
        <v>0</v>
      </c>
      <c r="O203" s="30"/>
      <c r="P203" s="30"/>
      <c r="Q203" s="31" t="s">
        <v>50</v>
      </c>
    </row>
    <row r="204" spans="1:17" ht="15.75" x14ac:dyDescent="0.25">
      <c r="A204" s="21" t="s">
        <v>45</v>
      </c>
      <c r="B204" s="21" t="str">
        <f t="shared" si="14"/>
        <v>LOMESZCZECIN20</v>
      </c>
      <c r="C204" s="22" t="str">
        <f>VLOOKUP(D204,[1]equiv!$A:$B,2,FALSE)</f>
        <v>TOG</v>
      </c>
      <c r="D204" s="23" t="s">
        <v>82</v>
      </c>
      <c r="E204" s="23" t="s">
        <v>54</v>
      </c>
      <c r="F204" s="24">
        <v>20</v>
      </c>
      <c r="G204" s="25">
        <v>1100</v>
      </c>
      <c r="H204" s="26" t="s">
        <v>47</v>
      </c>
      <c r="I204" s="27" t="s">
        <v>20</v>
      </c>
      <c r="J204" s="25">
        <v>19</v>
      </c>
      <c r="K204" s="28">
        <f t="shared" ref="K204:K217" si="15">+IF(H204="not included",G204+J204,G204+H204+J204)</f>
        <v>1119</v>
      </c>
      <c r="L204" s="49"/>
      <c r="M204" s="29">
        <v>45657</v>
      </c>
      <c r="N204" s="21">
        <f t="shared" si="13"/>
        <v>0</v>
      </c>
      <c r="O204" s="30"/>
      <c r="P204" s="30"/>
      <c r="Q204" s="31" t="s">
        <v>50</v>
      </c>
    </row>
    <row r="205" spans="1:17" ht="15.75" x14ac:dyDescent="0.25">
      <c r="A205" s="21" t="s">
        <v>45</v>
      </c>
      <c r="B205" s="21" t="str">
        <f t="shared" si="14"/>
        <v>LOMESZCZECIN40</v>
      </c>
      <c r="C205" s="22" t="str">
        <f>VLOOKUP(D205,[1]equiv!$A:$B,2,FALSE)</f>
        <v>TOG</v>
      </c>
      <c r="D205" s="23" t="s">
        <v>82</v>
      </c>
      <c r="E205" s="23" t="s">
        <v>54</v>
      </c>
      <c r="F205" s="24">
        <v>40</v>
      </c>
      <c r="G205" s="25">
        <v>2400</v>
      </c>
      <c r="H205" s="26" t="s">
        <v>47</v>
      </c>
      <c r="I205" s="27" t="s">
        <v>20</v>
      </c>
      <c r="J205" s="25">
        <v>38</v>
      </c>
      <c r="K205" s="28">
        <f t="shared" si="15"/>
        <v>2438</v>
      </c>
      <c r="L205" s="25"/>
      <c r="M205" s="29">
        <v>45657</v>
      </c>
      <c r="N205" s="21">
        <f t="shared" si="13"/>
        <v>0</v>
      </c>
      <c r="O205" s="30"/>
      <c r="P205" s="30"/>
      <c r="Q205" s="31" t="s">
        <v>50</v>
      </c>
    </row>
    <row r="206" spans="1:17" ht="15.75" x14ac:dyDescent="0.25">
      <c r="A206" s="30" t="s">
        <v>45</v>
      </c>
      <c r="B206" s="21" t="str">
        <f t="shared" si="14"/>
        <v>LOMEVADO LIGURE40</v>
      </c>
      <c r="C206" s="22" t="str">
        <f>VLOOKUP(D206,[1]equiv!$A:$B,2,FALSE)</f>
        <v>TOG</v>
      </c>
      <c r="D206" s="23" t="s">
        <v>82</v>
      </c>
      <c r="E206" s="23" t="s">
        <v>71</v>
      </c>
      <c r="F206" s="24">
        <v>40</v>
      </c>
      <c r="G206" s="25">
        <v>1300</v>
      </c>
      <c r="H206" s="26" t="s">
        <v>47</v>
      </c>
      <c r="I206" s="25" t="s">
        <v>20</v>
      </c>
      <c r="J206" s="25">
        <v>242</v>
      </c>
      <c r="K206" s="28">
        <f t="shared" si="15"/>
        <v>1542</v>
      </c>
      <c r="L206" s="49"/>
      <c r="M206" s="29">
        <v>45657</v>
      </c>
      <c r="N206" s="21">
        <f t="shared" si="13"/>
        <v>0</v>
      </c>
      <c r="O206" s="30"/>
      <c r="P206" s="30"/>
      <c r="Q206" s="31" t="s">
        <v>50</v>
      </c>
    </row>
    <row r="207" spans="1:17" ht="15.75" x14ac:dyDescent="0.25">
      <c r="A207" s="32" t="s">
        <v>45</v>
      </c>
      <c r="B207" s="32" t="str">
        <f t="shared" si="14"/>
        <v>LOMEVALENCIA20</v>
      </c>
      <c r="C207" s="13" t="str">
        <f>VLOOKUP(D207,[1]equiv!$A:$B,2,FALSE)</f>
        <v>TOG</v>
      </c>
      <c r="D207" s="33" t="s">
        <v>82</v>
      </c>
      <c r="E207" s="33" t="s">
        <v>55</v>
      </c>
      <c r="F207" s="34">
        <v>20</v>
      </c>
      <c r="G207" s="35">
        <v>550</v>
      </c>
      <c r="H207" s="36" t="s">
        <v>47</v>
      </c>
      <c r="I207" s="37" t="s">
        <v>20</v>
      </c>
      <c r="J207" s="35">
        <v>80</v>
      </c>
      <c r="K207" s="38">
        <f t="shared" si="15"/>
        <v>630</v>
      </c>
      <c r="L207" s="42"/>
      <c r="M207" s="39">
        <v>45930</v>
      </c>
      <c r="N207" s="32">
        <f t="shared" si="13"/>
        <v>0</v>
      </c>
      <c r="O207" s="40"/>
      <c r="P207" s="40"/>
      <c r="Q207" s="41" t="s">
        <v>50</v>
      </c>
    </row>
    <row r="208" spans="1:17" ht="15.75" x14ac:dyDescent="0.25">
      <c r="A208" s="32" t="s">
        <v>45</v>
      </c>
      <c r="B208" s="32" t="str">
        <f t="shared" si="14"/>
        <v>LOMEVALENCIA40</v>
      </c>
      <c r="C208" s="13" t="str">
        <f>VLOOKUP(D208,[1]equiv!$A:$B,2,FALSE)</f>
        <v>TOG</v>
      </c>
      <c r="D208" s="33" t="s">
        <v>82</v>
      </c>
      <c r="E208" s="33" t="s">
        <v>55</v>
      </c>
      <c r="F208" s="34">
        <v>40</v>
      </c>
      <c r="G208" s="35">
        <v>800</v>
      </c>
      <c r="H208" s="36" t="s">
        <v>47</v>
      </c>
      <c r="I208" s="37" t="s">
        <v>20</v>
      </c>
      <c r="J208" s="35">
        <v>140</v>
      </c>
      <c r="K208" s="38">
        <f t="shared" si="15"/>
        <v>940</v>
      </c>
      <c r="L208" s="43"/>
      <c r="M208" s="39">
        <v>45930</v>
      </c>
      <c r="N208" s="32">
        <f t="shared" si="13"/>
        <v>0</v>
      </c>
      <c r="O208" s="32"/>
      <c r="P208" s="44"/>
      <c r="Q208" s="41" t="s">
        <v>50</v>
      </c>
    </row>
    <row r="209" spans="1:17" ht="15.75" x14ac:dyDescent="0.25">
      <c r="A209" s="21" t="s">
        <v>45</v>
      </c>
      <c r="B209" s="21" t="str">
        <f t="shared" si="14"/>
        <v>LOMEWELLINGTON40</v>
      </c>
      <c r="C209" s="22" t="str">
        <f>VLOOKUP(D209,[1]equiv!$A:$B,2,FALSE)</f>
        <v>TOG</v>
      </c>
      <c r="D209" s="23" t="s">
        <v>82</v>
      </c>
      <c r="E209" s="23" t="s">
        <v>56</v>
      </c>
      <c r="F209" s="24">
        <v>40</v>
      </c>
      <c r="G209" s="25">
        <v>1400</v>
      </c>
      <c r="H209" s="26" t="s">
        <v>47</v>
      </c>
      <c r="I209" s="27" t="s">
        <v>32</v>
      </c>
      <c r="J209" s="25">
        <v>0</v>
      </c>
      <c r="K209" s="28">
        <f t="shared" si="15"/>
        <v>1400</v>
      </c>
      <c r="L209" s="49"/>
      <c r="M209" s="29">
        <v>45747</v>
      </c>
      <c r="N209" s="21">
        <f t="shared" si="13"/>
        <v>0</v>
      </c>
      <c r="O209" s="30"/>
      <c r="P209" s="30"/>
      <c r="Q209" s="31" t="s">
        <v>50</v>
      </c>
    </row>
    <row r="210" spans="1:17" ht="15.75" x14ac:dyDescent="0.25">
      <c r="A210" s="21" t="s">
        <v>45</v>
      </c>
      <c r="B210" s="21" t="str">
        <f t="shared" si="14"/>
        <v>LomePhiladelphia40</v>
      </c>
      <c r="C210" s="22" t="str">
        <f>VLOOKUP(D210,[1]equiv!$A:$B,2,FALSE)</f>
        <v>TOG</v>
      </c>
      <c r="D210" s="23" t="s">
        <v>83</v>
      </c>
      <c r="E210" s="23" t="s">
        <v>42</v>
      </c>
      <c r="F210" s="28">
        <v>40</v>
      </c>
      <c r="G210" s="25">
        <v>3950</v>
      </c>
      <c r="H210" s="26" t="s">
        <v>47</v>
      </c>
      <c r="I210" s="27" t="s">
        <v>32</v>
      </c>
      <c r="J210" s="25">
        <v>0</v>
      </c>
      <c r="K210" s="28">
        <f t="shared" si="15"/>
        <v>3950</v>
      </c>
      <c r="L210" s="49"/>
      <c r="M210" s="29">
        <v>45747</v>
      </c>
      <c r="N210" s="21">
        <f t="shared" si="13"/>
        <v>0</v>
      </c>
      <c r="O210" s="30"/>
      <c r="P210" s="30"/>
      <c r="Q210" s="31" t="s">
        <v>72</v>
      </c>
    </row>
    <row r="211" spans="1:17" ht="15.75" x14ac:dyDescent="0.25">
      <c r="A211" s="30" t="s">
        <v>45</v>
      </c>
      <c r="B211" s="21" t="str">
        <f t="shared" si="14"/>
        <v>MatadiAmsterdam20</v>
      </c>
      <c r="C211" s="22" t="str">
        <f>VLOOKUP(D211,[1]equiv!$A:$B,2,FALSE)</f>
        <v>CONG</v>
      </c>
      <c r="D211" s="23" t="s">
        <v>84</v>
      </c>
      <c r="E211" s="23" t="s">
        <v>25</v>
      </c>
      <c r="F211" s="24">
        <v>20</v>
      </c>
      <c r="G211" s="25">
        <v>1200</v>
      </c>
      <c r="H211" s="26" t="s">
        <v>47</v>
      </c>
      <c r="I211" s="25" t="s">
        <v>20</v>
      </c>
      <c r="J211" s="25">
        <v>19</v>
      </c>
      <c r="K211" s="28">
        <f t="shared" si="15"/>
        <v>1219</v>
      </c>
      <c r="L211" s="49"/>
      <c r="M211" s="29">
        <v>45657</v>
      </c>
      <c r="N211" s="21">
        <f t="shared" si="13"/>
        <v>0</v>
      </c>
      <c r="O211" s="30" t="s">
        <v>66</v>
      </c>
      <c r="P211" s="30"/>
      <c r="Q211" s="31" t="s">
        <v>50</v>
      </c>
    </row>
    <row r="212" spans="1:17" ht="15.75" x14ac:dyDescent="0.25">
      <c r="A212" s="30" t="s">
        <v>45</v>
      </c>
      <c r="B212" s="21" t="str">
        <f t="shared" si="14"/>
        <v>MatadiAmsterdam40</v>
      </c>
      <c r="C212" s="22" t="str">
        <f>VLOOKUP(D212,[1]equiv!$A:$B,2,FALSE)</f>
        <v>CONG</v>
      </c>
      <c r="D212" s="23" t="s">
        <v>84</v>
      </c>
      <c r="E212" s="23" t="s">
        <v>25</v>
      </c>
      <c r="F212" s="24">
        <v>40</v>
      </c>
      <c r="G212" s="25">
        <v>1900</v>
      </c>
      <c r="H212" s="26" t="s">
        <v>47</v>
      </c>
      <c r="I212" s="25" t="s">
        <v>20</v>
      </c>
      <c r="J212" s="25">
        <v>38</v>
      </c>
      <c r="K212" s="28">
        <f t="shared" si="15"/>
        <v>1938</v>
      </c>
      <c r="L212" s="49"/>
      <c r="M212" s="29">
        <v>45657</v>
      </c>
      <c r="N212" s="21">
        <f t="shared" si="13"/>
        <v>0</v>
      </c>
      <c r="O212" s="30" t="s">
        <v>66</v>
      </c>
      <c r="P212" s="30"/>
      <c r="Q212" s="31" t="s">
        <v>50</v>
      </c>
    </row>
    <row r="213" spans="1:17" ht="15.75" x14ac:dyDescent="0.25">
      <c r="A213" s="30" t="s">
        <v>45</v>
      </c>
      <c r="B213" s="21" t="str">
        <f t="shared" si="14"/>
        <v>MatadiANTWERP20</v>
      </c>
      <c r="C213" s="22" t="str">
        <f>VLOOKUP(D213,[1]equiv!$A:$B,2,FALSE)</f>
        <v>CONG</v>
      </c>
      <c r="D213" s="23" t="s">
        <v>84</v>
      </c>
      <c r="E213" s="23" t="s">
        <v>49</v>
      </c>
      <c r="F213" s="28">
        <v>20</v>
      </c>
      <c r="G213" s="25">
        <v>850</v>
      </c>
      <c r="H213" s="26" t="s">
        <v>47</v>
      </c>
      <c r="I213" s="25" t="s">
        <v>20</v>
      </c>
      <c r="J213" s="25">
        <v>19</v>
      </c>
      <c r="K213" s="28">
        <f t="shared" si="15"/>
        <v>869</v>
      </c>
      <c r="L213" s="49"/>
      <c r="M213" s="29">
        <v>45657</v>
      </c>
      <c r="N213" s="21">
        <f t="shared" si="13"/>
        <v>0</v>
      </c>
      <c r="O213" s="30"/>
      <c r="P213" s="30"/>
      <c r="Q213" s="31" t="s">
        <v>50</v>
      </c>
    </row>
    <row r="214" spans="1:17" ht="15.75" x14ac:dyDescent="0.25">
      <c r="A214" s="30" t="s">
        <v>45</v>
      </c>
      <c r="B214" s="21" t="str">
        <f t="shared" si="14"/>
        <v>MatadiANTWERP40</v>
      </c>
      <c r="C214" s="22" t="str">
        <f>VLOOKUP(D214,[1]equiv!$A:$B,2,FALSE)</f>
        <v>CONG</v>
      </c>
      <c r="D214" s="23" t="s">
        <v>84</v>
      </c>
      <c r="E214" s="23" t="s">
        <v>49</v>
      </c>
      <c r="F214" s="28">
        <v>40</v>
      </c>
      <c r="G214" s="25">
        <v>1100</v>
      </c>
      <c r="H214" s="26" t="s">
        <v>47</v>
      </c>
      <c r="I214" s="25" t="s">
        <v>20</v>
      </c>
      <c r="J214" s="25">
        <v>38</v>
      </c>
      <c r="K214" s="28">
        <f t="shared" si="15"/>
        <v>1138</v>
      </c>
      <c r="L214" s="49"/>
      <c r="M214" s="29">
        <v>45657</v>
      </c>
      <c r="N214" s="21">
        <f t="shared" si="13"/>
        <v>0</v>
      </c>
      <c r="O214" s="30"/>
      <c r="P214" s="30"/>
      <c r="Q214" s="31" t="s">
        <v>50</v>
      </c>
    </row>
    <row r="215" spans="1:17" ht="15.75" x14ac:dyDescent="0.25">
      <c r="A215" s="30" t="s">
        <v>45</v>
      </c>
      <c r="B215" s="21" t="str">
        <f t="shared" si="14"/>
        <v>MatadiBARCELONA40</v>
      </c>
      <c r="C215" s="22" t="str">
        <f>VLOOKUP(D215,[1]equiv!$A:$B,2,FALSE)</f>
        <v>CONG</v>
      </c>
      <c r="D215" s="23" t="s">
        <v>84</v>
      </c>
      <c r="E215" s="23" t="s">
        <v>51</v>
      </c>
      <c r="F215" s="28">
        <v>40</v>
      </c>
      <c r="G215" s="25">
        <v>1650</v>
      </c>
      <c r="H215" s="26" t="s">
        <v>47</v>
      </c>
      <c r="I215" s="25" t="s">
        <v>20</v>
      </c>
      <c r="J215" s="25">
        <v>38</v>
      </c>
      <c r="K215" s="28">
        <f t="shared" si="15"/>
        <v>1688</v>
      </c>
      <c r="L215" s="49"/>
      <c r="M215" s="29">
        <v>45657</v>
      </c>
      <c r="N215" s="21">
        <f t="shared" si="13"/>
        <v>0</v>
      </c>
      <c r="O215" s="30"/>
      <c r="P215" s="30"/>
      <c r="Q215" s="31" t="s">
        <v>50</v>
      </c>
    </row>
    <row r="216" spans="1:17" ht="15.75" x14ac:dyDescent="0.25">
      <c r="A216" s="30" t="s">
        <v>45</v>
      </c>
      <c r="B216" s="21" t="str">
        <f t="shared" si="14"/>
        <v>MatadiHamburg40</v>
      </c>
      <c r="C216" s="22" t="str">
        <f>VLOOKUP(D216,[1]equiv!$A:$B,2,FALSE)</f>
        <v>CONG</v>
      </c>
      <c r="D216" s="23" t="s">
        <v>84</v>
      </c>
      <c r="E216" s="23" t="s">
        <v>29</v>
      </c>
      <c r="F216" s="28">
        <v>40</v>
      </c>
      <c r="G216" s="25">
        <v>2000</v>
      </c>
      <c r="H216" s="26" t="s">
        <v>47</v>
      </c>
      <c r="I216" s="25" t="s">
        <v>20</v>
      </c>
      <c r="J216" s="25">
        <v>38</v>
      </c>
      <c r="K216" s="28">
        <f t="shared" si="15"/>
        <v>2038</v>
      </c>
      <c r="L216" s="49"/>
      <c r="M216" s="29">
        <v>45657</v>
      </c>
      <c r="N216" s="21">
        <f t="shared" si="13"/>
        <v>0</v>
      </c>
      <c r="O216" s="30"/>
      <c r="P216" s="30"/>
      <c r="Q216" s="31" t="s">
        <v>50</v>
      </c>
    </row>
    <row r="217" spans="1:17" ht="15.75" x14ac:dyDescent="0.25">
      <c r="A217" s="30" t="s">
        <v>45</v>
      </c>
      <c r="B217" s="21" t="str">
        <f t="shared" si="14"/>
        <v>MatadiValencia40</v>
      </c>
      <c r="C217" s="22" t="str">
        <f>VLOOKUP(D217,[1]equiv!$A:$B,2,FALSE)</f>
        <v>CONG</v>
      </c>
      <c r="D217" s="23" t="s">
        <v>84</v>
      </c>
      <c r="E217" s="23" t="s">
        <v>35</v>
      </c>
      <c r="F217" s="28">
        <v>40</v>
      </c>
      <c r="G217" s="25">
        <v>1700</v>
      </c>
      <c r="H217" s="26" t="s">
        <v>47</v>
      </c>
      <c r="I217" s="25" t="s">
        <v>20</v>
      </c>
      <c r="J217" s="25">
        <v>38</v>
      </c>
      <c r="K217" s="28">
        <f t="shared" si="15"/>
        <v>1738</v>
      </c>
      <c r="L217" s="49"/>
      <c r="M217" s="29">
        <v>45657</v>
      </c>
      <c r="N217" s="21">
        <f t="shared" si="13"/>
        <v>0</v>
      </c>
      <c r="O217" s="30"/>
      <c r="P217" s="30"/>
      <c r="Q217" s="31" t="s">
        <v>50</v>
      </c>
    </row>
    <row r="218" spans="1:17" ht="15.75" x14ac:dyDescent="0.25">
      <c r="A218" s="21" t="s">
        <v>45</v>
      </c>
      <c r="B218" s="21" t="str">
        <f t="shared" si="14"/>
        <v>MombasaPhiladelphia40</v>
      </c>
      <c r="C218" s="22" t="str">
        <f>VLOOKUP(D218,[1]equiv!$A:$B,2,FALSE)</f>
        <v>KEN</v>
      </c>
      <c r="D218" s="23" t="s">
        <v>85</v>
      </c>
      <c r="E218" s="23" t="s">
        <v>42</v>
      </c>
      <c r="F218" s="28">
        <v>40</v>
      </c>
      <c r="G218" s="25">
        <v>3500</v>
      </c>
      <c r="H218" s="26" t="s">
        <v>47</v>
      </c>
      <c r="I218" s="27" t="s">
        <v>32</v>
      </c>
      <c r="J218" s="25">
        <v>0</v>
      </c>
      <c r="K218" s="24">
        <v>148</v>
      </c>
      <c r="L218" s="49"/>
      <c r="M218" s="29">
        <v>45747</v>
      </c>
      <c r="N218" s="21">
        <f t="shared" si="13"/>
        <v>0</v>
      </c>
      <c r="O218" s="30"/>
      <c r="P218" s="30"/>
      <c r="Q218" s="31" t="s">
        <v>79</v>
      </c>
    </row>
    <row r="219" spans="1:17" ht="15.75" x14ac:dyDescent="0.25">
      <c r="A219" s="21" t="s">
        <v>45</v>
      </c>
      <c r="B219" s="21" t="str">
        <f t="shared" si="14"/>
        <v>MONROVIAAmsterdam20</v>
      </c>
      <c r="C219" s="22" t="str">
        <f>VLOOKUP(D219,[1]equiv!$A:$B,2,FALSE)</f>
        <v>LIB</v>
      </c>
      <c r="D219" s="23" t="s">
        <v>86</v>
      </c>
      <c r="E219" s="23" t="s">
        <v>25</v>
      </c>
      <c r="F219" s="24">
        <v>20</v>
      </c>
      <c r="G219" s="25">
        <v>850</v>
      </c>
      <c r="H219" s="26" t="s">
        <v>47</v>
      </c>
      <c r="I219" s="27" t="s">
        <v>20</v>
      </c>
      <c r="J219" s="25">
        <f>19+175</f>
        <v>194</v>
      </c>
      <c r="K219" s="28">
        <f t="shared" ref="K219:K282" si="16">+IF(H219="not included",G219+J219,G219+H219+J219)</f>
        <v>1044</v>
      </c>
      <c r="L219" s="49"/>
      <c r="M219" s="29">
        <v>45747</v>
      </c>
      <c r="N219" s="21">
        <f t="shared" si="13"/>
        <v>0</v>
      </c>
      <c r="O219" s="30" t="s">
        <v>60</v>
      </c>
      <c r="P219" s="30"/>
      <c r="Q219" s="31" t="s">
        <v>50</v>
      </c>
    </row>
    <row r="220" spans="1:17" ht="15.75" x14ac:dyDescent="0.25">
      <c r="A220" s="21" t="s">
        <v>45</v>
      </c>
      <c r="B220" s="21" t="str">
        <f t="shared" si="14"/>
        <v>MONROVIAAmsterdam40</v>
      </c>
      <c r="C220" s="22" t="str">
        <f>VLOOKUP(D220,[1]equiv!$A:$B,2,FALSE)</f>
        <v>LIB</v>
      </c>
      <c r="D220" s="23" t="s">
        <v>86</v>
      </c>
      <c r="E220" s="23" t="s">
        <v>25</v>
      </c>
      <c r="F220" s="24">
        <v>40</v>
      </c>
      <c r="G220" s="25">
        <v>1350</v>
      </c>
      <c r="H220" s="26" t="s">
        <v>47</v>
      </c>
      <c r="I220" s="27" t="s">
        <v>20</v>
      </c>
      <c r="J220" s="25">
        <f>38+250</f>
        <v>288</v>
      </c>
      <c r="K220" s="28">
        <f t="shared" si="16"/>
        <v>1638</v>
      </c>
      <c r="L220" s="25"/>
      <c r="M220" s="29">
        <v>45747</v>
      </c>
      <c r="N220" s="21">
        <f t="shared" si="13"/>
        <v>0</v>
      </c>
      <c r="O220" s="30" t="s">
        <v>60</v>
      </c>
      <c r="P220" s="30"/>
      <c r="Q220" s="31" t="s">
        <v>50</v>
      </c>
    </row>
    <row r="221" spans="1:17" ht="15.75" x14ac:dyDescent="0.25">
      <c r="A221" s="32" t="s">
        <v>45</v>
      </c>
      <c r="B221" s="32" t="str">
        <f t="shared" si="14"/>
        <v>MONROVIAANTWERP20</v>
      </c>
      <c r="C221" s="13" t="str">
        <f>VLOOKUP(D221,[1]equiv!$A:$B,2,FALSE)</f>
        <v>LIB</v>
      </c>
      <c r="D221" s="33" t="s">
        <v>86</v>
      </c>
      <c r="E221" s="33" t="s">
        <v>49</v>
      </c>
      <c r="F221" s="34">
        <v>20</v>
      </c>
      <c r="G221" s="35">
        <v>450</v>
      </c>
      <c r="H221" s="36" t="s">
        <v>47</v>
      </c>
      <c r="I221" s="45" t="s">
        <v>20</v>
      </c>
      <c r="J221" s="35">
        <v>60</v>
      </c>
      <c r="K221" s="7">
        <f t="shared" si="16"/>
        <v>510</v>
      </c>
      <c r="L221" s="50"/>
      <c r="M221" s="39">
        <v>45930</v>
      </c>
      <c r="N221" s="32">
        <f t="shared" si="13"/>
        <v>0</v>
      </c>
      <c r="Q221" s="48" t="s">
        <v>50</v>
      </c>
    </row>
    <row r="222" spans="1:17" ht="15.75" x14ac:dyDescent="0.25">
      <c r="A222" s="32" t="s">
        <v>45</v>
      </c>
      <c r="B222" s="32" t="str">
        <f t="shared" si="14"/>
        <v>MONROVIAANTWERP40</v>
      </c>
      <c r="C222" s="13" t="str">
        <f>VLOOKUP(D222,[1]equiv!$A:$B,2,FALSE)</f>
        <v>LIB</v>
      </c>
      <c r="D222" s="33" t="s">
        <v>86</v>
      </c>
      <c r="E222" s="33" t="s">
        <v>49</v>
      </c>
      <c r="F222" s="34">
        <v>40</v>
      </c>
      <c r="G222" s="35">
        <v>700</v>
      </c>
      <c r="H222" s="36" t="s">
        <v>47</v>
      </c>
      <c r="I222" s="45" t="s">
        <v>20</v>
      </c>
      <c r="J222" s="35">
        <v>100</v>
      </c>
      <c r="K222" s="7">
        <f t="shared" si="16"/>
        <v>800</v>
      </c>
      <c r="L222" s="50"/>
      <c r="M222" s="39">
        <v>45930</v>
      </c>
      <c r="N222" s="32">
        <f t="shared" si="13"/>
        <v>0</v>
      </c>
      <c r="Q222" s="48" t="s">
        <v>50</v>
      </c>
    </row>
    <row r="223" spans="1:17" ht="15.75" x14ac:dyDescent="0.25">
      <c r="A223" s="21" t="s">
        <v>45</v>
      </c>
      <c r="B223" s="21" t="str">
        <f t="shared" si="14"/>
        <v>MONROVIABARCELONA20</v>
      </c>
      <c r="C223" s="22" t="str">
        <f>VLOOKUP(D223,[1]equiv!$A:$B,2,FALSE)</f>
        <v>LIB</v>
      </c>
      <c r="D223" s="23" t="s">
        <v>86</v>
      </c>
      <c r="E223" s="23" t="s">
        <v>51</v>
      </c>
      <c r="F223" s="24">
        <v>20</v>
      </c>
      <c r="G223" s="25">
        <v>750</v>
      </c>
      <c r="H223" s="26" t="s">
        <v>47</v>
      </c>
      <c r="I223" s="27" t="s">
        <v>20</v>
      </c>
      <c r="J223" s="25">
        <v>19</v>
      </c>
      <c r="K223" s="28">
        <f t="shared" si="16"/>
        <v>769</v>
      </c>
      <c r="L223" s="49"/>
      <c r="M223" s="29">
        <v>45747</v>
      </c>
      <c r="N223" s="21">
        <f t="shared" si="13"/>
        <v>0</v>
      </c>
      <c r="O223" s="30"/>
      <c r="P223" s="30"/>
      <c r="Q223" s="31" t="s">
        <v>50</v>
      </c>
    </row>
    <row r="224" spans="1:17" ht="15.75" x14ac:dyDescent="0.25">
      <c r="A224" s="21" t="s">
        <v>45</v>
      </c>
      <c r="B224" s="21" t="str">
        <f t="shared" si="14"/>
        <v>MONROVIABARCELONA40</v>
      </c>
      <c r="C224" s="22" t="str">
        <f>VLOOKUP(D224,[1]equiv!$A:$B,2,FALSE)</f>
        <v>LIB</v>
      </c>
      <c r="D224" s="23" t="s">
        <v>86</v>
      </c>
      <c r="E224" s="23" t="s">
        <v>51</v>
      </c>
      <c r="F224" s="24">
        <v>40</v>
      </c>
      <c r="G224" s="25">
        <v>1000</v>
      </c>
      <c r="H224" s="26" t="s">
        <v>47</v>
      </c>
      <c r="I224" s="27" t="s">
        <v>20</v>
      </c>
      <c r="J224" s="25">
        <v>38</v>
      </c>
      <c r="K224" s="28">
        <f t="shared" si="16"/>
        <v>1038</v>
      </c>
      <c r="L224" s="51"/>
      <c r="M224" s="29">
        <v>45747</v>
      </c>
      <c r="N224" s="21">
        <f t="shared" si="13"/>
        <v>0</v>
      </c>
      <c r="O224" s="21"/>
      <c r="P224" s="52"/>
      <c r="Q224" s="31" t="s">
        <v>50</v>
      </c>
    </row>
    <row r="225" spans="1:17" ht="15.75" x14ac:dyDescent="0.25">
      <c r="A225" s="21" t="s">
        <v>45</v>
      </c>
      <c r="B225" s="21" t="str">
        <f t="shared" si="14"/>
        <v>MONROVIAHAMBURG20</v>
      </c>
      <c r="C225" s="22" t="str">
        <f>VLOOKUP(D225,[1]equiv!$A:$B,2,FALSE)</f>
        <v>LIB</v>
      </c>
      <c r="D225" s="23" t="s">
        <v>86</v>
      </c>
      <c r="E225" s="23" t="s">
        <v>52</v>
      </c>
      <c r="F225" s="24">
        <v>20</v>
      </c>
      <c r="G225" s="25">
        <v>900</v>
      </c>
      <c r="H225" s="26" t="s">
        <v>47</v>
      </c>
      <c r="I225" s="27" t="s">
        <v>20</v>
      </c>
      <c r="J225" s="25">
        <v>19</v>
      </c>
      <c r="K225" s="28">
        <f t="shared" si="16"/>
        <v>919</v>
      </c>
      <c r="L225" s="49"/>
      <c r="M225" s="29">
        <v>45747</v>
      </c>
      <c r="N225" s="21">
        <f t="shared" si="13"/>
        <v>0</v>
      </c>
      <c r="O225" s="30"/>
      <c r="P225" s="30"/>
      <c r="Q225" s="31" t="s">
        <v>50</v>
      </c>
    </row>
    <row r="226" spans="1:17" ht="15.75" x14ac:dyDescent="0.25">
      <c r="A226" s="21" t="s">
        <v>45</v>
      </c>
      <c r="B226" s="21" t="str">
        <f t="shared" si="14"/>
        <v>MONROVIAHAMBURG40</v>
      </c>
      <c r="C226" s="22" t="str">
        <f>VLOOKUP(D226,[1]equiv!$A:$B,2,FALSE)</f>
        <v>LIB</v>
      </c>
      <c r="D226" s="23" t="s">
        <v>86</v>
      </c>
      <c r="E226" s="23" t="s">
        <v>52</v>
      </c>
      <c r="F226" s="24">
        <v>40</v>
      </c>
      <c r="G226" s="25">
        <v>1200</v>
      </c>
      <c r="H226" s="26" t="s">
        <v>47</v>
      </c>
      <c r="I226" s="27" t="s">
        <v>20</v>
      </c>
      <c r="J226" s="25">
        <v>38</v>
      </c>
      <c r="K226" s="28">
        <f t="shared" si="16"/>
        <v>1238</v>
      </c>
      <c r="L226" s="49"/>
      <c r="M226" s="29">
        <v>45747</v>
      </c>
      <c r="N226" s="21">
        <f t="shared" si="13"/>
        <v>0</v>
      </c>
      <c r="O226" s="30"/>
      <c r="P226" s="30"/>
      <c r="Q226" s="31" t="s">
        <v>50</v>
      </c>
    </row>
    <row r="227" spans="1:17" ht="15.75" x14ac:dyDescent="0.25">
      <c r="A227" s="21" t="s">
        <v>45</v>
      </c>
      <c r="B227" s="21" t="str">
        <f t="shared" si="14"/>
        <v>MONROVIAPASIR GUDANG20</v>
      </c>
      <c r="C227" s="22" t="str">
        <f>VLOOKUP(D227,[1]equiv!$A:$B,2,FALSE)</f>
        <v>LIB</v>
      </c>
      <c r="D227" s="23" t="s">
        <v>86</v>
      </c>
      <c r="E227" s="23" t="s">
        <v>53</v>
      </c>
      <c r="F227" s="24">
        <v>20</v>
      </c>
      <c r="G227" s="25">
        <v>750</v>
      </c>
      <c r="H227" s="26" t="s">
        <v>47</v>
      </c>
      <c r="I227" s="27" t="s">
        <v>32</v>
      </c>
      <c r="J227" s="25">
        <v>0</v>
      </c>
      <c r="K227" s="28">
        <f t="shared" si="16"/>
        <v>750</v>
      </c>
      <c r="L227" s="25"/>
      <c r="M227" s="29">
        <v>45747</v>
      </c>
      <c r="N227" s="21">
        <f t="shared" si="13"/>
        <v>0</v>
      </c>
      <c r="O227" s="30"/>
      <c r="P227" s="30"/>
      <c r="Q227" s="31" t="s">
        <v>50</v>
      </c>
    </row>
    <row r="228" spans="1:17" ht="15.75" x14ac:dyDescent="0.25">
      <c r="A228" s="32" t="s">
        <v>45</v>
      </c>
      <c r="B228" s="32" t="str">
        <f t="shared" si="14"/>
        <v>MONROVIAPASIR GUDANG40</v>
      </c>
      <c r="C228" s="13" t="str">
        <f>VLOOKUP(D228,[1]equiv!$A:$B,2,FALSE)</f>
        <v>LIB</v>
      </c>
      <c r="D228" s="33" t="s">
        <v>86</v>
      </c>
      <c r="E228" s="33" t="s">
        <v>53</v>
      </c>
      <c r="F228" s="34">
        <v>40</v>
      </c>
      <c r="G228" s="35">
        <v>2245</v>
      </c>
      <c r="H228" s="36" t="s">
        <v>47</v>
      </c>
      <c r="I228" s="37" t="s">
        <v>32</v>
      </c>
      <c r="J228" s="35">
        <v>0</v>
      </c>
      <c r="K228" s="38">
        <f t="shared" si="16"/>
        <v>2245</v>
      </c>
      <c r="L228" s="42"/>
      <c r="M228" s="39">
        <v>45930</v>
      </c>
      <c r="N228" s="32">
        <f t="shared" si="13"/>
        <v>0</v>
      </c>
      <c r="O228" s="40"/>
      <c r="P228" s="40"/>
      <c r="Q228" s="41" t="s">
        <v>50</v>
      </c>
    </row>
    <row r="229" spans="1:17" ht="15.75" x14ac:dyDescent="0.25">
      <c r="A229" s="32" t="s">
        <v>45</v>
      </c>
      <c r="B229" s="32" t="str">
        <f t="shared" si="14"/>
        <v>MONROVIAPTP40</v>
      </c>
      <c r="C229" s="13" t="str">
        <f>VLOOKUP(D229,[1]equiv!$A:$B,2,FALSE)</f>
        <v>LIB</v>
      </c>
      <c r="D229" s="33" t="s">
        <v>86</v>
      </c>
      <c r="E229" s="33" t="s">
        <v>41</v>
      </c>
      <c r="F229" s="34">
        <v>40</v>
      </c>
      <c r="G229" s="35">
        <v>1000</v>
      </c>
      <c r="H229" s="36" t="s">
        <v>47</v>
      </c>
      <c r="I229" s="37" t="s">
        <v>32</v>
      </c>
      <c r="J229" s="35">
        <v>0</v>
      </c>
      <c r="K229" s="38">
        <f t="shared" si="16"/>
        <v>1000</v>
      </c>
      <c r="L229" s="42"/>
      <c r="M229" s="39">
        <v>45930</v>
      </c>
      <c r="N229" s="32">
        <f t="shared" si="13"/>
        <v>0</v>
      </c>
      <c r="O229" s="40"/>
      <c r="P229" s="40"/>
      <c r="Q229" s="41" t="s">
        <v>50</v>
      </c>
    </row>
    <row r="230" spans="1:17" ht="15.75" x14ac:dyDescent="0.25">
      <c r="A230" s="21" t="s">
        <v>45</v>
      </c>
      <c r="B230" s="21" t="str">
        <f t="shared" si="14"/>
        <v>MONROVIAROTTERDAM20</v>
      </c>
      <c r="C230" s="22" t="str">
        <f>VLOOKUP(D230,[1]equiv!$A:$B,2,FALSE)</f>
        <v>LIB</v>
      </c>
      <c r="D230" s="23" t="s">
        <v>86</v>
      </c>
      <c r="E230" s="23" t="s">
        <v>63</v>
      </c>
      <c r="F230" s="24">
        <v>20</v>
      </c>
      <c r="G230" s="25">
        <v>745</v>
      </c>
      <c r="H230" s="26" t="s">
        <v>47</v>
      </c>
      <c r="I230" s="27" t="s">
        <v>20</v>
      </c>
      <c r="J230" s="25">
        <v>19</v>
      </c>
      <c r="K230" s="28">
        <f t="shared" si="16"/>
        <v>764</v>
      </c>
      <c r="L230" s="49"/>
      <c r="M230" s="29">
        <v>45747</v>
      </c>
      <c r="N230" s="21">
        <f t="shared" si="13"/>
        <v>0</v>
      </c>
      <c r="O230" s="30"/>
      <c r="P230" s="30"/>
      <c r="Q230" s="31" t="s">
        <v>50</v>
      </c>
    </row>
    <row r="231" spans="1:17" ht="15.75" x14ac:dyDescent="0.25">
      <c r="A231" s="21" t="s">
        <v>45</v>
      </c>
      <c r="B231" s="21" t="str">
        <f t="shared" si="14"/>
        <v>MONROVIAROTTERDAM40</v>
      </c>
      <c r="C231" s="22" t="str">
        <f>VLOOKUP(D231,[1]equiv!$A:$B,2,FALSE)</f>
        <v>LIB</v>
      </c>
      <c r="D231" s="23" t="s">
        <v>86</v>
      </c>
      <c r="E231" s="23" t="s">
        <v>63</v>
      </c>
      <c r="F231" s="24">
        <v>40</v>
      </c>
      <c r="G231" s="25">
        <v>1295</v>
      </c>
      <c r="H231" s="26" t="s">
        <v>47</v>
      </c>
      <c r="I231" s="27" t="s">
        <v>20</v>
      </c>
      <c r="J231" s="25">
        <v>38</v>
      </c>
      <c r="K231" s="28">
        <f t="shared" si="16"/>
        <v>1333</v>
      </c>
      <c r="L231" s="49"/>
      <c r="M231" s="29">
        <v>45747</v>
      </c>
      <c r="N231" s="21">
        <f t="shared" si="13"/>
        <v>0</v>
      </c>
      <c r="O231" s="30"/>
      <c r="P231" s="30"/>
      <c r="Q231" s="31" t="s">
        <v>50</v>
      </c>
    </row>
    <row r="232" spans="1:17" ht="15.75" x14ac:dyDescent="0.25">
      <c r="A232" s="21" t="s">
        <v>45</v>
      </c>
      <c r="B232" s="21" t="str">
        <f t="shared" si="14"/>
        <v>MONROVIASZCZECIN20</v>
      </c>
      <c r="C232" s="22" t="str">
        <f>VLOOKUP(D232,[1]equiv!$A:$B,2,FALSE)</f>
        <v>LIB</v>
      </c>
      <c r="D232" s="23" t="s">
        <v>86</v>
      </c>
      <c r="E232" s="23" t="s">
        <v>54</v>
      </c>
      <c r="F232" s="24">
        <v>20</v>
      </c>
      <c r="G232" s="25">
        <v>1100</v>
      </c>
      <c r="H232" s="26" t="s">
        <v>47</v>
      </c>
      <c r="I232" s="27" t="s">
        <v>20</v>
      </c>
      <c r="J232" s="25">
        <v>19</v>
      </c>
      <c r="K232" s="28">
        <f t="shared" si="16"/>
        <v>1119</v>
      </c>
      <c r="L232" s="49"/>
      <c r="M232" s="29">
        <v>45657</v>
      </c>
      <c r="N232" s="21">
        <f t="shared" si="13"/>
        <v>0</v>
      </c>
      <c r="O232" s="30"/>
      <c r="P232" s="30"/>
      <c r="Q232" s="31" t="s">
        <v>50</v>
      </c>
    </row>
    <row r="233" spans="1:17" ht="15.75" x14ac:dyDescent="0.25">
      <c r="A233" s="21" t="s">
        <v>45</v>
      </c>
      <c r="B233" s="21" t="str">
        <f t="shared" si="14"/>
        <v>MONROVIASZCZECIN40</v>
      </c>
      <c r="C233" s="22" t="str">
        <f>VLOOKUP(D233,[1]equiv!$A:$B,2,FALSE)</f>
        <v>LIB</v>
      </c>
      <c r="D233" s="23" t="s">
        <v>86</v>
      </c>
      <c r="E233" s="23" t="s">
        <v>54</v>
      </c>
      <c r="F233" s="24">
        <v>40</v>
      </c>
      <c r="G233" s="25">
        <v>2000</v>
      </c>
      <c r="H233" s="26" t="s">
        <v>47</v>
      </c>
      <c r="I233" s="27" t="s">
        <v>20</v>
      </c>
      <c r="J233" s="25">
        <v>38</v>
      </c>
      <c r="K233" s="28">
        <f t="shared" si="16"/>
        <v>2038</v>
      </c>
      <c r="L233" s="25"/>
      <c r="M233" s="29">
        <v>45657</v>
      </c>
      <c r="N233" s="21">
        <f t="shared" si="13"/>
        <v>0</v>
      </c>
      <c r="O233" s="30"/>
      <c r="P233" s="30"/>
      <c r="Q233" s="31" t="s">
        <v>50</v>
      </c>
    </row>
    <row r="234" spans="1:17" ht="15.75" x14ac:dyDescent="0.25">
      <c r="A234" s="21" t="s">
        <v>45</v>
      </c>
      <c r="B234" s="21" t="str">
        <f t="shared" si="14"/>
        <v>MONROVIAVALENCIA20</v>
      </c>
      <c r="C234" s="22" t="str">
        <f>VLOOKUP(D234,[1]equiv!$A:$B,2,FALSE)</f>
        <v>LIB</v>
      </c>
      <c r="D234" s="23" t="s">
        <v>86</v>
      </c>
      <c r="E234" s="23" t="s">
        <v>55</v>
      </c>
      <c r="F234" s="24">
        <v>20</v>
      </c>
      <c r="G234" s="25">
        <v>700</v>
      </c>
      <c r="H234" s="26" t="s">
        <v>47</v>
      </c>
      <c r="I234" s="27" t="s">
        <v>20</v>
      </c>
      <c r="J234" s="25">
        <v>19</v>
      </c>
      <c r="K234" s="28">
        <f t="shared" si="16"/>
        <v>719</v>
      </c>
      <c r="L234" s="49"/>
      <c r="M234" s="29">
        <v>45747</v>
      </c>
      <c r="N234" s="21">
        <f t="shared" si="13"/>
        <v>0</v>
      </c>
      <c r="O234" s="30"/>
      <c r="P234" s="30"/>
      <c r="Q234" s="31" t="s">
        <v>50</v>
      </c>
    </row>
    <row r="235" spans="1:17" ht="15.75" x14ac:dyDescent="0.25">
      <c r="A235" s="21" t="s">
        <v>45</v>
      </c>
      <c r="B235" s="21" t="str">
        <f t="shared" si="14"/>
        <v>MONROVIAVALENCIA40</v>
      </c>
      <c r="C235" s="22" t="str">
        <f>VLOOKUP(D235,[1]equiv!$A:$B,2,FALSE)</f>
        <v>LIB</v>
      </c>
      <c r="D235" s="23" t="s">
        <v>86</v>
      </c>
      <c r="E235" s="23" t="s">
        <v>55</v>
      </c>
      <c r="F235" s="24">
        <v>40</v>
      </c>
      <c r="G235" s="25">
        <v>950</v>
      </c>
      <c r="H235" s="26" t="s">
        <v>47</v>
      </c>
      <c r="I235" s="27" t="s">
        <v>20</v>
      </c>
      <c r="J235" s="25">
        <v>38</v>
      </c>
      <c r="K235" s="28">
        <f t="shared" si="16"/>
        <v>988</v>
      </c>
      <c r="L235" s="49"/>
      <c r="M235" s="29">
        <v>45747</v>
      </c>
      <c r="N235" s="21">
        <f t="shared" si="13"/>
        <v>0</v>
      </c>
      <c r="O235" s="30"/>
      <c r="P235" s="30"/>
      <c r="Q235" s="31" t="s">
        <v>50</v>
      </c>
    </row>
    <row r="236" spans="1:17" ht="15.75" x14ac:dyDescent="0.25">
      <c r="A236" s="21" t="s">
        <v>45</v>
      </c>
      <c r="B236" s="21" t="str">
        <f t="shared" si="14"/>
        <v>MONROVIAWELLINGTON40</v>
      </c>
      <c r="C236" s="22" t="str">
        <f>VLOOKUP(D236,[1]equiv!$A:$B,2,FALSE)</f>
        <v>LIB</v>
      </c>
      <c r="D236" s="23" t="s">
        <v>86</v>
      </c>
      <c r="E236" s="23" t="s">
        <v>56</v>
      </c>
      <c r="F236" s="24">
        <v>40</v>
      </c>
      <c r="G236" s="25">
        <v>1600</v>
      </c>
      <c r="H236" s="26" t="s">
        <v>47</v>
      </c>
      <c r="I236" s="27" t="s">
        <v>32</v>
      </c>
      <c r="J236" s="25">
        <v>0</v>
      </c>
      <c r="K236" s="28">
        <f t="shared" si="16"/>
        <v>1600</v>
      </c>
      <c r="L236" s="49"/>
      <c r="M236" s="29">
        <v>45747</v>
      </c>
      <c r="N236" s="21">
        <f t="shared" si="13"/>
        <v>0</v>
      </c>
      <c r="O236" s="30"/>
      <c r="P236" s="30"/>
      <c r="Q236" s="31" t="s">
        <v>50</v>
      </c>
    </row>
    <row r="237" spans="1:17" ht="15.75" x14ac:dyDescent="0.25">
      <c r="A237" s="21" t="s">
        <v>45</v>
      </c>
      <c r="B237" s="21" t="str">
        <f t="shared" si="14"/>
        <v>NOSY BEANTWERP40</v>
      </c>
      <c r="C237" s="22" t="str">
        <f>VLOOKUP(D237,[1]equiv!$A:$B,2,FALSE)</f>
        <v>MAD</v>
      </c>
      <c r="D237" s="23" t="s">
        <v>87</v>
      </c>
      <c r="E237" s="23" t="s">
        <v>49</v>
      </c>
      <c r="F237" s="24">
        <v>40</v>
      </c>
      <c r="G237" s="25">
        <v>4400</v>
      </c>
      <c r="H237" s="26" t="s">
        <v>47</v>
      </c>
      <c r="I237" s="25" t="s">
        <v>32</v>
      </c>
      <c r="J237" s="25">
        <v>146</v>
      </c>
      <c r="K237" s="28">
        <f t="shared" si="16"/>
        <v>4546</v>
      </c>
      <c r="L237" s="49"/>
      <c r="M237" s="29">
        <v>45657</v>
      </c>
      <c r="N237" s="21">
        <f t="shared" si="13"/>
        <v>0</v>
      </c>
      <c r="O237" s="30"/>
      <c r="P237" s="30"/>
      <c r="Q237" s="31" t="s">
        <v>50</v>
      </c>
    </row>
    <row r="238" spans="1:17" ht="15.75" x14ac:dyDescent="0.25">
      <c r="A238" s="21" t="s">
        <v>45</v>
      </c>
      <c r="B238" s="21" t="str">
        <f t="shared" si="14"/>
        <v>NOSY BEANTWERP40</v>
      </c>
      <c r="C238" s="22" t="str">
        <f>VLOOKUP(D238,[1]equiv!$A:$B,2,FALSE)</f>
        <v>MAD</v>
      </c>
      <c r="D238" s="23" t="s">
        <v>87</v>
      </c>
      <c r="E238" s="23" t="s">
        <v>49</v>
      </c>
      <c r="F238" s="24">
        <v>40</v>
      </c>
      <c r="G238" s="25">
        <v>4400</v>
      </c>
      <c r="H238" s="26" t="s">
        <v>47</v>
      </c>
      <c r="I238" s="25" t="s">
        <v>32</v>
      </c>
      <c r="J238" s="25">
        <v>146</v>
      </c>
      <c r="K238" s="28">
        <f t="shared" si="16"/>
        <v>4546</v>
      </c>
      <c r="L238" s="49"/>
      <c r="M238" s="29">
        <v>45657</v>
      </c>
      <c r="N238" s="21">
        <f t="shared" si="13"/>
        <v>0</v>
      </c>
      <c r="O238" s="30"/>
      <c r="P238" s="30"/>
      <c r="Q238" s="31" t="s">
        <v>50</v>
      </c>
    </row>
    <row r="239" spans="1:17" ht="15.75" x14ac:dyDescent="0.25">
      <c r="A239" s="21" t="s">
        <v>45</v>
      </c>
      <c r="B239" s="21" t="str">
        <f t="shared" si="14"/>
        <v>NOSY BEBARCELONA40</v>
      </c>
      <c r="C239" s="22" t="str">
        <f>VLOOKUP(D239,[1]equiv!$A:$B,2,FALSE)</f>
        <v>MAD</v>
      </c>
      <c r="D239" s="23" t="s">
        <v>87</v>
      </c>
      <c r="E239" s="23" t="s">
        <v>51</v>
      </c>
      <c r="F239" s="28">
        <v>40</v>
      </c>
      <c r="G239" s="25">
        <v>4850</v>
      </c>
      <c r="H239" s="26" t="s">
        <v>47</v>
      </c>
      <c r="I239" s="25" t="s">
        <v>32</v>
      </c>
      <c r="J239" s="25">
        <v>146</v>
      </c>
      <c r="K239" s="28">
        <f t="shared" si="16"/>
        <v>4996</v>
      </c>
      <c r="L239" s="49"/>
      <c r="M239" s="29">
        <v>45657</v>
      </c>
      <c r="N239" s="21">
        <f t="shared" si="13"/>
        <v>0</v>
      </c>
      <c r="O239" s="30"/>
      <c r="P239" s="30"/>
      <c r="Q239" s="31" t="s">
        <v>50</v>
      </c>
    </row>
    <row r="240" spans="1:17" ht="15.75" x14ac:dyDescent="0.25">
      <c r="A240" s="21" t="s">
        <v>45</v>
      </c>
      <c r="B240" s="21" t="str">
        <f t="shared" si="14"/>
        <v>NOSY BEPASIR GUDANG40</v>
      </c>
      <c r="C240" s="22" t="str">
        <f>VLOOKUP(D240,[1]equiv!$A:$B,2,FALSE)</f>
        <v>MAD</v>
      </c>
      <c r="D240" s="23" t="s">
        <v>87</v>
      </c>
      <c r="E240" s="23" t="s">
        <v>53</v>
      </c>
      <c r="F240" s="24">
        <v>40</v>
      </c>
      <c r="G240" s="25">
        <v>2800</v>
      </c>
      <c r="H240" s="26" t="s">
        <v>47</v>
      </c>
      <c r="I240" s="25" t="s">
        <v>32</v>
      </c>
      <c r="J240" s="25">
        <v>192</v>
      </c>
      <c r="K240" s="28">
        <f t="shared" si="16"/>
        <v>2992</v>
      </c>
      <c r="L240" s="49"/>
      <c r="M240" s="29">
        <v>45657</v>
      </c>
      <c r="N240" s="21">
        <f t="shared" si="13"/>
        <v>0</v>
      </c>
      <c r="O240" s="30"/>
      <c r="P240" s="30"/>
      <c r="Q240" s="31" t="s">
        <v>50</v>
      </c>
    </row>
    <row r="241" spans="1:17" ht="15.75" x14ac:dyDescent="0.25">
      <c r="A241" s="21" t="s">
        <v>45</v>
      </c>
      <c r="B241" s="21" t="str">
        <f t="shared" si="14"/>
        <v>NOSY BEROTTERDAM40</v>
      </c>
      <c r="C241" s="22" t="str">
        <f>VLOOKUP(D241,[1]equiv!$A:$B,2,FALSE)</f>
        <v>MAD</v>
      </c>
      <c r="D241" s="23" t="s">
        <v>87</v>
      </c>
      <c r="E241" s="23" t="s">
        <v>63</v>
      </c>
      <c r="F241" s="24">
        <v>40</v>
      </c>
      <c r="G241" s="25">
        <v>4400</v>
      </c>
      <c r="H241" s="26" t="s">
        <v>47</v>
      </c>
      <c r="I241" s="25" t="s">
        <v>32</v>
      </c>
      <c r="J241" s="25">
        <v>146</v>
      </c>
      <c r="K241" s="28">
        <f t="shared" si="16"/>
        <v>4546</v>
      </c>
      <c r="L241" s="49"/>
      <c r="M241" s="29">
        <v>45657</v>
      </c>
      <c r="N241" s="21">
        <f t="shared" si="13"/>
        <v>0</v>
      </c>
      <c r="O241" s="30"/>
      <c r="P241" s="30"/>
      <c r="Q241" s="31" t="s">
        <v>50</v>
      </c>
    </row>
    <row r="242" spans="1:17" ht="15.75" x14ac:dyDescent="0.25">
      <c r="A242" s="21" t="s">
        <v>45</v>
      </c>
      <c r="B242" s="21" t="str">
        <f t="shared" si="14"/>
        <v>SAN PEDROAmsterdam20</v>
      </c>
      <c r="C242" s="22" t="str">
        <f>VLOOKUP(D242,[1]equiv!$A:$B,2,FALSE)</f>
        <v>IVC</v>
      </c>
      <c r="D242" s="23" t="s">
        <v>88</v>
      </c>
      <c r="E242" s="23" t="s">
        <v>25</v>
      </c>
      <c r="F242" s="24">
        <v>20</v>
      </c>
      <c r="G242" s="25">
        <v>800</v>
      </c>
      <c r="H242" s="26" t="s">
        <v>47</v>
      </c>
      <c r="I242" s="27" t="s">
        <v>20</v>
      </c>
      <c r="J242" s="25">
        <v>19</v>
      </c>
      <c r="K242" s="28">
        <f t="shared" si="16"/>
        <v>819</v>
      </c>
      <c r="L242" s="49"/>
      <c r="M242" s="29">
        <v>45747</v>
      </c>
      <c r="N242" s="21">
        <f t="shared" si="13"/>
        <v>0</v>
      </c>
      <c r="O242" s="30"/>
      <c r="P242" s="30"/>
      <c r="Q242" s="31" t="s">
        <v>50</v>
      </c>
    </row>
    <row r="243" spans="1:17" ht="15.75" x14ac:dyDescent="0.25">
      <c r="A243" s="21" t="s">
        <v>45</v>
      </c>
      <c r="B243" s="21" t="str">
        <f t="shared" si="14"/>
        <v>SAN PEDROAmsterdam40</v>
      </c>
      <c r="C243" s="22" t="str">
        <f>VLOOKUP(D243,[1]equiv!$A:$B,2,FALSE)</f>
        <v>IVC</v>
      </c>
      <c r="D243" s="23" t="s">
        <v>88</v>
      </c>
      <c r="E243" s="23" t="s">
        <v>25</v>
      </c>
      <c r="F243" s="24">
        <v>40</v>
      </c>
      <c r="G243" s="25">
        <v>1150</v>
      </c>
      <c r="H243" s="26" t="s">
        <v>47</v>
      </c>
      <c r="I243" s="27" t="s">
        <v>20</v>
      </c>
      <c r="J243" s="25">
        <v>38</v>
      </c>
      <c r="K243" s="28">
        <f t="shared" si="16"/>
        <v>1188</v>
      </c>
      <c r="L243" s="49"/>
      <c r="M243" s="29">
        <v>45747</v>
      </c>
      <c r="N243" s="21">
        <f t="shared" si="13"/>
        <v>0</v>
      </c>
      <c r="O243" s="30"/>
      <c r="P243" s="30"/>
      <c r="Q243" s="31" t="s">
        <v>50</v>
      </c>
    </row>
    <row r="244" spans="1:17" ht="15.75" x14ac:dyDescent="0.25">
      <c r="A244" s="32" t="s">
        <v>45</v>
      </c>
      <c r="B244" s="32" t="str">
        <f t="shared" si="14"/>
        <v>SAN PEDROANTWERP20</v>
      </c>
      <c r="C244" s="13" t="str">
        <f>VLOOKUP(D244,[1]equiv!$A:$B,2,FALSE)</f>
        <v>IVC</v>
      </c>
      <c r="D244" s="33" t="s">
        <v>88</v>
      </c>
      <c r="E244" s="33" t="s">
        <v>49</v>
      </c>
      <c r="F244" s="34">
        <v>20</v>
      </c>
      <c r="G244" s="35">
        <v>600</v>
      </c>
      <c r="H244" s="36" t="s">
        <v>47</v>
      </c>
      <c r="I244" s="37" t="s">
        <v>20</v>
      </c>
      <c r="J244" s="35">
        <v>60</v>
      </c>
      <c r="K244" s="38">
        <f t="shared" si="16"/>
        <v>660</v>
      </c>
      <c r="L244" s="42"/>
      <c r="M244" s="39">
        <v>45930</v>
      </c>
      <c r="N244" s="32">
        <f t="shared" si="13"/>
        <v>0</v>
      </c>
      <c r="O244" s="40"/>
      <c r="P244" s="40"/>
      <c r="Q244" s="41" t="s">
        <v>50</v>
      </c>
    </row>
    <row r="245" spans="1:17" ht="15.75" x14ac:dyDescent="0.25">
      <c r="A245" s="32" t="s">
        <v>45</v>
      </c>
      <c r="B245" s="32" t="str">
        <f t="shared" si="14"/>
        <v>SAN PEDROANTWERP40</v>
      </c>
      <c r="C245" s="13" t="str">
        <f>VLOOKUP(D245,[1]equiv!$A:$B,2,FALSE)</f>
        <v>IVC</v>
      </c>
      <c r="D245" s="33" t="s">
        <v>88</v>
      </c>
      <c r="E245" s="33" t="s">
        <v>49</v>
      </c>
      <c r="F245" s="34">
        <v>40</v>
      </c>
      <c r="G245" s="35">
        <v>800</v>
      </c>
      <c r="H245" s="36" t="s">
        <v>47</v>
      </c>
      <c r="I245" s="37" t="s">
        <v>20</v>
      </c>
      <c r="J245" s="35">
        <v>100</v>
      </c>
      <c r="K245" s="38">
        <f t="shared" si="16"/>
        <v>900</v>
      </c>
      <c r="L245" s="42"/>
      <c r="M245" s="39">
        <v>45930</v>
      </c>
      <c r="N245" s="32">
        <f t="shared" si="13"/>
        <v>0</v>
      </c>
      <c r="O245" s="40"/>
      <c r="P245" s="40"/>
      <c r="Q245" s="41" t="s">
        <v>50</v>
      </c>
    </row>
    <row r="246" spans="1:17" ht="15.75" x14ac:dyDescent="0.25">
      <c r="A246" s="21" t="s">
        <v>45</v>
      </c>
      <c r="B246" s="21" t="str">
        <f t="shared" si="14"/>
        <v>SAN PEDROANTWERP40</v>
      </c>
      <c r="C246" s="22" t="str">
        <f>VLOOKUP(D246,[1]equiv!$A:$B,2,FALSE)</f>
        <v>IVC</v>
      </c>
      <c r="D246" s="23" t="s">
        <v>88</v>
      </c>
      <c r="E246" s="23" t="s">
        <v>49</v>
      </c>
      <c r="F246" s="24">
        <v>40</v>
      </c>
      <c r="G246" s="25">
        <v>800</v>
      </c>
      <c r="H246" s="26" t="s">
        <v>47</v>
      </c>
      <c r="I246" s="27" t="s">
        <v>20</v>
      </c>
      <c r="J246" s="25">
        <v>38</v>
      </c>
      <c r="K246" s="28">
        <f t="shared" si="16"/>
        <v>838</v>
      </c>
      <c r="L246" s="49"/>
      <c r="M246" s="29">
        <v>45747</v>
      </c>
      <c r="N246" s="21">
        <f t="shared" si="13"/>
        <v>0</v>
      </c>
      <c r="O246" s="30"/>
      <c r="P246" s="30"/>
      <c r="Q246" s="31" t="s">
        <v>59</v>
      </c>
    </row>
    <row r="247" spans="1:17" ht="15.75" x14ac:dyDescent="0.25">
      <c r="A247" s="21" t="s">
        <v>45</v>
      </c>
      <c r="B247" s="21" t="str">
        <f t="shared" si="14"/>
        <v>SAN PEDROBARCELONA20</v>
      </c>
      <c r="C247" s="22" t="str">
        <f>VLOOKUP(D247,[1]equiv!$A:$B,2,FALSE)</f>
        <v>IVC</v>
      </c>
      <c r="D247" s="23" t="s">
        <v>88</v>
      </c>
      <c r="E247" s="23" t="s">
        <v>51</v>
      </c>
      <c r="F247" s="24">
        <v>20</v>
      </c>
      <c r="G247" s="25">
        <v>650</v>
      </c>
      <c r="H247" s="26" t="s">
        <v>47</v>
      </c>
      <c r="I247" s="27" t="s">
        <v>20</v>
      </c>
      <c r="J247" s="25">
        <v>19</v>
      </c>
      <c r="K247" s="28">
        <f t="shared" si="16"/>
        <v>669</v>
      </c>
      <c r="L247" s="49"/>
      <c r="M247" s="29">
        <v>45747</v>
      </c>
      <c r="N247" s="21">
        <f t="shared" si="13"/>
        <v>0</v>
      </c>
      <c r="O247" s="30"/>
      <c r="P247" s="30"/>
      <c r="Q247" s="31" t="s">
        <v>50</v>
      </c>
    </row>
    <row r="248" spans="1:17" ht="15.75" x14ac:dyDescent="0.25">
      <c r="A248" s="21" t="s">
        <v>45</v>
      </c>
      <c r="B248" s="21" t="str">
        <f t="shared" si="14"/>
        <v>SAN PEDROBARCELONA40</v>
      </c>
      <c r="C248" s="22" t="str">
        <f>VLOOKUP(D248,[1]equiv!$A:$B,2,FALSE)</f>
        <v>IVC</v>
      </c>
      <c r="D248" s="23" t="s">
        <v>88</v>
      </c>
      <c r="E248" s="23" t="s">
        <v>51</v>
      </c>
      <c r="F248" s="24">
        <v>40</v>
      </c>
      <c r="G248" s="25">
        <v>900</v>
      </c>
      <c r="H248" s="26" t="s">
        <v>47</v>
      </c>
      <c r="I248" s="27" t="s">
        <v>20</v>
      </c>
      <c r="J248" s="25">
        <v>38</v>
      </c>
      <c r="K248" s="28">
        <f t="shared" si="16"/>
        <v>938</v>
      </c>
      <c r="L248" s="49"/>
      <c r="M248" s="29">
        <v>45747</v>
      </c>
      <c r="N248" s="21">
        <f t="shared" si="13"/>
        <v>0</v>
      </c>
      <c r="O248" s="30"/>
      <c r="P248" s="30"/>
      <c r="Q248" s="31" t="s">
        <v>50</v>
      </c>
    </row>
    <row r="249" spans="1:17" ht="15.75" x14ac:dyDescent="0.25">
      <c r="A249" s="21" t="s">
        <v>45</v>
      </c>
      <c r="B249" s="21" t="str">
        <f t="shared" si="14"/>
        <v>SAN PEDROHAMBURG20</v>
      </c>
      <c r="C249" s="22" t="str">
        <f>VLOOKUP(D249,[1]equiv!$A:$B,2,FALSE)</f>
        <v>IVC</v>
      </c>
      <c r="D249" s="23" t="s">
        <v>88</v>
      </c>
      <c r="E249" s="23" t="s">
        <v>52</v>
      </c>
      <c r="F249" s="24">
        <v>20</v>
      </c>
      <c r="G249" s="25">
        <v>800</v>
      </c>
      <c r="H249" s="26" t="s">
        <v>47</v>
      </c>
      <c r="I249" s="27" t="s">
        <v>20</v>
      </c>
      <c r="J249" s="25">
        <v>19</v>
      </c>
      <c r="K249" s="28">
        <f t="shared" si="16"/>
        <v>819</v>
      </c>
      <c r="L249" s="49"/>
      <c r="M249" s="29">
        <v>45747</v>
      </c>
      <c r="N249" s="21">
        <f t="shared" si="13"/>
        <v>0</v>
      </c>
      <c r="O249" s="30"/>
      <c r="P249" s="30"/>
      <c r="Q249" s="31" t="s">
        <v>50</v>
      </c>
    </row>
    <row r="250" spans="1:17" ht="15.75" x14ac:dyDescent="0.25">
      <c r="A250" s="21" t="s">
        <v>45</v>
      </c>
      <c r="B250" s="21" t="str">
        <f t="shared" si="14"/>
        <v>SAN PEDROHAMBURG40</v>
      </c>
      <c r="C250" s="22" t="str">
        <f>VLOOKUP(D250,[1]equiv!$A:$B,2,FALSE)</f>
        <v>IVC</v>
      </c>
      <c r="D250" s="23" t="s">
        <v>88</v>
      </c>
      <c r="E250" s="23" t="s">
        <v>52</v>
      </c>
      <c r="F250" s="24">
        <v>40</v>
      </c>
      <c r="G250" s="25">
        <v>1000</v>
      </c>
      <c r="H250" s="26" t="s">
        <v>47</v>
      </c>
      <c r="I250" s="27" t="s">
        <v>20</v>
      </c>
      <c r="J250" s="25">
        <v>38</v>
      </c>
      <c r="K250" s="28">
        <f t="shared" si="16"/>
        <v>1038</v>
      </c>
      <c r="L250" s="49"/>
      <c r="M250" s="29">
        <v>45747</v>
      </c>
      <c r="N250" s="21">
        <f t="shared" si="13"/>
        <v>0</v>
      </c>
      <c r="O250" s="30"/>
      <c r="P250" s="30"/>
      <c r="Q250" s="31" t="s">
        <v>50</v>
      </c>
    </row>
    <row r="251" spans="1:17" ht="15.75" x14ac:dyDescent="0.25">
      <c r="A251" s="32" t="s">
        <v>45</v>
      </c>
      <c r="B251" s="32" t="str">
        <f t="shared" si="14"/>
        <v>SAN PEDROPASIR GUDANG20</v>
      </c>
      <c r="C251" s="13" t="str">
        <f>VLOOKUP(D251,[1]equiv!$A:$B,2,FALSE)</f>
        <v>IVC</v>
      </c>
      <c r="D251" s="33" t="s">
        <v>88</v>
      </c>
      <c r="E251" s="33" t="s">
        <v>53</v>
      </c>
      <c r="F251" s="34">
        <v>20</v>
      </c>
      <c r="G251" s="35">
        <v>700</v>
      </c>
      <c r="H251" s="36" t="s">
        <v>47</v>
      </c>
      <c r="I251" s="37" t="s">
        <v>32</v>
      </c>
      <c r="J251" s="35">
        <v>0</v>
      </c>
      <c r="K251" s="38">
        <f t="shared" si="16"/>
        <v>700</v>
      </c>
      <c r="L251" s="42"/>
      <c r="M251" s="39">
        <v>45930</v>
      </c>
      <c r="N251" s="32">
        <f t="shared" si="13"/>
        <v>0</v>
      </c>
      <c r="O251" s="40"/>
      <c r="P251" s="40"/>
      <c r="Q251" s="41" t="s">
        <v>50</v>
      </c>
    </row>
    <row r="252" spans="1:17" ht="15.75" x14ac:dyDescent="0.25">
      <c r="A252" s="32" t="s">
        <v>45</v>
      </c>
      <c r="B252" s="32" t="str">
        <f t="shared" si="14"/>
        <v>SAN PEDROPASIR GUDANG40</v>
      </c>
      <c r="C252" s="13" t="str">
        <f>VLOOKUP(D252,[1]equiv!$A:$B,2,FALSE)</f>
        <v>IVC</v>
      </c>
      <c r="D252" s="33" t="s">
        <v>88</v>
      </c>
      <c r="E252" s="33" t="s">
        <v>53</v>
      </c>
      <c r="F252" s="34">
        <v>40</v>
      </c>
      <c r="G252" s="35">
        <v>1000</v>
      </c>
      <c r="H252" s="36" t="s">
        <v>47</v>
      </c>
      <c r="I252" s="37" t="s">
        <v>32</v>
      </c>
      <c r="J252" s="35">
        <v>0</v>
      </c>
      <c r="K252" s="38">
        <f t="shared" si="16"/>
        <v>1000</v>
      </c>
      <c r="L252" s="42"/>
      <c r="M252" s="39">
        <v>45930</v>
      </c>
      <c r="N252" s="32">
        <f t="shared" si="13"/>
        <v>0</v>
      </c>
      <c r="O252" s="40"/>
      <c r="P252" s="40"/>
      <c r="Q252" s="41" t="s">
        <v>50</v>
      </c>
    </row>
    <row r="253" spans="1:17" ht="15.75" x14ac:dyDescent="0.25">
      <c r="A253" s="32" t="s">
        <v>45</v>
      </c>
      <c r="B253" s="32" t="str">
        <f t="shared" si="14"/>
        <v>SAN PEDROPTP20</v>
      </c>
      <c r="C253" s="13" t="str">
        <f>VLOOKUP(D253,[1]equiv!$A:$B,2,FALSE)</f>
        <v>IVC</v>
      </c>
      <c r="D253" s="33" t="s">
        <v>88</v>
      </c>
      <c r="E253" s="33" t="s">
        <v>41</v>
      </c>
      <c r="F253" s="34">
        <v>20</v>
      </c>
      <c r="G253" s="35">
        <v>800</v>
      </c>
      <c r="H253" s="36" t="s">
        <v>47</v>
      </c>
      <c r="I253" s="37" t="s">
        <v>32</v>
      </c>
      <c r="J253" s="35">
        <v>0</v>
      </c>
      <c r="K253" s="38">
        <f t="shared" si="16"/>
        <v>800</v>
      </c>
      <c r="L253" s="42"/>
      <c r="M253" s="39">
        <v>45930</v>
      </c>
      <c r="N253" s="32">
        <f t="shared" si="13"/>
        <v>0</v>
      </c>
      <c r="O253" s="40"/>
      <c r="P253" s="40"/>
      <c r="Q253" s="41" t="s">
        <v>50</v>
      </c>
    </row>
    <row r="254" spans="1:17" ht="15.75" x14ac:dyDescent="0.25">
      <c r="A254" s="32" t="s">
        <v>45</v>
      </c>
      <c r="B254" s="32" t="str">
        <f t="shared" si="14"/>
        <v>SAN PEDROPTP40</v>
      </c>
      <c r="C254" s="13" t="str">
        <f>VLOOKUP(D254,[1]equiv!$A:$B,2,FALSE)</f>
        <v>IVC</v>
      </c>
      <c r="D254" s="33" t="s">
        <v>88</v>
      </c>
      <c r="E254" s="33" t="s">
        <v>41</v>
      </c>
      <c r="F254" s="34">
        <v>40</v>
      </c>
      <c r="G254" s="35">
        <v>1100</v>
      </c>
      <c r="H254" s="36" t="s">
        <v>47</v>
      </c>
      <c r="I254" s="37" t="s">
        <v>32</v>
      </c>
      <c r="J254" s="35">
        <v>0</v>
      </c>
      <c r="K254" s="38">
        <f t="shared" si="16"/>
        <v>1100</v>
      </c>
      <c r="L254" s="42"/>
      <c r="M254" s="39">
        <v>45930</v>
      </c>
      <c r="N254" s="32">
        <f t="shared" si="13"/>
        <v>0</v>
      </c>
      <c r="O254" s="40"/>
      <c r="P254" s="40"/>
      <c r="Q254" s="41" t="s">
        <v>50</v>
      </c>
    </row>
    <row r="255" spans="1:17" ht="15.75" x14ac:dyDescent="0.25">
      <c r="A255" s="21" t="s">
        <v>45</v>
      </c>
      <c r="B255" s="21" t="str">
        <f t="shared" si="14"/>
        <v>SAN PEDROROTTERDAM20</v>
      </c>
      <c r="C255" s="22" t="str">
        <f>VLOOKUP(D255,[1]equiv!$A:$B,2,FALSE)</f>
        <v>IVC</v>
      </c>
      <c r="D255" s="23" t="s">
        <v>88</v>
      </c>
      <c r="E255" s="23" t="s">
        <v>63</v>
      </c>
      <c r="F255" s="24">
        <v>20</v>
      </c>
      <c r="G255" s="25">
        <v>625</v>
      </c>
      <c r="H255" s="26" t="s">
        <v>47</v>
      </c>
      <c r="I255" s="27" t="s">
        <v>20</v>
      </c>
      <c r="J255" s="25">
        <v>19</v>
      </c>
      <c r="K255" s="28">
        <f t="shared" si="16"/>
        <v>644</v>
      </c>
      <c r="L255" s="49"/>
      <c r="M255" s="29">
        <v>45747</v>
      </c>
      <c r="N255" s="21">
        <f t="shared" si="13"/>
        <v>0</v>
      </c>
      <c r="O255" s="30"/>
      <c r="P255" s="30"/>
      <c r="Q255" s="31" t="s">
        <v>50</v>
      </c>
    </row>
    <row r="256" spans="1:17" ht="15.75" x14ac:dyDescent="0.25">
      <c r="A256" s="21" t="s">
        <v>45</v>
      </c>
      <c r="B256" s="21" t="str">
        <f t="shared" si="14"/>
        <v>SAN PEDROROTTERDAM40</v>
      </c>
      <c r="C256" s="22" t="str">
        <f>VLOOKUP(D256,[1]equiv!$A:$B,2,FALSE)</f>
        <v>IVC</v>
      </c>
      <c r="D256" s="23" t="s">
        <v>88</v>
      </c>
      <c r="E256" s="23" t="s">
        <v>63</v>
      </c>
      <c r="F256" s="24">
        <v>40</v>
      </c>
      <c r="G256" s="25">
        <v>1050</v>
      </c>
      <c r="H256" s="26" t="s">
        <v>47</v>
      </c>
      <c r="I256" s="27" t="s">
        <v>20</v>
      </c>
      <c r="J256" s="25">
        <v>38</v>
      </c>
      <c r="K256" s="28">
        <f t="shared" si="16"/>
        <v>1088</v>
      </c>
      <c r="L256" s="49"/>
      <c r="M256" s="29">
        <v>45747</v>
      </c>
      <c r="N256" s="21">
        <f t="shared" si="13"/>
        <v>0</v>
      </c>
      <c r="O256" s="30"/>
      <c r="P256" s="30"/>
      <c r="Q256" s="31" t="s">
        <v>50</v>
      </c>
    </row>
    <row r="257" spans="1:17" ht="15.75" x14ac:dyDescent="0.25">
      <c r="A257" s="21" t="s">
        <v>45</v>
      </c>
      <c r="B257" s="21" t="str">
        <f t="shared" si="14"/>
        <v>SAN PEDROVALENCIA20</v>
      </c>
      <c r="C257" s="22" t="str">
        <f>VLOOKUP(D257,[1]equiv!$A:$B,2,FALSE)</f>
        <v>IVC</v>
      </c>
      <c r="D257" s="23" t="s">
        <v>88</v>
      </c>
      <c r="E257" s="23" t="s">
        <v>55</v>
      </c>
      <c r="F257" s="24">
        <v>20</v>
      </c>
      <c r="G257" s="25">
        <v>600</v>
      </c>
      <c r="H257" s="26" t="s">
        <v>47</v>
      </c>
      <c r="I257" s="27" t="s">
        <v>20</v>
      </c>
      <c r="J257" s="25">
        <v>19</v>
      </c>
      <c r="K257" s="28">
        <f t="shared" si="16"/>
        <v>619</v>
      </c>
      <c r="L257" s="49"/>
      <c r="M257" s="29">
        <v>45747</v>
      </c>
      <c r="N257" s="21">
        <f t="shared" si="13"/>
        <v>0</v>
      </c>
      <c r="O257" s="30"/>
      <c r="P257" s="30"/>
      <c r="Q257" s="31" t="s">
        <v>50</v>
      </c>
    </row>
    <row r="258" spans="1:17" ht="15.75" x14ac:dyDescent="0.25">
      <c r="A258" s="21" t="s">
        <v>45</v>
      </c>
      <c r="B258" s="21" t="str">
        <f t="shared" si="14"/>
        <v>SAN PEDROVALENCIA40</v>
      </c>
      <c r="C258" s="22" t="str">
        <f>VLOOKUP(D258,[1]equiv!$A:$B,2,FALSE)</f>
        <v>IVC</v>
      </c>
      <c r="D258" s="23" t="s">
        <v>88</v>
      </c>
      <c r="E258" s="23" t="s">
        <v>55</v>
      </c>
      <c r="F258" s="24">
        <v>40</v>
      </c>
      <c r="G258" s="25">
        <v>900</v>
      </c>
      <c r="H258" s="26" t="s">
        <v>47</v>
      </c>
      <c r="I258" s="27" t="s">
        <v>20</v>
      </c>
      <c r="J258" s="25">
        <v>38</v>
      </c>
      <c r="K258" s="28">
        <f t="shared" si="16"/>
        <v>938</v>
      </c>
      <c r="L258" s="49"/>
      <c r="M258" s="29">
        <v>45747</v>
      </c>
      <c r="N258" s="21">
        <f t="shared" ref="N258:N321" si="17">IF(H258="not included",0,1)</f>
        <v>0</v>
      </c>
      <c r="O258" s="30"/>
      <c r="P258" s="30"/>
      <c r="Q258" s="31" t="s">
        <v>50</v>
      </c>
    </row>
    <row r="259" spans="1:17" ht="15.75" x14ac:dyDescent="0.25">
      <c r="A259" s="21" t="s">
        <v>45</v>
      </c>
      <c r="B259" s="21" t="str">
        <f t="shared" si="14"/>
        <v>SAN PEDROWELLINGTON40</v>
      </c>
      <c r="C259" s="22" t="str">
        <f>VLOOKUP(D259,[1]equiv!$A:$B,2,FALSE)</f>
        <v>IVC</v>
      </c>
      <c r="D259" s="23" t="s">
        <v>88</v>
      </c>
      <c r="E259" s="23" t="s">
        <v>56</v>
      </c>
      <c r="F259" s="24">
        <v>40</v>
      </c>
      <c r="G259" s="25">
        <v>1700</v>
      </c>
      <c r="H259" s="26" t="s">
        <v>47</v>
      </c>
      <c r="I259" s="27" t="s">
        <v>32</v>
      </c>
      <c r="J259" s="25">
        <v>0</v>
      </c>
      <c r="K259" s="28">
        <f t="shared" si="16"/>
        <v>1700</v>
      </c>
      <c r="L259" s="49"/>
      <c r="M259" s="29">
        <v>45747</v>
      </c>
      <c r="N259" s="21">
        <f t="shared" si="17"/>
        <v>0</v>
      </c>
      <c r="O259" s="30"/>
      <c r="P259" s="30"/>
      <c r="Q259" s="31" t="s">
        <v>50</v>
      </c>
    </row>
    <row r="260" spans="1:17" ht="15.75" x14ac:dyDescent="0.25">
      <c r="A260" s="21" t="s">
        <v>45</v>
      </c>
      <c r="B260" s="21" t="str">
        <f t="shared" si="14"/>
        <v>SAN PEDROSZCZECIN40</v>
      </c>
      <c r="C260" s="22" t="str">
        <f>VLOOKUP(D260,[1]equiv!$A:$B,2,FALSE)</f>
        <v>IVC</v>
      </c>
      <c r="D260" s="23" t="s">
        <v>88</v>
      </c>
      <c r="E260" s="23" t="s">
        <v>54</v>
      </c>
      <c r="F260" s="24">
        <v>40</v>
      </c>
      <c r="G260" s="25">
        <v>2145</v>
      </c>
      <c r="H260" s="26" t="s">
        <v>47</v>
      </c>
      <c r="I260" s="27" t="s">
        <v>20</v>
      </c>
      <c r="J260" s="25">
        <v>0</v>
      </c>
      <c r="K260" s="28">
        <f t="shared" si="16"/>
        <v>2145</v>
      </c>
      <c r="L260" s="49"/>
      <c r="M260" s="29">
        <v>45747</v>
      </c>
      <c r="N260" s="21">
        <f t="shared" si="17"/>
        <v>0</v>
      </c>
      <c r="O260" s="30"/>
      <c r="P260" s="30"/>
      <c r="Q260" s="31" t="s">
        <v>50</v>
      </c>
    </row>
    <row r="261" spans="1:17" ht="15.75" x14ac:dyDescent="0.25">
      <c r="A261" s="21" t="s">
        <v>45</v>
      </c>
      <c r="B261" s="21" t="str">
        <f t="shared" si="14"/>
        <v>TAKORADIPASIR GUDANG20</v>
      </c>
      <c r="C261" s="22" t="str">
        <f>VLOOKUP(D261,[1]equiv!$A:$B,2,FALSE)</f>
        <v>GHA</v>
      </c>
      <c r="D261" s="23" t="s">
        <v>89</v>
      </c>
      <c r="E261" s="23" t="s">
        <v>53</v>
      </c>
      <c r="F261" s="24">
        <v>20</v>
      </c>
      <c r="G261" s="25">
        <v>800</v>
      </c>
      <c r="H261" s="26">
        <v>250</v>
      </c>
      <c r="I261" s="27" t="s">
        <v>32</v>
      </c>
      <c r="J261" s="25">
        <v>0</v>
      </c>
      <c r="K261" s="28">
        <f t="shared" si="16"/>
        <v>1050</v>
      </c>
      <c r="L261" s="49"/>
      <c r="M261" s="29">
        <v>45747</v>
      </c>
      <c r="N261" s="21">
        <f t="shared" si="17"/>
        <v>1</v>
      </c>
      <c r="O261" s="30"/>
      <c r="P261" s="30"/>
      <c r="Q261" s="31" t="s">
        <v>50</v>
      </c>
    </row>
    <row r="262" spans="1:17" ht="15.75" x14ac:dyDescent="0.25">
      <c r="A262" s="21" t="s">
        <v>45</v>
      </c>
      <c r="B262" s="21" t="str">
        <f t="shared" si="14"/>
        <v>TAKORADIPASIR GUDANG40</v>
      </c>
      <c r="C262" s="22" t="str">
        <f>VLOOKUP(D262,[1]equiv!$A:$B,2,FALSE)</f>
        <v>GHA</v>
      </c>
      <c r="D262" s="23" t="s">
        <v>89</v>
      </c>
      <c r="E262" s="23" t="s">
        <v>53</v>
      </c>
      <c r="F262" s="24">
        <v>40</v>
      </c>
      <c r="G262" s="25">
        <v>1200</v>
      </c>
      <c r="H262" s="26">
        <v>500</v>
      </c>
      <c r="I262" s="27" t="s">
        <v>32</v>
      </c>
      <c r="J262" s="25">
        <v>0</v>
      </c>
      <c r="K262" s="28">
        <f t="shared" si="16"/>
        <v>1700</v>
      </c>
      <c r="L262" s="49"/>
      <c r="M262" s="29">
        <v>45747</v>
      </c>
      <c r="N262" s="21">
        <f t="shared" si="17"/>
        <v>1</v>
      </c>
      <c r="O262" s="30"/>
      <c r="P262" s="30"/>
      <c r="Q262" s="31" t="s">
        <v>50</v>
      </c>
    </row>
    <row r="263" spans="1:17" ht="15.75" x14ac:dyDescent="0.25">
      <c r="A263" s="21" t="s">
        <v>45</v>
      </c>
      <c r="B263" s="21" t="str">
        <f t="shared" ref="B263:B326" si="18">+D263&amp;E263&amp;F263</f>
        <v>TAKORADIPTP20</v>
      </c>
      <c r="C263" s="22" t="str">
        <f>VLOOKUP(D263,[1]equiv!$A:$B,2,FALSE)</f>
        <v>GHA</v>
      </c>
      <c r="D263" s="23" t="s">
        <v>89</v>
      </c>
      <c r="E263" s="23" t="s">
        <v>41</v>
      </c>
      <c r="F263" s="24">
        <v>20</v>
      </c>
      <c r="G263" s="25">
        <v>900</v>
      </c>
      <c r="H263" s="26">
        <v>250</v>
      </c>
      <c r="I263" s="27" t="s">
        <v>32</v>
      </c>
      <c r="J263" s="25">
        <v>0</v>
      </c>
      <c r="K263" s="28">
        <f t="shared" si="16"/>
        <v>1150</v>
      </c>
      <c r="L263" s="49"/>
      <c r="M263" s="29">
        <v>45747</v>
      </c>
      <c r="N263" s="21">
        <f t="shared" si="17"/>
        <v>1</v>
      </c>
      <c r="O263" s="30"/>
      <c r="P263" s="30"/>
      <c r="Q263" s="31" t="s">
        <v>50</v>
      </c>
    </row>
    <row r="264" spans="1:17" ht="15.75" x14ac:dyDescent="0.25">
      <c r="A264" s="21" t="s">
        <v>45</v>
      </c>
      <c r="B264" s="21" t="str">
        <f t="shared" si="18"/>
        <v>TAKORADIPTP40</v>
      </c>
      <c r="C264" s="22" t="str">
        <f>VLOOKUP(D264,[1]equiv!$A:$B,2,FALSE)</f>
        <v>GHA</v>
      </c>
      <c r="D264" s="23" t="s">
        <v>89</v>
      </c>
      <c r="E264" s="23" t="s">
        <v>41</v>
      </c>
      <c r="F264" s="24">
        <v>40</v>
      </c>
      <c r="G264" s="25">
        <v>1450</v>
      </c>
      <c r="H264" s="26">
        <v>500</v>
      </c>
      <c r="I264" s="27" t="s">
        <v>32</v>
      </c>
      <c r="J264" s="25">
        <v>0</v>
      </c>
      <c r="K264" s="28">
        <f t="shared" si="16"/>
        <v>1950</v>
      </c>
      <c r="L264" s="49"/>
      <c r="M264" s="29">
        <v>45747</v>
      </c>
      <c r="N264" s="21">
        <f t="shared" si="17"/>
        <v>1</v>
      </c>
      <c r="O264" s="30"/>
      <c r="P264" s="30"/>
      <c r="Q264" s="31" t="s">
        <v>50</v>
      </c>
    </row>
    <row r="265" spans="1:17" ht="15.75" x14ac:dyDescent="0.25">
      <c r="A265" s="21" t="s">
        <v>45</v>
      </c>
      <c r="B265" s="21" t="str">
        <f t="shared" si="18"/>
        <v>TAKORADISURABAYA40</v>
      </c>
      <c r="C265" s="22" t="str">
        <f>VLOOKUP(D265,[1]equiv!$A:$B,2,FALSE)</f>
        <v>GHA</v>
      </c>
      <c r="D265" s="23" t="s">
        <v>89</v>
      </c>
      <c r="E265" s="23" t="s">
        <v>70</v>
      </c>
      <c r="F265" s="24">
        <v>40</v>
      </c>
      <c r="G265" s="25">
        <v>1500</v>
      </c>
      <c r="H265" s="26">
        <v>500</v>
      </c>
      <c r="I265" s="27" t="s">
        <v>32</v>
      </c>
      <c r="J265" s="25">
        <v>0</v>
      </c>
      <c r="K265" s="28">
        <f t="shared" si="16"/>
        <v>2000</v>
      </c>
      <c r="L265" s="49"/>
      <c r="M265" s="29">
        <v>45747</v>
      </c>
      <c r="N265" s="21">
        <f t="shared" si="17"/>
        <v>1</v>
      </c>
      <c r="O265" s="30"/>
      <c r="P265" s="30"/>
      <c r="Q265" s="31" t="s">
        <v>50</v>
      </c>
    </row>
    <row r="266" spans="1:17" ht="15.75" x14ac:dyDescent="0.25">
      <c r="A266" s="21" t="s">
        <v>45</v>
      </c>
      <c r="B266" s="21" t="str">
        <f t="shared" si="18"/>
        <v>TAKORADISZCZECIN20</v>
      </c>
      <c r="C266" s="22" t="str">
        <f>VLOOKUP(D266,[1]equiv!$A:$B,2,FALSE)</f>
        <v>GHA</v>
      </c>
      <c r="D266" s="23" t="s">
        <v>89</v>
      </c>
      <c r="E266" s="23" t="s">
        <v>54</v>
      </c>
      <c r="F266" s="24">
        <v>20</v>
      </c>
      <c r="G266" s="25">
        <v>1300</v>
      </c>
      <c r="H266" s="26">
        <v>200</v>
      </c>
      <c r="I266" s="27" t="s">
        <v>20</v>
      </c>
      <c r="J266" s="25">
        <v>19</v>
      </c>
      <c r="K266" s="28">
        <f t="shared" si="16"/>
        <v>1519</v>
      </c>
      <c r="L266" s="49"/>
      <c r="M266" s="29">
        <v>45747</v>
      </c>
      <c r="N266" s="21">
        <f t="shared" si="17"/>
        <v>1</v>
      </c>
      <c r="O266" s="30"/>
      <c r="P266" s="30"/>
      <c r="Q266" s="31" t="s">
        <v>50</v>
      </c>
    </row>
    <row r="267" spans="1:17" ht="15.75" x14ac:dyDescent="0.25">
      <c r="A267" s="21" t="s">
        <v>45</v>
      </c>
      <c r="B267" s="21" t="str">
        <f t="shared" si="18"/>
        <v>TAKORADISZCZECIN40</v>
      </c>
      <c r="C267" s="22" t="str">
        <f>VLOOKUP(D267,[1]equiv!$A:$B,2,FALSE)</f>
        <v>GHA</v>
      </c>
      <c r="D267" s="23" t="s">
        <v>89</v>
      </c>
      <c r="E267" s="23" t="s">
        <v>54</v>
      </c>
      <c r="F267" s="24">
        <v>40</v>
      </c>
      <c r="G267" s="25">
        <v>2550</v>
      </c>
      <c r="H267" s="26">
        <v>400</v>
      </c>
      <c r="I267" s="27" t="s">
        <v>20</v>
      </c>
      <c r="J267" s="25">
        <v>38</v>
      </c>
      <c r="K267" s="28">
        <f t="shared" si="16"/>
        <v>2988</v>
      </c>
      <c r="L267" s="49"/>
      <c r="M267" s="29">
        <v>45747</v>
      </c>
      <c r="N267" s="21">
        <f t="shared" si="17"/>
        <v>1</v>
      </c>
      <c r="O267" s="30"/>
      <c r="P267" s="30"/>
      <c r="Q267" s="31" t="s">
        <v>50</v>
      </c>
    </row>
    <row r="268" spans="1:17" ht="15.75" x14ac:dyDescent="0.25">
      <c r="A268" s="21" t="s">
        <v>45</v>
      </c>
      <c r="B268" s="21" t="str">
        <f t="shared" si="18"/>
        <v>TAKORADIWELLINGTON40</v>
      </c>
      <c r="C268" s="22" t="str">
        <f>VLOOKUP(D268,[1]equiv!$A:$B,2,FALSE)</f>
        <v>GHA</v>
      </c>
      <c r="D268" s="23" t="s">
        <v>89</v>
      </c>
      <c r="E268" s="23" t="s">
        <v>56</v>
      </c>
      <c r="F268" s="24">
        <v>40</v>
      </c>
      <c r="G268" s="25">
        <v>1650</v>
      </c>
      <c r="H268" s="26">
        <v>500</v>
      </c>
      <c r="I268" s="27" t="s">
        <v>32</v>
      </c>
      <c r="J268" s="25">
        <v>0</v>
      </c>
      <c r="K268" s="28">
        <f t="shared" si="16"/>
        <v>2150</v>
      </c>
      <c r="L268" s="49"/>
      <c r="M268" s="29">
        <v>45747</v>
      </c>
      <c r="N268" s="21">
        <f t="shared" si="17"/>
        <v>1</v>
      </c>
      <c r="O268" s="30"/>
      <c r="P268" s="30"/>
      <c r="Q268" s="31" t="s">
        <v>50</v>
      </c>
    </row>
    <row r="269" spans="1:17" ht="15.75" x14ac:dyDescent="0.25">
      <c r="A269" s="21" t="s">
        <v>45</v>
      </c>
      <c r="B269" s="21" t="str">
        <f t="shared" si="18"/>
        <v>TEMAPASIR GUDANG20</v>
      </c>
      <c r="C269" s="22" t="str">
        <f>VLOOKUP(D269,[1]equiv!$A:$B,2,FALSE)</f>
        <v>GHA</v>
      </c>
      <c r="D269" s="23" t="s">
        <v>90</v>
      </c>
      <c r="E269" s="23" t="s">
        <v>53</v>
      </c>
      <c r="F269" s="24">
        <v>20</v>
      </c>
      <c r="G269" s="25">
        <v>550</v>
      </c>
      <c r="H269" s="26">
        <v>250</v>
      </c>
      <c r="I269" s="27" t="s">
        <v>32</v>
      </c>
      <c r="J269" s="25">
        <v>0</v>
      </c>
      <c r="K269" s="28">
        <f t="shared" si="16"/>
        <v>800</v>
      </c>
      <c r="L269" s="49"/>
      <c r="M269" s="29">
        <v>45747</v>
      </c>
      <c r="N269" s="21">
        <f t="shared" si="17"/>
        <v>1</v>
      </c>
      <c r="O269" s="30"/>
      <c r="P269" s="30"/>
      <c r="Q269" s="31" t="s">
        <v>50</v>
      </c>
    </row>
    <row r="270" spans="1:17" ht="15.75" x14ac:dyDescent="0.25">
      <c r="A270" s="21" t="s">
        <v>45</v>
      </c>
      <c r="B270" s="21" t="str">
        <f t="shared" si="18"/>
        <v>TEMAPASIR GUDANG40</v>
      </c>
      <c r="C270" s="22" t="str">
        <f>VLOOKUP(D270,[1]equiv!$A:$B,2,FALSE)</f>
        <v>GHA</v>
      </c>
      <c r="D270" s="23" t="s">
        <v>90</v>
      </c>
      <c r="E270" s="23" t="s">
        <v>53</v>
      </c>
      <c r="F270" s="24">
        <v>40</v>
      </c>
      <c r="G270" s="25">
        <v>800</v>
      </c>
      <c r="H270" s="26">
        <v>500</v>
      </c>
      <c r="I270" s="27" t="s">
        <v>32</v>
      </c>
      <c r="J270" s="25">
        <v>0</v>
      </c>
      <c r="K270" s="28">
        <f t="shared" si="16"/>
        <v>1300</v>
      </c>
      <c r="L270" s="49"/>
      <c r="M270" s="29">
        <v>45747</v>
      </c>
      <c r="N270" s="21">
        <f t="shared" si="17"/>
        <v>1</v>
      </c>
      <c r="O270" s="30"/>
      <c r="P270" s="30"/>
      <c r="Q270" s="31" t="s">
        <v>50</v>
      </c>
    </row>
    <row r="271" spans="1:17" ht="15.75" x14ac:dyDescent="0.25">
      <c r="A271" s="21" t="s">
        <v>45</v>
      </c>
      <c r="B271" s="21" t="str">
        <f t="shared" si="18"/>
        <v>TEMAPTP20</v>
      </c>
      <c r="C271" s="22" t="str">
        <f>VLOOKUP(D271,[1]equiv!$A:$B,2,FALSE)</f>
        <v>GHA</v>
      </c>
      <c r="D271" s="23" t="s">
        <v>90</v>
      </c>
      <c r="E271" s="23" t="s">
        <v>41</v>
      </c>
      <c r="F271" s="24">
        <v>20</v>
      </c>
      <c r="G271" s="25">
        <v>550</v>
      </c>
      <c r="H271" s="26">
        <v>250</v>
      </c>
      <c r="I271" s="27" t="s">
        <v>32</v>
      </c>
      <c r="J271" s="25">
        <v>0</v>
      </c>
      <c r="K271" s="28">
        <f t="shared" si="16"/>
        <v>800</v>
      </c>
      <c r="L271" s="49"/>
      <c r="M271" s="29">
        <v>45747</v>
      </c>
      <c r="N271" s="21">
        <f t="shared" si="17"/>
        <v>1</v>
      </c>
      <c r="O271" s="30"/>
      <c r="P271" s="30"/>
      <c r="Q271" s="31" t="s">
        <v>50</v>
      </c>
    </row>
    <row r="272" spans="1:17" ht="15.75" x14ac:dyDescent="0.25">
      <c r="A272" s="21" t="s">
        <v>45</v>
      </c>
      <c r="B272" s="21" t="str">
        <f t="shared" si="18"/>
        <v>TEMAPTP40</v>
      </c>
      <c r="C272" s="22" t="str">
        <f>VLOOKUP(D272,[1]equiv!$A:$B,2,FALSE)</f>
        <v>GHA</v>
      </c>
      <c r="D272" s="23" t="s">
        <v>90</v>
      </c>
      <c r="E272" s="23" t="s">
        <v>41</v>
      </c>
      <c r="F272" s="24">
        <v>40</v>
      </c>
      <c r="G272" s="25">
        <v>800</v>
      </c>
      <c r="H272" s="26">
        <v>500</v>
      </c>
      <c r="I272" s="27" t="s">
        <v>32</v>
      </c>
      <c r="J272" s="25">
        <v>0</v>
      </c>
      <c r="K272" s="28">
        <f t="shared" si="16"/>
        <v>1300</v>
      </c>
      <c r="L272" s="49"/>
      <c r="M272" s="29">
        <v>45747</v>
      </c>
      <c r="N272" s="21">
        <f t="shared" si="17"/>
        <v>1</v>
      </c>
      <c r="O272" s="30"/>
      <c r="P272" s="30"/>
      <c r="Q272" s="31" t="s">
        <v>50</v>
      </c>
    </row>
    <row r="273" spans="1:17" ht="15.75" x14ac:dyDescent="0.25">
      <c r="A273" s="21" t="s">
        <v>45</v>
      </c>
      <c r="B273" s="21" t="str">
        <f t="shared" si="18"/>
        <v>TEMASurabaya40</v>
      </c>
      <c r="C273" s="22" t="str">
        <f>VLOOKUP(D273,[1]equiv!$A:$B,2,FALSE)</f>
        <v>GHA</v>
      </c>
      <c r="D273" s="23" t="s">
        <v>90</v>
      </c>
      <c r="E273" s="23" t="s">
        <v>40</v>
      </c>
      <c r="F273" s="24">
        <v>40</v>
      </c>
      <c r="G273" s="25">
        <v>1000</v>
      </c>
      <c r="H273" s="26">
        <v>500</v>
      </c>
      <c r="I273" s="27" t="s">
        <v>32</v>
      </c>
      <c r="J273" s="25">
        <v>0</v>
      </c>
      <c r="K273" s="28">
        <f t="shared" si="16"/>
        <v>1500</v>
      </c>
      <c r="L273" s="49"/>
      <c r="M273" s="29">
        <v>45747</v>
      </c>
      <c r="N273" s="21">
        <f t="shared" si="17"/>
        <v>1</v>
      </c>
      <c r="O273" s="30"/>
      <c r="P273" s="30"/>
      <c r="Q273" s="31" t="s">
        <v>50</v>
      </c>
    </row>
    <row r="274" spans="1:17" ht="15.75" x14ac:dyDescent="0.25">
      <c r="A274" s="21" t="s">
        <v>45</v>
      </c>
      <c r="B274" s="21" t="str">
        <f t="shared" si="18"/>
        <v>TEMASZCZECIN20</v>
      </c>
      <c r="C274" s="22" t="str">
        <f>VLOOKUP(D274,[1]equiv!$A:$B,2,FALSE)</f>
        <v>GHA</v>
      </c>
      <c r="D274" s="23" t="s">
        <v>90</v>
      </c>
      <c r="E274" s="23" t="s">
        <v>54</v>
      </c>
      <c r="F274" s="24">
        <v>20</v>
      </c>
      <c r="G274" s="25">
        <v>1300</v>
      </c>
      <c r="H274" s="26">
        <v>200</v>
      </c>
      <c r="I274" s="27" t="s">
        <v>20</v>
      </c>
      <c r="J274" s="25">
        <v>19</v>
      </c>
      <c r="K274" s="28">
        <f t="shared" si="16"/>
        <v>1519</v>
      </c>
      <c r="L274" s="49"/>
      <c r="M274" s="29">
        <v>45747</v>
      </c>
      <c r="N274" s="21">
        <f t="shared" si="17"/>
        <v>1</v>
      </c>
      <c r="O274" s="30"/>
      <c r="P274" s="30"/>
      <c r="Q274" s="31" t="s">
        <v>50</v>
      </c>
    </row>
    <row r="275" spans="1:17" ht="15.75" x14ac:dyDescent="0.25">
      <c r="A275" s="21" t="s">
        <v>45</v>
      </c>
      <c r="B275" s="21" t="str">
        <f t="shared" si="18"/>
        <v>TEMASZCZECIN40</v>
      </c>
      <c r="C275" s="22" t="str">
        <f>VLOOKUP(D275,[1]equiv!$A:$B,2,FALSE)</f>
        <v>GHA</v>
      </c>
      <c r="D275" s="23" t="s">
        <v>90</v>
      </c>
      <c r="E275" s="23" t="s">
        <v>54</v>
      </c>
      <c r="F275" s="24">
        <v>40</v>
      </c>
      <c r="G275" s="25">
        <v>2550</v>
      </c>
      <c r="H275" s="26">
        <v>400</v>
      </c>
      <c r="I275" s="27" t="s">
        <v>20</v>
      </c>
      <c r="J275" s="25">
        <v>38</v>
      </c>
      <c r="K275" s="28">
        <f t="shared" si="16"/>
        <v>2988</v>
      </c>
      <c r="L275" s="49"/>
      <c r="M275" s="29">
        <v>45747</v>
      </c>
      <c r="N275" s="21">
        <f t="shared" si="17"/>
        <v>1</v>
      </c>
      <c r="O275" s="30"/>
      <c r="P275" s="30"/>
      <c r="Q275" s="31" t="s">
        <v>50</v>
      </c>
    </row>
    <row r="276" spans="1:17" ht="15.75" x14ac:dyDescent="0.25">
      <c r="A276" s="21" t="s">
        <v>45</v>
      </c>
      <c r="B276" s="21" t="str">
        <f t="shared" si="18"/>
        <v>TEMAWELLINGTON40</v>
      </c>
      <c r="C276" s="22" t="str">
        <f>VLOOKUP(D276,[1]equiv!$A:$B,2,FALSE)</f>
        <v>GHA</v>
      </c>
      <c r="D276" s="23" t="s">
        <v>90</v>
      </c>
      <c r="E276" s="23" t="s">
        <v>56</v>
      </c>
      <c r="F276" s="24">
        <v>40</v>
      </c>
      <c r="G276" s="25">
        <v>1400</v>
      </c>
      <c r="H276" s="26">
        <v>500</v>
      </c>
      <c r="I276" s="27" t="s">
        <v>32</v>
      </c>
      <c r="J276" s="25">
        <v>0</v>
      </c>
      <c r="K276" s="28">
        <f t="shared" si="16"/>
        <v>1900</v>
      </c>
      <c r="L276" s="49"/>
      <c r="M276" s="29">
        <v>45747</v>
      </c>
      <c r="N276" s="21">
        <f t="shared" si="17"/>
        <v>1</v>
      </c>
      <c r="O276" s="30"/>
      <c r="P276" s="30"/>
      <c r="Q276" s="31" t="s">
        <v>50</v>
      </c>
    </row>
    <row r="277" spans="1:17" ht="15.75" x14ac:dyDescent="0.25">
      <c r="A277" s="55" t="s">
        <v>91</v>
      </c>
      <c r="B277" s="12" t="str">
        <f t="shared" si="18"/>
        <v>CARTAGENAANTWERP20</v>
      </c>
      <c r="C277" s="13" t="str">
        <f>VLOOKUP(D277,[1]equiv!A:B,2,FALSE)</f>
        <v>COL</v>
      </c>
      <c r="D277" t="s">
        <v>92</v>
      </c>
      <c r="E277" t="s">
        <v>49</v>
      </c>
      <c r="F277">
        <v>20</v>
      </c>
      <c r="G277">
        <v>65</v>
      </c>
      <c r="H277" t="s">
        <v>47</v>
      </c>
      <c r="I277" t="s">
        <v>32</v>
      </c>
      <c r="J277">
        <v>335</v>
      </c>
      <c r="K277" s="7">
        <f t="shared" si="16"/>
        <v>400</v>
      </c>
      <c r="L277" s="46"/>
      <c r="M277" s="56">
        <v>45930</v>
      </c>
      <c r="N277" s="12">
        <f t="shared" si="17"/>
        <v>0</v>
      </c>
      <c r="O277" s="12"/>
      <c r="P277" s="47"/>
      <c r="Q277" s="57" t="s">
        <v>93</v>
      </c>
    </row>
    <row r="278" spans="1:17" ht="15.75" x14ac:dyDescent="0.25">
      <c r="A278" s="55" t="s">
        <v>91</v>
      </c>
      <c r="B278" s="12" t="str">
        <f t="shared" si="18"/>
        <v>CARTAGENAANTWERP40</v>
      </c>
      <c r="C278" s="13" t="str">
        <f>VLOOKUP(D278,[1]equiv!A:B,2,FALSE)</f>
        <v>COL</v>
      </c>
      <c r="D278" t="s">
        <v>92</v>
      </c>
      <c r="E278" t="s">
        <v>49</v>
      </c>
      <c r="F278">
        <v>40</v>
      </c>
      <c r="G278">
        <v>265</v>
      </c>
      <c r="H278" t="s">
        <v>47</v>
      </c>
      <c r="I278" t="s">
        <v>32</v>
      </c>
      <c r="J278">
        <v>670</v>
      </c>
      <c r="K278" s="7">
        <f t="shared" si="16"/>
        <v>935</v>
      </c>
      <c r="L278" s="46"/>
      <c r="M278" s="56">
        <v>45930</v>
      </c>
      <c r="N278" s="12">
        <f t="shared" si="17"/>
        <v>0</v>
      </c>
      <c r="O278" s="12"/>
      <c r="P278" s="58"/>
      <c r="Q278" s="57" t="s">
        <v>93</v>
      </c>
    </row>
    <row r="279" spans="1:17" ht="15.75" x14ac:dyDescent="0.25">
      <c r="A279" s="55" t="s">
        <v>91</v>
      </c>
      <c r="B279" s="12" t="str">
        <f t="shared" si="18"/>
        <v>CARTAGENAAMSTERDAM20</v>
      </c>
      <c r="C279" s="13" t="str">
        <f>VLOOKUP(D279,[1]equiv!A:B,2,FALSE)</f>
        <v>COL</v>
      </c>
      <c r="D279" t="s">
        <v>92</v>
      </c>
      <c r="E279" t="s">
        <v>94</v>
      </c>
      <c r="F279">
        <v>20</v>
      </c>
      <c r="G279">
        <v>280</v>
      </c>
      <c r="H279" t="s">
        <v>47</v>
      </c>
      <c r="I279" t="s">
        <v>32</v>
      </c>
      <c r="J279">
        <v>335</v>
      </c>
      <c r="K279" s="7">
        <f t="shared" si="16"/>
        <v>615</v>
      </c>
      <c r="L279" s="46"/>
      <c r="M279" s="56">
        <v>45930</v>
      </c>
      <c r="N279" s="12">
        <f t="shared" si="17"/>
        <v>0</v>
      </c>
      <c r="O279" s="12"/>
      <c r="P279" s="47"/>
      <c r="Q279" s="57" t="s">
        <v>93</v>
      </c>
    </row>
    <row r="280" spans="1:17" ht="15.75" x14ac:dyDescent="0.25">
      <c r="A280" s="55" t="s">
        <v>91</v>
      </c>
      <c r="B280" s="12" t="str">
        <f t="shared" si="18"/>
        <v>CARTAGENAAMSTERDAM40</v>
      </c>
      <c r="C280" s="13" t="str">
        <f>VLOOKUP(D280,[1]equiv!A:B,2,FALSE)</f>
        <v>COL</v>
      </c>
      <c r="D280" t="s">
        <v>92</v>
      </c>
      <c r="E280" t="s">
        <v>94</v>
      </c>
      <c r="F280">
        <v>40</v>
      </c>
      <c r="G280">
        <v>490</v>
      </c>
      <c r="H280" t="s">
        <v>47</v>
      </c>
      <c r="I280" t="s">
        <v>32</v>
      </c>
      <c r="J280">
        <v>670</v>
      </c>
      <c r="K280" s="7">
        <f t="shared" si="16"/>
        <v>1160</v>
      </c>
      <c r="L280" s="46"/>
      <c r="M280" s="56">
        <v>45930</v>
      </c>
      <c r="N280" s="12">
        <f t="shared" si="17"/>
        <v>0</v>
      </c>
      <c r="O280" s="12"/>
      <c r="P280" s="58"/>
      <c r="Q280" s="57" t="s">
        <v>93</v>
      </c>
    </row>
    <row r="281" spans="1:17" ht="15.75" x14ac:dyDescent="0.25">
      <c r="A281" s="55" t="s">
        <v>91</v>
      </c>
      <c r="B281" s="12" t="str">
        <f t="shared" si="18"/>
        <v>CARTAGENAROTTERDAM20</v>
      </c>
      <c r="C281" s="13" t="str">
        <f>VLOOKUP(D281,[1]equiv!A:B,2,FALSE)</f>
        <v>COL</v>
      </c>
      <c r="D281" t="s">
        <v>92</v>
      </c>
      <c r="E281" t="s">
        <v>63</v>
      </c>
      <c r="F281">
        <v>20</v>
      </c>
      <c r="G281">
        <v>130</v>
      </c>
      <c r="H281" t="s">
        <v>47</v>
      </c>
      <c r="I281" t="s">
        <v>32</v>
      </c>
      <c r="J281">
        <v>335</v>
      </c>
      <c r="K281" s="7">
        <f t="shared" si="16"/>
        <v>465</v>
      </c>
      <c r="L281" s="46"/>
      <c r="M281" s="56">
        <v>45930</v>
      </c>
      <c r="N281" s="12">
        <f t="shared" si="17"/>
        <v>0</v>
      </c>
      <c r="O281" s="12"/>
      <c r="P281" s="58"/>
      <c r="Q281" s="57" t="s">
        <v>93</v>
      </c>
    </row>
    <row r="282" spans="1:17" ht="15.75" x14ac:dyDescent="0.25">
      <c r="A282" s="55" t="s">
        <v>91</v>
      </c>
      <c r="B282" s="12" t="str">
        <f t="shared" si="18"/>
        <v>CARTAGENAROTTERDAM40</v>
      </c>
      <c r="C282" s="13" t="str">
        <f>VLOOKUP(D282,[1]equiv!A:B,2,FALSE)</f>
        <v>COL</v>
      </c>
      <c r="D282" t="s">
        <v>92</v>
      </c>
      <c r="E282" t="s">
        <v>63</v>
      </c>
      <c r="F282">
        <v>40</v>
      </c>
      <c r="G282">
        <v>265</v>
      </c>
      <c r="H282" t="s">
        <v>47</v>
      </c>
      <c r="I282" t="s">
        <v>32</v>
      </c>
      <c r="J282">
        <v>670</v>
      </c>
      <c r="K282" s="7">
        <f t="shared" si="16"/>
        <v>935</v>
      </c>
      <c r="L282" s="46"/>
      <c r="M282" s="56">
        <v>45930</v>
      </c>
      <c r="N282" s="12">
        <f t="shared" si="17"/>
        <v>0</v>
      </c>
      <c r="O282" s="12"/>
      <c r="P282" s="47"/>
      <c r="Q282" s="57" t="s">
        <v>93</v>
      </c>
    </row>
    <row r="283" spans="1:17" ht="15.75" x14ac:dyDescent="0.25">
      <c r="A283" s="55" t="s">
        <v>91</v>
      </c>
      <c r="B283" s="12" t="str">
        <f t="shared" si="18"/>
        <v>CARTAGENAHAMBURG20</v>
      </c>
      <c r="C283" s="13" t="str">
        <f>VLOOKUP(D283,[1]equiv!A:B,2,FALSE)</f>
        <v>COL</v>
      </c>
      <c r="D283" t="s">
        <v>92</v>
      </c>
      <c r="E283" t="s">
        <v>52</v>
      </c>
      <c r="F283">
        <v>20</v>
      </c>
      <c r="G283">
        <v>105</v>
      </c>
      <c r="H283" t="s">
        <v>47</v>
      </c>
      <c r="I283" t="s">
        <v>32</v>
      </c>
      <c r="J283">
        <v>335</v>
      </c>
      <c r="K283" s="7">
        <f t="shared" ref="K283:K346" si="19">+IF(H283="not included",G283+J283,G283+H283+J283)</f>
        <v>440</v>
      </c>
      <c r="L283" s="46"/>
      <c r="M283" s="56">
        <v>45930</v>
      </c>
      <c r="N283" s="12">
        <f t="shared" si="17"/>
        <v>0</v>
      </c>
      <c r="O283" s="12"/>
      <c r="P283" s="47"/>
      <c r="Q283" s="57" t="s">
        <v>93</v>
      </c>
    </row>
    <row r="284" spans="1:17" ht="15.75" x14ac:dyDescent="0.25">
      <c r="A284" s="55" t="s">
        <v>91</v>
      </c>
      <c r="B284" s="12" t="str">
        <f t="shared" si="18"/>
        <v>CARTAGENAHAMBURG40</v>
      </c>
      <c r="C284" s="13" t="str">
        <f>VLOOKUP(D284,[1]equiv!A:B,2,FALSE)</f>
        <v>COL</v>
      </c>
      <c r="D284" t="s">
        <v>92</v>
      </c>
      <c r="E284" t="s">
        <v>52</v>
      </c>
      <c r="F284">
        <v>40</v>
      </c>
      <c r="G284">
        <v>265</v>
      </c>
      <c r="H284" t="s">
        <v>47</v>
      </c>
      <c r="I284" t="s">
        <v>32</v>
      </c>
      <c r="J284">
        <v>670</v>
      </c>
      <c r="K284" s="7">
        <f t="shared" si="19"/>
        <v>935</v>
      </c>
      <c r="L284" s="46"/>
      <c r="M284" s="56">
        <v>45930</v>
      </c>
      <c r="N284" s="12">
        <f t="shared" si="17"/>
        <v>0</v>
      </c>
      <c r="O284" s="12"/>
      <c r="P284" s="47"/>
      <c r="Q284" s="57" t="s">
        <v>93</v>
      </c>
    </row>
    <row r="285" spans="1:17" ht="15.75" x14ac:dyDescent="0.25">
      <c r="A285" s="55" t="s">
        <v>91</v>
      </c>
      <c r="B285" s="12" t="str">
        <f t="shared" si="18"/>
        <v>CARTAGENATALLINN20</v>
      </c>
      <c r="C285" s="13" t="str">
        <f>VLOOKUP(D285,[1]equiv!A:B,2,FALSE)</f>
        <v>COL</v>
      </c>
      <c r="D285" t="s">
        <v>92</v>
      </c>
      <c r="E285" t="s">
        <v>95</v>
      </c>
      <c r="F285">
        <v>20</v>
      </c>
      <c r="G285">
        <v>600</v>
      </c>
      <c r="H285" t="s">
        <v>47</v>
      </c>
      <c r="I285" t="s">
        <v>32</v>
      </c>
      <c r="J285">
        <v>335</v>
      </c>
      <c r="K285" s="7">
        <f t="shared" si="19"/>
        <v>935</v>
      </c>
      <c r="L285" s="46"/>
      <c r="M285" s="56">
        <v>45930</v>
      </c>
      <c r="N285" s="12">
        <f t="shared" si="17"/>
        <v>0</v>
      </c>
      <c r="O285" s="12"/>
      <c r="P285" s="58"/>
      <c r="Q285" s="57" t="s">
        <v>93</v>
      </c>
    </row>
    <row r="286" spans="1:17" ht="15.75" x14ac:dyDescent="0.25">
      <c r="A286" s="55" t="s">
        <v>91</v>
      </c>
      <c r="B286" s="12" t="str">
        <f t="shared" si="18"/>
        <v>CARTAGENATALLINN40</v>
      </c>
      <c r="C286" s="13" t="str">
        <f>VLOOKUP(D286,[1]equiv!A:B,2,FALSE)</f>
        <v>COL</v>
      </c>
      <c r="D286" t="s">
        <v>92</v>
      </c>
      <c r="E286" t="s">
        <v>95</v>
      </c>
      <c r="F286">
        <v>40</v>
      </c>
      <c r="G286">
        <v>600</v>
      </c>
      <c r="H286" t="s">
        <v>47</v>
      </c>
      <c r="I286" t="s">
        <v>32</v>
      </c>
      <c r="J286">
        <v>670</v>
      </c>
      <c r="K286" s="7">
        <f t="shared" si="19"/>
        <v>1270</v>
      </c>
      <c r="L286" s="46"/>
      <c r="M286" s="56">
        <v>45930</v>
      </c>
      <c r="N286" s="12">
        <f t="shared" si="17"/>
        <v>0</v>
      </c>
      <c r="O286" s="12"/>
      <c r="P286" s="47"/>
      <c r="Q286" s="57" t="s">
        <v>93</v>
      </c>
    </row>
    <row r="287" spans="1:17" ht="15.75" x14ac:dyDescent="0.25">
      <c r="A287" s="55" t="s">
        <v>91</v>
      </c>
      <c r="B287" s="12" t="str">
        <f t="shared" si="18"/>
        <v>CARTAGENABARCELONA20</v>
      </c>
      <c r="C287" s="13" t="str">
        <f>VLOOKUP(D287,[1]equiv!A:B,2,FALSE)</f>
        <v>COL</v>
      </c>
      <c r="D287" t="s">
        <v>92</v>
      </c>
      <c r="E287" t="s">
        <v>51</v>
      </c>
      <c r="F287">
        <v>20</v>
      </c>
      <c r="G287">
        <v>855</v>
      </c>
      <c r="H287" t="s">
        <v>47</v>
      </c>
      <c r="I287" t="s">
        <v>32</v>
      </c>
      <c r="J287">
        <v>431</v>
      </c>
      <c r="K287" s="7">
        <f t="shared" si="19"/>
        <v>1286</v>
      </c>
      <c r="L287" s="46"/>
      <c r="M287" s="56">
        <v>45930</v>
      </c>
      <c r="N287" s="12">
        <f t="shared" si="17"/>
        <v>0</v>
      </c>
      <c r="O287" s="12"/>
      <c r="P287" s="47"/>
      <c r="Q287" s="57" t="s">
        <v>93</v>
      </c>
    </row>
    <row r="288" spans="1:17" ht="15.75" x14ac:dyDescent="0.25">
      <c r="A288" s="55" t="s">
        <v>91</v>
      </c>
      <c r="B288" s="12" t="str">
        <f t="shared" si="18"/>
        <v>CARTAGENABARCELONA40</v>
      </c>
      <c r="C288" s="13" t="str">
        <f>VLOOKUP(D288,[1]equiv!A:B,2,FALSE)</f>
        <v>COL</v>
      </c>
      <c r="D288" t="s">
        <v>92</v>
      </c>
      <c r="E288" t="s">
        <v>51</v>
      </c>
      <c r="F288">
        <v>40</v>
      </c>
      <c r="G288">
        <v>725</v>
      </c>
      <c r="H288" t="s">
        <v>47</v>
      </c>
      <c r="I288" t="s">
        <v>32</v>
      </c>
      <c r="J288">
        <v>862</v>
      </c>
      <c r="K288" s="7">
        <f t="shared" si="19"/>
        <v>1587</v>
      </c>
      <c r="L288" s="46"/>
      <c r="M288" s="56">
        <v>45930</v>
      </c>
      <c r="N288" s="12">
        <f t="shared" si="17"/>
        <v>0</v>
      </c>
      <c r="O288" s="12"/>
      <c r="P288" s="58"/>
      <c r="Q288" s="57" t="s">
        <v>93</v>
      </c>
    </row>
    <row r="289" spans="1:17" ht="15.75" x14ac:dyDescent="0.25">
      <c r="A289" s="55" t="s">
        <v>91</v>
      </c>
      <c r="B289" s="12" t="str">
        <f t="shared" si="18"/>
        <v>CARTAGENAVALENCIA20</v>
      </c>
      <c r="C289" s="13" t="str">
        <f>VLOOKUP(D289,[1]equiv!A:B,2,FALSE)</f>
        <v>COL</v>
      </c>
      <c r="D289" t="s">
        <v>92</v>
      </c>
      <c r="E289" t="s">
        <v>55</v>
      </c>
      <c r="F289">
        <v>20</v>
      </c>
      <c r="G289">
        <v>870</v>
      </c>
      <c r="H289" t="s">
        <v>47</v>
      </c>
      <c r="I289" t="s">
        <v>32</v>
      </c>
      <c r="J289">
        <v>431</v>
      </c>
      <c r="K289" s="7">
        <f t="shared" si="19"/>
        <v>1301</v>
      </c>
      <c r="L289" s="46"/>
      <c r="M289" s="56">
        <v>45930</v>
      </c>
      <c r="N289" s="12">
        <f t="shared" si="17"/>
        <v>0</v>
      </c>
      <c r="O289" s="12"/>
      <c r="P289" s="47"/>
      <c r="Q289" s="57" t="s">
        <v>93</v>
      </c>
    </row>
    <row r="290" spans="1:17" ht="15.75" x14ac:dyDescent="0.25">
      <c r="A290" s="55" t="s">
        <v>91</v>
      </c>
      <c r="B290" s="12" t="str">
        <f t="shared" si="18"/>
        <v>CARTAGENAVALENCIA40</v>
      </c>
      <c r="C290" s="13" t="str">
        <f>VLOOKUP(D290,[1]equiv!A:B,2,FALSE)</f>
        <v>COL</v>
      </c>
      <c r="D290" t="s">
        <v>92</v>
      </c>
      <c r="E290" t="s">
        <v>55</v>
      </c>
      <c r="F290">
        <v>40</v>
      </c>
      <c r="G290">
        <v>725</v>
      </c>
      <c r="H290" t="s">
        <v>47</v>
      </c>
      <c r="I290" t="s">
        <v>32</v>
      </c>
      <c r="J290">
        <v>862</v>
      </c>
      <c r="K290" s="7">
        <f t="shared" si="19"/>
        <v>1587</v>
      </c>
      <c r="L290" s="46"/>
      <c r="M290" s="56">
        <v>45930</v>
      </c>
      <c r="N290" s="12">
        <f t="shared" si="17"/>
        <v>0</v>
      </c>
      <c r="O290" s="12"/>
      <c r="P290" s="47"/>
      <c r="Q290" s="57" t="s">
        <v>93</v>
      </c>
    </row>
    <row r="291" spans="1:17" ht="15.75" x14ac:dyDescent="0.25">
      <c r="A291" s="55" t="s">
        <v>91</v>
      </c>
      <c r="B291" s="12" t="str">
        <f t="shared" si="18"/>
        <v>CARTAGENAGENOA20</v>
      </c>
      <c r="C291" s="13" t="str">
        <f>VLOOKUP(D291,[1]equiv!A:B,2,FALSE)</f>
        <v>COL</v>
      </c>
      <c r="D291" t="s">
        <v>92</v>
      </c>
      <c r="E291" t="s">
        <v>69</v>
      </c>
      <c r="F291">
        <v>20</v>
      </c>
      <c r="G291">
        <v>870</v>
      </c>
      <c r="H291" t="s">
        <v>47</v>
      </c>
      <c r="I291" t="s">
        <v>32</v>
      </c>
      <c r="J291">
        <v>431</v>
      </c>
      <c r="K291" s="7">
        <f t="shared" si="19"/>
        <v>1301</v>
      </c>
      <c r="L291" s="46"/>
      <c r="M291" s="56">
        <v>45930</v>
      </c>
      <c r="N291" s="12">
        <f t="shared" si="17"/>
        <v>0</v>
      </c>
      <c r="O291" s="12"/>
      <c r="P291" s="47"/>
      <c r="Q291" s="57" t="s">
        <v>93</v>
      </c>
    </row>
    <row r="292" spans="1:17" ht="15.75" x14ac:dyDescent="0.25">
      <c r="A292" s="55" t="s">
        <v>91</v>
      </c>
      <c r="B292" s="12" t="str">
        <f t="shared" si="18"/>
        <v>CARTAGENAGENOA40</v>
      </c>
      <c r="C292" s="13" t="str">
        <f>VLOOKUP(D292,[1]equiv!A:B,2,FALSE)</f>
        <v>COL</v>
      </c>
      <c r="D292" t="s">
        <v>92</v>
      </c>
      <c r="E292" t="s">
        <v>69</v>
      </c>
      <c r="F292">
        <v>40</v>
      </c>
      <c r="G292">
        <v>725</v>
      </c>
      <c r="H292" t="s">
        <v>47</v>
      </c>
      <c r="I292" t="s">
        <v>32</v>
      </c>
      <c r="J292">
        <v>862</v>
      </c>
      <c r="K292" s="7">
        <f t="shared" si="19"/>
        <v>1587</v>
      </c>
      <c r="L292" s="46"/>
      <c r="M292" s="56">
        <v>45930</v>
      </c>
      <c r="N292" s="12">
        <f t="shared" si="17"/>
        <v>0</v>
      </c>
      <c r="O292" s="12"/>
      <c r="P292" s="47"/>
      <c r="Q292" s="57" t="s">
        <v>93</v>
      </c>
    </row>
    <row r="293" spans="1:17" ht="15.75" x14ac:dyDescent="0.25">
      <c r="A293" s="55" t="s">
        <v>91</v>
      </c>
      <c r="B293" s="12" t="str">
        <f t="shared" si="18"/>
        <v>CARTAGENAISTANBUL20</v>
      </c>
      <c r="C293" s="13" t="str">
        <f>VLOOKUP(D293,[1]equiv!A:B,2,FALSE)</f>
        <v>COL</v>
      </c>
      <c r="D293" t="s">
        <v>92</v>
      </c>
      <c r="E293" t="s">
        <v>96</v>
      </c>
      <c r="F293">
        <v>20</v>
      </c>
      <c r="G293">
        <v>1120</v>
      </c>
      <c r="H293" t="s">
        <v>47</v>
      </c>
      <c r="I293" t="s">
        <v>32</v>
      </c>
      <c r="J293">
        <v>403</v>
      </c>
      <c r="K293" s="7">
        <f t="shared" si="19"/>
        <v>1523</v>
      </c>
      <c r="L293" s="46"/>
      <c r="M293" s="56">
        <v>45930</v>
      </c>
      <c r="N293" s="12">
        <f t="shared" si="17"/>
        <v>0</v>
      </c>
      <c r="O293" s="12"/>
      <c r="P293" s="47"/>
      <c r="Q293" s="57" t="s">
        <v>93</v>
      </c>
    </row>
    <row r="294" spans="1:17" ht="15.75" x14ac:dyDescent="0.25">
      <c r="A294" s="55" t="s">
        <v>91</v>
      </c>
      <c r="B294" s="12" t="str">
        <f t="shared" si="18"/>
        <v>CARTAGENAISTANBUL40</v>
      </c>
      <c r="C294" s="13" t="str">
        <f>VLOOKUP(D294,[1]equiv!A:B,2,FALSE)</f>
        <v>COL</v>
      </c>
      <c r="D294" t="s">
        <v>92</v>
      </c>
      <c r="E294" t="s">
        <v>96</v>
      </c>
      <c r="F294">
        <v>40</v>
      </c>
      <c r="G294">
        <v>975</v>
      </c>
      <c r="H294" t="s">
        <v>47</v>
      </c>
      <c r="I294" t="s">
        <v>32</v>
      </c>
      <c r="J294">
        <v>806</v>
      </c>
      <c r="K294" s="7">
        <f t="shared" si="19"/>
        <v>1781</v>
      </c>
      <c r="L294" s="46"/>
      <c r="M294" s="56">
        <v>45930</v>
      </c>
      <c r="N294" s="12">
        <f t="shared" si="17"/>
        <v>0</v>
      </c>
      <c r="O294" s="12"/>
      <c r="P294" s="58"/>
      <c r="Q294" s="57" t="s">
        <v>93</v>
      </c>
    </row>
    <row r="295" spans="1:17" ht="15.75" x14ac:dyDescent="0.25">
      <c r="A295" s="55" t="s">
        <v>91</v>
      </c>
      <c r="B295" s="12" t="str">
        <f t="shared" si="18"/>
        <v>GUAYAQUILANTWERP20</v>
      </c>
      <c r="C295" s="13" t="str">
        <f>VLOOKUP(D295,[1]equiv!A:B,2,FALSE)</f>
        <v>ECU</v>
      </c>
      <c r="D295" t="s">
        <v>97</v>
      </c>
      <c r="E295" t="s">
        <v>49</v>
      </c>
      <c r="F295">
        <v>20</v>
      </c>
      <c r="G295">
        <v>971</v>
      </c>
      <c r="H295" t="s">
        <v>47</v>
      </c>
      <c r="I295" t="s">
        <v>32</v>
      </c>
      <c r="J295">
        <v>258</v>
      </c>
      <c r="K295" s="7">
        <f t="shared" si="19"/>
        <v>1229</v>
      </c>
      <c r="L295" s="46"/>
      <c r="M295" s="56">
        <v>45930</v>
      </c>
      <c r="N295" s="12">
        <f t="shared" si="17"/>
        <v>0</v>
      </c>
      <c r="O295" s="12"/>
      <c r="P295" s="47"/>
      <c r="Q295" s="57" t="s">
        <v>93</v>
      </c>
    </row>
    <row r="296" spans="1:17" ht="15.75" x14ac:dyDescent="0.25">
      <c r="A296" s="55" t="s">
        <v>91</v>
      </c>
      <c r="B296" s="12" t="str">
        <f t="shared" si="18"/>
        <v>GUAYAQUILANTWERP40</v>
      </c>
      <c r="C296" s="13" t="str">
        <f>VLOOKUP(D296,[1]equiv!A:B,2,FALSE)</f>
        <v>ECU</v>
      </c>
      <c r="D296" t="s">
        <v>97</v>
      </c>
      <c r="E296" t="s">
        <v>49</v>
      </c>
      <c r="F296">
        <v>40</v>
      </c>
      <c r="G296">
        <v>675</v>
      </c>
      <c r="H296" t="s">
        <v>47</v>
      </c>
      <c r="I296" t="s">
        <v>32</v>
      </c>
      <c r="J296">
        <v>516</v>
      </c>
      <c r="K296" s="7">
        <f t="shared" si="19"/>
        <v>1191</v>
      </c>
      <c r="L296" s="46"/>
      <c r="M296" s="56">
        <v>45930</v>
      </c>
      <c r="N296" s="12">
        <f t="shared" si="17"/>
        <v>0</v>
      </c>
      <c r="O296" s="12"/>
      <c r="P296" s="58"/>
      <c r="Q296" s="57" t="s">
        <v>93</v>
      </c>
    </row>
    <row r="297" spans="1:17" ht="15.75" x14ac:dyDescent="0.25">
      <c r="A297" s="55" t="s">
        <v>91</v>
      </c>
      <c r="B297" s="12" t="str">
        <f t="shared" si="18"/>
        <v>GUAYAQUILAMSTERDAM20</v>
      </c>
      <c r="C297" s="13" t="str">
        <f>VLOOKUP(D297,[1]equiv!A:B,2,FALSE)</f>
        <v>ECU</v>
      </c>
      <c r="D297" t="s">
        <v>97</v>
      </c>
      <c r="E297" t="s">
        <v>94</v>
      </c>
      <c r="F297">
        <v>20</v>
      </c>
      <c r="G297">
        <v>1195</v>
      </c>
      <c r="H297" t="s">
        <v>47</v>
      </c>
      <c r="I297" t="s">
        <v>32</v>
      </c>
      <c r="J297">
        <v>258</v>
      </c>
      <c r="K297" s="7">
        <f t="shared" si="19"/>
        <v>1453</v>
      </c>
      <c r="L297" s="46"/>
      <c r="M297" s="56">
        <v>45930</v>
      </c>
      <c r="N297" s="12">
        <f t="shared" si="17"/>
        <v>0</v>
      </c>
      <c r="O297" s="12"/>
      <c r="P297" s="47"/>
      <c r="Q297" s="57" t="s">
        <v>93</v>
      </c>
    </row>
    <row r="298" spans="1:17" ht="15.75" x14ac:dyDescent="0.25">
      <c r="A298" s="55" t="s">
        <v>91</v>
      </c>
      <c r="B298" s="12" t="str">
        <f t="shared" si="18"/>
        <v>GUAYAQUILAMSTERDAM40</v>
      </c>
      <c r="C298" s="13" t="str">
        <f>VLOOKUP(D298,[1]equiv!A:B,2,FALSE)</f>
        <v>ECU</v>
      </c>
      <c r="D298" t="s">
        <v>97</v>
      </c>
      <c r="E298" t="s">
        <v>94</v>
      </c>
      <c r="F298">
        <v>40</v>
      </c>
      <c r="G298">
        <v>945</v>
      </c>
      <c r="H298" t="s">
        <v>47</v>
      </c>
      <c r="I298" t="s">
        <v>32</v>
      </c>
      <c r="J298">
        <v>516</v>
      </c>
      <c r="K298" s="7">
        <f t="shared" si="19"/>
        <v>1461</v>
      </c>
      <c r="L298" s="46"/>
      <c r="M298" s="56">
        <v>45930</v>
      </c>
      <c r="N298" s="12">
        <f t="shared" si="17"/>
        <v>0</v>
      </c>
      <c r="O298" s="12"/>
      <c r="P298" s="47"/>
      <c r="Q298" s="57" t="s">
        <v>93</v>
      </c>
    </row>
    <row r="299" spans="1:17" ht="15.75" x14ac:dyDescent="0.25">
      <c r="A299" s="55" t="s">
        <v>91</v>
      </c>
      <c r="B299" s="12" t="str">
        <f t="shared" si="18"/>
        <v>GUAYAQUILROTTERDAM20</v>
      </c>
      <c r="C299" s="13" t="str">
        <f>VLOOKUP(D299,[1]equiv!A:B,2,FALSE)</f>
        <v>ECU</v>
      </c>
      <c r="D299" t="s">
        <v>97</v>
      </c>
      <c r="E299" t="s">
        <v>63</v>
      </c>
      <c r="F299">
        <v>20</v>
      </c>
      <c r="G299">
        <v>971</v>
      </c>
      <c r="H299" t="s">
        <v>47</v>
      </c>
      <c r="I299" t="s">
        <v>32</v>
      </c>
      <c r="J299">
        <v>258</v>
      </c>
      <c r="K299" s="7">
        <f t="shared" si="19"/>
        <v>1229</v>
      </c>
      <c r="L299" s="46"/>
      <c r="M299" s="56">
        <v>45930</v>
      </c>
      <c r="N299" s="12">
        <f t="shared" si="17"/>
        <v>0</v>
      </c>
      <c r="O299" s="12"/>
      <c r="P299" s="47"/>
      <c r="Q299" s="57" t="s">
        <v>93</v>
      </c>
    </row>
    <row r="300" spans="1:17" ht="15.75" x14ac:dyDescent="0.25">
      <c r="A300" s="55" t="s">
        <v>91</v>
      </c>
      <c r="B300" s="12" t="str">
        <f t="shared" si="18"/>
        <v>GUAYAQUILROTTERDAM40</v>
      </c>
      <c r="C300" s="13" t="str">
        <f>VLOOKUP(D300,[1]equiv!A:B,2,FALSE)</f>
        <v>ECU</v>
      </c>
      <c r="D300" t="s">
        <v>97</v>
      </c>
      <c r="E300" t="s">
        <v>63</v>
      </c>
      <c r="F300">
        <v>40</v>
      </c>
      <c r="G300">
        <v>675</v>
      </c>
      <c r="H300" t="s">
        <v>47</v>
      </c>
      <c r="I300" t="s">
        <v>32</v>
      </c>
      <c r="J300">
        <v>516</v>
      </c>
      <c r="K300" s="7">
        <f t="shared" si="19"/>
        <v>1191</v>
      </c>
      <c r="L300" s="46"/>
      <c r="M300" s="56">
        <v>45930</v>
      </c>
      <c r="N300" s="12">
        <f t="shared" si="17"/>
        <v>0</v>
      </c>
      <c r="O300" s="12"/>
      <c r="P300" s="47"/>
      <c r="Q300" s="57" t="s">
        <v>93</v>
      </c>
    </row>
    <row r="301" spans="1:17" ht="15.75" x14ac:dyDescent="0.25">
      <c r="A301" s="55" t="s">
        <v>91</v>
      </c>
      <c r="B301" s="12" t="str">
        <f t="shared" si="18"/>
        <v>GUAYAQUILHAMBURG20</v>
      </c>
      <c r="C301" s="13" t="str">
        <f>VLOOKUP(D301,[1]equiv!A:B,2,FALSE)</f>
        <v>ECU</v>
      </c>
      <c r="D301" t="s">
        <v>97</v>
      </c>
      <c r="E301" t="s">
        <v>52</v>
      </c>
      <c r="F301">
        <v>20</v>
      </c>
      <c r="G301">
        <v>971</v>
      </c>
      <c r="H301" t="s">
        <v>47</v>
      </c>
      <c r="I301" t="s">
        <v>32</v>
      </c>
      <c r="J301">
        <v>258</v>
      </c>
      <c r="K301" s="7">
        <f t="shared" si="19"/>
        <v>1229</v>
      </c>
      <c r="L301" s="46"/>
      <c r="M301" s="56">
        <v>45930</v>
      </c>
      <c r="N301" s="12">
        <f t="shared" si="17"/>
        <v>0</v>
      </c>
      <c r="O301" s="12"/>
      <c r="P301" s="47"/>
      <c r="Q301" s="57" t="s">
        <v>93</v>
      </c>
    </row>
    <row r="302" spans="1:17" ht="15.75" x14ac:dyDescent="0.25">
      <c r="A302" s="55" t="s">
        <v>91</v>
      </c>
      <c r="B302" s="12" t="str">
        <f t="shared" si="18"/>
        <v>GUAYAQUILHAMBURG40</v>
      </c>
      <c r="C302" s="13" t="str">
        <f>VLOOKUP(D302,[1]equiv!A:B,2,FALSE)</f>
        <v>ECU</v>
      </c>
      <c r="D302" t="s">
        <v>97</v>
      </c>
      <c r="E302" t="s">
        <v>52</v>
      </c>
      <c r="F302">
        <v>40</v>
      </c>
      <c r="G302">
        <v>675</v>
      </c>
      <c r="H302" t="s">
        <v>47</v>
      </c>
      <c r="I302" t="s">
        <v>32</v>
      </c>
      <c r="J302">
        <v>516</v>
      </c>
      <c r="K302" s="7">
        <f t="shared" si="19"/>
        <v>1191</v>
      </c>
      <c r="L302" s="46"/>
      <c r="M302" s="56">
        <v>45930</v>
      </c>
      <c r="N302" s="12">
        <f t="shared" si="17"/>
        <v>0</v>
      </c>
      <c r="O302" s="12"/>
      <c r="P302" s="47"/>
      <c r="Q302" s="57" t="s">
        <v>93</v>
      </c>
    </row>
    <row r="303" spans="1:17" ht="15.75" x14ac:dyDescent="0.25">
      <c r="A303" s="55" t="s">
        <v>91</v>
      </c>
      <c r="B303" s="12" t="str">
        <f t="shared" si="18"/>
        <v>GUAYAQUILTALLINN20</v>
      </c>
      <c r="C303" s="13" t="str">
        <f>VLOOKUP(D303,[1]equiv!A:B,2,FALSE)</f>
        <v>ECU</v>
      </c>
      <c r="D303" t="s">
        <v>97</v>
      </c>
      <c r="E303" t="s">
        <v>95</v>
      </c>
      <c r="F303">
        <v>20</v>
      </c>
      <c r="G303">
        <v>1161</v>
      </c>
      <c r="H303" t="s">
        <v>47</v>
      </c>
      <c r="I303" t="s">
        <v>32</v>
      </c>
      <c r="J303">
        <v>258</v>
      </c>
      <c r="K303" s="7">
        <f t="shared" si="19"/>
        <v>1419</v>
      </c>
      <c r="L303" s="46"/>
      <c r="M303" s="56">
        <v>45930</v>
      </c>
      <c r="N303" s="12">
        <f t="shared" si="17"/>
        <v>0</v>
      </c>
      <c r="O303" s="12"/>
      <c r="P303" s="47"/>
      <c r="Q303" s="57" t="s">
        <v>93</v>
      </c>
    </row>
    <row r="304" spans="1:17" ht="15.75" x14ac:dyDescent="0.25">
      <c r="A304" s="55" t="s">
        <v>91</v>
      </c>
      <c r="B304" s="12" t="str">
        <f t="shared" si="18"/>
        <v>GUAYAQUILTALLINN40</v>
      </c>
      <c r="C304" s="13" t="str">
        <f>VLOOKUP(D304,[1]equiv!A:B,2,FALSE)</f>
        <v>ECU</v>
      </c>
      <c r="D304" t="s">
        <v>97</v>
      </c>
      <c r="E304" t="s">
        <v>95</v>
      </c>
      <c r="F304">
        <v>40</v>
      </c>
      <c r="G304">
        <v>634</v>
      </c>
      <c r="H304" t="s">
        <v>47</v>
      </c>
      <c r="I304" t="s">
        <v>32</v>
      </c>
      <c r="J304">
        <v>516</v>
      </c>
      <c r="K304" s="7">
        <f t="shared" si="19"/>
        <v>1150</v>
      </c>
      <c r="L304" s="46"/>
      <c r="M304" s="56">
        <v>45930</v>
      </c>
      <c r="N304" s="12">
        <f t="shared" si="17"/>
        <v>0</v>
      </c>
      <c r="O304" s="12"/>
      <c r="P304" s="47"/>
      <c r="Q304" s="57" t="s">
        <v>93</v>
      </c>
    </row>
    <row r="305" spans="1:17" ht="15.75" x14ac:dyDescent="0.25">
      <c r="A305" s="55" t="s">
        <v>91</v>
      </c>
      <c r="B305" s="12" t="str">
        <f t="shared" si="18"/>
        <v>GUAYAQUILBARCELONA20</v>
      </c>
      <c r="C305" s="13" t="str">
        <f>VLOOKUP(D305,[1]equiv!A:B,2,FALSE)</f>
        <v>ECU</v>
      </c>
      <c r="D305" t="s">
        <v>97</v>
      </c>
      <c r="E305" t="s">
        <v>51</v>
      </c>
      <c r="F305">
        <v>20</v>
      </c>
      <c r="G305">
        <v>-59</v>
      </c>
      <c r="H305" t="s">
        <v>47</v>
      </c>
      <c r="I305" t="s">
        <v>32</v>
      </c>
      <c r="J305">
        <v>581</v>
      </c>
      <c r="K305" s="7">
        <f t="shared" si="19"/>
        <v>522</v>
      </c>
      <c r="L305" s="46"/>
      <c r="M305" s="56">
        <v>45930</v>
      </c>
      <c r="N305" s="12">
        <f t="shared" si="17"/>
        <v>0</v>
      </c>
      <c r="O305" s="12"/>
      <c r="P305" s="47"/>
      <c r="Q305" s="57" t="s">
        <v>93</v>
      </c>
    </row>
    <row r="306" spans="1:17" ht="15.75" x14ac:dyDescent="0.25">
      <c r="A306" s="55" t="s">
        <v>91</v>
      </c>
      <c r="B306" s="12" t="str">
        <f t="shared" si="18"/>
        <v>GUAYAQUILBARCELONA40</v>
      </c>
      <c r="C306" s="13" t="str">
        <f>VLOOKUP(D306,[1]equiv!A:B,2,FALSE)</f>
        <v>ECU</v>
      </c>
      <c r="D306" t="s">
        <v>97</v>
      </c>
      <c r="E306" t="s">
        <v>51</v>
      </c>
      <c r="F306">
        <v>40</v>
      </c>
      <c r="G306">
        <v>-218</v>
      </c>
      <c r="H306" t="s">
        <v>47</v>
      </c>
      <c r="I306" t="s">
        <v>32</v>
      </c>
      <c r="J306">
        <v>1162</v>
      </c>
      <c r="K306" s="7">
        <f t="shared" si="19"/>
        <v>944</v>
      </c>
      <c r="L306" s="46"/>
      <c r="M306" s="56">
        <v>45930</v>
      </c>
      <c r="N306" s="12">
        <f t="shared" si="17"/>
        <v>0</v>
      </c>
      <c r="O306" s="12"/>
      <c r="P306" s="47"/>
      <c r="Q306" s="57" t="s">
        <v>93</v>
      </c>
    </row>
    <row r="307" spans="1:17" ht="15.75" x14ac:dyDescent="0.25">
      <c r="A307" s="55" t="s">
        <v>91</v>
      </c>
      <c r="B307" s="12" t="str">
        <f t="shared" si="18"/>
        <v>GUAYAQUILVALENCIA20</v>
      </c>
      <c r="C307" s="13" t="str">
        <f>VLOOKUP(D307,[1]equiv!A:B,2,FALSE)</f>
        <v>ECU</v>
      </c>
      <c r="D307" t="s">
        <v>97</v>
      </c>
      <c r="E307" t="s">
        <v>55</v>
      </c>
      <c r="F307">
        <v>20</v>
      </c>
      <c r="G307">
        <v>-59</v>
      </c>
      <c r="H307" t="s">
        <v>47</v>
      </c>
      <c r="I307" t="s">
        <v>32</v>
      </c>
      <c r="J307">
        <v>581</v>
      </c>
      <c r="K307" s="7">
        <f t="shared" si="19"/>
        <v>522</v>
      </c>
      <c r="L307" s="46"/>
      <c r="M307" s="56">
        <v>45930</v>
      </c>
      <c r="N307" s="12">
        <f t="shared" si="17"/>
        <v>0</v>
      </c>
      <c r="O307" s="12"/>
      <c r="P307" s="47"/>
      <c r="Q307" s="57" t="s">
        <v>93</v>
      </c>
    </row>
    <row r="308" spans="1:17" ht="15.75" x14ac:dyDescent="0.25">
      <c r="A308" s="55" t="s">
        <v>91</v>
      </c>
      <c r="B308" s="12" t="str">
        <f t="shared" si="18"/>
        <v>GUAYAQUILVALENCIA40</v>
      </c>
      <c r="C308" s="13" t="str">
        <f>VLOOKUP(D308,[1]equiv!A:B,2,FALSE)</f>
        <v>ECU</v>
      </c>
      <c r="D308" t="s">
        <v>97</v>
      </c>
      <c r="E308" t="s">
        <v>55</v>
      </c>
      <c r="F308">
        <v>40</v>
      </c>
      <c r="G308">
        <v>-218</v>
      </c>
      <c r="H308" t="s">
        <v>47</v>
      </c>
      <c r="I308" t="s">
        <v>32</v>
      </c>
      <c r="J308">
        <v>1162</v>
      </c>
      <c r="K308" s="7">
        <f t="shared" si="19"/>
        <v>944</v>
      </c>
      <c r="L308" s="46"/>
      <c r="M308" s="56">
        <v>45930</v>
      </c>
      <c r="N308" s="12">
        <f t="shared" si="17"/>
        <v>0</v>
      </c>
      <c r="O308" s="12"/>
      <c r="P308" s="47"/>
      <c r="Q308" s="57" t="s">
        <v>93</v>
      </c>
    </row>
    <row r="309" spans="1:17" ht="15.75" x14ac:dyDescent="0.25">
      <c r="A309" s="55" t="s">
        <v>91</v>
      </c>
      <c r="B309" s="12" t="str">
        <f t="shared" si="18"/>
        <v>GUAYAQUILGENOA20</v>
      </c>
      <c r="C309" s="13" t="str">
        <f>VLOOKUP(D309,[1]equiv!A:B,2,FALSE)</f>
        <v>ECU</v>
      </c>
      <c r="D309" t="s">
        <v>97</v>
      </c>
      <c r="E309" t="s">
        <v>69</v>
      </c>
      <c r="F309">
        <v>20</v>
      </c>
      <c r="G309">
        <v>-59</v>
      </c>
      <c r="H309" t="s">
        <v>47</v>
      </c>
      <c r="I309" t="s">
        <v>32</v>
      </c>
      <c r="J309">
        <v>581</v>
      </c>
      <c r="K309" s="7">
        <f t="shared" si="19"/>
        <v>522</v>
      </c>
      <c r="L309" s="46"/>
      <c r="M309" s="56">
        <v>45930</v>
      </c>
      <c r="N309" s="12">
        <f t="shared" si="17"/>
        <v>0</v>
      </c>
      <c r="O309" s="12"/>
      <c r="P309" s="58"/>
      <c r="Q309" s="57" t="s">
        <v>93</v>
      </c>
    </row>
    <row r="310" spans="1:17" ht="15.75" x14ac:dyDescent="0.25">
      <c r="A310" s="55" t="s">
        <v>91</v>
      </c>
      <c r="B310" s="12" t="str">
        <f t="shared" si="18"/>
        <v>GUAYAQUILGENOA40</v>
      </c>
      <c r="C310" s="13" t="str">
        <f>VLOOKUP(D310,[1]equiv!A:B,2,FALSE)</f>
        <v>ECU</v>
      </c>
      <c r="D310" t="s">
        <v>97</v>
      </c>
      <c r="E310" t="s">
        <v>69</v>
      </c>
      <c r="F310">
        <v>40</v>
      </c>
      <c r="G310">
        <v>-218</v>
      </c>
      <c r="H310" t="s">
        <v>47</v>
      </c>
      <c r="I310" t="s">
        <v>32</v>
      </c>
      <c r="J310">
        <v>1162</v>
      </c>
      <c r="K310" s="7">
        <f t="shared" si="19"/>
        <v>944</v>
      </c>
      <c r="L310" s="46"/>
      <c r="M310" s="56">
        <v>45930</v>
      </c>
      <c r="N310" s="12">
        <f t="shared" si="17"/>
        <v>0</v>
      </c>
      <c r="O310" s="12"/>
      <c r="P310" s="47"/>
      <c r="Q310" s="57" t="s">
        <v>93</v>
      </c>
    </row>
    <row r="311" spans="1:17" ht="15.75" x14ac:dyDescent="0.25">
      <c r="A311" s="55" t="s">
        <v>91</v>
      </c>
      <c r="B311" s="12" t="str">
        <f t="shared" si="18"/>
        <v>GUAYAQUILISTANBUL20</v>
      </c>
      <c r="C311" s="13" t="str">
        <f>VLOOKUP(D311,[1]equiv!A:B,2,FALSE)</f>
        <v>ECU</v>
      </c>
      <c r="D311" t="s">
        <v>97</v>
      </c>
      <c r="E311" t="s">
        <v>96</v>
      </c>
      <c r="F311">
        <v>20</v>
      </c>
      <c r="G311">
        <v>-59</v>
      </c>
      <c r="H311" t="s">
        <v>47</v>
      </c>
      <c r="I311" t="s">
        <v>32</v>
      </c>
      <c r="J311">
        <v>543</v>
      </c>
      <c r="K311" s="7">
        <f t="shared" si="19"/>
        <v>484</v>
      </c>
      <c r="L311" s="46"/>
      <c r="M311" s="56">
        <v>45930</v>
      </c>
      <c r="N311" s="12">
        <f t="shared" si="17"/>
        <v>0</v>
      </c>
      <c r="O311" s="12"/>
      <c r="P311" s="47"/>
      <c r="Q311" s="57" t="s">
        <v>93</v>
      </c>
    </row>
    <row r="312" spans="1:17" ht="15.75" x14ac:dyDescent="0.25">
      <c r="A312" s="55" t="s">
        <v>91</v>
      </c>
      <c r="B312" s="12" t="str">
        <f t="shared" si="18"/>
        <v>GUAYAQUILISTANBUL40</v>
      </c>
      <c r="C312" s="13" t="str">
        <f>VLOOKUP(D312,[1]equiv!A:B,2,FALSE)</f>
        <v>ECU</v>
      </c>
      <c r="D312" t="s">
        <v>97</v>
      </c>
      <c r="E312" t="s">
        <v>96</v>
      </c>
      <c r="F312">
        <v>40</v>
      </c>
      <c r="G312">
        <v>-218</v>
      </c>
      <c r="H312" t="s">
        <v>47</v>
      </c>
      <c r="I312" t="s">
        <v>32</v>
      </c>
      <c r="J312">
        <v>1086</v>
      </c>
      <c r="K312" s="7">
        <f t="shared" si="19"/>
        <v>868</v>
      </c>
      <c r="L312" s="46"/>
      <c r="M312" s="56">
        <v>45930</v>
      </c>
      <c r="N312" s="12">
        <f t="shared" si="17"/>
        <v>0</v>
      </c>
      <c r="O312" s="12"/>
      <c r="P312" s="58"/>
      <c r="Q312" s="57" t="s">
        <v>93</v>
      </c>
    </row>
    <row r="313" spans="1:17" ht="15.75" x14ac:dyDescent="0.25">
      <c r="A313" s="55" t="s">
        <v>91</v>
      </c>
      <c r="B313" s="12" t="str">
        <f t="shared" si="18"/>
        <v>POSORJAANTWERP20</v>
      </c>
      <c r="C313" s="13" t="str">
        <f>VLOOKUP(D313,[1]equiv!A:B,2,FALSE)</f>
        <v>ECU</v>
      </c>
      <c r="D313" t="s">
        <v>98</v>
      </c>
      <c r="E313" t="s">
        <v>49</v>
      </c>
      <c r="F313">
        <v>20</v>
      </c>
      <c r="G313">
        <v>363</v>
      </c>
      <c r="H313" t="s">
        <v>47</v>
      </c>
      <c r="I313" t="s">
        <v>32</v>
      </c>
      <c r="J313">
        <v>258</v>
      </c>
      <c r="K313" s="7">
        <f t="shared" si="19"/>
        <v>621</v>
      </c>
      <c r="L313" s="46"/>
      <c r="M313" s="56">
        <v>45930</v>
      </c>
      <c r="N313" s="12">
        <f t="shared" si="17"/>
        <v>0</v>
      </c>
      <c r="O313" s="12"/>
      <c r="P313" s="58"/>
      <c r="Q313" s="57" t="s">
        <v>93</v>
      </c>
    </row>
    <row r="314" spans="1:17" ht="15.75" x14ac:dyDescent="0.25">
      <c r="A314" s="55" t="s">
        <v>91</v>
      </c>
      <c r="B314" s="12" t="str">
        <f t="shared" si="18"/>
        <v>POSORJAANTWERP40</v>
      </c>
      <c r="C314" s="13" t="str">
        <f>VLOOKUP(D314,[1]equiv!A:B,2,FALSE)</f>
        <v>ECU</v>
      </c>
      <c r="D314" t="s">
        <v>98</v>
      </c>
      <c r="E314" t="s">
        <v>49</v>
      </c>
      <c r="F314">
        <v>40</v>
      </c>
      <c r="G314">
        <v>493</v>
      </c>
      <c r="H314" t="s">
        <v>47</v>
      </c>
      <c r="I314" t="s">
        <v>32</v>
      </c>
      <c r="J314">
        <v>516</v>
      </c>
      <c r="K314" s="7">
        <f t="shared" si="19"/>
        <v>1009</v>
      </c>
      <c r="L314" s="46"/>
      <c r="M314" s="56">
        <v>45930</v>
      </c>
      <c r="N314" s="12">
        <f t="shared" si="17"/>
        <v>0</v>
      </c>
      <c r="O314" s="12"/>
      <c r="P314" s="58"/>
      <c r="Q314" s="57" t="s">
        <v>93</v>
      </c>
    </row>
    <row r="315" spans="1:17" ht="15.75" x14ac:dyDescent="0.25">
      <c r="A315" s="55" t="s">
        <v>91</v>
      </c>
      <c r="B315" s="12" t="str">
        <f t="shared" si="18"/>
        <v>POSORJAAMSTERDAM20</v>
      </c>
      <c r="C315" s="13" t="str">
        <f>VLOOKUP(D315,[1]equiv!A:B,2,FALSE)</f>
        <v>ECU</v>
      </c>
      <c r="D315" t="s">
        <v>98</v>
      </c>
      <c r="E315" t="s">
        <v>94</v>
      </c>
      <c r="F315">
        <v>20</v>
      </c>
      <c r="G315">
        <v>875</v>
      </c>
      <c r="H315" t="s">
        <v>47</v>
      </c>
      <c r="I315" t="s">
        <v>32</v>
      </c>
      <c r="J315">
        <v>258</v>
      </c>
      <c r="K315" s="7">
        <f t="shared" si="19"/>
        <v>1133</v>
      </c>
      <c r="L315" s="17"/>
      <c r="M315" s="56">
        <v>45930</v>
      </c>
      <c r="N315" s="12">
        <f t="shared" si="17"/>
        <v>0</v>
      </c>
      <c r="O315" s="12"/>
      <c r="P315" s="12"/>
      <c r="Q315" s="57" t="s">
        <v>93</v>
      </c>
    </row>
    <row r="316" spans="1:17" ht="15.75" x14ac:dyDescent="0.25">
      <c r="A316" s="55" t="s">
        <v>91</v>
      </c>
      <c r="B316" s="12" t="str">
        <f t="shared" si="18"/>
        <v>POSORJAAMSTERDAM40</v>
      </c>
      <c r="C316" s="13" t="str">
        <f>VLOOKUP(D316,[1]equiv!A:B,2,FALSE)</f>
        <v>ECU</v>
      </c>
      <c r="D316" t="s">
        <v>98</v>
      </c>
      <c r="E316" t="s">
        <v>94</v>
      </c>
      <c r="F316">
        <v>40</v>
      </c>
      <c r="G316">
        <v>669</v>
      </c>
      <c r="H316" t="s">
        <v>47</v>
      </c>
      <c r="I316" t="s">
        <v>32</v>
      </c>
      <c r="J316">
        <v>516</v>
      </c>
      <c r="K316" s="7">
        <f t="shared" si="19"/>
        <v>1185</v>
      </c>
      <c r="L316" s="17"/>
      <c r="M316" s="56">
        <v>45930</v>
      </c>
      <c r="N316" s="12">
        <f t="shared" si="17"/>
        <v>0</v>
      </c>
      <c r="O316" s="12"/>
      <c r="P316" s="12"/>
      <c r="Q316" s="57" t="s">
        <v>93</v>
      </c>
    </row>
    <row r="317" spans="1:17" ht="15.75" x14ac:dyDescent="0.25">
      <c r="A317" s="55" t="s">
        <v>91</v>
      </c>
      <c r="B317" s="12" t="str">
        <f t="shared" si="18"/>
        <v>POSORJAROTTERDAM20</v>
      </c>
      <c r="C317" s="13" t="str">
        <f>VLOOKUP(D317,[1]equiv!A:B,2,FALSE)</f>
        <v>ECU</v>
      </c>
      <c r="D317" t="s">
        <v>98</v>
      </c>
      <c r="E317" t="s">
        <v>63</v>
      </c>
      <c r="F317">
        <v>20</v>
      </c>
      <c r="G317">
        <v>493</v>
      </c>
      <c r="H317" t="s">
        <v>47</v>
      </c>
      <c r="I317" t="s">
        <v>32</v>
      </c>
      <c r="J317">
        <v>258</v>
      </c>
      <c r="K317" s="7">
        <f t="shared" si="19"/>
        <v>751</v>
      </c>
      <c r="L317" s="17"/>
      <c r="M317" s="56">
        <v>45930</v>
      </c>
      <c r="N317" s="12">
        <f t="shared" si="17"/>
        <v>0</v>
      </c>
      <c r="O317" s="12"/>
      <c r="P317" s="12"/>
      <c r="Q317" s="57" t="s">
        <v>93</v>
      </c>
    </row>
    <row r="318" spans="1:17" ht="15.75" x14ac:dyDescent="0.25">
      <c r="A318" s="55" t="s">
        <v>91</v>
      </c>
      <c r="B318" s="12" t="str">
        <f t="shared" si="18"/>
        <v>POSORJAROTTERDAM40</v>
      </c>
      <c r="C318" s="13" t="str">
        <f>VLOOKUP(D318,[1]equiv!A:B,2,FALSE)</f>
        <v>ECU</v>
      </c>
      <c r="D318" t="s">
        <v>98</v>
      </c>
      <c r="E318" t="s">
        <v>63</v>
      </c>
      <c r="F318">
        <v>40</v>
      </c>
      <c r="G318">
        <v>575</v>
      </c>
      <c r="H318" t="s">
        <v>47</v>
      </c>
      <c r="I318" t="s">
        <v>32</v>
      </c>
      <c r="J318">
        <v>516</v>
      </c>
      <c r="K318" s="7">
        <f t="shared" si="19"/>
        <v>1091</v>
      </c>
      <c r="L318" s="17"/>
      <c r="M318" s="56">
        <v>45930</v>
      </c>
      <c r="N318" s="12">
        <f t="shared" si="17"/>
        <v>0</v>
      </c>
      <c r="O318" s="12"/>
      <c r="P318" s="12"/>
      <c r="Q318" s="57" t="s">
        <v>93</v>
      </c>
    </row>
    <row r="319" spans="1:17" ht="15.75" x14ac:dyDescent="0.25">
      <c r="A319" s="55" t="s">
        <v>91</v>
      </c>
      <c r="B319" s="12" t="str">
        <f t="shared" si="18"/>
        <v>POSORJAHAMBURG20</v>
      </c>
      <c r="C319" s="13" t="str">
        <f>VLOOKUP(D319,[1]equiv!A:B,2,FALSE)</f>
        <v>ECU</v>
      </c>
      <c r="D319" t="s">
        <v>98</v>
      </c>
      <c r="E319" t="s">
        <v>52</v>
      </c>
      <c r="F319">
        <v>20</v>
      </c>
      <c r="G319">
        <v>493</v>
      </c>
      <c r="H319" t="s">
        <v>47</v>
      </c>
      <c r="I319" t="s">
        <v>32</v>
      </c>
      <c r="J319">
        <v>258</v>
      </c>
      <c r="K319" s="7">
        <f t="shared" si="19"/>
        <v>751</v>
      </c>
      <c r="L319" s="17"/>
      <c r="M319" s="56">
        <v>45930</v>
      </c>
      <c r="N319" s="12">
        <f t="shared" si="17"/>
        <v>0</v>
      </c>
      <c r="O319" s="12"/>
      <c r="P319" s="12"/>
      <c r="Q319" s="57" t="s">
        <v>93</v>
      </c>
    </row>
    <row r="320" spans="1:17" ht="15.75" x14ac:dyDescent="0.25">
      <c r="A320" s="55" t="s">
        <v>91</v>
      </c>
      <c r="B320" s="12" t="str">
        <f t="shared" si="18"/>
        <v>POSORJAHAMBURG40</v>
      </c>
      <c r="C320" s="13" t="str">
        <f>VLOOKUP(D320,[1]equiv!A:B,2,FALSE)</f>
        <v>ECU</v>
      </c>
      <c r="D320" t="s">
        <v>98</v>
      </c>
      <c r="E320" t="s">
        <v>52</v>
      </c>
      <c r="F320">
        <v>40</v>
      </c>
      <c r="G320">
        <v>575</v>
      </c>
      <c r="H320" t="s">
        <v>47</v>
      </c>
      <c r="I320" t="s">
        <v>32</v>
      </c>
      <c r="J320">
        <v>516</v>
      </c>
      <c r="K320" s="7">
        <f t="shared" si="19"/>
        <v>1091</v>
      </c>
      <c r="L320" s="17"/>
      <c r="M320" s="56">
        <v>45930</v>
      </c>
      <c r="N320" s="12">
        <f t="shared" si="17"/>
        <v>0</v>
      </c>
      <c r="O320" s="12"/>
      <c r="P320" s="12"/>
      <c r="Q320" s="57" t="s">
        <v>93</v>
      </c>
    </row>
    <row r="321" spans="1:17" ht="15.75" x14ac:dyDescent="0.25">
      <c r="A321" s="55" t="s">
        <v>91</v>
      </c>
      <c r="B321" s="12" t="str">
        <f t="shared" si="18"/>
        <v>POSORJATALLINN20</v>
      </c>
      <c r="C321" s="13" t="str">
        <f>VLOOKUP(D321,[1]equiv!A:B,2,FALSE)</f>
        <v>ECU</v>
      </c>
      <c r="D321" t="s">
        <v>98</v>
      </c>
      <c r="E321" t="s">
        <v>95</v>
      </c>
      <c r="F321">
        <v>20</v>
      </c>
      <c r="G321">
        <v>535</v>
      </c>
      <c r="H321" t="s">
        <v>47</v>
      </c>
      <c r="I321" t="s">
        <v>32</v>
      </c>
      <c r="J321">
        <v>258</v>
      </c>
      <c r="K321" s="7">
        <f t="shared" si="19"/>
        <v>793</v>
      </c>
      <c r="L321" s="17"/>
      <c r="M321" s="56">
        <v>45930</v>
      </c>
      <c r="N321" s="12">
        <f t="shared" si="17"/>
        <v>0</v>
      </c>
      <c r="O321" s="12"/>
      <c r="P321" s="12"/>
      <c r="Q321" s="57" t="s">
        <v>93</v>
      </c>
    </row>
    <row r="322" spans="1:17" ht="15.75" x14ac:dyDescent="0.25">
      <c r="A322" s="55" t="s">
        <v>91</v>
      </c>
      <c r="B322" s="12" t="str">
        <f t="shared" si="18"/>
        <v>POSORJATALLINN40</v>
      </c>
      <c r="C322" s="13" t="str">
        <f>VLOOKUP(D322,[1]equiv!A:B,2,FALSE)</f>
        <v>ECU</v>
      </c>
      <c r="D322" t="s">
        <v>98</v>
      </c>
      <c r="E322" t="s">
        <v>95</v>
      </c>
      <c r="F322">
        <v>40</v>
      </c>
      <c r="G322">
        <v>675</v>
      </c>
      <c r="H322" t="s">
        <v>47</v>
      </c>
      <c r="I322" t="s">
        <v>32</v>
      </c>
      <c r="J322">
        <v>516</v>
      </c>
      <c r="K322" s="7">
        <f t="shared" si="19"/>
        <v>1191</v>
      </c>
      <c r="L322" s="17"/>
      <c r="M322" s="56">
        <v>45930</v>
      </c>
      <c r="N322" s="12">
        <f t="shared" ref="N322:N385" si="20">IF(H322="not included",0,1)</f>
        <v>0</v>
      </c>
      <c r="O322" s="12"/>
      <c r="P322" s="12"/>
      <c r="Q322" s="57" t="s">
        <v>93</v>
      </c>
    </row>
    <row r="323" spans="1:17" ht="15.75" x14ac:dyDescent="0.25">
      <c r="A323" s="55" t="s">
        <v>91</v>
      </c>
      <c r="B323" s="12" t="str">
        <f t="shared" si="18"/>
        <v>POSORJABARCELONA20</v>
      </c>
      <c r="C323" s="13" t="str">
        <f>VLOOKUP(D323,[1]equiv!A:B,2,FALSE)</f>
        <v>ECU</v>
      </c>
      <c r="D323" t="s">
        <v>98</v>
      </c>
      <c r="E323" t="s">
        <v>51</v>
      </c>
      <c r="F323">
        <v>20</v>
      </c>
      <c r="G323">
        <v>-59</v>
      </c>
      <c r="H323" t="s">
        <v>47</v>
      </c>
      <c r="I323" t="s">
        <v>32</v>
      </c>
      <c r="J323">
        <v>581</v>
      </c>
      <c r="K323" s="7">
        <f t="shared" si="19"/>
        <v>522</v>
      </c>
      <c r="L323" s="17"/>
      <c r="M323" s="56">
        <v>45930</v>
      </c>
      <c r="N323" s="12">
        <f t="shared" si="20"/>
        <v>0</v>
      </c>
      <c r="O323" s="12"/>
      <c r="P323" s="12"/>
      <c r="Q323" s="57" t="s">
        <v>93</v>
      </c>
    </row>
    <row r="324" spans="1:17" ht="15.75" x14ac:dyDescent="0.25">
      <c r="A324" s="55" t="s">
        <v>91</v>
      </c>
      <c r="B324" s="12" t="str">
        <f t="shared" si="18"/>
        <v>POSORJABARCELONA40</v>
      </c>
      <c r="C324" s="13" t="str">
        <f>VLOOKUP(D324,[1]equiv!A:B,2,FALSE)</f>
        <v>ECU</v>
      </c>
      <c r="D324" t="s">
        <v>98</v>
      </c>
      <c r="E324" t="s">
        <v>51</v>
      </c>
      <c r="F324">
        <v>40</v>
      </c>
      <c r="G324">
        <v>-218</v>
      </c>
      <c r="H324" t="s">
        <v>47</v>
      </c>
      <c r="I324" t="s">
        <v>32</v>
      </c>
      <c r="J324">
        <v>1162</v>
      </c>
      <c r="K324" s="7">
        <f t="shared" si="19"/>
        <v>944</v>
      </c>
      <c r="L324" s="17"/>
      <c r="M324" s="56">
        <v>45930</v>
      </c>
      <c r="N324" s="12">
        <f t="shared" si="20"/>
        <v>0</v>
      </c>
      <c r="O324" s="12"/>
      <c r="P324" s="12"/>
      <c r="Q324" s="57" t="s">
        <v>93</v>
      </c>
    </row>
    <row r="325" spans="1:17" ht="15.75" x14ac:dyDescent="0.25">
      <c r="A325" s="55" t="s">
        <v>91</v>
      </c>
      <c r="B325" s="12" t="str">
        <f t="shared" si="18"/>
        <v>POSORJAVALENCIA20</v>
      </c>
      <c r="C325" s="13" t="str">
        <f>VLOOKUP(D325,[1]equiv!A:B,2,FALSE)</f>
        <v>ECU</v>
      </c>
      <c r="D325" t="s">
        <v>98</v>
      </c>
      <c r="E325" t="s">
        <v>55</v>
      </c>
      <c r="F325">
        <v>20</v>
      </c>
      <c r="G325">
        <v>-59</v>
      </c>
      <c r="H325" t="s">
        <v>47</v>
      </c>
      <c r="I325" t="s">
        <v>32</v>
      </c>
      <c r="J325">
        <v>581</v>
      </c>
      <c r="K325" s="7">
        <f t="shared" si="19"/>
        <v>522</v>
      </c>
      <c r="L325" s="17"/>
      <c r="M325" s="56">
        <v>45930</v>
      </c>
      <c r="N325" s="12">
        <f t="shared" si="20"/>
        <v>0</v>
      </c>
      <c r="O325" s="12"/>
      <c r="P325" s="12"/>
      <c r="Q325" s="57" t="s">
        <v>93</v>
      </c>
    </row>
    <row r="326" spans="1:17" ht="15.75" x14ac:dyDescent="0.25">
      <c r="A326" s="55" t="s">
        <v>91</v>
      </c>
      <c r="B326" s="12" t="str">
        <f t="shared" si="18"/>
        <v>POSORJAVALENCIA40</v>
      </c>
      <c r="C326" s="13" t="str">
        <f>VLOOKUP(D326,[1]equiv!A:B,2,FALSE)</f>
        <v>ECU</v>
      </c>
      <c r="D326" t="s">
        <v>98</v>
      </c>
      <c r="E326" t="s">
        <v>55</v>
      </c>
      <c r="F326">
        <v>40</v>
      </c>
      <c r="G326">
        <v>-218</v>
      </c>
      <c r="H326" t="s">
        <v>47</v>
      </c>
      <c r="I326" t="s">
        <v>32</v>
      </c>
      <c r="J326">
        <v>1162</v>
      </c>
      <c r="K326" s="7">
        <f t="shared" si="19"/>
        <v>944</v>
      </c>
      <c r="L326" s="17"/>
      <c r="M326" s="56">
        <v>45930</v>
      </c>
      <c r="N326" s="12">
        <f t="shared" si="20"/>
        <v>0</v>
      </c>
      <c r="O326" s="12"/>
      <c r="P326" s="12"/>
      <c r="Q326" s="57" t="s">
        <v>93</v>
      </c>
    </row>
    <row r="327" spans="1:17" ht="15.75" x14ac:dyDescent="0.25">
      <c r="A327" s="55" t="s">
        <v>91</v>
      </c>
      <c r="B327" s="12" t="str">
        <f t="shared" ref="B327:B390" si="21">+D327&amp;E327&amp;F327</f>
        <v>POSORJAGENOA20</v>
      </c>
      <c r="C327" s="13" t="str">
        <f>VLOOKUP(D327,[1]equiv!A:B,2,FALSE)</f>
        <v>ECU</v>
      </c>
      <c r="D327" t="s">
        <v>98</v>
      </c>
      <c r="E327" t="s">
        <v>69</v>
      </c>
      <c r="F327">
        <v>20</v>
      </c>
      <c r="G327">
        <v>-59</v>
      </c>
      <c r="H327" t="s">
        <v>47</v>
      </c>
      <c r="I327" t="s">
        <v>32</v>
      </c>
      <c r="J327">
        <v>581</v>
      </c>
      <c r="K327" s="7">
        <f t="shared" si="19"/>
        <v>522</v>
      </c>
      <c r="L327" s="17"/>
      <c r="M327" s="56">
        <v>45930</v>
      </c>
      <c r="N327" s="12">
        <f t="shared" si="20"/>
        <v>0</v>
      </c>
      <c r="O327" s="12"/>
      <c r="P327" s="12"/>
      <c r="Q327" s="57" t="s">
        <v>93</v>
      </c>
    </row>
    <row r="328" spans="1:17" ht="15.75" x14ac:dyDescent="0.25">
      <c r="A328" s="55" t="s">
        <v>91</v>
      </c>
      <c r="B328" s="12" t="str">
        <f t="shared" si="21"/>
        <v>POSORJAGENOA40</v>
      </c>
      <c r="C328" s="13" t="str">
        <f>VLOOKUP(D328,[1]equiv!A:B,2,FALSE)</f>
        <v>ECU</v>
      </c>
      <c r="D328" t="s">
        <v>98</v>
      </c>
      <c r="E328" t="s">
        <v>69</v>
      </c>
      <c r="F328">
        <v>40</v>
      </c>
      <c r="G328">
        <v>-218</v>
      </c>
      <c r="H328" t="s">
        <v>47</v>
      </c>
      <c r="I328" t="s">
        <v>32</v>
      </c>
      <c r="J328">
        <v>1162</v>
      </c>
      <c r="K328" s="7">
        <f t="shared" si="19"/>
        <v>944</v>
      </c>
      <c r="L328" s="17"/>
      <c r="M328" s="56">
        <v>45930</v>
      </c>
      <c r="N328" s="12">
        <f t="shared" si="20"/>
        <v>0</v>
      </c>
      <c r="O328" s="12"/>
      <c r="P328" s="12"/>
      <c r="Q328" s="57" t="s">
        <v>93</v>
      </c>
    </row>
    <row r="329" spans="1:17" ht="15.75" x14ac:dyDescent="0.25">
      <c r="A329" s="55" t="s">
        <v>91</v>
      </c>
      <c r="B329" s="12" t="str">
        <f t="shared" si="21"/>
        <v>POSORJAISTANBUL20</v>
      </c>
      <c r="C329" s="13" t="str">
        <f>VLOOKUP(D329,[1]equiv!A:B,2,FALSE)</f>
        <v>ECU</v>
      </c>
      <c r="D329" t="s">
        <v>98</v>
      </c>
      <c r="E329" t="s">
        <v>96</v>
      </c>
      <c r="F329">
        <v>20</v>
      </c>
      <c r="G329">
        <v>-59</v>
      </c>
      <c r="H329" t="s">
        <v>47</v>
      </c>
      <c r="I329" t="s">
        <v>32</v>
      </c>
      <c r="J329">
        <v>543</v>
      </c>
      <c r="K329" s="7">
        <f t="shared" si="19"/>
        <v>484</v>
      </c>
      <c r="L329" s="17"/>
      <c r="M329" s="56">
        <v>45930</v>
      </c>
      <c r="N329" s="12">
        <f t="shared" si="20"/>
        <v>0</v>
      </c>
      <c r="O329" s="12"/>
      <c r="P329" s="12"/>
      <c r="Q329" s="57" t="s">
        <v>93</v>
      </c>
    </row>
    <row r="330" spans="1:17" ht="15.75" x14ac:dyDescent="0.25">
      <c r="A330" s="55" t="s">
        <v>91</v>
      </c>
      <c r="B330" s="12" t="str">
        <f t="shared" si="21"/>
        <v>POSORJAISTANBUL40</v>
      </c>
      <c r="C330" s="13" t="str">
        <f>VLOOKUP(D330,[1]equiv!A:B,2,FALSE)</f>
        <v>ECU</v>
      </c>
      <c r="D330" t="s">
        <v>98</v>
      </c>
      <c r="E330" t="s">
        <v>96</v>
      </c>
      <c r="F330">
        <v>40</v>
      </c>
      <c r="G330">
        <v>-218</v>
      </c>
      <c r="H330" t="s">
        <v>47</v>
      </c>
      <c r="I330" t="s">
        <v>32</v>
      </c>
      <c r="J330">
        <v>1086</v>
      </c>
      <c r="K330" s="7">
        <f t="shared" si="19"/>
        <v>868</v>
      </c>
      <c r="L330" s="17"/>
      <c r="M330" s="56">
        <v>45930</v>
      </c>
      <c r="N330" s="12">
        <f t="shared" si="20"/>
        <v>0</v>
      </c>
      <c r="O330" s="12"/>
      <c r="P330" s="12"/>
      <c r="Q330" s="57" t="s">
        <v>93</v>
      </c>
    </row>
    <row r="331" spans="1:17" ht="15.75" x14ac:dyDescent="0.25">
      <c r="A331" s="55" t="s">
        <v>91</v>
      </c>
      <c r="B331" s="12" t="str">
        <f t="shared" si="21"/>
        <v>CALLAOANTWERP20</v>
      </c>
      <c r="C331" s="13" t="str">
        <f>VLOOKUP(D331,[1]equiv!A:B,2,FALSE)</f>
        <v>PER</v>
      </c>
      <c r="D331" t="s">
        <v>99</v>
      </c>
      <c r="E331" t="s">
        <v>49</v>
      </c>
      <c r="F331">
        <v>20</v>
      </c>
      <c r="G331">
        <v>516</v>
      </c>
      <c r="H331" t="s">
        <v>47</v>
      </c>
      <c r="I331" t="s">
        <v>32</v>
      </c>
      <c r="J331">
        <v>258</v>
      </c>
      <c r="K331" s="7">
        <f t="shared" si="19"/>
        <v>774</v>
      </c>
      <c r="L331" s="17"/>
      <c r="M331" s="56">
        <v>45930</v>
      </c>
      <c r="N331" s="12">
        <f t="shared" si="20"/>
        <v>0</v>
      </c>
      <c r="O331" s="12"/>
      <c r="P331" s="12"/>
      <c r="Q331" s="57" t="s">
        <v>93</v>
      </c>
    </row>
    <row r="332" spans="1:17" ht="15.75" x14ac:dyDescent="0.25">
      <c r="A332" s="55" t="s">
        <v>91</v>
      </c>
      <c r="B332" s="12" t="str">
        <f t="shared" si="21"/>
        <v>CALLAOANTWERP40</v>
      </c>
      <c r="C332" s="13" t="str">
        <f>VLOOKUP(D332,[1]equiv!A:B,2,FALSE)</f>
        <v>PER</v>
      </c>
      <c r="D332" t="s">
        <v>99</v>
      </c>
      <c r="E332" t="s">
        <v>49</v>
      </c>
      <c r="F332">
        <v>40</v>
      </c>
      <c r="G332">
        <v>122</v>
      </c>
      <c r="H332" t="s">
        <v>47</v>
      </c>
      <c r="I332" t="s">
        <v>32</v>
      </c>
      <c r="J332">
        <v>516</v>
      </c>
      <c r="K332" s="7">
        <f t="shared" si="19"/>
        <v>638</v>
      </c>
      <c r="L332" s="17"/>
      <c r="M332" s="56">
        <v>45930</v>
      </c>
      <c r="N332" s="12">
        <f t="shared" si="20"/>
        <v>0</v>
      </c>
      <c r="O332" s="12"/>
      <c r="P332" s="12"/>
      <c r="Q332" s="57" t="s">
        <v>93</v>
      </c>
    </row>
    <row r="333" spans="1:17" ht="15.75" x14ac:dyDescent="0.25">
      <c r="A333" s="55" t="s">
        <v>91</v>
      </c>
      <c r="B333" s="12" t="str">
        <f t="shared" si="21"/>
        <v>CALLAOAMSTERDAM20</v>
      </c>
      <c r="C333" s="13" t="str">
        <f>VLOOKUP(D333,[1]equiv!A:B,2,FALSE)</f>
        <v>PER</v>
      </c>
      <c r="D333" t="s">
        <v>99</v>
      </c>
      <c r="E333" t="s">
        <v>94</v>
      </c>
      <c r="F333">
        <v>20</v>
      </c>
      <c r="G333">
        <v>525</v>
      </c>
      <c r="H333" t="s">
        <v>47</v>
      </c>
      <c r="I333" t="s">
        <v>32</v>
      </c>
      <c r="J333">
        <v>258</v>
      </c>
      <c r="K333" s="7">
        <f t="shared" si="19"/>
        <v>783</v>
      </c>
      <c r="L333" s="17"/>
      <c r="M333" s="56">
        <v>45930</v>
      </c>
      <c r="N333" s="12">
        <f t="shared" si="20"/>
        <v>0</v>
      </c>
      <c r="O333" s="12"/>
      <c r="P333" s="12"/>
      <c r="Q333" s="57" t="s">
        <v>93</v>
      </c>
    </row>
    <row r="334" spans="1:17" ht="15.75" x14ac:dyDescent="0.25">
      <c r="A334" s="55" t="s">
        <v>91</v>
      </c>
      <c r="B334" s="12" t="str">
        <f t="shared" si="21"/>
        <v>CALLAOAMSTERDAM40</v>
      </c>
      <c r="C334" s="13" t="str">
        <f>VLOOKUP(D334,[1]equiv!A:B,2,FALSE)</f>
        <v>PER</v>
      </c>
      <c r="D334" t="s">
        <v>99</v>
      </c>
      <c r="E334" t="s">
        <v>94</v>
      </c>
      <c r="F334">
        <v>40</v>
      </c>
      <c r="G334">
        <v>240</v>
      </c>
      <c r="H334" t="s">
        <v>47</v>
      </c>
      <c r="I334" t="s">
        <v>32</v>
      </c>
      <c r="J334">
        <v>516</v>
      </c>
      <c r="K334" s="7">
        <f t="shared" si="19"/>
        <v>756</v>
      </c>
      <c r="L334" s="17"/>
      <c r="M334" s="56">
        <v>45930</v>
      </c>
      <c r="N334" s="12">
        <f t="shared" si="20"/>
        <v>0</v>
      </c>
      <c r="O334" s="12"/>
      <c r="P334" s="12"/>
      <c r="Q334" s="57" t="s">
        <v>93</v>
      </c>
    </row>
    <row r="335" spans="1:17" ht="15.75" x14ac:dyDescent="0.25">
      <c r="A335" s="55" t="s">
        <v>91</v>
      </c>
      <c r="B335" s="12" t="str">
        <f t="shared" si="21"/>
        <v>CALLAOROTTERDAM20</v>
      </c>
      <c r="C335" s="13" t="str">
        <f>VLOOKUP(D335,[1]equiv!A:B,2,FALSE)</f>
        <v>PER</v>
      </c>
      <c r="D335" t="s">
        <v>99</v>
      </c>
      <c r="E335" t="s">
        <v>63</v>
      </c>
      <c r="F335">
        <v>20</v>
      </c>
      <c r="G335">
        <v>475</v>
      </c>
      <c r="H335" t="s">
        <v>47</v>
      </c>
      <c r="I335" t="s">
        <v>32</v>
      </c>
      <c r="J335">
        <v>258</v>
      </c>
      <c r="K335" s="7">
        <f t="shared" si="19"/>
        <v>733</v>
      </c>
      <c r="L335" s="17"/>
      <c r="M335" s="56">
        <v>45930</v>
      </c>
      <c r="N335" s="12">
        <f t="shared" si="20"/>
        <v>0</v>
      </c>
      <c r="O335" s="12"/>
      <c r="P335" s="12"/>
      <c r="Q335" s="57" t="s">
        <v>93</v>
      </c>
    </row>
    <row r="336" spans="1:17" ht="15.75" x14ac:dyDescent="0.25">
      <c r="A336" s="55" t="s">
        <v>91</v>
      </c>
      <c r="B336" s="12" t="str">
        <f t="shared" si="21"/>
        <v>CALLAOROTTERDAM40</v>
      </c>
      <c r="C336" s="13" t="str">
        <f>VLOOKUP(D336,[1]equiv!A:B,2,FALSE)</f>
        <v>PER</v>
      </c>
      <c r="D336" t="s">
        <v>99</v>
      </c>
      <c r="E336" t="s">
        <v>63</v>
      </c>
      <c r="F336">
        <v>40</v>
      </c>
      <c r="G336">
        <v>262</v>
      </c>
      <c r="H336" t="s">
        <v>47</v>
      </c>
      <c r="I336" t="s">
        <v>32</v>
      </c>
      <c r="J336">
        <v>516</v>
      </c>
      <c r="K336" s="7">
        <f t="shared" si="19"/>
        <v>778</v>
      </c>
      <c r="L336" s="17"/>
      <c r="M336" s="56">
        <v>45930</v>
      </c>
      <c r="N336" s="12">
        <f t="shared" si="20"/>
        <v>0</v>
      </c>
      <c r="O336" s="12"/>
      <c r="P336" s="12"/>
      <c r="Q336" s="57" t="s">
        <v>93</v>
      </c>
    </row>
    <row r="337" spans="1:17" ht="15.75" x14ac:dyDescent="0.25">
      <c r="A337" s="55" t="s">
        <v>91</v>
      </c>
      <c r="B337" s="12" t="str">
        <f t="shared" si="21"/>
        <v>CALLAOHAMBURG20</v>
      </c>
      <c r="C337" s="13" t="str">
        <f>VLOOKUP(D337,[1]equiv!A:B,2,FALSE)</f>
        <v>PER</v>
      </c>
      <c r="D337" t="s">
        <v>99</v>
      </c>
      <c r="E337" t="s">
        <v>52</v>
      </c>
      <c r="F337">
        <v>20</v>
      </c>
      <c r="G337">
        <v>475</v>
      </c>
      <c r="H337" t="s">
        <v>47</v>
      </c>
      <c r="I337" t="s">
        <v>32</v>
      </c>
      <c r="J337">
        <v>258</v>
      </c>
      <c r="K337" s="7">
        <f t="shared" si="19"/>
        <v>733</v>
      </c>
      <c r="L337" s="17"/>
      <c r="M337" s="56">
        <v>45930</v>
      </c>
      <c r="N337" s="12">
        <f t="shared" si="20"/>
        <v>0</v>
      </c>
      <c r="O337" s="12"/>
      <c r="P337" s="12"/>
      <c r="Q337" s="57" t="s">
        <v>93</v>
      </c>
    </row>
    <row r="338" spans="1:17" ht="15.75" x14ac:dyDescent="0.25">
      <c r="A338" s="55" t="s">
        <v>91</v>
      </c>
      <c r="B338" s="12" t="str">
        <f t="shared" si="21"/>
        <v>CALLAOHAMBURG40</v>
      </c>
      <c r="C338" s="13" t="str">
        <f>VLOOKUP(D338,[1]equiv!A:B,2,FALSE)</f>
        <v>PER</v>
      </c>
      <c r="D338" t="s">
        <v>99</v>
      </c>
      <c r="E338" t="s">
        <v>52</v>
      </c>
      <c r="F338">
        <v>40</v>
      </c>
      <c r="G338">
        <v>262</v>
      </c>
      <c r="H338" t="s">
        <v>47</v>
      </c>
      <c r="I338" t="s">
        <v>32</v>
      </c>
      <c r="J338">
        <v>516</v>
      </c>
      <c r="K338" s="7">
        <f t="shared" si="19"/>
        <v>778</v>
      </c>
      <c r="L338" s="17"/>
      <c r="M338" s="56">
        <v>45930</v>
      </c>
      <c r="N338" s="12">
        <f t="shared" si="20"/>
        <v>0</v>
      </c>
      <c r="O338" s="12"/>
      <c r="P338" s="12"/>
      <c r="Q338" s="57" t="s">
        <v>93</v>
      </c>
    </row>
    <row r="339" spans="1:17" ht="15.75" x14ac:dyDescent="0.25">
      <c r="A339" s="55" t="s">
        <v>91</v>
      </c>
      <c r="B339" s="12" t="str">
        <f t="shared" si="21"/>
        <v>CALLAOTALLINN20</v>
      </c>
      <c r="C339" s="13" t="str">
        <f>VLOOKUP(D339,[1]equiv!A:B,2,FALSE)</f>
        <v>PER</v>
      </c>
      <c r="D339" t="s">
        <v>99</v>
      </c>
      <c r="E339" t="s">
        <v>95</v>
      </c>
      <c r="F339">
        <v>20</v>
      </c>
      <c r="G339">
        <v>826</v>
      </c>
      <c r="H339" t="s">
        <v>47</v>
      </c>
      <c r="I339" t="s">
        <v>32</v>
      </c>
      <c r="J339">
        <v>258</v>
      </c>
      <c r="K339" s="7">
        <f t="shared" si="19"/>
        <v>1084</v>
      </c>
      <c r="L339" s="17"/>
      <c r="M339" s="56">
        <v>45930</v>
      </c>
      <c r="N339" s="12">
        <f t="shared" si="20"/>
        <v>0</v>
      </c>
      <c r="O339" s="12"/>
      <c r="P339" s="12"/>
      <c r="Q339" s="57" t="s">
        <v>93</v>
      </c>
    </row>
    <row r="340" spans="1:17" ht="15.75" x14ac:dyDescent="0.25">
      <c r="A340" s="55" t="s">
        <v>91</v>
      </c>
      <c r="B340" s="12" t="str">
        <f t="shared" si="21"/>
        <v>CALLAOTALLINN40</v>
      </c>
      <c r="C340" s="13" t="str">
        <f>VLOOKUP(D340,[1]equiv!A:B,2,FALSE)</f>
        <v>PER</v>
      </c>
      <c r="D340" t="s">
        <v>99</v>
      </c>
      <c r="E340" t="s">
        <v>95</v>
      </c>
      <c r="F340">
        <v>40</v>
      </c>
      <c r="G340">
        <v>662</v>
      </c>
      <c r="H340" t="s">
        <v>47</v>
      </c>
      <c r="I340" t="s">
        <v>32</v>
      </c>
      <c r="J340">
        <v>516</v>
      </c>
      <c r="K340" s="7">
        <f t="shared" si="19"/>
        <v>1178</v>
      </c>
      <c r="L340" s="17"/>
      <c r="M340" s="56">
        <v>45930</v>
      </c>
      <c r="N340" s="12">
        <f t="shared" si="20"/>
        <v>0</v>
      </c>
      <c r="O340" s="12"/>
      <c r="P340" s="12"/>
      <c r="Q340" s="57" t="s">
        <v>93</v>
      </c>
    </row>
    <row r="341" spans="1:17" ht="15.75" x14ac:dyDescent="0.25">
      <c r="A341" s="55" t="s">
        <v>91</v>
      </c>
      <c r="B341" s="12" t="str">
        <f t="shared" si="21"/>
        <v>CALLAOBARCELONA20</v>
      </c>
      <c r="C341" s="13" t="str">
        <f>VLOOKUP(D341,[1]equiv!A:B,2,FALSE)</f>
        <v>PER</v>
      </c>
      <c r="D341" t="s">
        <v>99</v>
      </c>
      <c r="E341" t="s">
        <v>51</v>
      </c>
      <c r="F341">
        <v>20</v>
      </c>
      <c r="G341">
        <v>166</v>
      </c>
      <c r="H341" t="s">
        <v>47</v>
      </c>
      <c r="I341" t="s">
        <v>32</v>
      </c>
      <c r="J341">
        <v>581</v>
      </c>
      <c r="K341" s="7">
        <f t="shared" si="19"/>
        <v>747</v>
      </c>
      <c r="L341" s="17"/>
      <c r="M341" s="56">
        <v>45930</v>
      </c>
      <c r="N341" s="12">
        <f t="shared" si="20"/>
        <v>0</v>
      </c>
      <c r="O341" s="12"/>
      <c r="P341" s="12"/>
      <c r="Q341" s="57" t="s">
        <v>93</v>
      </c>
    </row>
    <row r="342" spans="1:17" ht="15.75" x14ac:dyDescent="0.25">
      <c r="A342" s="55" t="s">
        <v>91</v>
      </c>
      <c r="B342" s="12" t="str">
        <f t="shared" si="21"/>
        <v>CALLAOBARCELONA40</v>
      </c>
      <c r="C342" s="13" t="str">
        <f>VLOOKUP(D342,[1]equiv!A:B,2,FALSE)</f>
        <v>PER</v>
      </c>
      <c r="D342" t="s">
        <v>99</v>
      </c>
      <c r="E342" t="s">
        <v>51</v>
      </c>
      <c r="F342">
        <v>40</v>
      </c>
      <c r="G342">
        <v>-293</v>
      </c>
      <c r="H342" t="s">
        <v>47</v>
      </c>
      <c r="I342" t="s">
        <v>32</v>
      </c>
      <c r="J342">
        <v>1162</v>
      </c>
      <c r="K342" s="7">
        <f t="shared" si="19"/>
        <v>869</v>
      </c>
      <c r="L342" s="17"/>
      <c r="M342" s="56">
        <v>45930</v>
      </c>
      <c r="N342" s="12">
        <f t="shared" si="20"/>
        <v>0</v>
      </c>
      <c r="O342" s="12"/>
      <c r="P342" s="12"/>
      <c r="Q342" s="57" t="s">
        <v>93</v>
      </c>
    </row>
    <row r="343" spans="1:17" ht="15.75" x14ac:dyDescent="0.25">
      <c r="A343" s="55" t="s">
        <v>91</v>
      </c>
      <c r="B343" s="12" t="str">
        <f t="shared" si="21"/>
        <v>CALLAOVALENCIA20</v>
      </c>
      <c r="C343" s="13" t="str">
        <f>VLOOKUP(D343,[1]equiv!A:B,2,FALSE)</f>
        <v>PER</v>
      </c>
      <c r="D343" t="s">
        <v>99</v>
      </c>
      <c r="E343" t="s">
        <v>55</v>
      </c>
      <c r="F343">
        <v>20</v>
      </c>
      <c r="G343">
        <v>166</v>
      </c>
      <c r="H343" t="s">
        <v>47</v>
      </c>
      <c r="I343" t="s">
        <v>32</v>
      </c>
      <c r="J343">
        <v>581</v>
      </c>
      <c r="K343" s="7">
        <f t="shared" si="19"/>
        <v>747</v>
      </c>
      <c r="L343" s="17"/>
      <c r="M343" s="56">
        <v>45930</v>
      </c>
      <c r="N343" s="12">
        <f t="shared" si="20"/>
        <v>0</v>
      </c>
      <c r="O343" s="12"/>
      <c r="P343" s="12"/>
      <c r="Q343" s="57" t="s">
        <v>93</v>
      </c>
    </row>
    <row r="344" spans="1:17" ht="15.75" x14ac:dyDescent="0.25">
      <c r="A344" s="55" t="s">
        <v>91</v>
      </c>
      <c r="B344" s="12" t="str">
        <f t="shared" si="21"/>
        <v>CALLAOVALENCIA40</v>
      </c>
      <c r="C344" s="13" t="str">
        <f>VLOOKUP(D344,[1]equiv!A:B,2,FALSE)</f>
        <v>PER</v>
      </c>
      <c r="D344" t="s">
        <v>99</v>
      </c>
      <c r="E344" t="s">
        <v>55</v>
      </c>
      <c r="F344">
        <v>40</v>
      </c>
      <c r="G344">
        <v>-293</v>
      </c>
      <c r="H344" t="s">
        <v>47</v>
      </c>
      <c r="I344" t="s">
        <v>32</v>
      </c>
      <c r="J344">
        <v>1162</v>
      </c>
      <c r="K344" s="7">
        <f t="shared" si="19"/>
        <v>869</v>
      </c>
      <c r="L344" s="17"/>
      <c r="M344" s="56">
        <v>45930</v>
      </c>
      <c r="N344" s="12">
        <f t="shared" si="20"/>
        <v>0</v>
      </c>
      <c r="O344" s="12"/>
      <c r="P344" s="12"/>
      <c r="Q344" s="57" t="s">
        <v>93</v>
      </c>
    </row>
    <row r="345" spans="1:17" ht="15.75" x14ac:dyDescent="0.25">
      <c r="A345" s="55" t="s">
        <v>91</v>
      </c>
      <c r="B345" s="12" t="str">
        <f t="shared" si="21"/>
        <v>CALLAOGENOA20</v>
      </c>
      <c r="C345" s="13" t="str">
        <f>VLOOKUP(D345,[1]equiv!A:B,2,FALSE)</f>
        <v>PER</v>
      </c>
      <c r="D345" t="s">
        <v>99</v>
      </c>
      <c r="E345" t="s">
        <v>69</v>
      </c>
      <c r="F345">
        <v>20</v>
      </c>
      <c r="G345">
        <v>166</v>
      </c>
      <c r="H345" t="s">
        <v>47</v>
      </c>
      <c r="I345" t="s">
        <v>32</v>
      </c>
      <c r="J345">
        <v>581</v>
      </c>
      <c r="K345" s="7">
        <f t="shared" si="19"/>
        <v>747</v>
      </c>
      <c r="L345" s="17"/>
      <c r="M345" s="56">
        <v>45930</v>
      </c>
      <c r="N345" s="12">
        <f t="shared" si="20"/>
        <v>0</v>
      </c>
      <c r="O345" s="12"/>
      <c r="P345" s="12"/>
      <c r="Q345" s="57" t="s">
        <v>93</v>
      </c>
    </row>
    <row r="346" spans="1:17" ht="15.75" x14ac:dyDescent="0.25">
      <c r="A346" s="55" t="s">
        <v>91</v>
      </c>
      <c r="B346" s="12" t="str">
        <f t="shared" si="21"/>
        <v>CALLAOGENOA40</v>
      </c>
      <c r="C346" s="13" t="str">
        <f>VLOOKUP(D346,[1]equiv!A:B,2,FALSE)</f>
        <v>PER</v>
      </c>
      <c r="D346" t="s">
        <v>99</v>
      </c>
      <c r="E346" t="s">
        <v>69</v>
      </c>
      <c r="F346">
        <v>40</v>
      </c>
      <c r="G346">
        <v>-293</v>
      </c>
      <c r="H346" t="s">
        <v>47</v>
      </c>
      <c r="I346" t="s">
        <v>32</v>
      </c>
      <c r="J346">
        <v>1162</v>
      </c>
      <c r="K346" s="7">
        <f t="shared" si="19"/>
        <v>869</v>
      </c>
      <c r="L346" s="17"/>
      <c r="M346" s="56">
        <v>45930</v>
      </c>
      <c r="N346" s="12">
        <f t="shared" si="20"/>
        <v>0</v>
      </c>
      <c r="O346" s="12"/>
      <c r="P346" s="12"/>
      <c r="Q346" s="57" t="s">
        <v>93</v>
      </c>
    </row>
    <row r="347" spans="1:17" ht="15.75" x14ac:dyDescent="0.25">
      <c r="A347" s="55" t="s">
        <v>91</v>
      </c>
      <c r="B347" s="12" t="str">
        <f t="shared" si="21"/>
        <v>CALLAOISTANBUL20</v>
      </c>
      <c r="C347" s="13" t="str">
        <f>VLOOKUP(D347,[1]equiv!A:B,2,FALSE)</f>
        <v>PER</v>
      </c>
      <c r="D347" t="s">
        <v>99</v>
      </c>
      <c r="E347" t="s">
        <v>96</v>
      </c>
      <c r="F347">
        <v>20</v>
      </c>
      <c r="G347">
        <v>166</v>
      </c>
      <c r="H347" t="s">
        <v>47</v>
      </c>
      <c r="I347" t="s">
        <v>32</v>
      </c>
      <c r="J347">
        <v>543</v>
      </c>
      <c r="K347" s="7">
        <f t="shared" ref="K347:K410" si="22">+IF(H347="not included",G347+J347,G347+H347+J347)</f>
        <v>709</v>
      </c>
      <c r="L347" s="17"/>
      <c r="M347" s="56">
        <v>45930</v>
      </c>
      <c r="N347" s="12">
        <f t="shared" si="20"/>
        <v>0</v>
      </c>
      <c r="O347" s="12"/>
      <c r="P347" s="12"/>
      <c r="Q347" s="57" t="s">
        <v>93</v>
      </c>
    </row>
    <row r="348" spans="1:17" ht="15.75" x14ac:dyDescent="0.25">
      <c r="A348" s="55" t="s">
        <v>91</v>
      </c>
      <c r="B348" s="12" t="str">
        <f t="shared" si="21"/>
        <v>CALLAOISTANBUL40</v>
      </c>
      <c r="C348" s="13" t="str">
        <f>VLOOKUP(D348,[1]equiv!A:B,2,FALSE)</f>
        <v>PER</v>
      </c>
      <c r="D348" t="s">
        <v>99</v>
      </c>
      <c r="E348" t="s">
        <v>96</v>
      </c>
      <c r="F348">
        <v>40</v>
      </c>
      <c r="G348">
        <v>-293</v>
      </c>
      <c r="H348" t="s">
        <v>47</v>
      </c>
      <c r="I348" t="s">
        <v>32</v>
      </c>
      <c r="J348">
        <v>1086</v>
      </c>
      <c r="K348" s="7">
        <f t="shared" si="22"/>
        <v>793</v>
      </c>
      <c r="L348" s="17"/>
      <c r="M348" s="56">
        <v>45930</v>
      </c>
      <c r="N348" s="12">
        <f t="shared" si="20"/>
        <v>0</v>
      </c>
      <c r="O348" s="12"/>
      <c r="P348" s="12"/>
      <c r="Q348" s="57" t="s">
        <v>93</v>
      </c>
    </row>
    <row r="349" spans="1:17" ht="15.75" x14ac:dyDescent="0.25">
      <c r="A349" s="55" t="s">
        <v>91</v>
      </c>
      <c r="B349" s="12" t="str">
        <f t="shared" si="21"/>
        <v>PAITAANTWERP20</v>
      </c>
      <c r="C349" s="13" t="str">
        <f>VLOOKUP(D349,[1]equiv!A:B,2,FALSE)</f>
        <v>PER</v>
      </c>
      <c r="D349" t="s">
        <v>100</v>
      </c>
      <c r="E349" t="s">
        <v>49</v>
      </c>
      <c r="F349">
        <v>20</v>
      </c>
      <c r="G349">
        <v>975</v>
      </c>
      <c r="H349" t="s">
        <v>47</v>
      </c>
      <c r="I349" t="s">
        <v>32</v>
      </c>
      <c r="J349">
        <v>258</v>
      </c>
      <c r="K349" s="7">
        <f t="shared" si="22"/>
        <v>1233</v>
      </c>
      <c r="L349" s="17"/>
      <c r="M349" s="56">
        <v>45930</v>
      </c>
      <c r="N349" s="12">
        <f t="shared" si="20"/>
        <v>0</v>
      </c>
      <c r="O349" s="12"/>
      <c r="P349" s="12"/>
      <c r="Q349" s="57" t="s">
        <v>93</v>
      </c>
    </row>
    <row r="350" spans="1:17" ht="15.75" x14ac:dyDescent="0.25">
      <c r="A350" s="55" t="s">
        <v>91</v>
      </c>
      <c r="B350" s="12" t="str">
        <f t="shared" si="21"/>
        <v>PAITAANTWERP40</v>
      </c>
      <c r="C350" s="13" t="str">
        <f>VLOOKUP(D350,[1]equiv!A:B,2,FALSE)</f>
        <v>PER</v>
      </c>
      <c r="D350" t="s">
        <v>100</v>
      </c>
      <c r="E350" t="s">
        <v>49</v>
      </c>
      <c r="F350">
        <v>40</v>
      </c>
      <c r="G350">
        <v>1072</v>
      </c>
      <c r="H350" t="s">
        <v>47</v>
      </c>
      <c r="I350" t="s">
        <v>32</v>
      </c>
      <c r="J350">
        <v>516</v>
      </c>
      <c r="K350" s="7">
        <f t="shared" si="22"/>
        <v>1588</v>
      </c>
      <c r="L350" s="17"/>
      <c r="M350" s="56">
        <v>45930</v>
      </c>
      <c r="N350" s="12">
        <f t="shared" si="20"/>
        <v>0</v>
      </c>
      <c r="O350" s="12"/>
      <c r="P350" s="12"/>
      <c r="Q350" s="57" t="s">
        <v>93</v>
      </c>
    </row>
    <row r="351" spans="1:17" ht="15.75" x14ac:dyDescent="0.25">
      <c r="A351" s="55" t="s">
        <v>91</v>
      </c>
      <c r="B351" s="12" t="str">
        <f t="shared" si="21"/>
        <v>PAITAAMSTERDAM20</v>
      </c>
      <c r="C351" s="13" t="str">
        <f>VLOOKUP(D351,[1]equiv!A:B,2,FALSE)</f>
        <v>PER</v>
      </c>
      <c r="D351" t="s">
        <v>100</v>
      </c>
      <c r="E351" t="s">
        <v>94</v>
      </c>
      <c r="F351">
        <v>20</v>
      </c>
      <c r="G351">
        <v>1375</v>
      </c>
      <c r="H351" t="s">
        <v>47</v>
      </c>
      <c r="I351" t="s">
        <v>32</v>
      </c>
      <c r="J351">
        <v>258</v>
      </c>
      <c r="K351" s="7">
        <f t="shared" si="22"/>
        <v>1633</v>
      </c>
      <c r="L351" s="17"/>
      <c r="M351" s="56">
        <v>45930</v>
      </c>
      <c r="N351" s="12">
        <f t="shared" si="20"/>
        <v>0</v>
      </c>
      <c r="O351" s="12"/>
      <c r="P351" s="12"/>
      <c r="Q351" s="57" t="s">
        <v>93</v>
      </c>
    </row>
    <row r="352" spans="1:17" ht="15.75" x14ac:dyDescent="0.25">
      <c r="A352" s="55" t="s">
        <v>91</v>
      </c>
      <c r="B352" s="12" t="str">
        <f t="shared" si="21"/>
        <v>PAITAAMSTERDAM40</v>
      </c>
      <c r="C352" s="13" t="str">
        <f>VLOOKUP(D352,[1]equiv!A:B,2,FALSE)</f>
        <v>PER</v>
      </c>
      <c r="D352" t="s">
        <v>100</v>
      </c>
      <c r="E352" t="s">
        <v>94</v>
      </c>
      <c r="F352">
        <v>40</v>
      </c>
      <c r="G352">
        <v>1329</v>
      </c>
      <c r="H352" t="s">
        <v>47</v>
      </c>
      <c r="I352" t="s">
        <v>32</v>
      </c>
      <c r="J352">
        <v>516</v>
      </c>
      <c r="K352" s="7">
        <f t="shared" si="22"/>
        <v>1845</v>
      </c>
      <c r="L352" s="17"/>
      <c r="M352" s="56">
        <v>45930</v>
      </c>
      <c r="N352" s="12">
        <f t="shared" si="20"/>
        <v>0</v>
      </c>
      <c r="O352" s="12"/>
      <c r="P352" s="12"/>
      <c r="Q352" s="57" t="s">
        <v>93</v>
      </c>
    </row>
    <row r="353" spans="1:17" ht="15.75" x14ac:dyDescent="0.25">
      <c r="A353" s="55" t="s">
        <v>91</v>
      </c>
      <c r="B353" s="12" t="str">
        <f t="shared" si="21"/>
        <v>PAITAROTTERDAM20</v>
      </c>
      <c r="C353" s="13" t="str">
        <f>VLOOKUP(D353,[1]equiv!A:B,2,FALSE)</f>
        <v>PER</v>
      </c>
      <c r="D353" t="s">
        <v>100</v>
      </c>
      <c r="E353" t="s">
        <v>63</v>
      </c>
      <c r="F353">
        <v>20</v>
      </c>
      <c r="G353">
        <v>975</v>
      </c>
      <c r="H353" t="s">
        <v>47</v>
      </c>
      <c r="I353" t="s">
        <v>32</v>
      </c>
      <c r="J353">
        <v>258</v>
      </c>
      <c r="K353" s="7">
        <f t="shared" si="22"/>
        <v>1233</v>
      </c>
      <c r="L353" s="17"/>
      <c r="M353" s="56">
        <v>45930</v>
      </c>
      <c r="N353" s="12">
        <f t="shared" si="20"/>
        <v>0</v>
      </c>
      <c r="O353" s="12"/>
      <c r="P353" s="12"/>
      <c r="Q353" s="57" t="s">
        <v>93</v>
      </c>
    </row>
    <row r="354" spans="1:17" ht="15.75" x14ac:dyDescent="0.25">
      <c r="A354" s="55" t="s">
        <v>91</v>
      </c>
      <c r="B354" s="12" t="str">
        <f t="shared" si="21"/>
        <v>PAITAROTTERDAM40</v>
      </c>
      <c r="C354" s="13" t="str">
        <f>VLOOKUP(D354,[1]equiv!A:B,2,FALSE)</f>
        <v>PER</v>
      </c>
      <c r="D354" t="s">
        <v>100</v>
      </c>
      <c r="E354" t="s">
        <v>63</v>
      </c>
      <c r="F354">
        <v>40</v>
      </c>
      <c r="G354">
        <v>1072</v>
      </c>
      <c r="H354" t="s">
        <v>47</v>
      </c>
      <c r="I354" t="s">
        <v>32</v>
      </c>
      <c r="J354">
        <v>516</v>
      </c>
      <c r="K354" s="7">
        <f t="shared" si="22"/>
        <v>1588</v>
      </c>
      <c r="L354" s="17"/>
      <c r="M354" s="56">
        <v>45930</v>
      </c>
      <c r="N354" s="12">
        <f t="shared" si="20"/>
        <v>0</v>
      </c>
      <c r="O354" s="12"/>
      <c r="P354" s="12"/>
      <c r="Q354" s="57" t="s">
        <v>93</v>
      </c>
    </row>
    <row r="355" spans="1:17" ht="15.75" x14ac:dyDescent="0.25">
      <c r="A355" s="55" t="s">
        <v>91</v>
      </c>
      <c r="B355" s="12" t="str">
        <f t="shared" si="21"/>
        <v>PAITAHAMBURG20</v>
      </c>
      <c r="C355" s="13" t="str">
        <f>VLOOKUP(D355,[1]equiv!A:B,2,FALSE)</f>
        <v>PER</v>
      </c>
      <c r="D355" t="s">
        <v>100</v>
      </c>
      <c r="E355" t="s">
        <v>52</v>
      </c>
      <c r="F355">
        <v>20</v>
      </c>
      <c r="G355">
        <v>975</v>
      </c>
      <c r="H355" t="s">
        <v>47</v>
      </c>
      <c r="I355" t="s">
        <v>32</v>
      </c>
      <c r="J355">
        <v>258</v>
      </c>
      <c r="K355" s="7">
        <f t="shared" si="22"/>
        <v>1233</v>
      </c>
      <c r="L355" s="17"/>
      <c r="M355" s="56">
        <v>45930</v>
      </c>
      <c r="N355" s="12">
        <f t="shared" si="20"/>
        <v>0</v>
      </c>
      <c r="O355" s="12"/>
      <c r="P355" s="12"/>
      <c r="Q355" s="57" t="s">
        <v>93</v>
      </c>
    </row>
    <row r="356" spans="1:17" ht="15.75" x14ac:dyDescent="0.25">
      <c r="A356" s="55" t="s">
        <v>91</v>
      </c>
      <c r="B356" s="12" t="str">
        <f t="shared" si="21"/>
        <v>PAITAHAMBURG40</v>
      </c>
      <c r="C356" s="13" t="str">
        <f>VLOOKUP(D356,[1]equiv!A:B,2,FALSE)</f>
        <v>PER</v>
      </c>
      <c r="D356" t="s">
        <v>100</v>
      </c>
      <c r="E356" t="s">
        <v>52</v>
      </c>
      <c r="F356">
        <v>40</v>
      </c>
      <c r="G356">
        <v>1072</v>
      </c>
      <c r="H356" t="s">
        <v>47</v>
      </c>
      <c r="I356" t="s">
        <v>32</v>
      </c>
      <c r="J356">
        <v>516</v>
      </c>
      <c r="K356" s="7">
        <f t="shared" si="22"/>
        <v>1588</v>
      </c>
      <c r="L356" s="17"/>
      <c r="M356" s="56">
        <v>45930</v>
      </c>
      <c r="N356" s="12">
        <f t="shared" si="20"/>
        <v>0</v>
      </c>
      <c r="O356" s="12"/>
      <c r="P356" s="12"/>
      <c r="Q356" s="57" t="s">
        <v>93</v>
      </c>
    </row>
    <row r="357" spans="1:17" ht="15.75" x14ac:dyDescent="0.25">
      <c r="A357" s="55" t="s">
        <v>91</v>
      </c>
      <c r="B357" s="12" t="str">
        <f t="shared" si="21"/>
        <v>PAITATALLINN20</v>
      </c>
      <c r="C357" s="13" t="str">
        <f>VLOOKUP(D357,[1]equiv!A:B,2,FALSE)</f>
        <v>PER</v>
      </c>
      <c r="D357" t="s">
        <v>100</v>
      </c>
      <c r="E357" t="s">
        <v>95</v>
      </c>
      <c r="F357">
        <v>20</v>
      </c>
      <c r="G357">
        <v>1375</v>
      </c>
      <c r="H357" t="s">
        <v>47</v>
      </c>
      <c r="I357" t="s">
        <v>32</v>
      </c>
      <c r="J357">
        <v>258</v>
      </c>
      <c r="K357" s="7">
        <f t="shared" si="22"/>
        <v>1633</v>
      </c>
      <c r="L357" s="17"/>
      <c r="M357" s="56">
        <v>45930</v>
      </c>
      <c r="N357" s="12">
        <f t="shared" si="20"/>
        <v>0</v>
      </c>
      <c r="O357" s="12"/>
      <c r="P357" s="12"/>
      <c r="Q357" s="57" t="s">
        <v>93</v>
      </c>
    </row>
    <row r="358" spans="1:17" ht="15.75" x14ac:dyDescent="0.25">
      <c r="A358" s="55" t="s">
        <v>91</v>
      </c>
      <c r="B358" s="12" t="str">
        <f t="shared" si="21"/>
        <v>PAITATALLINN40</v>
      </c>
      <c r="C358" s="13" t="str">
        <f>VLOOKUP(D358,[1]equiv!A:B,2,FALSE)</f>
        <v>PER</v>
      </c>
      <c r="D358" t="s">
        <v>100</v>
      </c>
      <c r="E358" t="s">
        <v>95</v>
      </c>
      <c r="F358">
        <v>40</v>
      </c>
      <c r="G358">
        <v>931</v>
      </c>
      <c r="H358" t="s">
        <v>47</v>
      </c>
      <c r="I358" t="s">
        <v>32</v>
      </c>
      <c r="J358">
        <v>516</v>
      </c>
      <c r="K358" s="7">
        <f t="shared" si="22"/>
        <v>1447</v>
      </c>
      <c r="L358" s="17"/>
      <c r="M358" s="56">
        <v>45930</v>
      </c>
      <c r="N358" s="12">
        <f t="shared" si="20"/>
        <v>0</v>
      </c>
      <c r="O358" s="12"/>
      <c r="P358" s="12"/>
      <c r="Q358" s="57" t="s">
        <v>93</v>
      </c>
    </row>
    <row r="359" spans="1:17" ht="15.75" x14ac:dyDescent="0.25">
      <c r="A359" s="55" t="s">
        <v>91</v>
      </c>
      <c r="B359" s="12" t="str">
        <f t="shared" si="21"/>
        <v>PAITABARCELONA20</v>
      </c>
      <c r="C359" s="13" t="str">
        <f>VLOOKUP(D359,[1]equiv!A:B,2,FALSE)</f>
        <v>PER</v>
      </c>
      <c r="D359" t="s">
        <v>100</v>
      </c>
      <c r="E359" t="s">
        <v>51</v>
      </c>
      <c r="F359">
        <v>20</v>
      </c>
      <c r="G359">
        <v>166</v>
      </c>
      <c r="H359" t="s">
        <v>47</v>
      </c>
      <c r="I359" t="s">
        <v>32</v>
      </c>
      <c r="J359">
        <v>581</v>
      </c>
      <c r="K359" s="7">
        <f t="shared" si="22"/>
        <v>747</v>
      </c>
      <c r="L359" s="17"/>
      <c r="M359" s="56">
        <v>45930</v>
      </c>
      <c r="N359" s="12">
        <f t="shared" si="20"/>
        <v>0</v>
      </c>
      <c r="O359" s="12"/>
      <c r="P359" s="12"/>
      <c r="Q359" s="57" t="s">
        <v>93</v>
      </c>
    </row>
    <row r="360" spans="1:17" ht="15.75" x14ac:dyDescent="0.25">
      <c r="A360" s="55" t="s">
        <v>91</v>
      </c>
      <c r="B360" s="12" t="str">
        <f t="shared" si="21"/>
        <v>PAITABARCELONA40</v>
      </c>
      <c r="C360" s="13" t="str">
        <f>VLOOKUP(D360,[1]equiv!A:B,2,FALSE)</f>
        <v>PER</v>
      </c>
      <c r="D360" t="s">
        <v>100</v>
      </c>
      <c r="E360" t="s">
        <v>51</v>
      </c>
      <c r="F360">
        <v>40</v>
      </c>
      <c r="G360">
        <v>-243</v>
      </c>
      <c r="H360" t="s">
        <v>47</v>
      </c>
      <c r="I360" t="s">
        <v>32</v>
      </c>
      <c r="J360">
        <v>1162</v>
      </c>
      <c r="K360" s="7">
        <f t="shared" si="22"/>
        <v>919</v>
      </c>
      <c r="L360" s="17"/>
      <c r="M360" s="56">
        <v>45930</v>
      </c>
      <c r="N360" s="12">
        <f t="shared" si="20"/>
        <v>0</v>
      </c>
      <c r="O360" s="12"/>
      <c r="P360" s="12"/>
      <c r="Q360" s="57" t="s">
        <v>93</v>
      </c>
    </row>
    <row r="361" spans="1:17" ht="15.75" x14ac:dyDescent="0.25">
      <c r="A361" s="55" t="s">
        <v>91</v>
      </c>
      <c r="B361" s="12" t="str">
        <f t="shared" si="21"/>
        <v>PAITAVALENCIA20</v>
      </c>
      <c r="C361" s="13" t="str">
        <f>VLOOKUP(D361,[1]equiv!A:B,2,FALSE)</f>
        <v>PER</v>
      </c>
      <c r="D361" t="s">
        <v>100</v>
      </c>
      <c r="E361" t="s">
        <v>55</v>
      </c>
      <c r="F361">
        <v>20</v>
      </c>
      <c r="G361">
        <v>166</v>
      </c>
      <c r="H361" t="s">
        <v>47</v>
      </c>
      <c r="I361" t="s">
        <v>32</v>
      </c>
      <c r="J361">
        <v>581</v>
      </c>
      <c r="K361" s="7">
        <f t="shared" si="22"/>
        <v>747</v>
      </c>
      <c r="L361" s="17"/>
      <c r="M361" s="56">
        <v>45930</v>
      </c>
      <c r="N361" s="12">
        <f t="shared" si="20"/>
        <v>0</v>
      </c>
      <c r="O361" s="12"/>
      <c r="P361" s="12"/>
      <c r="Q361" s="57" t="s">
        <v>93</v>
      </c>
    </row>
    <row r="362" spans="1:17" ht="15.75" x14ac:dyDescent="0.25">
      <c r="A362" s="55" t="s">
        <v>91</v>
      </c>
      <c r="B362" s="12" t="str">
        <f t="shared" si="21"/>
        <v>PAITAVALENCIA40</v>
      </c>
      <c r="C362" s="13" t="str">
        <f>VLOOKUP(D362,[1]equiv!A:B,2,FALSE)</f>
        <v>PER</v>
      </c>
      <c r="D362" t="s">
        <v>100</v>
      </c>
      <c r="E362" t="s">
        <v>55</v>
      </c>
      <c r="F362">
        <v>40</v>
      </c>
      <c r="G362">
        <v>-243</v>
      </c>
      <c r="H362" t="s">
        <v>47</v>
      </c>
      <c r="I362" t="s">
        <v>32</v>
      </c>
      <c r="J362">
        <v>1162</v>
      </c>
      <c r="K362" s="7">
        <f t="shared" si="22"/>
        <v>919</v>
      </c>
      <c r="L362" s="17"/>
      <c r="M362" s="56">
        <v>45930</v>
      </c>
      <c r="N362" s="12">
        <f t="shared" si="20"/>
        <v>0</v>
      </c>
      <c r="O362" s="12"/>
      <c r="P362" s="12"/>
      <c r="Q362" s="57" t="s">
        <v>93</v>
      </c>
    </row>
    <row r="363" spans="1:17" ht="15.75" x14ac:dyDescent="0.25">
      <c r="A363" s="55" t="s">
        <v>91</v>
      </c>
      <c r="B363" s="12" t="str">
        <f t="shared" si="21"/>
        <v>PAITAGENOA20</v>
      </c>
      <c r="C363" s="13" t="str">
        <f>VLOOKUP(D363,[1]equiv!A:B,2,FALSE)</f>
        <v>PER</v>
      </c>
      <c r="D363" t="s">
        <v>100</v>
      </c>
      <c r="E363" t="s">
        <v>69</v>
      </c>
      <c r="F363">
        <v>20</v>
      </c>
      <c r="G363">
        <v>166</v>
      </c>
      <c r="H363" t="s">
        <v>47</v>
      </c>
      <c r="I363" t="s">
        <v>32</v>
      </c>
      <c r="J363">
        <v>581</v>
      </c>
      <c r="K363" s="7">
        <f t="shared" si="22"/>
        <v>747</v>
      </c>
      <c r="L363" s="17"/>
      <c r="M363" s="56">
        <v>45930</v>
      </c>
      <c r="N363" s="12">
        <f t="shared" si="20"/>
        <v>0</v>
      </c>
      <c r="O363" s="12"/>
      <c r="P363" s="12"/>
      <c r="Q363" s="57" t="s">
        <v>93</v>
      </c>
    </row>
    <row r="364" spans="1:17" ht="15.75" x14ac:dyDescent="0.25">
      <c r="A364" s="55" t="s">
        <v>91</v>
      </c>
      <c r="B364" s="12" t="str">
        <f t="shared" si="21"/>
        <v>PAITAGENOA40</v>
      </c>
      <c r="C364" s="13" t="str">
        <f>VLOOKUP(D364,[1]equiv!A:B,2,FALSE)</f>
        <v>PER</v>
      </c>
      <c r="D364" t="s">
        <v>100</v>
      </c>
      <c r="E364" t="s">
        <v>69</v>
      </c>
      <c r="F364">
        <v>40</v>
      </c>
      <c r="G364">
        <v>-243</v>
      </c>
      <c r="H364" t="s">
        <v>47</v>
      </c>
      <c r="I364" t="s">
        <v>32</v>
      </c>
      <c r="J364">
        <v>1162</v>
      </c>
      <c r="K364" s="7">
        <f t="shared" si="22"/>
        <v>919</v>
      </c>
      <c r="L364" s="17"/>
      <c r="M364" s="56">
        <v>45930</v>
      </c>
      <c r="N364" s="12">
        <f t="shared" si="20"/>
        <v>0</v>
      </c>
      <c r="O364" s="12"/>
      <c r="P364" s="12"/>
      <c r="Q364" s="57" t="s">
        <v>93</v>
      </c>
    </row>
    <row r="365" spans="1:17" ht="15.75" x14ac:dyDescent="0.25">
      <c r="A365" s="55" t="s">
        <v>91</v>
      </c>
      <c r="B365" s="12" t="str">
        <f t="shared" si="21"/>
        <v>PAITAISTANBUL20</v>
      </c>
      <c r="C365" s="13" t="str">
        <f>VLOOKUP(D365,[1]equiv!A:B,2,FALSE)</f>
        <v>PER</v>
      </c>
      <c r="D365" t="s">
        <v>100</v>
      </c>
      <c r="E365" t="s">
        <v>96</v>
      </c>
      <c r="F365">
        <v>20</v>
      </c>
      <c r="G365">
        <v>166</v>
      </c>
      <c r="H365" t="s">
        <v>47</v>
      </c>
      <c r="I365" t="s">
        <v>32</v>
      </c>
      <c r="J365">
        <v>543</v>
      </c>
      <c r="K365" s="7">
        <f t="shared" si="22"/>
        <v>709</v>
      </c>
      <c r="L365" s="17"/>
      <c r="M365" s="56">
        <v>45930</v>
      </c>
      <c r="N365" s="12">
        <f t="shared" si="20"/>
        <v>0</v>
      </c>
      <c r="O365" s="12"/>
      <c r="P365" s="12"/>
      <c r="Q365" s="57" t="s">
        <v>93</v>
      </c>
    </row>
    <row r="366" spans="1:17" ht="15.75" x14ac:dyDescent="0.25">
      <c r="A366" s="55" t="s">
        <v>91</v>
      </c>
      <c r="B366" s="12" t="str">
        <f t="shared" si="21"/>
        <v>PAITAISTANBUL40</v>
      </c>
      <c r="C366" s="13" t="str">
        <f>VLOOKUP(D366,[1]equiv!A:B,2,FALSE)</f>
        <v>PER</v>
      </c>
      <c r="D366" t="s">
        <v>100</v>
      </c>
      <c r="E366" t="s">
        <v>96</v>
      </c>
      <c r="F366">
        <v>40</v>
      </c>
      <c r="G366">
        <v>-243</v>
      </c>
      <c r="H366" t="s">
        <v>47</v>
      </c>
      <c r="I366" t="s">
        <v>32</v>
      </c>
      <c r="J366">
        <v>1086</v>
      </c>
      <c r="K366" s="7">
        <f t="shared" si="22"/>
        <v>843</v>
      </c>
      <c r="L366" s="17"/>
      <c r="M366" s="56">
        <v>45930</v>
      </c>
      <c r="N366" s="12">
        <f t="shared" si="20"/>
        <v>0</v>
      </c>
      <c r="O366" s="12"/>
      <c r="P366" s="12"/>
      <c r="Q366" s="57" t="s">
        <v>93</v>
      </c>
    </row>
    <row r="367" spans="1:17" ht="15.75" x14ac:dyDescent="0.25">
      <c r="A367" s="55" t="s">
        <v>91</v>
      </c>
      <c r="B367" s="12" t="str">
        <f t="shared" si="21"/>
        <v>CAUCEDOANTWERP20</v>
      </c>
      <c r="C367" s="13" t="str">
        <f>VLOOKUP(D367,[1]equiv!A:B,2,FALSE)</f>
        <v>REP</v>
      </c>
      <c r="D367" t="s">
        <v>101</v>
      </c>
      <c r="E367" t="s">
        <v>49</v>
      </c>
      <c r="F367">
        <v>20</v>
      </c>
      <c r="G367">
        <v>-74</v>
      </c>
      <c r="H367" t="s">
        <v>47</v>
      </c>
      <c r="I367" t="s">
        <v>32</v>
      </c>
      <c r="J367">
        <v>335</v>
      </c>
      <c r="K367" s="7">
        <f t="shared" si="22"/>
        <v>261</v>
      </c>
      <c r="L367" s="17"/>
      <c r="M367" s="56">
        <v>45930</v>
      </c>
      <c r="N367" s="12">
        <f t="shared" si="20"/>
        <v>0</v>
      </c>
      <c r="O367" s="12"/>
      <c r="P367" s="12"/>
      <c r="Q367" s="57" t="s">
        <v>93</v>
      </c>
    </row>
    <row r="368" spans="1:17" ht="15.75" x14ac:dyDescent="0.25">
      <c r="A368" s="55" t="s">
        <v>91</v>
      </c>
      <c r="B368" s="12" t="str">
        <f t="shared" si="21"/>
        <v>CAUCEDOANTWERP40</v>
      </c>
      <c r="C368" s="13" t="str">
        <f>VLOOKUP(D368,[1]equiv!A:B,2,FALSE)</f>
        <v>REP</v>
      </c>
      <c r="D368" t="s">
        <v>101</v>
      </c>
      <c r="E368" t="s">
        <v>49</v>
      </c>
      <c r="F368">
        <v>40</v>
      </c>
      <c r="G368">
        <v>-274</v>
      </c>
      <c r="H368" t="s">
        <v>47</v>
      </c>
      <c r="I368" t="s">
        <v>32</v>
      </c>
      <c r="J368">
        <v>670</v>
      </c>
      <c r="K368" s="7">
        <f t="shared" si="22"/>
        <v>396</v>
      </c>
      <c r="L368" s="17"/>
      <c r="M368" s="56">
        <v>45930</v>
      </c>
      <c r="N368" s="12">
        <f t="shared" si="20"/>
        <v>0</v>
      </c>
      <c r="O368" s="12"/>
      <c r="P368" s="12"/>
      <c r="Q368" s="57" t="s">
        <v>93</v>
      </c>
    </row>
    <row r="369" spans="1:17" ht="15.75" x14ac:dyDescent="0.25">
      <c r="A369" s="55" t="s">
        <v>91</v>
      </c>
      <c r="B369" s="12" t="str">
        <f t="shared" si="21"/>
        <v>CAUCEDOAMSTERDAM20</v>
      </c>
      <c r="C369" s="13" t="str">
        <f>VLOOKUP(D369,[1]equiv!A:B,2,FALSE)</f>
        <v>REP</v>
      </c>
      <c r="D369" t="s">
        <v>101</v>
      </c>
      <c r="E369" t="s">
        <v>94</v>
      </c>
      <c r="F369">
        <v>20</v>
      </c>
      <c r="G369">
        <v>133</v>
      </c>
      <c r="H369" t="s">
        <v>47</v>
      </c>
      <c r="I369" t="s">
        <v>32</v>
      </c>
      <c r="J369">
        <v>335</v>
      </c>
      <c r="K369" s="7">
        <f t="shared" si="22"/>
        <v>468</v>
      </c>
      <c r="L369" s="17"/>
      <c r="M369" s="56">
        <v>45930</v>
      </c>
      <c r="N369" s="12">
        <f t="shared" si="20"/>
        <v>0</v>
      </c>
      <c r="O369" s="12"/>
      <c r="P369" s="12"/>
      <c r="Q369" s="57" t="s">
        <v>93</v>
      </c>
    </row>
    <row r="370" spans="1:17" ht="15.75" x14ac:dyDescent="0.25">
      <c r="A370" s="55" t="s">
        <v>91</v>
      </c>
      <c r="B370" s="12" t="str">
        <f t="shared" si="21"/>
        <v>CAUCEDOAMSTERDAM40</v>
      </c>
      <c r="C370" s="13" t="str">
        <f>VLOOKUP(D370,[1]equiv!A:B,2,FALSE)</f>
        <v>REP</v>
      </c>
      <c r="D370" t="s">
        <v>101</v>
      </c>
      <c r="E370" t="s">
        <v>94</v>
      </c>
      <c r="F370">
        <v>40</v>
      </c>
      <c r="G370">
        <v>-17</v>
      </c>
      <c r="H370" t="s">
        <v>47</v>
      </c>
      <c r="I370" t="s">
        <v>32</v>
      </c>
      <c r="J370">
        <v>670</v>
      </c>
      <c r="K370" s="7">
        <f t="shared" si="22"/>
        <v>653</v>
      </c>
      <c r="L370" s="17"/>
      <c r="M370" s="56">
        <v>45930</v>
      </c>
      <c r="N370" s="12">
        <f t="shared" si="20"/>
        <v>0</v>
      </c>
      <c r="O370" s="12"/>
      <c r="P370" s="12"/>
      <c r="Q370" s="57" t="s">
        <v>93</v>
      </c>
    </row>
    <row r="371" spans="1:17" ht="15.75" x14ac:dyDescent="0.25">
      <c r="A371" s="55" t="s">
        <v>91</v>
      </c>
      <c r="B371" s="12" t="str">
        <f t="shared" si="21"/>
        <v>CAUCEDOROTTERDAM20</v>
      </c>
      <c r="C371" s="13" t="str">
        <f>VLOOKUP(D371,[1]equiv!A:B,2,FALSE)</f>
        <v>REP</v>
      </c>
      <c r="D371" t="s">
        <v>101</v>
      </c>
      <c r="E371" t="s">
        <v>63</v>
      </c>
      <c r="F371">
        <v>20</v>
      </c>
      <c r="G371">
        <v>-74</v>
      </c>
      <c r="H371" t="s">
        <v>47</v>
      </c>
      <c r="I371" t="s">
        <v>32</v>
      </c>
      <c r="J371">
        <v>335</v>
      </c>
      <c r="K371" s="7">
        <f t="shared" si="22"/>
        <v>261</v>
      </c>
      <c r="L371" s="17"/>
      <c r="M371" s="56">
        <v>45930</v>
      </c>
      <c r="N371" s="12">
        <f t="shared" si="20"/>
        <v>0</v>
      </c>
      <c r="O371" s="12"/>
      <c r="P371" s="12"/>
      <c r="Q371" s="57" t="s">
        <v>93</v>
      </c>
    </row>
    <row r="372" spans="1:17" ht="15.75" x14ac:dyDescent="0.25">
      <c r="A372" s="55" t="s">
        <v>91</v>
      </c>
      <c r="B372" s="12" t="str">
        <f t="shared" si="21"/>
        <v>CAUCEDOROTTERDAM40</v>
      </c>
      <c r="C372" s="13" t="str">
        <f>VLOOKUP(D372,[1]equiv!A:B,2,FALSE)</f>
        <v>REP</v>
      </c>
      <c r="D372" t="s">
        <v>101</v>
      </c>
      <c r="E372" t="s">
        <v>63</v>
      </c>
      <c r="F372">
        <v>40</v>
      </c>
      <c r="G372">
        <v>-274</v>
      </c>
      <c r="H372" t="s">
        <v>47</v>
      </c>
      <c r="I372" t="s">
        <v>32</v>
      </c>
      <c r="J372">
        <v>670</v>
      </c>
      <c r="K372" s="7">
        <f t="shared" si="22"/>
        <v>396</v>
      </c>
      <c r="L372" s="17"/>
      <c r="M372" s="56">
        <v>45930</v>
      </c>
      <c r="N372" s="12">
        <f t="shared" si="20"/>
        <v>0</v>
      </c>
      <c r="O372" s="12"/>
      <c r="P372" s="12"/>
      <c r="Q372" s="57" t="s">
        <v>93</v>
      </c>
    </row>
    <row r="373" spans="1:17" ht="15.75" x14ac:dyDescent="0.25">
      <c r="A373" s="55" t="s">
        <v>91</v>
      </c>
      <c r="B373" s="12" t="str">
        <f t="shared" si="21"/>
        <v>CAUCEDOHAMBURG20</v>
      </c>
      <c r="C373" s="13" t="str">
        <f>VLOOKUP(D373,[1]equiv!A:B,2,FALSE)</f>
        <v>REP</v>
      </c>
      <c r="D373" t="s">
        <v>101</v>
      </c>
      <c r="E373" t="s">
        <v>52</v>
      </c>
      <c r="F373">
        <v>20</v>
      </c>
      <c r="G373">
        <v>-74</v>
      </c>
      <c r="H373" t="s">
        <v>47</v>
      </c>
      <c r="I373" t="s">
        <v>32</v>
      </c>
      <c r="J373">
        <v>335</v>
      </c>
      <c r="K373" s="7">
        <f t="shared" si="22"/>
        <v>261</v>
      </c>
      <c r="L373" s="17"/>
      <c r="M373" s="56">
        <v>45930</v>
      </c>
      <c r="N373" s="12">
        <f t="shared" si="20"/>
        <v>0</v>
      </c>
      <c r="O373" s="12"/>
      <c r="P373" s="12"/>
      <c r="Q373" s="57" t="s">
        <v>93</v>
      </c>
    </row>
    <row r="374" spans="1:17" ht="15.75" x14ac:dyDescent="0.25">
      <c r="A374" s="55" t="s">
        <v>91</v>
      </c>
      <c r="B374" s="12" t="str">
        <f t="shared" si="21"/>
        <v>CAUCEDOHAMBURG40</v>
      </c>
      <c r="C374" s="13" t="str">
        <f>VLOOKUP(D374,[1]equiv!A:B,2,FALSE)</f>
        <v>REP</v>
      </c>
      <c r="D374" t="s">
        <v>101</v>
      </c>
      <c r="E374" t="s">
        <v>52</v>
      </c>
      <c r="F374">
        <v>40</v>
      </c>
      <c r="G374">
        <v>-274</v>
      </c>
      <c r="H374" t="s">
        <v>47</v>
      </c>
      <c r="I374" t="s">
        <v>32</v>
      </c>
      <c r="J374">
        <v>670</v>
      </c>
      <c r="K374" s="7">
        <f t="shared" si="22"/>
        <v>396</v>
      </c>
      <c r="L374" s="17"/>
      <c r="M374" s="56">
        <v>45930</v>
      </c>
      <c r="N374" s="12">
        <f t="shared" si="20"/>
        <v>0</v>
      </c>
      <c r="O374" s="12"/>
      <c r="P374" s="12"/>
      <c r="Q374" s="57" t="s">
        <v>93</v>
      </c>
    </row>
    <row r="375" spans="1:17" ht="15.75" x14ac:dyDescent="0.25">
      <c r="A375" s="55" t="s">
        <v>91</v>
      </c>
      <c r="B375" s="12" t="str">
        <f t="shared" si="21"/>
        <v>CAUCEDOTALLINN20</v>
      </c>
      <c r="C375" s="13" t="str">
        <f>VLOOKUP(D375,[1]equiv!A:B,2,FALSE)</f>
        <v>REP</v>
      </c>
      <c r="D375" t="s">
        <v>101</v>
      </c>
      <c r="E375" t="s">
        <v>95</v>
      </c>
      <c r="F375">
        <v>20</v>
      </c>
      <c r="G375">
        <v>610</v>
      </c>
      <c r="H375" t="s">
        <v>47</v>
      </c>
      <c r="I375" t="s">
        <v>32</v>
      </c>
      <c r="J375">
        <v>335</v>
      </c>
      <c r="K375" s="7">
        <f t="shared" si="22"/>
        <v>945</v>
      </c>
      <c r="L375" s="17"/>
      <c r="M375" s="56">
        <v>45930</v>
      </c>
      <c r="N375" s="12">
        <f t="shared" si="20"/>
        <v>0</v>
      </c>
      <c r="O375" s="12"/>
      <c r="P375" s="12"/>
      <c r="Q375" s="57" t="s">
        <v>93</v>
      </c>
    </row>
    <row r="376" spans="1:17" ht="15.75" x14ac:dyDescent="0.25">
      <c r="A376" s="55" t="s">
        <v>91</v>
      </c>
      <c r="B376" s="12" t="str">
        <f t="shared" si="21"/>
        <v>CAUCEDOTALLINN40</v>
      </c>
      <c r="C376" s="13" t="str">
        <f>VLOOKUP(D376,[1]equiv!A:B,2,FALSE)</f>
        <v>REP</v>
      </c>
      <c r="D376" t="s">
        <v>101</v>
      </c>
      <c r="E376" t="s">
        <v>95</v>
      </c>
      <c r="F376">
        <v>40</v>
      </c>
      <c r="G376">
        <v>350</v>
      </c>
      <c r="H376" t="s">
        <v>47</v>
      </c>
      <c r="I376" t="s">
        <v>32</v>
      </c>
      <c r="J376">
        <v>670</v>
      </c>
      <c r="K376" s="7">
        <f t="shared" si="22"/>
        <v>1020</v>
      </c>
      <c r="L376" s="17"/>
      <c r="M376" s="56">
        <v>45930</v>
      </c>
      <c r="N376" s="12">
        <f t="shared" si="20"/>
        <v>0</v>
      </c>
      <c r="O376" s="12"/>
      <c r="P376" s="12"/>
      <c r="Q376" s="57" t="s">
        <v>93</v>
      </c>
    </row>
    <row r="377" spans="1:17" ht="15.75" x14ac:dyDescent="0.25">
      <c r="A377" s="55" t="s">
        <v>91</v>
      </c>
      <c r="B377" s="12" t="str">
        <f t="shared" si="21"/>
        <v>CAUCEDOBARCELONA20</v>
      </c>
      <c r="C377" s="13" t="str">
        <f>VLOOKUP(D377,[1]equiv!A:B,2,FALSE)</f>
        <v>REP</v>
      </c>
      <c r="D377" t="s">
        <v>101</v>
      </c>
      <c r="E377" t="s">
        <v>51</v>
      </c>
      <c r="F377">
        <v>20</v>
      </c>
      <c r="G377">
        <v>596</v>
      </c>
      <c r="H377" t="s">
        <v>47</v>
      </c>
      <c r="I377" t="s">
        <v>32</v>
      </c>
      <c r="J377">
        <v>431</v>
      </c>
      <c r="K377" s="7">
        <f t="shared" si="22"/>
        <v>1027</v>
      </c>
      <c r="L377" s="17"/>
      <c r="M377" s="56">
        <v>45930</v>
      </c>
      <c r="N377" s="12">
        <f t="shared" si="20"/>
        <v>0</v>
      </c>
      <c r="O377" s="12"/>
      <c r="P377" s="12"/>
      <c r="Q377" s="57" t="s">
        <v>93</v>
      </c>
    </row>
    <row r="378" spans="1:17" ht="15.75" x14ac:dyDescent="0.25">
      <c r="A378" s="55" t="s">
        <v>91</v>
      </c>
      <c r="B378" s="12" t="str">
        <f t="shared" si="21"/>
        <v>CAUCEDOBARCELONA40</v>
      </c>
      <c r="C378" s="13" t="str">
        <f>VLOOKUP(D378,[1]equiv!A:B,2,FALSE)</f>
        <v>REP</v>
      </c>
      <c r="D378" t="s">
        <v>101</v>
      </c>
      <c r="E378" t="s">
        <v>51</v>
      </c>
      <c r="F378">
        <v>40</v>
      </c>
      <c r="G378">
        <v>446</v>
      </c>
      <c r="H378" t="s">
        <v>47</v>
      </c>
      <c r="I378" t="s">
        <v>32</v>
      </c>
      <c r="J378">
        <v>862</v>
      </c>
      <c r="K378" s="7">
        <f t="shared" si="22"/>
        <v>1308</v>
      </c>
      <c r="L378" s="17"/>
      <c r="M378" s="56">
        <v>45930</v>
      </c>
      <c r="N378" s="12">
        <f t="shared" si="20"/>
        <v>0</v>
      </c>
      <c r="O378" s="12"/>
      <c r="P378" s="12"/>
      <c r="Q378" s="57" t="s">
        <v>93</v>
      </c>
    </row>
    <row r="379" spans="1:17" ht="15.75" x14ac:dyDescent="0.25">
      <c r="A379" s="55" t="s">
        <v>91</v>
      </c>
      <c r="B379" s="12" t="str">
        <f t="shared" si="21"/>
        <v>CAUCEDOVALENCIA20</v>
      </c>
      <c r="C379" s="13" t="str">
        <f>VLOOKUP(D379,[1]equiv!A:B,2,FALSE)</f>
        <v>REP</v>
      </c>
      <c r="D379" t="s">
        <v>101</v>
      </c>
      <c r="E379" t="s">
        <v>55</v>
      </c>
      <c r="F379">
        <v>20</v>
      </c>
      <c r="G379">
        <v>596</v>
      </c>
      <c r="H379" t="s">
        <v>47</v>
      </c>
      <c r="I379" t="s">
        <v>32</v>
      </c>
      <c r="J379">
        <v>431</v>
      </c>
      <c r="K379" s="7">
        <f t="shared" si="22"/>
        <v>1027</v>
      </c>
      <c r="L379" s="17"/>
      <c r="M379" s="56">
        <v>45930</v>
      </c>
      <c r="N379" s="12">
        <f t="shared" si="20"/>
        <v>0</v>
      </c>
      <c r="O379" s="12"/>
      <c r="P379" s="12"/>
      <c r="Q379" s="57" t="s">
        <v>93</v>
      </c>
    </row>
    <row r="380" spans="1:17" ht="15.75" x14ac:dyDescent="0.25">
      <c r="A380" s="55" t="s">
        <v>91</v>
      </c>
      <c r="B380" s="12" t="str">
        <f t="shared" si="21"/>
        <v>CAUCEDOVALENCIA40</v>
      </c>
      <c r="C380" s="13" t="str">
        <f>VLOOKUP(D380,[1]equiv!A:B,2,FALSE)</f>
        <v>REP</v>
      </c>
      <c r="D380" t="s">
        <v>101</v>
      </c>
      <c r="E380" t="s">
        <v>55</v>
      </c>
      <c r="F380">
        <v>40</v>
      </c>
      <c r="G380">
        <v>446</v>
      </c>
      <c r="H380" t="s">
        <v>47</v>
      </c>
      <c r="I380" t="s">
        <v>32</v>
      </c>
      <c r="J380">
        <v>862</v>
      </c>
      <c r="K380" s="7">
        <f t="shared" si="22"/>
        <v>1308</v>
      </c>
      <c r="L380" s="17"/>
      <c r="M380" s="56">
        <v>45930</v>
      </c>
      <c r="N380" s="12">
        <f t="shared" si="20"/>
        <v>0</v>
      </c>
      <c r="O380" s="12"/>
      <c r="P380" s="12"/>
      <c r="Q380" s="57" t="s">
        <v>93</v>
      </c>
    </row>
    <row r="381" spans="1:17" ht="15.75" x14ac:dyDescent="0.25">
      <c r="A381" s="55" t="s">
        <v>91</v>
      </c>
      <c r="B381" s="12" t="str">
        <f t="shared" si="21"/>
        <v>CAUCEDOGENOA20</v>
      </c>
      <c r="C381" s="13" t="str">
        <f>VLOOKUP(D381,[1]equiv!A:B,2,FALSE)</f>
        <v>REP</v>
      </c>
      <c r="D381" t="s">
        <v>101</v>
      </c>
      <c r="E381" t="s">
        <v>69</v>
      </c>
      <c r="F381">
        <v>20</v>
      </c>
      <c r="G381">
        <v>596</v>
      </c>
      <c r="H381" t="s">
        <v>47</v>
      </c>
      <c r="I381" t="s">
        <v>32</v>
      </c>
      <c r="J381">
        <v>431</v>
      </c>
      <c r="K381" s="7">
        <f t="shared" si="22"/>
        <v>1027</v>
      </c>
      <c r="L381" s="17"/>
      <c r="M381" s="56">
        <v>45930</v>
      </c>
      <c r="N381" s="12">
        <f t="shared" si="20"/>
        <v>0</v>
      </c>
      <c r="O381" s="12"/>
      <c r="P381" s="12"/>
      <c r="Q381" s="57" t="s">
        <v>93</v>
      </c>
    </row>
    <row r="382" spans="1:17" ht="15.75" x14ac:dyDescent="0.25">
      <c r="A382" s="55" t="s">
        <v>91</v>
      </c>
      <c r="B382" s="12" t="str">
        <f t="shared" si="21"/>
        <v>CAUCEDOGENOA40</v>
      </c>
      <c r="C382" s="13" t="str">
        <f>VLOOKUP(D382,[1]equiv!A:B,2,FALSE)</f>
        <v>REP</v>
      </c>
      <c r="D382" t="s">
        <v>101</v>
      </c>
      <c r="E382" t="s">
        <v>69</v>
      </c>
      <c r="F382">
        <v>40</v>
      </c>
      <c r="G382">
        <v>446</v>
      </c>
      <c r="H382" t="s">
        <v>47</v>
      </c>
      <c r="I382" t="s">
        <v>32</v>
      </c>
      <c r="J382">
        <v>862</v>
      </c>
      <c r="K382" s="7">
        <f t="shared" si="22"/>
        <v>1308</v>
      </c>
      <c r="L382" s="17"/>
      <c r="M382" s="56">
        <v>45930</v>
      </c>
      <c r="N382" s="12">
        <f t="shared" si="20"/>
        <v>0</v>
      </c>
      <c r="O382" s="12"/>
      <c r="P382" s="12"/>
      <c r="Q382" s="57" t="s">
        <v>93</v>
      </c>
    </row>
    <row r="383" spans="1:17" ht="15.75" x14ac:dyDescent="0.25">
      <c r="A383" s="55" t="s">
        <v>91</v>
      </c>
      <c r="B383" s="12" t="str">
        <f t="shared" si="21"/>
        <v>CAUCEDOISTANBUL20</v>
      </c>
      <c r="C383" s="13" t="str">
        <f>VLOOKUP(D383,[1]equiv!A:B,2,FALSE)</f>
        <v>REP</v>
      </c>
      <c r="D383" t="s">
        <v>101</v>
      </c>
      <c r="E383" t="s">
        <v>96</v>
      </c>
      <c r="F383">
        <v>20</v>
      </c>
      <c r="G383">
        <v>846</v>
      </c>
      <c r="H383" t="s">
        <v>47</v>
      </c>
      <c r="I383" t="s">
        <v>32</v>
      </c>
      <c r="J383">
        <v>403</v>
      </c>
      <c r="K383" s="7">
        <f t="shared" si="22"/>
        <v>1249</v>
      </c>
      <c r="L383" s="17"/>
      <c r="M383" s="56">
        <v>45930</v>
      </c>
      <c r="N383" s="12">
        <f t="shared" si="20"/>
        <v>0</v>
      </c>
      <c r="O383" s="12"/>
      <c r="P383" s="12"/>
      <c r="Q383" s="57" t="s">
        <v>93</v>
      </c>
    </row>
    <row r="384" spans="1:17" ht="15.75" x14ac:dyDescent="0.25">
      <c r="A384" s="55" t="s">
        <v>91</v>
      </c>
      <c r="B384" s="12" t="str">
        <f t="shared" si="21"/>
        <v>CAUCEDOISTANBUL40</v>
      </c>
      <c r="C384" s="13" t="str">
        <f>VLOOKUP(D384,[1]equiv!A:B,2,FALSE)</f>
        <v>REP</v>
      </c>
      <c r="D384" t="s">
        <v>101</v>
      </c>
      <c r="E384" t="s">
        <v>96</v>
      </c>
      <c r="F384">
        <v>40</v>
      </c>
      <c r="G384">
        <v>696</v>
      </c>
      <c r="H384" t="s">
        <v>47</v>
      </c>
      <c r="I384" t="s">
        <v>32</v>
      </c>
      <c r="J384">
        <v>806</v>
      </c>
      <c r="K384" s="7">
        <f t="shared" si="22"/>
        <v>1502</v>
      </c>
      <c r="L384" s="17"/>
      <c r="M384" s="56">
        <v>45930</v>
      </c>
      <c r="N384" s="12">
        <f t="shared" si="20"/>
        <v>0</v>
      </c>
      <c r="O384" s="12"/>
      <c r="P384" s="12"/>
      <c r="Q384" s="57" t="s">
        <v>93</v>
      </c>
    </row>
    <row r="385" spans="1:17" ht="15.75" x14ac:dyDescent="0.25">
      <c r="A385" s="55" t="s">
        <v>91</v>
      </c>
      <c r="B385" s="12" t="str">
        <f t="shared" si="21"/>
        <v>ABIDJANBATAM20</v>
      </c>
      <c r="C385" s="13" t="str">
        <f>VLOOKUP(D385,[1]equiv!A:B,2,FALSE)</f>
        <v>IVC</v>
      </c>
      <c r="D385" t="s">
        <v>46</v>
      </c>
      <c r="E385" t="s">
        <v>102</v>
      </c>
      <c r="F385">
        <v>20</v>
      </c>
      <c r="G385">
        <v>733</v>
      </c>
      <c r="H385" t="s">
        <v>47</v>
      </c>
      <c r="I385" t="s">
        <v>32</v>
      </c>
      <c r="J385">
        <v>341</v>
      </c>
      <c r="K385" s="7">
        <f t="shared" si="22"/>
        <v>1074</v>
      </c>
      <c r="L385" s="17"/>
      <c r="M385" s="56">
        <v>45930</v>
      </c>
      <c r="N385" s="12">
        <f t="shared" si="20"/>
        <v>0</v>
      </c>
      <c r="O385" s="12"/>
      <c r="P385" s="12"/>
      <c r="Q385" s="57" t="s">
        <v>93</v>
      </c>
    </row>
    <row r="386" spans="1:17" ht="15.75" x14ac:dyDescent="0.25">
      <c r="A386" s="55" t="s">
        <v>91</v>
      </c>
      <c r="B386" s="12" t="str">
        <f t="shared" si="21"/>
        <v>ABIDJANBATAM40</v>
      </c>
      <c r="C386" s="13" t="str">
        <f>VLOOKUP(D386,[1]equiv!A:B,2,FALSE)</f>
        <v>IVC</v>
      </c>
      <c r="D386" t="s">
        <v>46</v>
      </c>
      <c r="E386" t="s">
        <v>102</v>
      </c>
      <c r="F386">
        <v>40</v>
      </c>
      <c r="G386">
        <v>600</v>
      </c>
      <c r="H386" t="s">
        <v>47</v>
      </c>
      <c r="I386" t="s">
        <v>32</v>
      </c>
      <c r="J386">
        <v>682</v>
      </c>
      <c r="K386" s="7">
        <f t="shared" si="22"/>
        <v>1282</v>
      </c>
      <c r="L386" s="17"/>
      <c r="M386" s="56">
        <v>45930</v>
      </c>
      <c r="N386" s="12">
        <f t="shared" ref="N386:N449" si="23">IF(H386="not included",0,1)</f>
        <v>0</v>
      </c>
      <c r="O386" s="12"/>
      <c r="P386" s="12"/>
      <c r="Q386" s="57" t="s">
        <v>93</v>
      </c>
    </row>
    <row r="387" spans="1:17" ht="15.75" x14ac:dyDescent="0.25">
      <c r="A387" s="55" t="s">
        <v>91</v>
      </c>
      <c r="B387" s="12" t="str">
        <f t="shared" si="21"/>
        <v>ABIDJANJAKARTA20</v>
      </c>
      <c r="C387" s="13" t="str">
        <f>VLOOKUP(D387,[1]equiv!A:B,2,FALSE)</f>
        <v>IVC</v>
      </c>
      <c r="D387" t="s">
        <v>46</v>
      </c>
      <c r="E387" t="s">
        <v>103</v>
      </c>
      <c r="F387">
        <v>20</v>
      </c>
      <c r="G387">
        <v>750</v>
      </c>
      <c r="H387" t="s">
        <v>47</v>
      </c>
      <c r="I387" t="s">
        <v>32</v>
      </c>
      <c r="J387">
        <v>341</v>
      </c>
      <c r="K387" s="7">
        <f t="shared" si="22"/>
        <v>1091</v>
      </c>
      <c r="L387" s="17"/>
      <c r="M387" s="56">
        <v>45930</v>
      </c>
      <c r="N387" s="12">
        <f t="shared" si="23"/>
        <v>0</v>
      </c>
      <c r="O387" s="12"/>
      <c r="P387" s="12"/>
      <c r="Q387" s="57" t="s">
        <v>93</v>
      </c>
    </row>
    <row r="388" spans="1:17" ht="15.75" x14ac:dyDescent="0.25">
      <c r="A388" s="55" t="s">
        <v>91</v>
      </c>
      <c r="B388" s="12" t="str">
        <f t="shared" si="21"/>
        <v>ABIDJANJAKARTA40</v>
      </c>
      <c r="C388" s="13" t="str">
        <f>VLOOKUP(D388,[1]equiv!A:B,2,FALSE)</f>
        <v>IVC</v>
      </c>
      <c r="D388" t="s">
        <v>46</v>
      </c>
      <c r="E388" t="s">
        <v>103</v>
      </c>
      <c r="F388">
        <v>40</v>
      </c>
      <c r="G388">
        <v>200</v>
      </c>
      <c r="H388" t="s">
        <v>47</v>
      </c>
      <c r="I388" t="s">
        <v>32</v>
      </c>
      <c r="J388">
        <v>682</v>
      </c>
      <c r="K388" s="7">
        <f t="shared" si="22"/>
        <v>882</v>
      </c>
      <c r="L388" s="17"/>
      <c r="M388" s="56">
        <v>45930</v>
      </c>
      <c r="N388" s="12">
        <f t="shared" si="23"/>
        <v>0</v>
      </c>
      <c r="O388" s="12"/>
      <c r="P388" s="12"/>
      <c r="Q388" s="57" t="s">
        <v>93</v>
      </c>
    </row>
    <row r="389" spans="1:17" ht="15.75" x14ac:dyDescent="0.25">
      <c r="A389" s="55" t="s">
        <v>91</v>
      </c>
      <c r="B389" s="12" t="str">
        <f t="shared" si="21"/>
        <v>ABIDJANSURABAYA20</v>
      </c>
      <c r="C389" s="13" t="str">
        <f>VLOOKUP(D389,[1]equiv!A:B,2,FALSE)</f>
        <v>IVC</v>
      </c>
      <c r="D389" t="s">
        <v>46</v>
      </c>
      <c r="E389" t="s">
        <v>70</v>
      </c>
      <c r="F389">
        <v>20</v>
      </c>
      <c r="G389">
        <v>600</v>
      </c>
      <c r="H389" t="s">
        <v>47</v>
      </c>
      <c r="I389" t="s">
        <v>32</v>
      </c>
      <c r="J389">
        <v>341</v>
      </c>
      <c r="K389" s="7">
        <f t="shared" si="22"/>
        <v>941</v>
      </c>
      <c r="L389" s="17"/>
      <c r="M389" s="56">
        <v>45930</v>
      </c>
      <c r="N389" s="12">
        <f t="shared" si="23"/>
        <v>0</v>
      </c>
      <c r="O389" s="12"/>
      <c r="P389" s="12"/>
      <c r="Q389" s="57" t="s">
        <v>93</v>
      </c>
    </row>
    <row r="390" spans="1:17" ht="15.75" x14ac:dyDescent="0.25">
      <c r="A390" s="55" t="s">
        <v>91</v>
      </c>
      <c r="B390" s="12" t="str">
        <f t="shared" si="21"/>
        <v>ABIDJANSURABAYA40</v>
      </c>
      <c r="C390" s="13" t="str">
        <f>VLOOKUP(D390,[1]equiv!A:B,2,FALSE)</f>
        <v>IVC</v>
      </c>
      <c r="D390" t="s">
        <v>46</v>
      </c>
      <c r="E390" t="s">
        <v>70</v>
      </c>
      <c r="F390">
        <v>40</v>
      </c>
      <c r="G390">
        <v>10</v>
      </c>
      <c r="H390" t="s">
        <v>47</v>
      </c>
      <c r="I390" t="s">
        <v>32</v>
      </c>
      <c r="J390">
        <v>682</v>
      </c>
      <c r="K390" s="7">
        <f t="shared" si="22"/>
        <v>692</v>
      </c>
      <c r="L390" s="17"/>
      <c r="M390" s="56">
        <v>45930</v>
      </c>
      <c r="N390" s="12">
        <f t="shared" si="23"/>
        <v>0</v>
      </c>
      <c r="O390" s="12"/>
      <c r="P390" s="12"/>
      <c r="Q390" s="57" t="s">
        <v>93</v>
      </c>
    </row>
    <row r="391" spans="1:17" ht="15.75" x14ac:dyDescent="0.25">
      <c r="A391" s="55" t="s">
        <v>91</v>
      </c>
      <c r="B391" s="12" t="str">
        <f t="shared" ref="B391:B454" si="24">+D391&amp;E391&amp;F391</f>
        <v>ABIDJANPASIR GUDANG20</v>
      </c>
      <c r="C391" s="13" t="str">
        <f>VLOOKUP(D391,[1]equiv!A:B,2,FALSE)</f>
        <v>IVC</v>
      </c>
      <c r="D391" t="s">
        <v>46</v>
      </c>
      <c r="E391" t="s">
        <v>53</v>
      </c>
      <c r="F391">
        <v>20</v>
      </c>
      <c r="G391">
        <v>400</v>
      </c>
      <c r="H391" t="s">
        <v>47</v>
      </c>
      <c r="I391" t="s">
        <v>32</v>
      </c>
      <c r="J391">
        <v>341</v>
      </c>
      <c r="K391" s="7">
        <f t="shared" si="22"/>
        <v>741</v>
      </c>
      <c r="L391" s="17"/>
      <c r="M391" s="56">
        <v>45930</v>
      </c>
      <c r="N391" s="12">
        <f t="shared" si="23"/>
        <v>0</v>
      </c>
      <c r="O391" s="12"/>
      <c r="P391" s="12"/>
      <c r="Q391" s="57" t="s">
        <v>93</v>
      </c>
    </row>
    <row r="392" spans="1:17" ht="15.75" x14ac:dyDescent="0.25">
      <c r="A392" s="55" t="s">
        <v>91</v>
      </c>
      <c r="B392" s="12" t="str">
        <f t="shared" si="24"/>
        <v>ABIDJANPASIR GUDANG40</v>
      </c>
      <c r="C392" s="13" t="str">
        <f>VLOOKUP(D392,[1]equiv!A:B,2,FALSE)</f>
        <v>IVC</v>
      </c>
      <c r="D392" t="s">
        <v>46</v>
      </c>
      <c r="E392" t="s">
        <v>53</v>
      </c>
      <c r="F392">
        <v>40</v>
      </c>
      <c r="G392">
        <v>50</v>
      </c>
      <c r="H392" t="s">
        <v>47</v>
      </c>
      <c r="I392" t="s">
        <v>32</v>
      </c>
      <c r="J392">
        <v>682</v>
      </c>
      <c r="K392" s="7">
        <f t="shared" si="22"/>
        <v>732</v>
      </c>
      <c r="L392" s="17"/>
      <c r="M392" s="56">
        <v>45930</v>
      </c>
      <c r="N392" s="12">
        <f t="shared" si="23"/>
        <v>0</v>
      </c>
      <c r="O392" s="12"/>
      <c r="P392" s="12"/>
      <c r="Q392" s="57" t="s">
        <v>93</v>
      </c>
    </row>
    <row r="393" spans="1:17" ht="15.75" x14ac:dyDescent="0.25">
      <c r="A393" s="55" t="s">
        <v>91</v>
      </c>
      <c r="B393" s="12" t="str">
        <f t="shared" si="24"/>
        <v>ABIDJANPTP20</v>
      </c>
      <c r="C393" s="13" t="str">
        <f>VLOOKUP(D393,[1]equiv!A:B,2,FALSE)</f>
        <v>IVC</v>
      </c>
      <c r="D393" t="s">
        <v>46</v>
      </c>
      <c r="E393" t="s">
        <v>41</v>
      </c>
      <c r="F393">
        <v>20</v>
      </c>
      <c r="G393">
        <v>300</v>
      </c>
      <c r="H393" t="s">
        <v>47</v>
      </c>
      <c r="I393" t="s">
        <v>32</v>
      </c>
      <c r="J393">
        <v>341</v>
      </c>
      <c r="K393" s="7">
        <f t="shared" si="22"/>
        <v>641</v>
      </c>
      <c r="L393" s="17"/>
      <c r="M393" s="56">
        <v>45930</v>
      </c>
      <c r="N393" s="12">
        <f t="shared" si="23"/>
        <v>0</v>
      </c>
      <c r="O393" s="12"/>
      <c r="P393" s="12"/>
      <c r="Q393" s="57" t="s">
        <v>93</v>
      </c>
    </row>
    <row r="394" spans="1:17" ht="15.75" x14ac:dyDescent="0.25">
      <c r="A394" s="55" t="s">
        <v>91</v>
      </c>
      <c r="B394" s="12" t="str">
        <f t="shared" si="24"/>
        <v>ABIDJANPTP40</v>
      </c>
      <c r="C394" s="13" t="str">
        <f>VLOOKUP(D394,[1]equiv!A:B,2,FALSE)</f>
        <v>IVC</v>
      </c>
      <c r="D394" t="s">
        <v>46</v>
      </c>
      <c r="E394" t="s">
        <v>41</v>
      </c>
      <c r="F394">
        <v>40</v>
      </c>
      <c r="G394">
        <v>-100</v>
      </c>
      <c r="H394" t="s">
        <v>47</v>
      </c>
      <c r="I394" t="s">
        <v>32</v>
      </c>
      <c r="J394">
        <v>682</v>
      </c>
      <c r="K394" s="7">
        <f t="shared" si="22"/>
        <v>582</v>
      </c>
      <c r="L394" s="17"/>
      <c r="M394" s="56">
        <v>45930</v>
      </c>
      <c r="N394" s="12">
        <f t="shared" si="23"/>
        <v>0</v>
      </c>
      <c r="O394" s="12"/>
      <c r="P394" s="12"/>
      <c r="Q394" s="57" t="s">
        <v>93</v>
      </c>
    </row>
    <row r="395" spans="1:17" ht="15.75" x14ac:dyDescent="0.25">
      <c r="A395" s="55" t="s">
        <v>91</v>
      </c>
      <c r="B395" s="12" t="str">
        <f t="shared" si="24"/>
        <v>ABIDJANPORT KLANG20</v>
      </c>
      <c r="C395" s="13" t="str">
        <f>VLOOKUP(D395,[1]equiv!A:B,2,FALSE)</f>
        <v>IVC</v>
      </c>
      <c r="D395" t="s">
        <v>46</v>
      </c>
      <c r="E395" t="s">
        <v>104</v>
      </c>
      <c r="F395">
        <v>20</v>
      </c>
      <c r="G395">
        <v>600</v>
      </c>
      <c r="H395" t="s">
        <v>47</v>
      </c>
      <c r="I395" t="s">
        <v>32</v>
      </c>
      <c r="J395">
        <v>341</v>
      </c>
      <c r="K395" s="7">
        <f t="shared" si="22"/>
        <v>941</v>
      </c>
      <c r="L395" s="17"/>
      <c r="M395" s="56">
        <v>45930</v>
      </c>
      <c r="N395" s="12">
        <f t="shared" si="23"/>
        <v>0</v>
      </c>
      <c r="O395" s="12"/>
      <c r="P395" s="12"/>
      <c r="Q395" s="57" t="s">
        <v>93</v>
      </c>
    </row>
    <row r="396" spans="1:17" ht="15.75" x14ac:dyDescent="0.25">
      <c r="A396" s="55" t="s">
        <v>91</v>
      </c>
      <c r="B396" s="12" t="str">
        <f t="shared" si="24"/>
        <v>ABIDJANPORT KLANG40</v>
      </c>
      <c r="C396" s="13" t="str">
        <f>VLOOKUP(D396,[1]equiv!A:B,2,FALSE)</f>
        <v>IVC</v>
      </c>
      <c r="D396" t="s">
        <v>46</v>
      </c>
      <c r="E396" t="s">
        <v>104</v>
      </c>
      <c r="F396">
        <v>40</v>
      </c>
      <c r="G396">
        <v>100</v>
      </c>
      <c r="H396" t="s">
        <v>47</v>
      </c>
      <c r="I396" t="s">
        <v>32</v>
      </c>
      <c r="J396">
        <v>682</v>
      </c>
      <c r="K396" s="7">
        <f t="shared" si="22"/>
        <v>782</v>
      </c>
      <c r="L396" s="17"/>
      <c r="M396" s="56">
        <v>45930</v>
      </c>
      <c r="N396" s="12">
        <f t="shared" si="23"/>
        <v>0</v>
      </c>
      <c r="O396" s="12"/>
      <c r="P396" s="12"/>
      <c r="Q396" s="57" t="s">
        <v>93</v>
      </c>
    </row>
    <row r="397" spans="1:17" ht="15.75" x14ac:dyDescent="0.25">
      <c r="A397" s="55" t="s">
        <v>91</v>
      </c>
      <c r="B397" s="12" t="str">
        <f t="shared" si="24"/>
        <v>LOMEBATAM20</v>
      </c>
      <c r="C397" s="13" t="str">
        <f>VLOOKUP(D397,[1]equiv!A:B,2,FALSE)</f>
        <v>TOG</v>
      </c>
      <c r="D397" t="s">
        <v>82</v>
      </c>
      <c r="E397" t="s">
        <v>102</v>
      </c>
      <c r="F397">
        <v>20</v>
      </c>
      <c r="G397">
        <v>500</v>
      </c>
      <c r="H397" t="s">
        <v>47</v>
      </c>
      <c r="I397" t="s">
        <v>32</v>
      </c>
      <c r="J397">
        <v>341</v>
      </c>
      <c r="K397" s="7">
        <f t="shared" si="22"/>
        <v>841</v>
      </c>
      <c r="L397" s="17"/>
      <c r="M397" s="56">
        <v>45930</v>
      </c>
      <c r="N397" s="12">
        <f t="shared" si="23"/>
        <v>0</v>
      </c>
      <c r="O397" s="12"/>
      <c r="P397" s="12"/>
      <c r="Q397" s="57" t="s">
        <v>93</v>
      </c>
    </row>
    <row r="398" spans="1:17" ht="15.75" x14ac:dyDescent="0.25">
      <c r="A398" s="55" t="s">
        <v>91</v>
      </c>
      <c r="B398" s="12" t="str">
        <f t="shared" si="24"/>
        <v>LOMEBATAM40</v>
      </c>
      <c r="C398" s="13" t="str">
        <f>VLOOKUP(D398,[1]equiv!A:B,2,FALSE)</f>
        <v>TOG</v>
      </c>
      <c r="D398" t="s">
        <v>82</v>
      </c>
      <c r="E398" t="s">
        <v>102</v>
      </c>
      <c r="F398">
        <v>40</v>
      </c>
      <c r="G398">
        <v>875</v>
      </c>
      <c r="H398" t="s">
        <v>47</v>
      </c>
      <c r="I398" t="s">
        <v>32</v>
      </c>
      <c r="J398">
        <v>682</v>
      </c>
      <c r="K398" s="7">
        <f t="shared" si="22"/>
        <v>1557</v>
      </c>
      <c r="L398" s="17"/>
      <c r="M398" s="56">
        <v>45930</v>
      </c>
      <c r="N398" s="12">
        <f t="shared" si="23"/>
        <v>0</v>
      </c>
      <c r="O398" s="12"/>
      <c r="P398" s="12"/>
      <c r="Q398" s="57" t="s">
        <v>93</v>
      </c>
    </row>
    <row r="399" spans="1:17" ht="15.75" x14ac:dyDescent="0.25">
      <c r="A399" s="55" t="s">
        <v>91</v>
      </c>
      <c r="B399" s="12" t="str">
        <f t="shared" si="24"/>
        <v>LOMEJAKARTA20</v>
      </c>
      <c r="C399" s="13" t="str">
        <f>VLOOKUP(D399,[1]equiv!A:B,2,FALSE)</f>
        <v>TOG</v>
      </c>
      <c r="D399" t="s">
        <v>82</v>
      </c>
      <c r="E399" t="s">
        <v>103</v>
      </c>
      <c r="F399">
        <v>20</v>
      </c>
      <c r="G399">
        <v>700</v>
      </c>
      <c r="H399" t="s">
        <v>47</v>
      </c>
      <c r="I399" t="s">
        <v>32</v>
      </c>
      <c r="J399">
        <v>341</v>
      </c>
      <c r="K399" s="7">
        <f t="shared" si="22"/>
        <v>1041</v>
      </c>
      <c r="L399" s="17"/>
      <c r="M399" s="56">
        <v>45930</v>
      </c>
      <c r="N399" s="12">
        <f t="shared" si="23"/>
        <v>0</v>
      </c>
      <c r="O399" s="12"/>
      <c r="P399" s="12"/>
      <c r="Q399" s="57" t="s">
        <v>93</v>
      </c>
    </row>
    <row r="400" spans="1:17" ht="15.75" x14ac:dyDescent="0.25">
      <c r="A400" s="55" t="s">
        <v>91</v>
      </c>
      <c r="B400" s="12" t="str">
        <f t="shared" si="24"/>
        <v>LOMEJAKARTA40</v>
      </c>
      <c r="C400" s="13" t="str">
        <f>VLOOKUP(D400,[1]equiv!A:B,2,FALSE)</f>
        <v>TOG</v>
      </c>
      <c r="D400" t="s">
        <v>82</v>
      </c>
      <c r="E400" t="s">
        <v>103</v>
      </c>
      <c r="F400">
        <v>40</v>
      </c>
      <c r="G400">
        <v>700</v>
      </c>
      <c r="H400" t="s">
        <v>47</v>
      </c>
      <c r="I400" t="s">
        <v>32</v>
      </c>
      <c r="J400">
        <v>682</v>
      </c>
      <c r="K400" s="7">
        <f t="shared" si="22"/>
        <v>1382</v>
      </c>
      <c r="L400" s="17"/>
      <c r="M400" s="56">
        <v>45930</v>
      </c>
      <c r="N400" s="12">
        <f t="shared" si="23"/>
        <v>0</v>
      </c>
      <c r="O400" s="12"/>
      <c r="P400" s="12"/>
      <c r="Q400" s="57" t="s">
        <v>93</v>
      </c>
    </row>
    <row r="401" spans="1:17" ht="15.75" x14ac:dyDescent="0.25">
      <c r="A401" s="55" t="s">
        <v>91</v>
      </c>
      <c r="B401" s="12" t="str">
        <f t="shared" si="24"/>
        <v>LOMESURABAYA20</v>
      </c>
      <c r="C401" s="13" t="str">
        <f>VLOOKUP(D401,[1]equiv!A:B,2,FALSE)</f>
        <v>TOG</v>
      </c>
      <c r="D401" t="s">
        <v>82</v>
      </c>
      <c r="E401" t="s">
        <v>70</v>
      </c>
      <c r="F401">
        <v>20</v>
      </c>
      <c r="G401">
        <v>500</v>
      </c>
      <c r="H401" t="s">
        <v>47</v>
      </c>
      <c r="I401" t="s">
        <v>32</v>
      </c>
      <c r="J401">
        <v>341</v>
      </c>
      <c r="K401" s="7">
        <f t="shared" si="22"/>
        <v>841</v>
      </c>
      <c r="L401" s="17"/>
      <c r="M401" s="56">
        <v>45930</v>
      </c>
      <c r="N401" s="12">
        <f t="shared" si="23"/>
        <v>0</v>
      </c>
      <c r="O401" s="12"/>
      <c r="P401" s="12"/>
      <c r="Q401" s="57" t="s">
        <v>93</v>
      </c>
    </row>
    <row r="402" spans="1:17" ht="15.75" x14ac:dyDescent="0.25">
      <c r="A402" s="55" t="s">
        <v>91</v>
      </c>
      <c r="B402" s="12" t="str">
        <f t="shared" si="24"/>
        <v>LOMESURABAYA40</v>
      </c>
      <c r="C402" s="13" t="str">
        <f>VLOOKUP(D402,[1]equiv!A:B,2,FALSE)</f>
        <v>TOG</v>
      </c>
      <c r="D402" t="s">
        <v>82</v>
      </c>
      <c r="E402" t="s">
        <v>70</v>
      </c>
      <c r="F402">
        <v>40</v>
      </c>
      <c r="G402">
        <v>50</v>
      </c>
      <c r="H402" t="s">
        <v>47</v>
      </c>
      <c r="I402" t="s">
        <v>32</v>
      </c>
      <c r="J402">
        <v>682</v>
      </c>
      <c r="K402" s="7">
        <f t="shared" si="22"/>
        <v>732</v>
      </c>
      <c r="L402" s="17"/>
      <c r="M402" s="56">
        <v>45930</v>
      </c>
      <c r="N402" s="12">
        <f t="shared" si="23"/>
        <v>0</v>
      </c>
      <c r="O402" s="12"/>
      <c r="P402" s="12"/>
      <c r="Q402" s="57" t="s">
        <v>93</v>
      </c>
    </row>
    <row r="403" spans="1:17" ht="15.75" x14ac:dyDescent="0.25">
      <c r="A403" s="55" t="s">
        <v>91</v>
      </c>
      <c r="B403" s="12" t="str">
        <f t="shared" si="24"/>
        <v>LOMEPASIR GUDANG20</v>
      </c>
      <c r="C403" s="13" t="str">
        <f>VLOOKUP(D403,[1]equiv!A:B,2,FALSE)</f>
        <v>TOG</v>
      </c>
      <c r="D403" t="s">
        <v>82</v>
      </c>
      <c r="E403" t="s">
        <v>53</v>
      </c>
      <c r="F403">
        <v>20</v>
      </c>
      <c r="G403">
        <v>400</v>
      </c>
      <c r="H403" t="s">
        <v>47</v>
      </c>
      <c r="I403" t="s">
        <v>32</v>
      </c>
      <c r="J403">
        <v>341</v>
      </c>
      <c r="K403" s="7">
        <f t="shared" si="22"/>
        <v>741</v>
      </c>
      <c r="L403" s="17"/>
      <c r="M403" s="56">
        <v>45930</v>
      </c>
      <c r="N403" s="12">
        <f t="shared" si="23"/>
        <v>0</v>
      </c>
      <c r="O403" s="12"/>
      <c r="P403" s="12"/>
      <c r="Q403" s="57" t="s">
        <v>93</v>
      </c>
    </row>
    <row r="404" spans="1:17" ht="15.75" x14ac:dyDescent="0.25">
      <c r="A404" s="55" t="s">
        <v>91</v>
      </c>
      <c r="B404" s="12" t="str">
        <f t="shared" si="24"/>
        <v>LOMEPASIR GUDANG40</v>
      </c>
      <c r="C404" s="13" t="str">
        <f>VLOOKUP(D404,[1]equiv!A:B,2,FALSE)</f>
        <v>TOG</v>
      </c>
      <c r="D404" t="s">
        <v>82</v>
      </c>
      <c r="E404" t="s">
        <v>53</v>
      </c>
      <c r="F404">
        <v>40</v>
      </c>
      <c r="G404">
        <v>200</v>
      </c>
      <c r="H404" t="s">
        <v>47</v>
      </c>
      <c r="I404" t="s">
        <v>32</v>
      </c>
      <c r="J404">
        <v>682</v>
      </c>
      <c r="K404" s="7">
        <f t="shared" si="22"/>
        <v>882</v>
      </c>
      <c r="L404" s="17"/>
      <c r="M404" s="56">
        <v>45930</v>
      </c>
      <c r="N404" s="12">
        <f t="shared" si="23"/>
        <v>0</v>
      </c>
      <c r="O404" s="12"/>
      <c r="P404" s="12"/>
      <c r="Q404" s="57" t="s">
        <v>93</v>
      </c>
    </row>
    <row r="405" spans="1:17" ht="15.75" x14ac:dyDescent="0.25">
      <c r="A405" s="55" t="s">
        <v>91</v>
      </c>
      <c r="B405" s="12" t="str">
        <f t="shared" si="24"/>
        <v>LOMEPTP20</v>
      </c>
      <c r="C405" s="13" t="str">
        <f>VLOOKUP(D405,[1]equiv!A:B,2,FALSE)</f>
        <v>TOG</v>
      </c>
      <c r="D405" t="s">
        <v>82</v>
      </c>
      <c r="E405" t="s">
        <v>41</v>
      </c>
      <c r="F405">
        <v>20</v>
      </c>
      <c r="G405">
        <v>400</v>
      </c>
      <c r="H405" t="s">
        <v>47</v>
      </c>
      <c r="I405" t="s">
        <v>32</v>
      </c>
      <c r="J405">
        <v>341</v>
      </c>
      <c r="K405" s="7">
        <f t="shared" si="22"/>
        <v>741</v>
      </c>
      <c r="L405" s="17"/>
      <c r="M405" s="56">
        <v>45930</v>
      </c>
      <c r="N405" s="12">
        <f t="shared" si="23"/>
        <v>0</v>
      </c>
      <c r="O405" s="12"/>
      <c r="P405" s="12"/>
      <c r="Q405" s="57" t="s">
        <v>93</v>
      </c>
    </row>
    <row r="406" spans="1:17" ht="15.75" x14ac:dyDescent="0.25">
      <c r="A406" s="55" t="s">
        <v>91</v>
      </c>
      <c r="B406" s="12" t="str">
        <f t="shared" si="24"/>
        <v>LOMEPTP40</v>
      </c>
      <c r="C406" s="13" t="str">
        <f>VLOOKUP(D406,[1]equiv!A:B,2,FALSE)</f>
        <v>TOG</v>
      </c>
      <c r="D406" t="s">
        <v>82</v>
      </c>
      <c r="E406" t="s">
        <v>41</v>
      </c>
      <c r="F406">
        <v>40</v>
      </c>
      <c r="G406">
        <v>200</v>
      </c>
      <c r="H406" t="s">
        <v>47</v>
      </c>
      <c r="I406" t="s">
        <v>32</v>
      </c>
      <c r="J406">
        <v>682</v>
      </c>
      <c r="K406" s="7">
        <f t="shared" si="22"/>
        <v>882</v>
      </c>
      <c r="L406" s="17"/>
      <c r="M406" s="56">
        <v>45930</v>
      </c>
      <c r="N406" s="12">
        <f t="shared" si="23"/>
        <v>0</v>
      </c>
      <c r="O406" s="12"/>
      <c r="P406" s="12"/>
      <c r="Q406" s="57" t="s">
        <v>93</v>
      </c>
    </row>
    <row r="407" spans="1:17" ht="15.75" x14ac:dyDescent="0.25">
      <c r="A407" s="55" t="s">
        <v>91</v>
      </c>
      <c r="B407" s="12" t="str">
        <f t="shared" si="24"/>
        <v>LOMEPORT KLANG20</v>
      </c>
      <c r="C407" s="13" t="str">
        <f>VLOOKUP(D407,[1]equiv!A:B,2,FALSE)</f>
        <v>TOG</v>
      </c>
      <c r="D407" t="s">
        <v>82</v>
      </c>
      <c r="E407" t="s">
        <v>104</v>
      </c>
      <c r="F407">
        <v>20</v>
      </c>
      <c r="G407">
        <v>400</v>
      </c>
      <c r="H407" t="s">
        <v>47</v>
      </c>
      <c r="I407" t="s">
        <v>32</v>
      </c>
      <c r="J407">
        <v>341</v>
      </c>
      <c r="K407" s="7">
        <f t="shared" si="22"/>
        <v>741</v>
      </c>
      <c r="L407" s="17"/>
      <c r="M407" s="56">
        <v>45930</v>
      </c>
      <c r="N407" s="12">
        <f t="shared" si="23"/>
        <v>0</v>
      </c>
      <c r="O407" s="12"/>
      <c r="P407" s="12"/>
      <c r="Q407" s="57" t="s">
        <v>93</v>
      </c>
    </row>
    <row r="408" spans="1:17" ht="15.75" x14ac:dyDescent="0.25">
      <c r="A408" s="55" t="s">
        <v>91</v>
      </c>
      <c r="B408" s="12" t="str">
        <f t="shared" si="24"/>
        <v>LOMEPORT KLANG40</v>
      </c>
      <c r="C408" s="13" t="str">
        <f>VLOOKUP(D408,[1]equiv!A:B,2,FALSE)</f>
        <v>TOG</v>
      </c>
      <c r="D408" t="s">
        <v>82</v>
      </c>
      <c r="E408" t="s">
        <v>104</v>
      </c>
      <c r="F408">
        <v>40</v>
      </c>
      <c r="G408">
        <v>450</v>
      </c>
      <c r="H408" t="s">
        <v>47</v>
      </c>
      <c r="I408" t="s">
        <v>32</v>
      </c>
      <c r="J408">
        <v>682</v>
      </c>
      <c r="K408" s="7">
        <f t="shared" si="22"/>
        <v>1132</v>
      </c>
      <c r="L408" s="17"/>
      <c r="M408" s="56">
        <v>45930</v>
      </c>
      <c r="N408" s="12">
        <f t="shared" si="23"/>
        <v>0</v>
      </c>
      <c r="O408" s="12"/>
      <c r="P408" s="12"/>
      <c r="Q408" s="57" t="s">
        <v>93</v>
      </c>
    </row>
    <row r="409" spans="1:17" ht="15.75" x14ac:dyDescent="0.25">
      <c r="A409" s="55" t="s">
        <v>91</v>
      </c>
      <c r="B409" s="12" t="str">
        <f t="shared" si="24"/>
        <v>DOUALABATAM20</v>
      </c>
      <c r="C409" s="13" t="str">
        <f>VLOOKUP(D409,[1]equiv!A:B,2,FALSE)</f>
        <v>CAM</v>
      </c>
      <c r="D409" t="s">
        <v>65</v>
      </c>
      <c r="E409" t="s">
        <v>102</v>
      </c>
      <c r="F409">
        <v>20</v>
      </c>
      <c r="G409">
        <v>600</v>
      </c>
      <c r="H409" t="s">
        <v>47</v>
      </c>
      <c r="I409" t="s">
        <v>32</v>
      </c>
      <c r="J409">
        <v>341</v>
      </c>
      <c r="K409" s="7">
        <f t="shared" si="22"/>
        <v>941</v>
      </c>
      <c r="L409" s="17"/>
      <c r="M409" s="56">
        <v>45930</v>
      </c>
      <c r="N409" s="12">
        <f t="shared" si="23"/>
        <v>0</v>
      </c>
      <c r="O409" s="12"/>
      <c r="P409" s="12"/>
      <c r="Q409" s="57" t="s">
        <v>93</v>
      </c>
    </row>
    <row r="410" spans="1:17" ht="15.75" x14ac:dyDescent="0.25">
      <c r="A410" s="55" t="s">
        <v>91</v>
      </c>
      <c r="B410" s="12" t="str">
        <f t="shared" si="24"/>
        <v>DOUALABATAM40</v>
      </c>
      <c r="C410" s="13" t="str">
        <f>VLOOKUP(D410,[1]equiv!A:B,2,FALSE)</f>
        <v>CAM</v>
      </c>
      <c r="D410" t="s">
        <v>65</v>
      </c>
      <c r="E410" t="s">
        <v>102</v>
      </c>
      <c r="F410">
        <v>40</v>
      </c>
      <c r="G410">
        <v>450</v>
      </c>
      <c r="H410" t="s">
        <v>47</v>
      </c>
      <c r="I410" t="s">
        <v>32</v>
      </c>
      <c r="J410">
        <v>682</v>
      </c>
      <c r="K410" s="7">
        <f t="shared" si="22"/>
        <v>1132</v>
      </c>
      <c r="L410" s="17"/>
      <c r="M410" s="56">
        <v>45930</v>
      </c>
      <c r="N410" s="12">
        <f t="shared" si="23"/>
        <v>0</v>
      </c>
      <c r="O410" s="12"/>
      <c r="P410" s="12"/>
      <c r="Q410" s="57" t="s">
        <v>93</v>
      </c>
    </row>
    <row r="411" spans="1:17" ht="15.75" x14ac:dyDescent="0.25">
      <c r="A411" s="55" t="s">
        <v>91</v>
      </c>
      <c r="B411" s="12" t="str">
        <f t="shared" si="24"/>
        <v>DOUALAJAKARTA20</v>
      </c>
      <c r="C411" s="13" t="str">
        <f>VLOOKUP(D411,[1]equiv!A:B,2,FALSE)</f>
        <v>CAM</v>
      </c>
      <c r="D411" t="s">
        <v>65</v>
      </c>
      <c r="E411" t="s">
        <v>103</v>
      </c>
      <c r="F411">
        <v>20</v>
      </c>
      <c r="G411">
        <v>800</v>
      </c>
      <c r="H411" t="s">
        <v>47</v>
      </c>
      <c r="I411" t="s">
        <v>32</v>
      </c>
      <c r="J411">
        <v>341</v>
      </c>
      <c r="K411" s="7">
        <f t="shared" ref="K411:K474" si="25">+IF(H411="not included",G411+J411,G411+H411+J411)</f>
        <v>1141</v>
      </c>
      <c r="L411" s="17"/>
      <c r="M411" s="56">
        <v>45930</v>
      </c>
      <c r="N411" s="12">
        <f t="shared" si="23"/>
        <v>0</v>
      </c>
      <c r="O411" s="12"/>
      <c r="P411" s="12"/>
      <c r="Q411" s="57" t="s">
        <v>93</v>
      </c>
    </row>
    <row r="412" spans="1:17" ht="15.75" x14ac:dyDescent="0.25">
      <c r="A412" s="55" t="s">
        <v>91</v>
      </c>
      <c r="B412" s="12" t="str">
        <f t="shared" si="24"/>
        <v>DOUALAJAKARTA40</v>
      </c>
      <c r="C412" s="13" t="str">
        <f>VLOOKUP(D412,[1]equiv!A:B,2,FALSE)</f>
        <v>CAM</v>
      </c>
      <c r="D412" t="s">
        <v>65</v>
      </c>
      <c r="E412" t="s">
        <v>103</v>
      </c>
      <c r="F412">
        <v>40</v>
      </c>
      <c r="G412">
        <v>50</v>
      </c>
      <c r="H412" t="s">
        <v>47</v>
      </c>
      <c r="I412" t="s">
        <v>32</v>
      </c>
      <c r="J412">
        <v>682</v>
      </c>
      <c r="K412" s="7">
        <f t="shared" si="25"/>
        <v>732</v>
      </c>
      <c r="L412" s="17"/>
      <c r="M412" s="56">
        <v>45930</v>
      </c>
      <c r="N412" s="12">
        <f t="shared" si="23"/>
        <v>0</v>
      </c>
      <c r="O412" s="12"/>
      <c r="P412" s="12"/>
      <c r="Q412" s="57" t="s">
        <v>93</v>
      </c>
    </row>
    <row r="413" spans="1:17" ht="15.75" x14ac:dyDescent="0.25">
      <c r="A413" s="55" t="s">
        <v>91</v>
      </c>
      <c r="B413" s="12" t="str">
        <f t="shared" si="24"/>
        <v>DOUALASURABAYA20</v>
      </c>
      <c r="C413" s="13" t="str">
        <f>VLOOKUP(D413,[1]equiv!A:B,2,FALSE)</f>
        <v>CAM</v>
      </c>
      <c r="D413" t="s">
        <v>65</v>
      </c>
      <c r="E413" t="s">
        <v>70</v>
      </c>
      <c r="F413">
        <v>20</v>
      </c>
      <c r="G413">
        <v>550</v>
      </c>
      <c r="H413" t="s">
        <v>47</v>
      </c>
      <c r="I413" t="s">
        <v>32</v>
      </c>
      <c r="J413">
        <v>341</v>
      </c>
      <c r="K413" s="7">
        <f t="shared" si="25"/>
        <v>891</v>
      </c>
      <c r="L413" s="17"/>
      <c r="M413" s="56">
        <v>45930</v>
      </c>
      <c r="N413" s="12">
        <f t="shared" si="23"/>
        <v>0</v>
      </c>
      <c r="O413" s="12"/>
      <c r="P413" s="12"/>
      <c r="Q413" s="57" t="s">
        <v>93</v>
      </c>
    </row>
    <row r="414" spans="1:17" ht="15.75" x14ac:dyDescent="0.25">
      <c r="A414" s="55" t="s">
        <v>91</v>
      </c>
      <c r="B414" s="12" t="str">
        <f t="shared" si="24"/>
        <v>DOUALASURABAYA40</v>
      </c>
      <c r="C414" s="13" t="str">
        <f>VLOOKUP(D414,[1]equiv!A:B,2,FALSE)</f>
        <v>CAM</v>
      </c>
      <c r="D414" t="s">
        <v>65</v>
      </c>
      <c r="E414" t="s">
        <v>70</v>
      </c>
      <c r="F414">
        <v>40</v>
      </c>
      <c r="G414">
        <v>100</v>
      </c>
      <c r="H414" t="s">
        <v>47</v>
      </c>
      <c r="I414" t="s">
        <v>32</v>
      </c>
      <c r="J414">
        <v>682</v>
      </c>
      <c r="K414" s="7">
        <f t="shared" si="25"/>
        <v>782</v>
      </c>
      <c r="L414" s="17"/>
      <c r="M414" s="56">
        <v>45930</v>
      </c>
      <c r="N414" s="12">
        <f t="shared" si="23"/>
        <v>0</v>
      </c>
      <c r="O414" s="12"/>
      <c r="P414" s="12"/>
      <c r="Q414" s="57" t="s">
        <v>93</v>
      </c>
    </row>
    <row r="415" spans="1:17" ht="15.75" x14ac:dyDescent="0.25">
      <c r="A415" s="55" t="s">
        <v>91</v>
      </c>
      <c r="B415" s="12" t="str">
        <f t="shared" si="24"/>
        <v>DOUALAPASIR GUDANG20</v>
      </c>
      <c r="C415" s="13" t="str">
        <f>VLOOKUP(D415,[1]equiv!A:B,2,FALSE)</f>
        <v>CAM</v>
      </c>
      <c r="D415" t="s">
        <v>65</v>
      </c>
      <c r="E415" t="s">
        <v>53</v>
      </c>
      <c r="F415">
        <v>20</v>
      </c>
      <c r="G415">
        <v>400</v>
      </c>
      <c r="H415" t="s">
        <v>47</v>
      </c>
      <c r="I415" t="s">
        <v>32</v>
      </c>
      <c r="J415">
        <v>341</v>
      </c>
      <c r="K415" s="7">
        <f t="shared" si="25"/>
        <v>741</v>
      </c>
      <c r="L415" s="17"/>
      <c r="M415" s="56">
        <v>45930</v>
      </c>
      <c r="N415" s="12">
        <f t="shared" si="23"/>
        <v>0</v>
      </c>
      <c r="O415" s="12"/>
      <c r="P415" s="12"/>
      <c r="Q415" s="57" t="s">
        <v>93</v>
      </c>
    </row>
    <row r="416" spans="1:17" ht="15.75" x14ac:dyDescent="0.25">
      <c r="A416" s="55" t="s">
        <v>91</v>
      </c>
      <c r="B416" s="12" t="str">
        <f t="shared" si="24"/>
        <v>DOUALAPASIR GUDANG40</v>
      </c>
      <c r="C416" s="13" t="str">
        <f>VLOOKUP(D416,[1]equiv!A:B,2,FALSE)</f>
        <v>CAM</v>
      </c>
      <c r="D416" t="s">
        <v>65</v>
      </c>
      <c r="E416" t="s">
        <v>53</v>
      </c>
      <c r="F416">
        <v>40</v>
      </c>
      <c r="G416">
        <v>100</v>
      </c>
      <c r="H416" t="s">
        <v>47</v>
      </c>
      <c r="I416" t="s">
        <v>32</v>
      </c>
      <c r="J416">
        <v>682</v>
      </c>
      <c r="K416" s="7">
        <f t="shared" si="25"/>
        <v>782</v>
      </c>
      <c r="L416" s="17"/>
      <c r="M416" s="56">
        <v>45930</v>
      </c>
      <c r="N416" s="12">
        <f t="shared" si="23"/>
        <v>0</v>
      </c>
      <c r="O416" s="12"/>
      <c r="P416" s="12"/>
      <c r="Q416" s="57" t="s">
        <v>93</v>
      </c>
    </row>
    <row r="417" spans="1:17" ht="15.75" x14ac:dyDescent="0.25">
      <c r="A417" s="55" t="s">
        <v>91</v>
      </c>
      <c r="B417" s="12" t="str">
        <f t="shared" si="24"/>
        <v>DOUALAPTP20</v>
      </c>
      <c r="C417" s="13" t="str">
        <f>VLOOKUP(D417,[1]equiv!A:B,2,FALSE)</f>
        <v>CAM</v>
      </c>
      <c r="D417" t="s">
        <v>65</v>
      </c>
      <c r="E417" t="s">
        <v>41</v>
      </c>
      <c r="F417">
        <v>20</v>
      </c>
      <c r="G417">
        <v>200</v>
      </c>
      <c r="H417" t="s">
        <v>47</v>
      </c>
      <c r="I417" t="s">
        <v>32</v>
      </c>
      <c r="J417">
        <v>341</v>
      </c>
      <c r="K417" s="7">
        <f t="shared" si="25"/>
        <v>541</v>
      </c>
      <c r="L417" s="17"/>
      <c r="M417" s="56">
        <v>45930</v>
      </c>
      <c r="N417" s="12">
        <f t="shared" si="23"/>
        <v>0</v>
      </c>
      <c r="O417" s="12"/>
      <c r="P417" s="12"/>
      <c r="Q417" s="57" t="s">
        <v>93</v>
      </c>
    </row>
    <row r="418" spans="1:17" ht="15.75" x14ac:dyDescent="0.25">
      <c r="A418" s="55" t="s">
        <v>91</v>
      </c>
      <c r="B418" s="12" t="str">
        <f t="shared" si="24"/>
        <v>DOUALAPTP40</v>
      </c>
      <c r="C418" s="13" t="str">
        <f>VLOOKUP(D418,[1]equiv!A:B,2,FALSE)</f>
        <v>CAM</v>
      </c>
      <c r="D418" t="s">
        <v>65</v>
      </c>
      <c r="E418" t="s">
        <v>41</v>
      </c>
      <c r="F418">
        <v>40</v>
      </c>
      <c r="G418">
        <v>-150</v>
      </c>
      <c r="H418" t="s">
        <v>47</v>
      </c>
      <c r="I418" t="s">
        <v>32</v>
      </c>
      <c r="J418">
        <v>682</v>
      </c>
      <c r="K418" s="7">
        <f t="shared" si="25"/>
        <v>532</v>
      </c>
      <c r="L418" s="17"/>
      <c r="M418" s="56">
        <v>45930</v>
      </c>
      <c r="N418" s="12">
        <f t="shared" si="23"/>
        <v>0</v>
      </c>
      <c r="O418" s="12"/>
      <c r="P418" s="12"/>
      <c r="Q418" s="57" t="s">
        <v>93</v>
      </c>
    </row>
    <row r="419" spans="1:17" ht="15.75" x14ac:dyDescent="0.25">
      <c r="A419" s="55" t="s">
        <v>91</v>
      </c>
      <c r="B419" s="12" t="str">
        <f t="shared" si="24"/>
        <v>DOUALAPORT KLANG20</v>
      </c>
      <c r="C419" s="13" t="str">
        <f>VLOOKUP(D419,[1]equiv!A:B,2,FALSE)</f>
        <v>CAM</v>
      </c>
      <c r="D419" t="s">
        <v>65</v>
      </c>
      <c r="E419" t="s">
        <v>104</v>
      </c>
      <c r="F419">
        <v>20</v>
      </c>
      <c r="G419">
        <v>725</v>
      </c>
      <c r="H419" t="s">
        <v>47</v>
      </c>
      <c r="I419" t="s">
        <v>32</v>
      </c>
      <c r="J419">
        <v>341</v>
      </c>
      <c r="K419" s="7">
        <f t="shared" si="25"/>
        <v>1066</v>
      </c>
      <c r="L419" s="17"/>
      <c r="M419" s="56">
        <v>45930</v>
      </c>
      <c r="N419" s="12">
        <f t="shared" si="23"/>
        <v>0</v>
      </c>
      <c r="O419" s="12"/>
      <c r="P419" s="12"/>
      <c r="Q419" s="57" t="s">
        <v>93</v>
      </c>
    </row>
    <row r="420" spans="1:17" ht="15.75" x14ac:dyDescent="0.25">
      <c r="A420" s="55" t="s">
        <v>91</v>
      </c>
      <c r="B420" s="12" t="str">
        <f t="shared" si="24"/>
        <v>DOUALAPORT KLANG40</v>
      </c>
      <c r="C420" s="13" t="str">
        <f>VLOOKUP(D420,[1]equiv!A:B,2,FALSE)</f>
        <v>CAM</v>
      </c>
      <c r="D420" t="s">
        <v>65</v>
      </c>
      <c r="E420" t="s">
        <v>104</v>
      </c>
      <c r="F420">
        <v>40</v>
      </c>
      <c r="G420">
        <v>50</v>
      </c>
      <c r="H420" t="s">
        <v>47</v>
      </c>
      <c r="I420" t="s">
        <v>32</v>
      </c>
      <c r="J420">
        <v>682</v>
      </c>
      <c r="K420" s="7">
        <f t="shared" si="25"/>
        <v>732</v>
      </c>
      <c r="L420" s="17"/>
      <c r="M420" s="56">
        <v>45930</v>
      </c>
      <c r="N420" s="12">
        <f t="shared" si="23"/>
        <v>0</v>
      </c>
      <c r="O420" s="12"/>
      <c r="P420" s="12"/>
      <c r="Q420" s="57" t="s">
        <v>93</v>
      </c>
    </row>
    <row r="421" spans="1:17" ht="15.75" x14ac:dyDescent="0.25">
      <c r="A421" s="55" t="s">
        <v>91</v>
      </c>
      <c r="B421" s="12" t="str">
        <f t="shared" si="24"/>
        <v>KRIBIBATAM20</v>
      </c>
      <c r="C421" s="13" t="str">
        <f>VLOOKUP(D421,[1]equiv!A:B,2,FALSE)</f>
        <v>CAM</v>
      </c>
      <c r="D421" t="s">
        <v>80</v>
      </c>
      <c r="E421" t="s">
        <v>102</v>
      </c>
      <c r="F421">
        <v>20</v>
      </c>
      <c r="G421">
        <v>333</v>
      </c>
      <c r="H421" t="s">
        <v>47</v>
      </c>
      <c r="I421" t="s">
        <v>32</v>
      </c>
      <c r="J421">
        <v>341</v>
      </c>
      <c r="K421" s="7">
        <f t="shared" si="25"/>
        <v>674</v>
      </c>
      <c r="L421" s="17"/>
      <c r="M421" s="56">
        <v>45930</v>
      </c>
      <c r="N421" s="12">
        <f t="shared" si="23"/>
        <v>0</v>
      </c>
      <c r="O421" s="12"/>
      <c r="P421" s="12"/>
      <c r="Q421" s="57" t="s">
        <v>93</v>
      </c>
    </row>
    <row r="422" spans="1:17" ht="15.75" x14ac:dyDescent="0.25">
      <c r="A422" s="55" t="s">
        <v>91</v>
      </c>
      <c r="B422" s="12" t="str">
        <f t="shared" si="24"/>
        <v>KRIBIBATAM40</v>
      </c>
      <c r="C422" s="13" t="str">
        <f>VLOOKUP(D422,[1]equiv!A:B,2,FALSE)</f>
        <v>CAM</v>
      </c>
      <c r="D422" t="s">
        <v>80</v>
      </c>
      <c r="E422" t="s">
        <v>102</v>
      </c>
      <c r="F422">
        <v>40</v>
      </c>
      <c r="G422">
        <v>400</v>
      </c>
      <c r="H422" t="s">
        <v>47</v>
      </c>
      <c r="I422" t="s">
        <v>32</v>
      </c>
      <c r="J422">
        <v>682</v>
      </c>
      <c r="K422" s="7">
        <f t="shared" si="25"/>
        <v>1082</v>
      </c>
      <c r="L422" s="17"/>
      <c r="M422" s="56">
        <v>45930</v>
      </c>
      <c r="N422" s="12">
        <f t="shared" si="23"/>
        <v>0</v>
      </c>
      <c r="O422" s="12"/>
      <c r="P422" s="12"/>
      <c r="Q422" s="57" t="s">
        <v>93</v>
      </c>
    </row>
    <row r="423" spans="1:17" ht="15.75" x14ac:dyDescent="0.25">
      <c r="A423" s="55" t="s">
        <v>91</v>
      </c>
      <c r="B423" s="12" t="str">
        <f t="shared" si="24"/>
        <v>KRIBIJAKARTA20</v>
      </c>
      <c r="C423" s="13" t="str">
        <f>VLOOKUP(D423,[1]equiv!A:B,2,FALSE)</f>
        <v>CAM</v>
      </c>
      <c r="D423" t="s">
        <v>80</v>
      </c>
      <c r="E423" t="s">
        <v>103</v>
      </c>
      <c r="F423">
        <v>20</v>
      </c>
      <c r="G423">
        <v>200</v>
      </c>
      <c r="H423" t="s">
        <v>47</v>
      </c>
      <c r="I423" t="s">
        <v>32</v>
      </c>
      <c r="J423">
        <v>341</v>
      </c>
      <c r="K423" s="7">
        <f t="shared" si="25"/>
        <v>541</v>
      </c>
      <c r="L423" s="17"/>
      <c r="M423" s="56">
        <v>45930</v>
      </c>
      <c r="N423" s="12">
        <f t="shared" si="23"/>
        <v>0</v>
      </c>
      <c r="O423" s="12"/>
      <c r="P423" s="12"/>
      <c r="Q423" s="57" t="s">
        <v>93</v>
      </c>
    </row>
    <row r="424" spans="1:17" ht="15.75" x14ac:dyDescent="0.25">
      <c r="A424" s="55" t="s">
        <v>91</v>
      </c>
      <c r="B424" s="12" t="str">
        <f t="shared" si="24"/>
        <v>KRIBIJAKARTA40</v>
      </c>
      <c r="C424" s="13" t="str">
        <f>VLOOKUP(D424,[1]equiv!A:B,2,FALSE)</f>
        <v>CAM</v>
      </c>
      <c r="D424" t="s">
        <v>80</v>
      </c>
      <c r="E424" t="s">
        <v>103</v>
      </c>
      <c r="F424">
        <v>40</v>
      </c>
      <c r="G424">
        <v>-50</v>
      </c>
      <c r="H424" t="s">
        <v>47</v>
      </c>
      <c r="I424" t="s">
        <v>32</v>
      </c>
      <c r="J424">
        <v>682</v>
      </c>
      <c r="K424" s="7">
        <f t="shared" si="25"/>
        <v>632</v>
      </c>
      <c r="L424" s="17"/>
      <c r="M424" s="56">
        <v>45930</v>
      </c>
      <c r="N424" s="12">
        <f t="shared" si="23"/>
        <v>0</v>
      </c>
      <c r="O424" s="12"/>
      <c r="P424" s="12"/>
      <c r="Q424" s="57" t="s">
        <v>93</v>
      </c>
    </row>
    <row r="425" spans="1:17" ht="15.75" x14ac:dyDescent="0.25">
      <c r="A425" s="55" t="s">
        <v>91</v>
      </c>
      <c r="B425" s="12" t="str">
        <f t="shared" si="24"/>
        <v>KRIBISURABAYA20</v>
      </c>
      <c r="C425" s="13" t="str">
        <f>VLOOKUP(D425,[1]equiv!A:B,2,FALSE)</f>
        <v>CAM</v>
      </c>
      <c r="D425" t="s">
        <v>80</v>
      </c>
      <c r="E425" t="s">
        <v>70</v>
      </c>
      <c r="F425">
        <v>20</v>
      </c>
      <c r="G425">
        <v>250</v>
      </c>
      <c r="H425" t="s">
        <v>47</v>
      </c>
      <c r="I425" t="s">
        <v>32</v>
      </c>
      <c r="J425">
        <v>341</v>
      </c>
      <c r="K425" s="7">
        <f t="shared" si="25"/>
        <v>591</v>
      </c>
      <c r="L425" s="17"/>
      <c r="M425" s="56">
        <v>45930</v>
      </c>
      <c r="N425" s="12">
        <f t="shared" si="23"/>
        <v>0</v>
      </c>
      <c r="O425" s="12"/>
      <c r="P425" s="12"/>
      <c r="Q425" s="57" t="s">
        <v>93</v>
      </c>
    </row>
    <row r="426" spans="1:17" ht="15.75" x14ac:dyDescent="0.25">
      <c r="A426" s="55" t="s">
        <v>91</v>
      </c>
      <c r="B426" s="12" t="str">
        <f t="shared" si="24"/>
        <v>KRIBISURABAYA40</v>
      </c>
      <c r="C426" s="13" t="str">
        <f>VLOOKUP(D426,[1]equiv!A:B,2,FALSE)</f>
        <v>CAM</v>
      </c>
      <c r="D426" t="s">
        <v>80</v>
      </c>
      <c r="E426" t="s">
        <v>70</v>
      </c>
      <c r="F426">
        <v>40</v>
      </c>
      <c r="G426">
        <v>-100</v>
      </c>
      <c r="H426" t="s">
        <v>47</v>
      </c>
      <c r="I426" t="s">
        <v>32</v>
      </c>
      <c r="J426">
        <v>682</v>
      </c>
      <c r="K426" s="7">
        <f t="shared" si="25"/>
        <v>582</v>
      </c>
      <c r="L426" s="17"/>
      <c r="M426" s="56">
        <v>45930</v>
      </c>
      <c r="N426" s="12">
        <f t="shared" si="23"/>
        <v>0</v>
      </c>
      <c r="O426" s="12"/>
      <c r="P426" s="12"/>
      <c r="Q426" s="57" t="s">
        <v>93</v>
      </c>
    </row>
    <row r="427" spans="1:17" ht="15.75" x14ac:dyDescent="0.25">
      <c r="A427" s="55" t="s">
        <v>91</v>
      </c>
      <c r="B427" s="12" t="str">
        <f t="shared" si="24"/>
        <v>KRIBIPASIR GUDANG20</v>
      </c>
      <c r="C427" s="13" t="str">
        <f>VLOOKUP(D427,[1]equiv!A:B,2,FALSE)</f>
        <v>CAM</v>
      </c>
      <c r="D427" t="s">
        <v>80</v>
      </c>
      <c r="E427" t="s">
        <v>53</v>
      </c>
      <c r="F427">
        <v>20</v>
      </c>
      <c r="G427">
        <v>100</v>
      </c>
      <c r="H427" t="s">
        <v>47</v>
      </c>
      <c r="I427" t="s">
        <v>32</v>
      </c>
      <c r="J427">
        <v>341</v>
      </c>
      <c r="K427" s="7">
        <f t="shared" si="25"/>
        <v>441</v>
      </c>
      <c r="L427" s="17"/>
      <c r="M427" s="56">
        <v>45930</v>
      </c>
      <c r="N427" s="12">
        <f t="shared" si="23"/>
        <v>0</v>
      </c>
      <c r="O427" s="12"/>
      <c r="P427" s="12"/>
      <c r="Q427" s="57" t="s">
        <v>93</v>
      </c>
    </row>
    <row r="428" spans="1:17" ht="15.75" x14ac:dyDescent="0.25">
      <c r="A428" s="55" t="s">
        <v>91</v>
      </c>
      <c r="B428" s="12" t="str">
        <f t="shared" si="24"/>
        <v>KRIBIPASIR GUDANG40</v>
      </c>
      <c r="C428" s="13" t="str">
        <f>VLOOKUP(D428,[1]equiv!A:B,2,FALSE)</f>
        <v>CAM</v>
      </c>
      <c r="D428" t="s">
        <v>80</v>
      </c>
      <c r="E428" t="s">
        <v>53</v>
      </c>
      <c r="F428">
        <v>40</v>
      </c>
      <c r="G428">
        <v>-100</v>
      </c>
      <c r="H428" t="s">
        <v>47</v>
      </c>
      <c r="I428" t="s">
        <v>32</v>
      </c>
      <c r="J428">
        <v>682</v>
      </c>
      <c r="K428" s="7">
        <f t="shared" si="25"/>
        <v>582</v>
      </c>
      <c r="L428" s="17"/>
      <c r="M428" s="56">
        <v>45930</v>
      </c>
      <c r="N428" s="12">
        <f t="shared" si="23"/>
        <v>0</v>
      </c>
      <c r="O428" s="12"/>
      <c r="P428" s="12"/>
      <c r="Q428" s="57" t="s">
        <v>93</v>
      </c>
    </row>
    <row r="429" spans="1:17" ht="15.75" x14ac:dyDescent="0.25">
      <c r="A429" s="55" t="s">
        <v>91</v>
      </c>
      <c r="B429" s="12" t="str">
        <f t="shared" si="24"/>
        <v>KRIBIPTP20</v>
      </c>
      <c r="C429" s="13" t="str">
        <f>VLOOKUP(D429,[1]equiv!A:B,2,FALSE)</f>
        <v>CAM</v>
      </c>
      <c r="D429" t="s">
        <v>80</v>
      </c>
      <c r="E429" t="s">
        <v>41</v>
      </c>
      <c r="F429">
        <v>20</v>
      </c>
      <c r="G429">
        <v>-50</v>
      </c>
      <c r="H429" t="s">
        <v>47</v>
      </c>
      <c r="I429" t="s">
        <v>32</v>
      </c>
      <c r="J429">
        <v>341</v>
      </c>
      <c r="K429" s="7">
        <f t="shared" si="25"/>
        <v>291</v>
      </c>
      <c r="L429" s="17"/>
      <c r="M429" s="56">
        <v>45930</v>
      </c>
      <c r="N429" s="12">
        <f t="shared" si="23"/>
        <v>0</v>
      </c>
      <c r="O429" s="12"/>
      <c r="P429" s="12"/>
      <c r="Q429" s="57" t="s">
        <v>93</v>
      </c>
    </row>
    <row r="430" spans="1:17" ht="15.75" x14ac:dyDescent="0.25">
      <c r="A430" s="55" t="s">
        <v>91</v>
      </c>
      <c r="B430" s="12" t="str">
        <f t="shared" si="24"/>
        <v>KRIBIPTP40</v>
      </c>
      <c r="C430" s="13" t="str">
        <f>VLOOKUP(D430,[1]equiv!A:B,2,FALSE)</f>
        <v>CAM</v>
      </c>
      <c r="D430" t="s">
        <v>80</v>
      </c>
      <c r="E430" t="s">
        <v>41</v>
      </c>
      <c r="F430">
        <v>40</v>
      </c>
      <c r="G430">
        <v>-250</v>
      </c>
      <c r="H430" t="s">
        <v>47</v>
      </c>
      <c r="I430" t="s">
        <v>32</v>
      </c>
      <c r="J430">
        <v>682</v>
      </c>
      <c r="K430" s="7">
        <f t="shared" si="25"/>
        <v>432</v>
      </c>
      <c r="L430" s="17"/>
      <c r="M430" s="56">
        <v>45930</v>
      </c>
      <c r="N430" s="12">
        <f t="shared" si="23"/>
        <v>0</v>
      </c>
      <c r="O430" s="12"/>
      <c r="P430" s="12"/>
      <c r="Q430" s="57" t="s">
        <v>93</v>
      </c>
    </row>
    <row r="431" spans="1:17" ht="15.75" x14ac:dyDescent="0.25">
      <c r="A431" s="55" t="s">
        <v>91</v>
      </c>
      <c r="B431" s="12" t="str">
        <f t="shared" si="24"/>
        <v>KRIBIPORT KLANG20</v>
      </c>
      <c r="C431" s="13" t="str">
        <f>VLOOKUP(D431,[1]equiv!A:B,2,FALSE)</f>
        <v>CAM</v>
      </c>
      <c r="D431" t="s">
        <v>80</v>
      </c>
      <c r="E431" t="s">
        <v>104</v>
      </c>
      <c r="F431">
        <v>20</v>
      </c>
      <c r="G431">
        <v>100</v>
      </c>
      <c r="H431" t="s">
        <v>47</v>
      </c>
      <c r="I431" t="s">
        <v>32</v>
      </c>
      <c r="J431">
        <v>341</v>
      </c>
      <c r="K431" s="7">
        <f t="shared" si="25"/>
        <v>441</v>
      </c>
      <c r="L431" s="17"/>
      <c r="M431" s="56">
        <v>45930</v>
      </c>
      <c r="N431" s="12">
        <f t="shared" si="23"/>
        <v>0</v>
      </c>
      <c r="O431" s="12"/>
      <c r="P431" s="12"/>
      <c r="Q431" s="57" t="s">
        <v>93</v>
      </c>
    </row>
    <row r="432" spans="1:17" ht="15.75" x14ac:dyDescent="0.25">
      <c r="A432" s="55" t="s">
        <v>91</v>
      </c>
      <c r="B432" s="12" t="str">
        <f t="shared" si="24"/>
        <v>KRIBIPORT KLANG40</v>
      </c>
      <c r="C432" s="13" t="str">
        <f>VLOOKUP(D432,[1]equiv!A:B,2,FALSE)</f>
        <v>CAM</v>
      </c>
      <c r="D432" t="s">
        <v>80</v>
      </c>
      <c r="E432" t="s">
        <v>104</v>
      </c>
      <c r="F432">
        <v>40</v>
      </c>
      <c r="G432">
        <v>-100</v>
      </c>
      <c r="H432" t="s">
        <v>47</v>
      </c>
      <c r="I432" t="s">
        <v>32</v>
      </c>
      <c r="J432">
        <v>682</v>
      </c>
      <c r="K432" s="7">
        <f t="shared" si="25"/>
        <v>582</v>
      </c>
      <c r="L432" s="17"/>
      <c r="M432" s="56">
        <v>45930</v>
      </c>
      <c r="N432" s="12">
        <f t="shared" si="23"/>
        <v>0</v>
      </c>
      <c r="O432" s="12"/>
      <c r="P432" s="12"/>
      <c r="Q432" s="57" t="s">
        <v>93</v>
      </c>
    </row>
    <row r="433" spans="1:17" ht="15.75" x14ac:dyDescent="0.25">
      <c r="A433" s="55" t="s">
        <v>91</v>
      </c>
      <c r="B433" s="12" t="str">
        <f t="shared" si="24"/>
        <v>TEMABATAM20</v>
      </c>
      <c r="C433" s="13" t="str">
        <f>VLOOKUP(D433,[1]equiv!A:B,2,FALSE)</f>
        <v>GHA</v>
      </c>
      <c r="D433" t="s">
        <v>90</v>
      </c>
      <c r="E433" t="s">
        <v>102</v>
      </c>
      <c r="F433">
        <v>20</v>
      </c>
      <c r="G433">
        <v>633</v>
      </c>
      <c r="H433" t="s">
        <v>47</v>
      </c>
      <c r="I433" t="s">
        <v>32</v>
      </c>
      <c r="J433">
        <v>341</v>
      </c>
      <c r="K433" s="7">
        <f t="shared" si="25"/>
        <v>974</v>
      </c>
      <c r="L433" s="17"/>
      <c r="M433" s="56">
        <v>45930</v>
      </c>
      <c r="N433" s="12">
        <f t="shared" si="23"/>
        <v>0</v>
      </c>
      <c r="O433" s="12"/>
      <c r="P433" s="12"/>
      <c r="Q433" s="57" t="s">
        <v>93</v>
      </c>
    </row>
    <row r="434" spans="1:17" ht="15.75" x14ac:dyDescent="0.25">
      <c r="A434" s="55" t="s">
        <v>91</v>
      </c>
      <c r="B434" s="12" t="str">
        <f t="shared" si="24"/>
        <v>TEMABATAM40</v>
      </c>
      <c r="C434" s="13" t="str">
        <f>VLOOKUP(D434,[1]equiv!A:B,2,FALSE)</f>
        <v>GHA</v>
      </c>
      <c r="D434" t="s">
        <v>90</v>
      </c>
      <c r="E434" t="s">
        <v>102</v>
      </c>
      <c r="F434">
        <v>40</v>
      </c>
      <c r="G434">
        <v>739</v>
      </c>
      <c r="H434" t="s">
        <v>47</v>
      </c>
      <c r="I434" t="s">
        <v>32</v>
      </c>
      <c r="J434">
        <v>682</v>
      </c>
      <c r="K434" s="7">
        <f t="shared" si="25"/>
        <v>1421</v>
      </c>
      <c r="L434" s="17"/>
      <c r="M434" s="56">
        <v>45930</v>
      </c>
      <c r="N434" s="12">
        <f t="shared" si="23"/>
        <v>0</v>
      </c>
      <c r="O434" s="12"/>
      <c r="P434" s="12"/>
      <c r="Q434" s="57" t="s">
        <v>93</v>
      </c>
    </row>
    <row r="435" spans="1:17" ht="15.75" x14ac:dyDescent="0.25">
      <c r="A435" s="55" t="s">
        <v>91</v>
      </c>
      <c r="B435" s="12" t="str">
        <f t="shared" si="24"/>
        <v>TEMASURABAYA20</v>
      </c>
      <c r="C435" s="13" t="str">
        <f>VLOOKUP(D435,[1]equiv!A:B,2,FALSE)</f>
        <v>GHA</v>
      </c>
      <c r="D435" t="s">
        <v>90</v>
      </c>
      <c r="E435" t="s">
        <v>70</v>
      </c>
      <c r="F435">
        <v>20</v>
      </c>
      <c r="G435">
        <v>486</v>
      </c>
      <c r="H435" t="s">
        <v>47</v>
      </c>
      <c r="I435" t="s">
        <v>32</v>
      </c>
      <c r="J435">
        <v>341</v>
      </c>
      <c r="K435" s="7">
        <f t="shared" si="25"/>
        <v>827</v>
      </c>
      <c r="L435" s="17"/>
      <c r="M435" s="56">
        <v>45930</v>
      </c>
      <c r="N435" s="12">
        <f t="shared" si="23"/>
        <v>0</v>
      </c>
      <c r="O435" s="12"/>
      <c r="P435" s="12"/>
      <c r="Q435" s="57" t="s">
        <v>93</v>
      </c>
    </row>
    <row r="436" spans="1:17" ht="15.75" x14ac:dyDescent="0.25">
      <c r="A436" s="55" t="s">
        <v>91</v>
      </c>
      <c r="B436" s="12" t="str">
        <f t="shared" si="24"/>
        <v>TEMASURABAYA40</v>
      </c>
      <c r="C436" s="13" t="str">
        <f>VLOOKUP(D436,[1]equiv!A:B,2,FALSE)</f>
        <v>GHA</v>
      </c>
      <c r="D436" t="s">
        <v>90</v>
      </c>
      <c r="E436" t="s">
        <v>70</v>
      </c>
      <c r="F436">
        <v>40</v>
      </c>
      <c r="G436">
        <v>392</v>
      </c>
      <c r="H436" t="s">
        <v>47</v>
      </c>
      <c r="I436" t="s">
        <v>32</v>
      </c>
      <c r="J436">
        <v>682</v>
      </c>
      <c r="K436" s="7">
        <f t="shared" si="25"/>
        <v>1074</v>
      </c>
      <c r="L436" s="17"/>
      <c r="M436" s="56">
        <v>45930</v>
      </c>
      <c r="N436" s="12">
        <f t="shared" si="23"/>
        <v>0</v>
      </c>
      <c r="O436" s="12"/>
      <c r="P436" s="12"/>
      <c r="Q436" s="57" t="s">
        <v>93</v>
      </c>
    </row>
    <row r="437" spans="1:17" ht="15.75" x14ac:dyDescent="0.25">
      <c r="A437" s="55" t="s">
        <v>91</v>
      </c>
      <c r="B437" s="12" t="str">
        <f t="shared" si="24"/>
        <v>TEMAPASIR GUDANG20</v>
      </c>
      <c r="C437" s="13" t="str">
        <f>VLOOKUP(D437,[1]equiv!A:B,2,FALSE)</f>
        <v>GHA</v>
      </c>
      <c r="D437" t="s">
        <v>90</v>
      </c>
      <c r="E437" t="s">
        <v>53</v>
      </c>
      <c r="F437">
        <v>20</v>
      </c>
      <c r="G437">
        <v>450</v>
      </c>
      <c r="H437" t="s">
        <v>47</v>
      </c>
      <c r="I437" t="s">
        <v>32</v>
      </c>
      <c r="J437">
        <v>341</v>
      </c>
      <c r="K437" s="7">
        <f t="shared" si="25"/>
        <v>791</v>
      </c>
      <c r="L437" s="17"/>
      <c r="M437" s="56">
        <v>45930</v>
      </c>
      <c r="N437" s="12">
        <f t="shared" si="23"/>
        <v>0</v>
      </c>
      <c r="O437" s="12"/>
      <c r="P437" s="12"/>
      <c r="Q437" s="57" t="s">
        <v>93</v>
      </c>
    </row>
    <row r="438" spans="1:17" ht="15.75" x14ac:dyDescent="0.25">
      <c r="A438" s="55" t="s">
        <v>91</v>
      </c>
      <c r="B438" s="12" t="str">
        <f t="shared" si="24"/>
        <v>TEMAPASIR GUDANG40</v>
      </c>
      <c r="C438" s="13" t="str">
        <f>VLOOKUP(D438,[1]equiv!A:B,2,FALSE)</f>
        <v>GHA</v>
      </c>
      <c r="D438" t="s">
        <v>90</v>
      </c>
      <c r="E438" t="s">
        <v>53</v>
      </c>
      <c r="F438">
        <v>40</v>
      </c>
      <c r="G438">
        <v>58</v>
      </c>
      <c r="H438" t="s">
        <v>47</v>
      </c>
      <c r="I438" t="s">
        <v>32</v>
      </c>
      <c r="J438">
        <v>682</v>
      </c>
      <c r="K438" s="7">
        <f t="shared" si="25"/>
        <v>740</v>
      </c>
      <c r="L438" s="17"/>
      <c r="M438" s="56">
        <v>45930</v>
      </c>
      <c r="N438" s="12">
        <f t="shared" si="23"/>
        <v>0</v>
      </c>
      <c r="O438" s="12"/>
      <c r="P438" s="12"/>
      <c r="Q438" s="57" t="s">
        <v>93</v>
      </c>
    </row>
    <row r="439" spans="1:17" ht="15.75" x14ac:dyDescent="0.25">
      <c r="A439" s="55" t="s">
        <v>91</v>
      </c>
      <c r="B439" s="12" t="str">
        <f t="shared" si="24"/>
        <v>CONAKRYBATAM20</v>
      </c>
      <c r="C439" s="13" t="str">
        <f>VLOOKUP(D439,[1]equiv!A:B,2,FALSE)</f>
        <v>GUI</v>
      </c>
      <c r="D439" t="s">
        <v>62</v>
      </c>
      <c r="E439" t="s">
        <v>102</v>
      </c>
      <c r="F439">
        <v>20</v>
      </c>
      <c r="G439">
        <v>750</v>
      </c>
      <c r="H439" t="s">
        <v>47</v>
      </c>
      <c r="I439" t="s">
        <v>32</v>
      </c>
      <c r="J439">
        <v>341</v>
      </c>
      <c r="K439" s="7">
        <f t="shared" si="25"/>
        <v>1091</v>
      </c>
      <c r="L439" s="17"/>
      <c r="M439" s="56">
        <v>45930</v>
      </c>
      <c r="N439" s="12">
        <f t="shared" si="23"/>
        <v>0</v>
      </c>
      <c r="O439" s="12"/>
      <c r="P439" s="12"/>
      <c r="Q439" s="57" t="s">
        <v>93</v>
      </c>
    </row>
    <row r="440" spans="1:17" ht="15.75" x14ac:dyDescent="0.25">
      <c r="A440" s="55" t="s">
        <v>91</v>
      </c>
      <c r="B440" s="12" t="str">
        <f t="shared" si="24"/>
        <v>CONAKRYBATAM40</v>
      </c>
      <c r="C440" s="13" t="str">
        <f>VLOOKUP(D440,[1]equiv!A:B,2,FALSE)</f>
        <v>GUI</v>
      </c>
      <c r="D440" t="s">
        <v>62</v>
      </c>
      <c r="E440" t="s">
        <v>102</v>
      </c>
      <c r="F440">
        <v>40</v>
      </c>
      <c r="G440">
        <v>800</v>
      </c>
      <c r="H440" t="s">
        <v>47</v>
      </c>
      <c r="I440" t="s">
        <v>32</v>
      </c>
      <c r="J440">
        <v>682</v>
      </c>
      <c r="K440" s="7">
        <f t="shared" si="25"/>
        <v>1482</v>
      </c>
      <c r="L440" s="17"/>
      <c r="M440" s="56">
        <v>45930</v>
      </c>
      <c r="N440" s="12">
        <f t="shared" si="23"/>
        <v>0</v>
      </c>
      <c r="O440" s="12"/>
      <c r="P440" s="12"/>
      <c r="Q440" s="57" t="s">
        <v>93</v>
      </c>
    </row>
    <row r="441" spans="1:17" ht="15.75" x14ac:dyDescent="0.25">
      <c r="A441" s="55" t="s">
        <v>91</v>
      </c>
      <c r="B441" s="12" t="str">
        <f t="shared" si="24"/>
        <v>CONAKRYJAKARTA20</v>
      </c>
      <c r="C441" s="13" t="str">
        <f>VLOOKUP(D441,[1]equiv!A:B,2,FALSE)</f>
        <v>GUI</v>
      </c>
      <c r="D441" t="s">
        <v>62</v>
      </c>
      <c r="E441" t="s">
        <v>103</v>
      </c>
      <c r="F441">
        <v>20</v>
      </c>
      <c r="G441">
        <v>700</v>
      </c>
      <c r="H441" t="s">
        <v>47</v>
      </c>
      <c r="I441" t="s">
        <v>32</v>
      </c>
      <c r="J441">
        <v>341</v>
      </c>
      <c r="K441" s="7">
        <f t="shared" si="25"/>
        <v>1041</v>
      </c>
      <c r="L441" s="17"/>
      <c r="M441" s="56">
        <v>45930</v>
      </c>
      <c r="N441" s="12">
        <f t="shared" si="23"/>
        <v>0</v>
      </c>
      <c r="O441" s="12"/>
      <c r="P441" s="12"/>
      <c r="Q441" s="57" t="s">
        <v>93</v>
      </c>
    </row>
    <row r="442" spans="1:17" ht="15.75" x14ac:dyDescent="0.25">
      <c r="A442" s="55" t="s">
        <v>91</v>
      </c>
      <c r="B442" s="12" t="str">
        <f t="shared" si="24"/>
        <v>CONAKRYJAKARTA40</v>
      </c>
      <c r="C442" s="13" t="str">
        <f>VLOOKUP(D442,[1]equiv!A:B,2,FALSE)</f>
        <v>GUI</v>
      </c>
      <c r="D442" t="s">
        <v>62</v>
      </c>
      <c r="E442" t="s">
        <v>103</v>
      </c>
      <c r="F442">
        <v>40</v>
      </c>
      <c r="G442">
        <v>400</v>
      </c>
      <c r="H442" t="s">
        <v>47</v>
      </c>
      <c r="I442" t="s">
        <v>32</v>
      </c>
      <c r="J442">
        <v>682</v>
      </c>
      <c r="K442" s="7">
        <f t="shared" si="25"/>
        <v>1082</v>
      </c>
      <c r="L442" s="17"/>
      <c r="M442" s="56">
        <v>45930</v>
      </c>
      <c r="N442" s="12">
        <f t="shared" si="23"/>
        <v>0</v>
      </c>
      <c r="O442" s="12"/>
      <c r="P442" s="12"/>
      <c r="Q442" s="57" t="s">
        <v>93</v>
      </c>
    </row>
    <row r="443" spans="1:17" ht="15.75" x14ac:dyDescent="0.25">
      <c r="A443" s="55" t="s">
        <v>91</v>
      </c>
      <c r="B443" s="12" t="str">
        <f t="shared" si="24"/>
        <v>CONAKRYSURABAYA20</v>
      </c>
      <c r="C443" s="13" t="str">
        <f>VLOOKUP(D443,[1]equiv!A:B,2,FALSE)</f>
        <v>GUI</v>
      </c>
      <c r="D443" t="s">
        <v>62</v>
      </c>
      <c r="E443" t="s">
        <v>70</v>
      </c>
      <c r="F443">
        <v>20</v>
      </c>
      <c r="G443">
        <v>650</v>
      </c>
      <c r="H443" t="s">
        <v>47</v>
      </c>
      <c r="I443" t="s">
        <v>32</v>
      </c>
      <c r="J443">
        <v>341</v>
      </c>
      <c r="K443" s="7">
        <f t="shared" si="25"/>
        <v>991</v>
      </c>
      <c r="L443" s="17"/>
      <c r="M443" s="56">
        <v>45930</v>
      </c>
      <c r="N443" s="12">
        <f t="shared" si="23"/>
        <v>0</v>
      </c>
      <c r="O443" s="12"/>
      <c r="P443" s="12"/>
      <c r="Q443" s="57" t="s">
        <v>93</v>
      </c>
    </row>
    <row r="444" spans="1:17" ht="15.75" x14ac:dyDescent="0.25">
      <c r="A444" s="55" t="s">
        <v>91</v>
      </c>
      <c r="B444" s="12" t="str">
        <f t="shared" si="24"/>
        <v>CONAKRYSURABAYA40</v>
      </c>
      <c r="C444" s="13" t="str">
        <f>VLOOKUP(D444,[1]equiv!A:B,2,FALSE)</f>
        <v>GUI</v>
      </c>
      <c r="D444" t="s">
        <v>62</v>
      </c>
      <c r="E444" t="s">
        <v>70</v>
      </c>
      <c r="F444">
        <v>40</v>
      </c>
      <c r="G444">
        <v>400</v>
      </c>
      <c r="H444" t="s">
        <v>47</v>
      </c>
      <c r="I444" t="s">
        <v>32</v>
      </c>
      <c r="J444">
        <v>682</v>
      </c>
      <c r="K444" s="7">
        <f t="shared" si="25"/>
        <v>1082</v>
      </c>
      <c r="L444" s="17"/>
      <c r="M444" s="56">
        <v>45930</v>
      </c>
      <c r="N444" s="12">
        <f t="shared" si="23"/>
        <v>0</v>
      </c>
      <c r="O444" s="12"/>
      <c r="P444" s="12"/>
      <c r="Q444" s="57" t="s">
        <v>93</v>
      </c>
    </row>
    <row r="445" spans="1:17" ht="15.75" x14ac:dyDescent="0.25">
      <c r="A445" s="55" t="s">
        <v>91</v>
      </c>
      <c r="B445" s="12" t="str">
        <f t="shared" si="24"/>
        <v>CONAKRYPASIR GUDANG20</v>
      </c>
      <c r="C445" s="13" t="str">
        <f>VLOOKUP(D445,[1]equiv!A:B,2,FALSE)</f>
        <v>GUI</v>
      </c>
      <c r="D445" t="s">
        <v>62</v>
      </c>
      <c r="E445" t="s">
        <v>53</v>
      </c>
      <c r="F445">
        <v>20</v>
      </c>
      <c r="G445">
        <v>600</v>
      </c>
      <c r="H445" t="s">
        <v>47</v>
      </c>
      <c r="I445" t="s">
        <v>32</v>
      </c>
      <c r="J445">
        <v>341</v>
      </c>
      <c r="K445" s="7">
        <f t="shared" si="25"/>
        <v>941</v>
      </c>
      <c r="L445" s="17"/>
      <c r="M445" s="56">
        <v>45930</v>
      </c>
      <c r="N445" s="12">
        <f t="shared" si="23"/>
        <v>0</v>
      </c>
      <c r="O445" s="12"/>
      <c r="P445" s="12"/>
      <c r="Q445" s="57" t="s">
        <v>93</v>
      </c>
    </row>
    <row r="446" spans="1:17" ht="15.75" x14ac:dyDescent="0.25">
      <c r="A446" s="55" t="s">
        <v>91</v>
      </c>
      <c r="B446" s="12" t="str">
        <f t="shared" si="24"/>
        <v>CONAKRYPASIR GUDANG40</v>
      </c>
      <c r="C446" s="13" t="str">
        <f>VLOOKUP(D446,[1]equiv!A:B,2,FALSE)</f>
        <v>GUI</v>
      </c>
      <c r="D446" t="s">
        <v>62</v>
      </c>
      <c r="E446" t="s">
        <v>53</v>
      </c>
      <c r="F446">
        <v>40</v>
      </c>
      <c r="G446">
        <v>450</v>
      </c>
      <c r="H446" t="s">
        <v>47</v>
      </c>
      <c r="I446" t="s">
        <v>32</v>
      </c>
      <c r="J446">
        <v>682</v>
      </c>
      <c r="K446" s="7">
        <f t="shared" si="25"/>
        <v>1132</v>
      </c>
      <c r="L446" s="17"/>
      <c r="M446" s="56">
        <v>45930</v>
      </c>
      <c r="N446" s="12">
        <f t="shared" si="23"/>
        <v>0</v>
      </c>
      <c r="O446" s="12"/>
      <c r="P446" s="12"/>
      <c r="Q446" s="57" t="s">
        <v>93</v>
      </c>
    </row>
    <row r="447" spans="1:17" ht="15.75" x14ac:dyDescent="0.25">
      <c r="A447" s="55" t="s">
        <v>91</v>
      </c>
      <c r="B447" s="12" t="str">
        <f t="shared" si="24"/>
        <v>CONAKRYPTP20</v>
      </c>
      <c r="C447" s="13" t="str">
        <f>VLOOKUP(D447,[1]equiv!A:B,2,FALSE)</f>
        <v>GUI</v>
      </c>
      <c r="D447" t="s">
        <v>62</v>
      </c>
      <c r="E447" t="s">
        <v>41</v>
      </c>
      <c r="F447">
        <v>20</v>
      </c>
      <c r="G447">
        <v>500</v>
      </c>
      <c r="H447" t="s">
        <v>47</v>
      </c>
      <c r="I447" t="s">
        <v>32</v>
      </c>
      <c r="J447">
        <v>341</v>
      </c>
      <c r="K447" s="7">
        <f t="shared" si="25"/>
        <v>841</v>
      </c>
      <c r="L447" s="17"/>
      <c r="M447" s="56">
        <v>45930</v>
      </c>
      <c r="N447" s="12">
        <f t="shared" si="23"/>
        <v>0</v>
      </c>
      <c r="O447" s="12"/>
      <c r="P447" s="12"/>
      <c r="Q447" s="57" t="s">
        <v>93</v>
      </c>
    </row>
    <row r="448" spans="1:17" ht="15.75" x14ac:dyDescent="0.25">
      <c r="A448" s="55" t="s">
        <v>91</v>
      </c>
      <c r="B448" s="12" t="str">
        <f t="shared" si="24"/>
        <v>CONAKRYPTP40</v>
      </c>
      <c r="C448" s="13" t="str">
        <f>VLOOKUP(D448,[1]equiv!A:B,2,FALSE)</f>
        <v>GUI</v>
      </c>
      <c r="D448" t="s">
        <v>62</v>
      </c>
      <c r="E448" t="s">
        <v>41</v>
      </c>
      <c r="F448">
        <v>40</v>
      </c>
      <c r="G448">
        <v>150</v>
      </c>
      <c r="H448" t="s">
        <v>47</v>
      </c>
      <c r="I448" t="s">
        <v>32</v>
      </c>
      <c r="J448">
        <v>682</v>
      </c>
      <c r="K448" s="7">
        <f t="shared" si="25"/>
        <v>832</v>
      </c>
      <c r="L448" s="17"/>
      <c r="M448" s="56">
        <v>45930</v>
      </c>
      <c r="N448" s="12">
        <f t="shared" si="23"/>
        <v>0</v>
      </c>
      <c r="O448" s="12"/>
      <c r="P448" s="12"/>
      <c r="Q448" s="57" t="s">
        <v>93</v>
      </c>
    </row>
    <row r="449" spans="1:17" ht="15.75" x14ac:dyDescent="0.25">
      <c r="A449" s="55" t="s">
        <v>91</v>
      </c>
      <c r="B449" s="12" t="str">
        <f t="shared" si="24"/>
        <v>CONAKRYPORT KLANG20</v>
      </c>
      <c r="C449" s="13" t="str">
        <f>VLOOKUP(D449,[1]equiv!A:B,2,FALSE)</f>
        <v>GUI</v>
      </c>
      <c r="D449" t="s">
        <v>62</v>
      </c>
      <c r="E449" t="s">
        <v>104</v>
      </c>
      <c r="F449">
        <v>20</v>
      </c>
      <c r="G449">
        <v>540</v>
      </c>
      <c r="H449" t="s">
        <v>47</v>
      </c>
      <c r="I449" t="s">
        <v>32</v>
      </c>
      <c r="J449">
        <v>341</v>
      </c>
      <c r="K449" s="7">
        <f t="shared" si="25"/>
        <v>881</v>
      </c>
      <c r="L449" s="17"/>
      <c r="M449" s="56">
        <v>45930</v>
      </c>
      <c r="N449" s="12">
        <f t="shared" si="23"/>
        <v>0</v>
      </c>
      <c r="O449" s="12"/>
      <c r="P449" s="12"/>
      <c r="Q449" s="57" t="s">
        <v>93</v>
      </c>
    </row>
    <row r="450" spans="1:17" ht="15.75" x14ac:dyDescent="0.25">
      <c r="A450" s="55" t="s">
        <v>91</v>
      </c>
      <c r="B450" s="12" t="str">
        <f t="shared" si="24"/>
        <v>CONAKRYPORT KLANG40</v>
      </c>
      <c r="C450" s="13" t="str">
        <f>VLOOKUP(D450,[1]equiv!A:B,2,FALSE)</f>
        <v>GUI</v>
      </c>
      <c r="D450" t="s">
        <v>62</v>
      </c>
      <c r="E450" t="s">
        <v>104</v>
      </c>
      <c r="F450">
        <v>40</v>
      </c>
      <c r="G450">
        <v>300</v>
      </c>
      <c r="H450" t="s">
        <v>47</v>
      </c>
      <c r="I450" t="s">
        <v>32</v>
      </c>
      <c r="J450">
        <v>682</v>
      </c>
      <c r="K450" s="7">
        <f t="shared" si="25"/>
        <v>982</v>
      </c>
      <c r="L450" s="17"/>
      <c r="M450" s="56">
        <v>45930</v>
      </c>
      <c r="N450" s="12">
        <f t="shared" ref="N450:N513" si="26">IF(H450="not included",0,1)</f>
        <v>0</v>
      </c>
      <c r="O450" s="12"/>
      <c r="P450" s="12"/>
      <c r="Q450" s="57" t="s">
        <v>93</v>
      </c>
    </row>
    <row r="451" spans="1:17" ht="15.75" x14ac:dyDescent="0.25">
      <c r="A451" s="55" t="s">
        <v>91</v>
      </c>
      <c r="B451" s="12" t="str">
        <f t="shared" si="24"/>
        <v>MONROVIABATAM20</v>
      </c>
      <c r="C451" s="13" t="str">
        <f>VLOOKUP(D451,[1]equiv!A:B,2,FALSE)</f>
        <v>LIB</v>
      </c>
      <c r="D451" t="s">
        <v>86</v>
      </c>
      <c r="E451" t="s">
        <v>102</v>
      </c>
      <c r="F451">
        <v>20</v>
      </c>
      <c r="G451">
        <v>700</v>
      </c>
      <c r="H451" t="s">
        <v>47</v>
      </c>
      <c r="I451" t="s">
        <v>32</v>
      </c>
      <c r="J451">
        <v>341</v>
      </c>
      <c r="K451" s="7">
        <f t="shared" si="25"/>
        <v>1041</v>
      </c>
      <c r="L451" s="17"/>
      <c r="M451" s="56">
        <v>45930</v>
      </c>
      <c r="N451" s="12">
        <f t="shared" si="26"/>
        <v>0</v>
      </c>
      <c r="O451" s="12"/>
      <c r="P451" s="12"/>
      <c r="Q451" s="57" t="s">
        <v>93</v>
      </c>
    </row>
    <row r="452" spans="1:17" ht="15.75" x14ac:dyDescent="0.25">
      <c r="A452" s="55" t="s">
        <v>91</v>
      </c>
      <c r="B452" s="12" t="str">
        <f t="shared" si="24"/>
        <v>MONROVIABATAM40</v>
      </c>
      <c r="C452" s="13" t="str">
        <f>VLOOKUP(D452,[1]equiv!A:B,2,FALSE)</f>
        <v>LIB</v>
      </c>
      <c r="D452" t="s">
        <v>86</v>
      </c>
      <c r="E452" t="s">
        <v>102</v>
      </c>
      <c r="F452">
        <v>40</v>
      </c>
      <c r="G452">
        <v>539</v>
      </c>
      <c r="H452" t="s">
        <v>47</v>
      </c>
      <c r="I452" t="s">
        <v>32</v>
      </c>
      <c r="J452">
        <v>682</v>
      </c>
      <c r="K452" s="7">
        <f t="shared" si="25"/>
        <v>1221</v>
      </c>
      <c r="L452" s="17"/>
      <c r="M452" s="56">
        <v>45930</v>
      </c>
      <c r="N452" s="12">
        <f t="shared" si="26"/>
        <v>0</v>
      </c>
      <c r="O452" s="12"/>
      <c r="P452" s="12"/>
      <c r="Q452" s="57" t="s">
        <v>93</v>
      </c>
    </row>
    <row r="453" spans="1:17" ht="15.75" x14ac:dyDescent="0.25">
      <c r="A453" s="55" t="s">
        <v>91</v>
      </c>
      <c r="B453" s="12" t="str">
        <f t="shared" si="24"/>
        <v>MONROVIAJAKARTA20</v>
      </c>
      <c r="C453" s="13" t="str">
        <f>VLOOKUP(D453,[1]equiv!A:B,2,FALSE)</f>
        <v>LIB</v>
      </c>
      <c r="D453" t="s">
        <v>86</v>
      </c>
      <c r="E453" t="s">
        <v>103</v>
      </c>
      <c r="F453">
        <v>20</v>
      </c>
      <c r="G453">
        <v>900</v>
      </c>
      <c r="H453" t="s">
        <v>47</v>
      </c>
      <c r="I453" t="s">
        <v>32</v>
      </c>
      <c r="J453">
        <v>341</v>
      </c>
      <c r="K453" s="7">
        <f t="shared" si="25"/>
        <v>1241</v>
      </c>
      <c r="L453" s="17"/>
      <c r="M453" s="56">
        <v>45930</v>
      </c>
      <c r="N453" s="12">
        <f t="shared" si="26"/>
        <v>0</v>
      </c>
      <c r="O453" s="12"/>
      <c r="P453" s="12"/>
      <c r="Q453" s="57" t="s">
        <v>93</v>
      </c>
    </row>
    <row r="454" spans="1:17" ht="15.75" x14ac:dyDescent="0.25">
      <c r="A454" s="55" t="s">
        <v>91</v>
      </c>
      <c r="B454" s="12" t="str">
        <f t="shared" si="24"/>
        <v>MONROVIAJAKARTA40</v>
      </c>
      <c r="C454" s="13" t="str">
        <f>VLOOKUP(D454,[1]equiv!A:B,2,FALSE)</f>
        <v>LIB</v>
      </c>
      <c r="D454" t="s">
        <v>86</v>
      </c>
      <c r="E454" t="s">
        <v>103</v>
      </c>
      <c r="F454">
        <v>40</v>
      </c>
      <c r="G454">
        <v>150</v>
      </c>
      <c r="H454" t="s">
        <v>47</v>
      </c>
      <c r="I454" t="s">
        <v>32</v>
      </c>
      <c r="J454">
        <v>682</v>
      </c>
      <c r="K454" s="7">
        <f t="shared" si="25"/>
        <v>832</v>
      </c>
      <c r="L454" s="17"/>
      <c r="M454" s="56">
        <v>45930</v>
      </c>
      <c r="N454" s="12">
        <f t="shared" si="26"/>
        <v>0</v>
      </c>
      <c r="O454" s="12"/>
      <c r="P454" s="12"/>
      <c r="Q454" s="57" t="s">
        <v>93</v>
      </c>
    </row>
    <row r="455" spans="1:17" ht="15.75" x14ac:dyDescent="0.25">
      <c r="A455" s="55" t="s">
        <v>91</v>
      </c>
      <c r="B455" s="12" t="str">
        <f t="shared" ref="B455:B518" si="27">+D455&amp;E455&amp;F455</f>
        <v>MONROVIASURABAYA20</v>
      </c>
      <c r="C455" s="13" t="str">
        <f>VLOOKUP(D455,[1]equiv!A:B,2,FALSE)</f>
        <v>LIB</v>
      </c>
      <c r="D455" t="s">
        <v>86</v>
      </c>
      <c r="E455" t="s">
        <v>70</v>
      </c>
      <c r="F455">
        <v>20</v>
      </c>
      <c r="G455">
        <v>900</v>
      </c>
      <c r="H455" t="s">
        <v>47</v>
      </c>
      <c r="I455" t="s">
        <v>32</v>
      </c>
      <c r="J455">
        <v>341</v>
      </c>
      <c r="K455" s="7">
        <f t="shared" si="25"/>
        <v>1241</v>
      </c>
      <c r="L455" s="17"/>
      <c r="M455" s="56">
        <v>45930</v>
      </c>
      <c r="N455" s="12">
        <f t="shared" si="26"/>
        <v>0</v>
      </c>
      <c r="O455" s="12"/>
      <c r="P455" s="12"/>
      <c r="Q455" s="57" t="s">
        <v>93</v>
      </c>
    </row>
    <row r="456" spans="1:17" ht="15.75" x14ac:dyDescent="0.25">
      <c r="A456" s="55" t="s">
        <v>91</v>
      </c>
      <c r="B456" s="12" t="str">
        <f t="shared" si="27"/>
        <v>MONROVIASURABAYA40</v>
      </c>
      <c r="C456" s="13" t="str">
        <f>VLOOKUP(D456,[1]equiv!A:B,2,FALSE)</f>
        <v>LIB</v>
      </c>
      <c r="D456" t="s">
        <v>86</v>
      </c>
      <c r="E456" t="s">
        <v>70</v>
      </c>
      <c r="F456">
        <v>40</v>
      </c>
      <c r="G456">
        <v>250</v>
      </c>
      <c r="H456" t="s">
        <v>47</v>
      </c>
      <c r="I456" t="s">
        <v>32</v>
      </c>
      <c r="J456">
        <v>682</v>
      </c>
      <c r="K456" s="7">
        <f t="shared" si="25"/>
        <v>932</v>
      </c>
      <c r="L456" s="17"/>
      <c r="M456" s="56">
        <v>45930</v>
      </c>
      <c r="N456" s="12">
        <f t="shared" si="26"/>
        <v>0</v>
      </c>
      <c r="O456" s="12"/>
      <c r="P456" s="12"/>
      <c r="Q456" s="57" t="s">
        <v>93</v>
      </c>
    </row>
    <row r="457" spans="1:17" ht="15.75" x14ac:dyDescent="0.25">
      <c r="A457" s="55" t="s">
        <v>91</v>
      </c>
      <c r="B457" s="12" t="str">
        <f t="shared" si="27"/>
        <v>MONROVIAPASIR GUDANG20</v>
      </c>
      <c r="C457" s="13" t="str">
        <f>VLOOKUP(D457,[1]equiv!A:B,2,FALSE)</f>
        <v>LIB</v>
      </c>
      <c r="D457" t="s">
        <v>86</v>
      </c>
      <c r="E457" t="s">
        <v>53</v>
      </c>
      <c r="F457">
        <v>20</v>
      </c>
      <c r="G457">
        <v>650</v>
      </c>
      <c r="H457" t="s">
        <v>47</v>
      </c>
      <c r="I457" t="s">
        <v>32</v>
      </c>
      <c r="J457">
        <v>341</v>
      </c>
      <c r="K457" s="7">
        <f t="shared" si="25"/>
        <v>991</v>
      </c>
      <c r="L457" s="17"/>
      <c r="M457" s="56">
        <v>45930</v>
      </c>
      <c r="N457" s="12">
        <f t="shared" si="26"/>
        <v>0</v>
      </c>
      <c r="O457" s="12"/>
      <c r="P457" s="12"/>
      <c r="Q457" s="57" t="s">
        <v>93</v>
      </c>
    </row>
    <row r="458" spans="1:17" ht="15.75" x14ac:dyDescent="0.25">
      <c r="A458" s="55" t="s">
        <v>91</v>
      </c>
      <c r="B458" s="12" t="str">
        <f t="shared" si="27"/>
        <v>MONROVIAPASIR GUDANG40</v>
      </c>
      <c r="C458" s="13" t="str">
        <f>VLOOKUP(D458,[1]equiv!A:B,2,FALSE)</f>
        <v>LIB</v>
      </c>
      <c r="D458" t="s">
        <v>86</v>
      </c>
      <c r="E458" t="s">
        <v>53</v>
      </c>
      <c r="F458">
        <v>40</v>
      </c>
      <c r="G458">
        <v>350</v>
      </c>
      <c r="H458" t="s">
        <v>47</v>
      </c>
      <c r="I458" t="s">
        <v>32</v>
      </c>
      <c r="J458">
        <v>682</v>
      </c>
      <c r="K458" s="7">
        <f t="shared" si="25"/>
        <v>1032</v>
      </c>
      <c r="L458" s="17"/>
      <c r="M458" s="56">
        <v>45930</v>
      </c>
      <c r="N458" s="12">
        <f t="shared" si="26"/>
        <v>0</v>
      </c>
      <c r="O458" s="12"/>
      <c r="P458" s="12"/>
      <c r="Q458" s="57" t="s">
        <v>93</v>
      </c>
    </row>
    <row r="459" spans="1:17" ht="15.75" x14ac:dyDescent="0.25">
      <c r="A459" s="55" t="s">
        <v>91</v>
      </c>
      <c r="B459" s="12" t="str">
        <f t="shared" si="27"/>
        <v>MONROVIAPTP20</v>
      </c>
      <c r="C459" s="13" t="str">
        <f>VLOOKUP(D459,[1]equiv!A:B,2,FALSE)</f>
        <v>LIB</v>
      </c>
      <c r="D459" t="s">
        <v>86</v>
      </c>
      <c r="E459" t="s">
        <v>41</v>
      </c>
      <c r="F459">
        <v>20</v>
      </c>
      <c r="G459">
        <v>525</v>
      </c>
      <c r="H459" t="s">
        <v>47</v>
      </c>
      <c r="I459" t="s">
        <v>32</v>
      </c>
      <c r="J459">
        <v>341</v>
      </c>
      <c r="K459" s="7">
        <f t="shared" si="25"/>
        <v>866</v>
      </c>
      <c r="L459" s="17"/>
      <c r="M459" s="56">
        <v>45930</v>
      </c>
      <c r="N459" s="12">
        <f t="shared" si="26"/>
        <v>0</v>
      </c>
      <c r="O459" s="12"/>
      <c r="P459" s="12"/>
      <c r="Q459" s="57" t="s">
        <v>93</v>
      </c>
    </row>
    <row r="460" spans="1:17" ht="15.75" x14ac:dyDescent="0.25">
      <c r="A460" s="55" t="s">
        <v>91</v>
      </c>
      <c r="B460" s="12" t="str">
        <f t="shared" si="27"/>
        <v>MONROVIAPTP40</v>
      </c>
      <c r="C460" s="13" t="str">
        <f>VLOOKUP(D460,[1]equiv!A:B,2,FALSE)</f>
        <v>LIB</v>
      </c>
      <c r="D460" t="s">
        <v>86</v>
      </c>
      <c r="E460" t="s">
        <v>41</v>
      </c>
      <c r="F460">
        <v>40</v>
      </c>
      <c r="G460">
        <v>-50</v>
      </c>
      <c r="H460" t="s">
        <v>47</v>
      </c>
      <c r="I460" t="s">
        <v>32</v>
      </c>
      <c r="J460">
        <v>682</v>
      </c>
      <c r="K460" s="7">
        <f t="shared" si="25"/>
        <v>632</v>
      </c>
      <c r="L460" s="17"/>
      <c r="M460" s="56">
        <v>45930</v>
      </c>
      <c r="N460" s="12">
        <f t="shared" si="26"/>
        <v>0</v>
      </c>
      <c r="O460" s="12"/>
      <c r="P460" s="12"/>
      <c r="Q460" s="57" t="s">
        <v>93</v>
      </c>
    </row>
    <row r="461" spans="1:17" ht="15.75" x14ac:dyDescent="0.25">
      <c r="A461" s="55" t="s">
        <v>91</v>
      </c>
      <c r="B461" s="12" t="str">
        <f t="shared" si="27"/>
        <v>MONROVIAPORT KLANG20</v>
      </c>
      <c r="C461" s="13" t="str">
        <f>VLOOKUP(D461,[1]equiv!A:B,2,FALSE)</f>
        <v>LIB</v>
      </c>
      <c r="D461" t="s">
        <v>86</v>
      </c>
      <c r="E461" t="s">
        <v>104</v>
      </c>
      <c r="F461">
        <v>20</v>
      </c>
      <c r="G461">
        <v>850</v>
      </c>
      <c r="H461" t="s">
        <v>47</v>
      </c>
      <c r="I461" t="s">
        <v>32</v>
      </c>
      <c r="J461">
        <v>341</v>
      </c>
      <c r="K461" s="7">
        <f t="shared" si="25"/>
        <v>1191</v>
      </c>
      <c r="L461" s="17"/>
      <c r="M461" s="56">
        <v>45930</v>
      </c>
      <c r="N461" s="12">
        <f t="shared" si="26"/>
        <v>0</v>
      </c>
      <c r="O461" s="12"/>
      <c r="P461" s="12"/>
      <c r="Q461" s="57" t="s">
        <v>93</v>
      </c>
    </row>
    <row r="462" spans="1:17" ht="15.75" x14ac:dyDescent="0.25">
      <c r="A462" s="55" t="s">
        <v>91</v>
      </c>
      <c r="B462" s="12" t="str">
        <f t="shared" si="27"/>
        <v>MONROVIAPORT KLANG40</v>
      </c>
      <c r="C462" s="13" t="str">
        <f>VLOOKUP(D462,[1]equiv!A:B,2,FALSE)</f>
        <v>LIB</v>
      </c>
      <c r="D462" t="s">
        <v>86</v>
      </c>
      <c r="E462" t="s">
        <v>104</v>
      </c>
      <c r="F462">
        <v>40</v>
      </c>
      <c r="G462">
        <v>200</v>
      </c>
      <c r="H462" t="s">
        <v>47</v>
      </c>
      <c r="I462" t="s">
        <v>32</v>
      </c>
      <c r="J462">
        <v>682</v>
      </c>
      <c r="K462" s="7">
        <f t="shared" si="25"/>
        <v>882</v>
      </c>
      <c r="L462" s="17"/>
      <c r="M462" s="56">
        <v>45930</v>
      </c>
      <c r="N462" s="12">
        <f t="shared" si="26"/>
        <v>0</v>
      </c>
      <c r="O462" s="12"/>
      <c r="P462" s="12"/>
      <c r="Q462" s="57" t="s">
        <v>93</v>
      </c>
    </row>
    <row r="463" spans="1:17" ht="15.75" x14ac:dyDescent="0.25">
      <c r="A463" s="55" t="s">
        <v>91</v>
      </c>
      <c r="B463" s="12" t="str">
        <f t="shared" si="27"/>
        <v>TIN CANBATAM20</v>
      </c>
      <c r="C463" s="13" t="str">
        <f>VLOOKUP(D463,[1]equiv!A:B,2,FALSE)</f>
        <v>NIG</v>
      </c>
      <c r="D463" t="s">
        <v>105</v>
      </c>
      <c r="E463" t="s">
        <v>102</v>
      </c>
      <c r="F463">
        <v>20</v>
      </c>
      <c r="G463">
        <v>610</v>
      </c>
      <c r="H463" t="s">
        <v>47</v>
      </c>
      <c r="I463" t="s">
        <v>32</v>
      </c>
      <c r="J463">
        <v>341</v>
      </c>
      <c r="K463" s="7">
        <f t="shared" si="25"/>
        <v>951</v>
      </c>
      <c r="L463" s="17"/>
      <c r="M463" s="56">
        <v>45930</v>
      </c>
      <c r="N463" s="12">
        <f t="shared" si="26"/>
        <v>0</v>
      </c>
      <c r="O463" s="12"/>
      <c r="P463" s="12"/>
      <c r="Q463" s="57" t="s">
        <v>93</v>
      </c>
    </row>
    <row r="464" spans="1:17" ht="15.75" x14ac:dyDescent="0.25">
      <c r="A464" s="55" t="s">
        <v>91</v>
      </c>
      <c r="B464" s="12" t="str">
        <f t="shared" si="27"/>
        <v>TIN CANBATAM40</v>
      </c>
      <c r="C464" s="13" t="str">
        <f>VLOOKUP(D464,[1]equiv!A:B,2,FALSE)</f>
        <v>NIG</v>
      </c>
      <c r="D464" t="s">
        <v>105</v>
      </c>
      <c r="E464" t="s">
        <v>102</v>
      </c>
      <c r="F464">
        <v>40</v>
      </c>
      <c r="G464">
        <v>661</v>
      </c>
      <c r="H464" t="s">
        <v>47</v>
      </c>
      <c r="I464" t="s">
        <v>32</v>
      </c>
      <c r="J464">
        <v>682</v>
      </c>
      <c r="K464" s="7">
        <f t="shared" si="25"/>
        <v>1343</v>
      </c>
      <c r="L464" s="17"/>
      <c r="M464" s="56">
        <v>45930</v>
      </c>
      <c r="N464" s="12">
        <f t="shared" si="26"/>
        <v>0</v>
      </c>
      <c r="O464" s="12"/>
      <c r="P464" s="12"/>
      <c r="Q464" s="57" t="s">
        <v>93</v>
      </c>
    </row>
    <row r="465" spans="1:17" ht="15.75" x14ac:dyDescent="0.25">
      <c r="A465" s="55" t="s">
        <v>91</v>
      </c>
      <c r="B465" s="12" t="str">
        <f t="shared" si="27"/>
        <v>TIN CANJAKARTA20</v>
      </c>
      <c r="C465" s="13" t="str">
        <f>VLOOKUP(D465,[1]equiv!A:B,2,FALSE)</f>
        <v>NIG</v>
      </c>
      <c r="D465" t="s">
        <v>105</v>
      </c>
      <c r="E465" t="s">
        <v>103</v>
      </c>
      <c r="F465">
        <v>20</v>
      </c>
      <c r="G465">
        <v>490</v>
      </c>
      <c r="H465" t="s">
        <v>47</v>
      </c>
      <c r="I465" t="s">
        <v>32</v>
      </c>
      <c r="J465">
        <v>341</v>
      </c>
      <c r="K465" s="7">
        <f t="shared" si="25"/>
        <v>831</v>
      </c>
      <c r="L465" s="17"/>
      <c r="M465" s="56">
        <v>45930</v>
      </c>
      <c r="N465" s="12">
        <f t="shared" si="26"/>
        <v>0</v>
      </c>
      <c r="O465" s="12"/>
      <c r="P465" s="12"/>
      <c r="Q465" s="57" t="s">
        <v>93</v>
      </c>
    </row>
    <row r="466" spans="1:17" ht="15.75" x14ac:dyDescent="0.25">
      <c r="A466" s="55" t="s">
        <v>91</v>
      </c>
      <c r="B466" s="12" t="str">
        <f t="shared" si="27"/>
        <v>TIN CANJAKARTA40</v>
      </c>
      <c r="C466" s="13" t="str">
        <f>VLOOKUP(D466,[1]equiv!A:B,2,FALSE)</f>
        <v>NIG</v>
      </c>
      <c r="D466" t="s">
        <v>105</v>
      </c>
      <c r="E466" t="s">
        <v>103</v>
      </c>
      <c r="F466">
        <v>40</v>
      </c>
      <c r="G466">
        <v>211</v>
      </c>
      <c r="H466" t="s">
        <v>47</v>
      </c>
      <c r="I466" t="s">
        <v>32</v>
      </c>
      <c r="J466">
        <v>682</v>
      </c>
      <c r="K466" s="7">
        <f t="shared" si="25"/>
        <v>893</v>
      </c>
      <c r="L466" s="17"/>
      <c r="M466" s="56">
        <v>45930</v>
      </c>
      <c r="N466" s="12">
        <f t="shared" si="26"/>
        <v>0</v>
      </c>
      <c r="O466" s="12"/>
      <c r="P466" s="12"/>
      <c r="Q466" s="57" t="s">
        <v>93</v>
      </c>
    </row>
    <row r="467" spans="1:17" ht="15.75" x14ac:dyDescent="0.25">
      <c r="A467" s="55" t="s">
        <v>91</v>
      </c>
      <c r="B467" s="12" t="str">
        <f t="shared" si="27"/>
        <v>TIN CANSURABAYA20</v>
      </c>
      <c r="C467" s="13" t="str">
        <f>VLOOKUP(D467,[1]equiv!A:B,2,FALSE)</f>
        <v>NIG</v>
      </c>
      <c r="D467" t="s">
        <v>105</v>
      </c>
      <c r="E467" t="s">
        <v>70</v>
      </c>
      <c r="F467">
        <v>20</v>
      </c>
      <c r="G467">
        <v>450</v>
      </c>
      <c r="H467" t="s">
        <v>47</v>
      </c>
      <c r="I467" t="s">
        <v>32</v>
      </c>
      <c r="J467">
        <v>341</v>
      </c>
      <c r="K467" s="7">
        <f t="shared" si="25"/>
        <v>791</v>
      </c>
      <c r="L467" s="17"/>
      <c r="M467" s="56">
        <v>45930</v>
      </c>
      <c r="N467" s="12">
        <f t="shared" si="26"/>
        <v>0</v>
      </c>
      <c r="O467" s="12"/>
      <c r="P467" s="12"/>
      <c r="Q467" s="57" t="s">
        <v>93</v>
      </c>
    </row>
    <row r="468" spans="1:17" ht="15.75" x14ac:dyDescent="0.25">
      <c r="A468" s="55" t="s">
        <v>91</v>
      </c>
      <c r="B468" s="12" t="str">
        <f t="shared" si="27"/>
        <v>TIN CANSURABAYA40</v>
      </c>
      <c r="C468" s="13" t="str">
        <f>VLOOKUP(D468,[1]equiv!A:B,2,FALSE)</f>
        <v>NIG</v>
      </c>
      <c r="D468" t="s">
        <v>105</v>
      </c>
      <c r="E468" t="s">
        <v>70</v>
      </c>
      <c r="F468">
        <v>40</v>
      </c>
      <c r="G468">
        <v>200</v>
      </c>
      <c r="H468" t="s">
        <v>47</v>
      </c>
      <c r="I468" t="s">
        <v>32</v>
      </c>
      <c r="J468">
        <v>682</v>
      </c>
      <c r="K468" s="7">
        <f t="shared" si="25"/>
        <v>882</v>
      </c>
      <c r="L468" s="17"/>
      <c r="M468" s="56">
        <v>45930</v>
      </c>
      <c r="N468" s="12">
        <f t="shared" si="26"/>
        <v>0</v>
      </c>
      <c r="O468" s="12"/>
      <c r="P468" s="12"/>
      <c r="Q468" s="57" t="s">
        <v>93</v>
      </c>
    </row>
    <row r="469" spans="1:17" ht="15.75" x14ac:dyDescent="0.25">
      <c r="A469" s="55" t="s">
        <v>91</v>
      </c>
      <c r="B469" s="12" t="str">
        <f t="shared" si="27"/>
        <v>TIN CANPASIR GUDANG20</v>
      </c>
      <c r="C469" s="13" t="str">
        <f>VLOOKUP(D469,[1]equiv!A:B,2,FALSE)</f>
        <v>NIG</v>
      </c>
      <c r="D469" t="s">
        <v>105</v>
      </c>
      <c r="E469" t="s">
        <v>53</v>
      </c>
      <c r="F469">
        <v>20</v>
      </c>
      <c r="G469">
        <v>387</v>
      </c>
      <c r="H469" t="s">
        <v>47</v>
      </c>
      <c r="I469" t="s">
        <v>32</v>
      </c>
      <c r="J469">
        <v>341</v>
      </c>
      <c r="K469" s="7">
        <f t="shared" si="25"/>
        <v>728</v>
      </c>
      <c r="L469" s="17"/>
      <c r="M469" s="56">
        <v>45930</v>
      </c>
      <c r="N469" s="12">
        <f t="shared" si="26"/>
        <v>0</v>
      </c>
      <c r="O469" s="12"/>
      <c r="P469" s="12"/>
      <c r="Q469" s="57" t="s">
        <v>93</v>
      </c>
    </row>
    <row r="470" spans="1:17" ht="15.75" x14ac:dyDescent="0.25">
      <c r="A470" s="55" t="s">
        <v>91</v>
      </c>
      <c r="B470" s="12" t="str">
        <f t="shared" si="27"/>
        <v>TIN CANPASIR GUDANG40</v>
      </c>
      <c r="C470" s="13" t="str">
        <f>VLOOKUP(D470,[1]equiv!A:B,2,FALSE)</f>
        <v>NIG</v>
      </c>
      <c r="D470" t="s">
        <v>105</v>
      </c>
      <c r="E470" t="s">
        <v>53</v>
      </c>
      <c r="F470">
        <v>40</v>
      </c>
      <c r="G470">
        <v>200</v>
      </c>
      <c r="H470" t="s">
        <v>47</v>
      </c>
      <c r="I470" t="s">
        <v>32</v>
      </c>
      <c r="J470">
        <v>682</v>
      </c>
      <c r="K470" s="7">
        <f t="shared" si="25"/>
        <v>882</v>
      </c>
      <c r="L470" s="17"/>
      <c r="M470" s="56">
        <v>45930</v>
      </c>
      <c r="N470" s="12">
        <f t="shared" si="26"/>
        <v>0</v>
      </c>
      <c r="O470" s="12"/>
      <c r="P470" s="12"/>
      <c r="Q470" s="57" t="s">
        <v>93</v>
      </c>
    </row>
    <row r="471" spans="1:17" ht="15.75" x14ac:dyDescent="0.25">
      <c r="A471" s="55" t="s">
        <v>91</v>
      </c>
      <c r="B471" s="12" t="str">
        <f t="shared" si="27"/>
        <v>TIN CANPTP20</v>
      </c>
      <c r="C471" s="13" t="str">
        <f>VLOOKUP(D471,[1]equiv!A:B,2,FALSE)</f>
        <v>NIG</v>
      </c>
      <c r="D471" t="s">
        <v>105</v>
      </c>
      <c r="E471" t="s">
        <v>41</v>
      </c>
      <c r="F471">
        <v>20</v>
      </c>
      <c r="G471">
        <v>200</v>
      </c>
      <c r="H471" t="s">
        <v>47</v>
      </c>
      <c r="I471" t="s">
        <v>32</v>
      </c>
      <c r="J471">
        <v>341</v>
      </c>
      <c r="K471" s="7">
        <f t="shared" si="25"/>
        <v>541</v>
      </c>
      <c r="L471" s="17"/>
      <c r="M471" s="56">
        <v>45930</v>
      </c>
      <c r="N471" s="12">
        <f t="shared" si="26"/>
        <v>0</v>
      </c>
      <c r="O471" s="12"/>
      <c r="P471" s="12"/>
      <c r="Q471" s="57" t="s">
        <v>93</v>
      </c>
    </row>
    <row r="472" spans="1:17" ht="15.75" x14ac:dyDescent="0.25">
      <c r="A472" s="55" t="s">
        <v>91</v>
      </c>
      <c r="B472" s="12" t="str">
        <f t="shared" si="27"/>
        <v>TIN CANPTP40</v>
      </c>
      <c r="C472" s="13" t="str">
        <f>VLOOKUP(D472,[1]equiv!A:B,2,FALSE)</f>
        <v>NIG</v>
      </c>
      <c r="D472" t="s">
        <v>105</v>
      </c>
      <c r="E472" t="s">
        <v>41</v>
      </c>
      <c r="F472">
        <v>40</v>
      </c>
      <c r="G472">
        <v>-100</v>
      </c>
      <c r="H472" t="s">
        <v>47</v>
      </c>
      <c r="I472" t="s">
        <v>32</v>
      </c>
      <c r="J472">
        <v>682</v>
      </c>
      <c r="K472" s="7">
        <f t="shared" si="25"/>
        <v>582</v>
      </c>
      <c r="L472" s="17"/>
      <c r="M472" s="56">
        <v>45930</v>
      </c>
      <c r="N472" s="12">
        <f t="shared" si="26"/>
        <v>0</v>
      </c>
      <c r="O472" s="12"/>
      <c r="P472" s="12"/>
      <c r="Q472" s="57" t="s">
        <v>93</v>
      </c>
    </row>
    <row r="473" spans="1:17" ht="15.75" x14ac:dyDescent="0.25">
      <c r="A473" s="55" t="s">
        <v>91</v>
      </c>
      <c r="B473" s="12" t="str">
        <f t="shared" si="27"/>
        <v>TIN CANPORT KLANG20</v>
      </c>
      <c r="C473" s="13" t="str">
        <f>VLOOKUP(D473,[1]equiv!A:B,2,FALSE)</f>
        <v>NIG</v>
      </c>
      <c r="D473" t="s">
        <v>105</v>
      </c>
      <c r="E473" t="s">
        <v>104</v>
      </c>
      <c r="F473">
        <v>20</v>
      </c>
      <c r="G473">
        <v>375</v>
      </c>
      <c r="H473" t="s">
        <v>47</v>
      </c>
      <c r="I473" t="s">
        <v>32</v>
      </c>
      <c r="J473">
        <v>341</v>
      </c>
      <c r="K473" s="7">
        <f t="shared" si="25"/>
        <v>716</v>
      </c>
      <c r="L473" s="17"/>
      <c r="M473" s="56">
        <v>45930</v>
      </c>
      <c r="N473" s="12">
        <f t="shared" si="26"/>
        <v>0</v>
      </c>
      <c r="O473" s="12"/>
      <c r="P473" s="12"/>
      <c r="Q473" s="57" t="s">
        <v>93</v>
      </c>
    </row>
    <row r="474" spans="1:17" ht="15.75" x14ac:dyDescent="0.25">
      <c r="A474" s="55" t="s">
        <v>91</v>
      </c>
      <c r="B474" s="12" t="str">
        <f t="shared" si="27"/>
        <v>TIN CANPORT KLANG40</v>
      </c>
      <c r="C474" s="13" t="str">
        <f>VLOOKUP(D474,[1]equiv!A:B,2,FALSE)</f>
        <v>NIG</v>
      </c>
      <c r="D474" t="s">
        <v>105</v>
      </c>
      <c r="E474" t="s">
        <v>104</v>
      </c>
      <c r="F474">
        <v>40</v>
      </c>
      <c r="G474">
        <v>100</v>
      </c>
      <c r="H474" t="s">
        <v>47</v>
      </c>
      <c r="I474" t="s">
        <v>32</v>
      </c>
      <c r="J474">
        <v>682</v>
      </c>
      <c r="K474" s="7">
        <f t="shared" si="25"/>
        <v>782</v>
      </c>
      <c r="L474" s="17"/>
      <c r="M474" s="56">
        <v>45930</v>
      </c>
      <c r="N474" s="12">
        <f t="shared" si="26"/>
        <v>0</v>
      </c>
      <c r="O474" s="12"/>
      <c r="P474" s="12"/>
      <c r="Q474" s="57" t="s">
        <v>93</v>
      </c>
    </row>
    <row r="475" spans="1:17" ht="15.75" x14ac:dyDescent="0.25">
      <c r="A475" s="55" t="s">
        <v>91</v>
      </c>
      <c r="B475" s="12" t="str">
        <f t="shared" si="27"/>
        <v>FREETOWNBATAM20</v>
      </c>
      <c r="C475" s="13" t="str">
        <f>VLOOKUP(D475,[1]equiv!A:B,2,FALSE)</f>
        <v>SLE</v>
      </c>
      <c r="D475" t="s">
        <v>67</v>
      </c>
      <c r="E475" t="s">
        <v>102</v>
      </c>
      <c r="F475">
        <v>20</v>
      </c>
      <c r="G475">
        <v>1050</v>
      </c>
      <c r="H475" t="s">
        <v>47</v>
      </c>
      <c r="I475" t="s">
        <v>32</v>
      </c>
      <c r="J475">
        <v>341</v>
      </c>
      <c r="K475" s="7">
        <f t="shared" ref="K475:K538" si="28">+IF(H475="not included",G475+J475,G475+H475+J475)</f>
        <v>1391</v>
      </c>
      <c r="L475" s="17"/>
      <c r="M475" s="56">
        <v>45930</v>
      </c>
      <c r="N475" s="12">
        <f t="shared" si="26"/>
        <v>0</v>
      </c>
      <c r="O475" s="12"/>
      <c r="P475" s="12"/>
      <c r="Q475" s="57" t="s">
        <v>93</v>
      </c>
    </row>
    <row r="476" spans="1:17" ht="15.75" x14ac:dyDescent="0.25">
      <c r="A476" s="55" t="s">
        <v>91</v>
      </c>
      <c r="B476" s="12" t="str">
        <f t="shared" si="27"/>
        <v>FREETOWNBATAM40</v>
      </c>
      <c r="C476" s="13" t="str">
        <f>VLOOKUP(D476,[1]equiv!A:B,2,FALSE)</f>
        <v>SLE</v>
      </c>
      <c r="D476" t="s">
        <v>67</v>
      </c>
      <c r="E476" t="s">
        <v>102</v>
      </c>
      <c r="F476">
        <v>40</v>
      </c>
      <c r="G476">
        <v>1050</v>
      </c>
      <c r="H476" t="s">
        <v>47</v>
      </c>
      <c r="I476" t="s">
        <v>32</v>
      </c>
      <c r="J476">
        <v>682</v>
      </c>
      <c r="K476" s="7">
        <f t="shared" si="28"/>
        <v>1732</v>
      </c>
      <c r="L476" s="17"/>
      <c r="M476" s="56">
        <v>45930</v>
      </c>
      <c r="N476" s="12">
        <f t="shared" si="26"/>
        <v>0</v>
      </c>
      <c r="O476" s="12"/>
      <c r="P476" s="12"/>
      <c r="Q476" s="57" t="s">
        <v>93</v>
      </c>
    </row>
    <row r="477" spans="1:17" ht="15.75" x14ac:dyDescent="0.25">
      <c r="A477" s="55" t="s">
        <v>91</v>
      </c>
      <c r="B477" s="12" t="str">
        <f t="shared" si="27"/>
        <v>FREETOWNJAKARTA20</v>
      </c>
      <c r="C477" s="13" t="str">
        <f>VLOOKUP(D477,[1]equiv!A:B,2,FALSE)</f>
        <v>SLE</v>
      </c>
      <c r="D477" t="s">
        <v>67</v>
      </c>
      <c r="E477" t="s">
        <v>103</v>
      </c>
      <c r="F477">
        <v>20</v>
      </c>
      <c r="G477">
        <v>950</v>
      </c>
      <c r="H477" t="s">
        <v>47</v>
      </c>
      <c r="I477" t="s">
        <v>32</v>
      </c>
      <c r="J477">
        <v>341</v>
      </c>
      <c r="K477" s="7">
        <f t="shared" si="28"/>
        <v>1291</v>
      </c>
      <c r="L477" s="17"/>
      <c r="M477" s="56">
        <v>45930</v>
      </c>
      <c r="N477" s="12">
        <f t="shared" si="26"/>
        <v>0</v>
      </c>
      <c r="O477" s="12"/>
      <c r="P477" s="12"/>
      <c r="Q477" s="57" t="s">
        <v>93</v>
      </c>
    </row>
    <row r="478" spans="1:17" ht="15.75" x14ac:dyDescent="0.25">
      <c r="A478" s="55" t="s">
        <v>91</v>
      </c>
      <c r="B478" s="12" t="str">
        <f t="shared" si="27"/>
        <v>FREETOWNJAKARTA40</v>
      </c>
      <c r="C478" s="13" t="str">
        <f>VLOOKUP(D478,[1]equiv!A:B,2,FALSE)</f>
        <v>SLE</v>
      </c>
      <c r="D478" t="s">
        <v>67</v>
      </c>
      <c r="E478" t="s">
        <v>103</v>
      </c>
      <c r="F478">
        <v>40</v>
      </c>
      <c r="G478">
        <v>650</v>
      </c>
      <c r="H478" t="s">
        <v>47</v>
      </c>
      <c r="I478" t="s">
        <v>32</v>
      </c>
      <c r="J478">
        <v>682</v>
      </c>
      <c r="K478" s="7">
        <f t="shared" si="28"/>
        <v>1332</v>
      </c>
      <c r="L478" s="17"/>
      <c r="M478" s="56">
        <v>45930</v>
      </c>
      <c r="N478" s="12">
        <f t="shared" si="26"/>
        <v>0</v>
      </c>
      <c r="O478" s="12"/>
      <c r="P478" s="12"/>
      <c r="Q478" s="57" t="s">
        <v>93</v>
      </c>
    </row>
    <row r="479" spans="1:17" ht="15.75" x14ac:dyDescent="0.25">
      <c r="A479" s="55" t="s">
        <v>91</v>
      </c>
      <c r="B479" s="12" t="str">
        <f t="shared" si="27"/>
        <v>FREETOWNSURABAYA20</v>
      </c>
      <c r="C479" s="13" t="str">
        <f>VLOOKUP(D479,[1]equiv!A:B,2,FALSE)</f>
        <v>SLE</v>
      </c>
      <c r="D479" t="s">
        <v>67</v>
      </c>
      <c r="E479" t="s">
        <v>70</v>
      </c>
      <c r="F479">
        <v>20</v>
      </c>
      <c r="G479">
        <v>900</v>
      </c>
      <c r="H479" t="s">
        <v>47</v>
      </c>
      <c r="I479" t="s">
        <v>32</v>
      </c>
      <c r="J479">
        <v>341</v>
      </c>
      <c r="K479" s="7">
        <f t="shared" si="28"/>
        <v>1241</v>
      </c>
      <c r="L479" s="17"/>
      <c r="M479" s="56">
        <v>45930</v>
      </c>
      <c r="N479" s="12">
        <f t="shared" si="26"/>
        <v>0</v>
      </c>
      <c r="O479" s="12"/>
      <c r="P479" s="12"/>
      <c r="Q479" s="57" t="s">
        <v>93</v>
      </c>
    </row>
    <row r="480" spans="1:17" ht="15.75" x14ac:dyDescent="0.25">
      <c r="A480" s="55" t="s">
        <v>91</v>
      </c>
      <c r="B480" s="12" t="str">
        <f t="shared" si="27"/>
        <v>FREETOWNSURABAYA40</v>
      </c>
      <c r="C480" s="13" t="str">
        <f>VLOOKUP(D480,[1]equiv!A:B,2,FALSE)</f>
        <v>SLE</v>
      </c>
      <c r="D480" t="s">
        <v>67</v>
      </c>
      <c r="E480" t="s">
        <v>70</v>
      </c>
      <c r="F480">
        <v>40</v>
      </c>
      <c r="G480">
        <v>650</v>
      </c>
      <c r="H480" t="s">
        <v>47</v>
      </c>
      <c r="I480" t="s">
        <v>32</v>
      </c>
      <c r="J480">
        <v>682</v>
      </c>
      <c r="K480" s="7">
        <f t="shared" si="28"/>
        <v>1332</v>
      </c>
      <c r="L480" s="17"/>
      <c r="M480" s="56">
        <v>45930</v>
      </c>
      <c r="N480" s="12">
        <f t="shared" si="26"/>
        <v>0</v>
      </c>
      <c r="O480" s="12"/>
      <c r="P480" s="12"/>
      <c r="Q480" s="57" t="s">
        <v>93</v>
      </c>
    </row>
    <row r="481" spans="1:17" ht="15.75" x14ac:dyDescent="0.25">
      <c r="A481" s="55" t="s">
        <v>91</v>
      </c>
      <c r="B481" s="12" t="str">
        <f t="shared" si="27"/>
        <v>FREETOWNPASIR GUDANG20</v>
      </c>
      <c r="C481" s="13" t="str">
        <f>VLOOKUP(D481,[1]equiv!A:B,2,FALSE)</f>
        <v>SLE</v>
      </c>
      <c r="D481" t="s">
        <v>67</v>
      </c>
      <c r="E481" t="s">
        <v>53</v>
      </c>
      <c r="F481">
        <v>20</v>
      </c>
      <c r="G481">
        <v>800</v>
      </c>
      <c r="H481" t="s">
        <v>47</v>
      </c>
      <c r="I481" t="s">
        <v>32</v>
      </c>
      <c r="J481">
        <v>341</v>
      </c>
      <c r="K481" s="7">
        <f t="shared" si="28"/>
        <v>1141</v>
      </c>
      <c r="L481" s="17"/>
      <c r="M481" s="56">
        <v>45930</v>
      </c>
      <c r="N481" s="12">
        <f t="shared" si="26"/>
        <v>0</v>
      </c>
      <c r="O481" s="12"/>
      <c r="P481" s="12"/>
      <c r="Q481" s="57" t="s">
        <v>93</v>
      </c>
    </row>
    <row r="482" spans="1:17" ht="15.75" x14ac:dyDescent="0.25">
      <c r="A482" s="55" t="s">
        <v>91</v>
      </c>
      <c r="B482" s="12" t="str">
        <f t="shared" si="27"/>
        <v>FREETOWNPASIR GUDANG40</v>
      </c>
      <c r="C482" s="13" t="str">
        <f>VLOOKUP(D482,[1]equiv!A:B,2,FALSE)</f>
        <v>SLE</v>
      </c>
      <c r="D482" t="s">
        <v>67</v>
      </c>
      <c r="E482" t="s">
        <v>53</v>
      </c>
      <c r="F482">
        <v>40</v>
      </c>
      <c r="G482">
        <v>700</v>
      </c>
      <c r="H482" t="s">
        <v>47</v>
      </c>
      <c r="I482" t="s">
        <v>32</v>
      </c>
      <c r="J482">
        <v>682</v>
      </c>
      <c r="K482" s="7">
        <f t="shared" si="28"/>
        <v>1382</v>
      </c>
      <c r="L482" s="17"/>
      <c r="M482" s="56">
        <v>45930</v>
      </c>
      <c r="N482" s="12">
        <f t="shared" si="26"/>
        <v>0</v>
      </c>
      <c r="O482" s="12"/>
      <c r="P482" s="12"/>
      <c r="Q482" s="57" t="s">
        <v>93</v>
      </c>
    </row>
    <row r="483" spans="1:17" ht="15.75" x14ac:dyDescent="0.25">
      <c r="A483" s="55" t="s">
        <v>91</v>
      </c>
      <c r="B483" s="12" t="str">
        <f t="shared" si="27"/>
        <v>FREETOWNPTP20</v>
      </c>
      <c r="C483" s="13" t="str">
        <f>VLOOKUP(D483,[1]equiv!A:B,2,FALSE)</f>
        <v>SLE</v>
      </c>
      <c r="D483" t="s">
        <v>67</v>
      </c>
      <c r="E483" t="s">
        <v>41</v>
      </c>
      <c r="F483">
        <v>20</v>
      </c>
      <c r="G483">
        <v>600</v>
      </c>
      <c r="H483" t="s">
        <v>47</v>
      </c>
      <c r="I483" t="s">
        <v>32</v>
      </c>
      <c r="J483">
        <v>341</v>
      </c>
      <c r="K483" s="7">
        <f t="shared" si="28"/>
        <v>941</v>
      </c>
      <c r="L483" s="17"/>
      <c r="M483" s="56">
        <v>45930</v>
      </c>
      <c r="N483" s="12">
        <f t="shared" si="26"/>
        <v>0</v>
      </c>
      <c r="O483" s="12"/>
      <c r="P483" s="12"/>
      <c r="Q483" s="57" t="s">
        <v>93</v>
      </c>
    </row>
    <row r="484" spans="1:17" ht="15.75" x14ac:dyDescent="0.25">
      <c r="A484" s="55" t="s">
        <v>91</v>
      </c>
      <c r="B484" s="12" t="str">
        <f t="shared" si="27"/>
        <v>FREETOWNPTP40</v>
      </c>
      <c r="C484" s="13" t="str">
        <f>VLOOKUP(D484,[1]equiv!A:B,2,FALSE)</f>
        <v>SLE</v>
      </c>
      <c r="D484" t="s">
        <v>67</v>
      </c>
      <c r="E484" t="s">
        <v>41</v>
      </c>
      <c r="F484">
        <v>40</v>
      </c>
      <c r="G484">
        <v>450</v>
      </c>
      <c r="H484" t="s">
        <v>47</v>
      </c>
      <c r="I484" t="s">
        <v>32</v>
      </c>
      <c r="J484">
        <v>682</v>
      </c>
      <c r="K484" s="7">
        <f t="shared" si="28"/>
        <v>1132</v>
      </c>
      <c r="L484" s="17"/>
      <c r="M484" s="56">
        <v>45930</v>
      </c>
      <c r="N484" s="12">
        <f t="shared" si="26"/>
        <v>0</v>
      </c>
      <c r="O484" s="12"/>
      <c r="P484" s="12"/>
      <c r="Q484" s="57" t="s">
        <v>93</v>
      </c>
    </row>
    <row r="485" spans="1:17" ht="15.75" x14ac:dyDescent="0.25">
      <c r="A485" s="55" t="s">
        <v>91</v>
      </c>
      <c r="B485" s="12" t="str">
        <f t="shared" si="27"/>
        <v>FREETOWNPORT KLANG20</v>
      </c>
      <c r="C485" s="13" t="str">
        <f>VLOOKUP(D485,[1]equiv!A:B,2,FALSE)</f>
        <v>SLE</v>
      </c>
      <c r="D485" t="s">
        <v>67</v>
      </c>
      <c r="E485" t="s">
        <v>104</v>
      </c>
      <c r="F485">
        <v>20</v>
      </c>
      <c r="G485">
        <v>900</v>
      </c>
      <c r="H485" t="s">
        <v>47</v>
      </c>
      <c r="I485" t="s">
        <v>32</v>
      </c>
      <c r="J485">
        <v>341</v>
      </c>
      <c r="K485" s="7">
        <f t="shared" si="28"/>
        <v>1241</v>
      </c>
      <c r="L485" s="17"/>
      <c r="M485" s="56">
        <v>45930</v>
      </c>
      <c r="N485" s="12">
        <f t="shared" si="26"/>
        <v>0</v>
      </c>
      <c r="O485" s="12"/>
      <c r="P485" s="12"/>
      <c r="Q485" s="57" t="s">
        <v>93</v>
      </c>
    </row>
    <row r="486" spans="1:17" ht="15.75" x14ac:dyDescent="0.25">
      <c r="A486" s="55" t="s">
        <v>91</v>
      </c>
      <c r="B486" s="12" t="str">
        <f t="shared" si="27"/>
        <v>FREETOWNPORT KLANG40</v>
      </c>
      <c r="C486" s="13" t="str">
        <f>VLOOKUP(D486,[1]equiv!A:B,2,FALSE)</f>
        <v>SLE</v>
      </c>
      <c r="D486" t="s">
        <v>67</v>
      </c>
      <c r="E486" t="s">
        <v>104</v>
      </c>
      <c r="F486">
        <v>40</v>
      </c>
      <c r="G486">
        <v>700</v>
      </c>
      <c r="H486" t="s">
        <v>47</v>
      </c>
      <c r="I486" t="s">
        <v>32</v>
      </c>
      <c r="J486">
        <v>682</v>
      </c>
      <c r="K486" s="7">
        <f t="shared" si="28"/>
        <v>1382</v>
      </c>
      <c r="L486" s="17"/>
      <c r="M486" s="56">
        <v>45930</v>
      </c>
      <c r="N486" s="12">
        <f t="shared" si="26"/>
        <v>0</v>
      </c>
      <c r="O486" s="12"/>
      <c r="P486" s="12"/>
      <c r="Q486" s="57" t="s">
        <v>93</v>
      </c>
    </row>
    <row r="487" spans="1:17" ht="15.75" x14ac:dyDescent="0.25">
      <c r="A487" s="55" t="s">
        <v>91</v>
      </c>
      <c r="B487" s="12" t="str">
        <f t="shared" si="27"/>
        <v>MATADIBATAM20</v>
      </c>
      <c r="C487" s="13" t="str">
        <f>VLOOKUP(D487,[1]equiv!A:B,2,FALSE)</f>
        <v>CONG</v>
      </c>
      <c r="D487" t="s">
        <v>106</v>
      </c>
      <c r="E487" t="s">
        <v>102</v>
      </c>
      <c r="F487">
        <v>20</v>
      </c>
      <c r="G487">
        <v>670</v>
      </c>
      <c r="H487" t="s">
        <v>47</v>
      </c>
      <c r="I487" t="s">
        <v>32</v>
      </c>
      <c r="J487">
        <v>341</v>
      </c>
      <c r="K487" s="7">
        <f t="shared" si="28"/>
        <v>1011</v>
      </c>
      <c r="L487" s="17"/>
      <c r="M487" s="56">
        <v>45930</v>
      </c>
      <c r="N487" s="12">
        <f t="shared" si="26"/>
        <v>0</v>
      </c>
      <c r="O487" s="12"/>
      <c r="P487" s="12"/>
      <c r="Q487" s="57" t="s">
        <v>93</v>
      </c>
    </row>
    <row r="488" spans="1:17" ht="15.75" x14ac:dyDescent="0.25">
      <c r="A488" s="55" t="s">
        <v>91</v>
      </c>
      <c r="B488" s="12" t="str">
        <f t="shared" si="27"/>
        <v>MATADIBATAM40</v>
      </c>
      <c r="C488" s="13" t="str">
        <f>VLOOKUP(D488,[1]equiv!A:B,2,FALSE)</f>
        <v>CONG</v>
      </c>
      <c r="D488" t="s">
        <v>106</v>
      </c>
      <c r="E488" t="s">
        <v>102</v>
      </c>
      <c r="F488">
        <v>40</v>
      </c>
      <c r="G488">
        <v>526</v>
      </c>
      <c r="H488" t="s">
        <v>47</v>
      </c>
      <c r="I488" t="s">
        <v>32</v>
      </c>
      <c r="J488">
        <v>682</v>
      </c>
      <c r="K488" s="7">
        <f t="shared" si="28"/>
        <v>1208</v>
      </c>
      <c r="L488" s="17"/>
      <c r="M488" s="56">
        <v>45930</v>
      </c>
      <c r="N488" s="12">
        <f t="shared" si="26"/>
        <v>0</v>
      </c>
      <c r="O488" s="12"/>
      <c r="P488" s="12"/>
      <c r="Q488" s="57" t="s">
        <v>93</v>
      </c>
    </row>
    <row r="489" spans="1:17" ht="15.75" x14ac:dyDescent="0.25">
      <c r="A489" s="55" t="s">
        <v>91</v>
      </c>
      <c r="B489" s="12" t="str">
        <f t="shared" si="27"/>
        <v>MATADIJAKARTA20</v>
      </c>
      <c r="C489" s="13" t="str">
        <f>VLOOKUP(D489,[1]equiv!A:B,2,FALSE)</f>
        <v>CONG</v>
      </c>
      <c r="D489" t="s">
        <v>106</v>
      </c>
      <c r="E489" t="s">
        <v>103</v>
      </c>
      <c r="F489">
        <v>20</v>
      </c>
      <c r="G489">
        <v>500</v>
      </c>
      <c r="H489" t="s">
        <v>47</v>
      </c>
      <c r="I489" t="s">
        <v>32</v>
      </c>
      <c r="J489">
        <v>341</v>
      </c>
      <c r="K489" s="7">
        <f t="shared" si="28"/>
        <v>841</v>
      </c>
      <c r="L489" s="17"/>
      <c r="M489" s="56">
        <v>45930</v>
      </c>
      <c r="N489" s="12">
        <f t="shared" si="26"/>
        <v>0</v>
      </c>
      <c r="O489" s="12"/>
      <c r="P489" s="12"/>
      <c r="Q489" s="57" t="s">
        <v>93</v>
      </c>
    </row>
    <row r="490" spans="1:17" ht="15.75" x14ac:dyDescent="0.25">
      <c r="A490" s="55" t="s">
        <v>91</v>
      </c>
      <c r="B490" s="12" t="str">
        <f t="shared" si="27"/>
        <v>MATADIJAKARTA40</v>
      </c>
      <c r="C490" s="13" t="str">
        <f>VLOOKUP(D490,[1]equiv!A:B,2,FALSE)</f>
        <v>CONG</v>
      </c>
      <c r="D490" t="s">
        <v>106</v>
      </c>
      <c r="E490" t="s">
        <v>103</v>
      </c>
      <c r="F490">
        <v>40</v>
      </c>
      <c r="G490">
        <v>150</v>
      </c>
      <c r="H490" t="s">
        <v>47</v>
      </c>
      <c r="I490" t="s">
        <v>32</v>
      </c>
      <c r="J490">
        <v>682</v>
      </c>
      <c r="K490" s="7">
        <f t="shared" si="28"/>
        <v>832</v>
      </c>
      <c r="L490" s="17"/>
      <c r="M490" s="56">
        <v>45930</v>
      </c>
      <c r="N490" s="12">
        <f t="shared" si="26"/>
        <v>0</v>
      </c>
      <c r="O490" s="12"/>
      <c r="P490" s="12"/>
      <c r="Q490" s="57" t="s">
        <v>93</v>
      </c>
    </row>
    <row r="491" spans="1:17" ht="15.75" x14ac:dyDescent="0.25">
      <c r="A491" s="55" t="s">
        <v>91</v>
      </c>
      <c r="B491" s="12" t="str">
        <f t="shared" si="27"/>
        <v>MATADISURABAYA20</v>
      </c>
      <c r="C491" s="13" t="str">
        <f>VLOOKUP(D491,[1]equiv!A:B,2,FALSE)</f>
        <v>CONG</v>
      </c>
      <c r="D491" t="s">
        <v>106</v>
      </c>
      <c r="E491" t="s">
        <v>70</v>
      </c>
      <c r="F491">
        <v>20</v>
      </c>
      <c r="G491">
        <v>500</v>
      </c>
      <c r="H491" t="s">
        <v>47</v>
      </c>
      <c r="I491" t="s">
        <v>32</v>
      </c>
      <c r="J491">
        <v>341</v>
      </c>
      <c r="K491" s="7">
        <f t="shared" si="28"/>
        <v>841</v>
      </c>
      <c r="L491" s="17"/>
      <c r="M491" s="56">
        <v>45930</v>
      </c>
      <c r="N491" s="12">
        <f t="shared" si="26"/>
        <v>0</v>
      </c>
      <c r="O491" s="12"/>
      <c r="P491" s="12"/>
      <c r="Q491" s="57" t="s">
        <v>93</v>
      </c>
    </row>
    <row r="492" spans="1:17" ht="15.75" x14ac:dyDescent="0.25">
      <c r="A492" s="55" t="s">
        <v>91</v>
      </c>
      <c r="B492" s="12" t="str">
        <f t="shared" si="27"/>
        <v>MATADISURABAYA40</v>
      </c>
      <c r="C492" s="13" t="str">
        <f>VLOOKUP(D492,[1]equiv!A:B,2,FALSE)</f>
        <v>CONG</v>
      </c>
      <c r="D492" t="s">
        <v>106</v>
      </c>
      <c r="E492" t="s">
        <v>70</v>
      </c>
      <c r="F492">
        <v>40</v>
      </c>
      <c r="G492">
        <v>100</v>
      </c>
      <c r="H492" t="s">
        <v>47</v>
      </c>
      <c r="I492" t="s">
        <v>32</v>
      </c>
      <c r="J492">
        <v>682</v>
      </c>
      <c r="K492" s="7">
        <f t="shared" si="28"/>
        <v>782</v>
      </c>
      <c r="L492" s="17"/>
      <c r="M492" s="56">
        <v>45930</v>
      </c>
      <c r="N492" s="12">
        <f t="shared" si="26"/>
        <v>0</v>
      </c>
      <c r="O492" s="12"/>
      <c r="P492" s="12"/>
      <c r="Q492" s="57" t="s">
        <v>93</v>
      </c>
    </row>
    <row r="493" spans="1:17" ht="15.75" x14ac:dyDescent="0.25">
      <c r="A493" s="55" t="s">
        <v>91</v>
      </c>
      <c r="B493" s="12" t="str">
        <f t="shared" si="27"/>
        <v>MATADIPASIR GUDANG20</v>
      </c>
      <c r="C493" s="13" t="str">
        <f>VLOOKUP(D493,[1]equiv!A:B,2,FALSE)</f>
        <v>CONG</v>
      </c>
      <c r="D493" t="s">
        <v>106</v>
      </c>
      <c r="E493" t="s">
        <v>53</v>
      </c>
      <c r="F493">
        <v>20</v>
      </c>
      <c r="G493">
        <v>500</v>
      </c>
      <c r="H493" t="s">
        <v>47</v>
      </c>
      <c r="I493" t="s">
        <v>32</v>
      </c>
      <c r="J493">
        <v>341</v>
      </c>
      <c r="K493" s="7">
        <f t="shared" si="28"/>
        <v>841</v>
      </c>
      <c r="L493" s="17"/>
      <c r="M493" s="56">
        <v>45930</v>
      </c>
      <c r="N493" s="12">
        <f t="shared" si="26"/>
        <v>0</v>
      </c>
      <c r="O493" s="12"/>
      <c r="P493" s="12"/>
      <c r="Q493" s="57" t="s">
        <v>93</v>
      </c>
    </row>
    <row r="494" spans="1:17" ht="15.75" x14ac:dyDescent="0.25">
      <c r="A494" s="55" t="s">
        <v>91</v>
      </c>
      <c r="B494" s="12" t="str">
        <f t="shared" si="27"/>
        <v>MATADIPASIR GUDANG40</v>
      </c>
      <c r="C494" s="13" t="str">
        <f>VLOOKUP(D494,[1]equiv!A:B,2,FALSE)</f>
        <v>CONG</v>
      </c>
      <c r="D494" t="s">
        <v>106</v>
      </c>
      <c r="E494" t="s">
        <v>53</v>
      </c>
      <c r="F494">
        <v>40</v>
      </c>
      <c r="G494">
        <v>200</v>
      </c>
      <c r="H494" t="s">
        <v>47</v>
      </c>
      <c r="I494" t="s">
        <v>32</v>
      </c>
      <c r="J494">
        <v>682</v>
      </c>
      <c r="K494" s="7">
        <f t="shared" si="28"/>
        <v>882</v>
      </c>
      <c r="L494" s="17"/>
      <c r="M494" s="56">
        <v>45930</v>
      </c>
      <c r="N494" s="12">
        <f t="shared" si="26"/>
        <v>0</v>
      </c>
      <c r="O494" s="12"/>
      <c r="P494" s="12"/>
      <c r="Q494" s="57" t="s">
        <v>93</v>
      </c>
    </row>
    <row r="495" spans="1:17" ht="15.75" x14ac:dyDescent="0.25">
      <c r="A495" s="55" t="s">
        <v>91</v>
      </c>
      <c r="B495" s="12" t="str">
        <f t="shared" si="27"/>
        <v>MATADIPTP20</v>
      </c>
      <c r="C495" s="13" t="str">
        <f>VLOOKUP(D495,[1]equiv!A:B,2,FALSE)</f>
        <v>CONG</v>
      </c>
      <c r="D495" t="s">
        <v>106</v>
      </c>
      <c r="E495" t="s">
        <v>41</v>
      </c>
      <c r="F495">
        <v>20</v>
      </c>
      <c r="G495">
        <v>400</v>
      </c>
      <c r="H495" t="s">
        <v>47</v>
      </c>
      <c r="I495" t="s">
        <v>32</v>
      </c>
      <c r="J495">
        <v>341</v>
      </c>
      <c r="K495" s="7">
        <f t="shared" si="28"/>
        <v>741</v>
      </c>
      <c r="L495" s="17"/>
      <c r="M495" s="56">
        <v>45930</v>
      </c>
      <c r="N495" s="12">
        <f t="shared" si="26"/>
        <v>0</v>
      </c>
      <c r="O495" s="12"/>
      <c r="P495" s="12"/>
      <c r="Q495" s="57" t="s">
        <v>93</v>
      </c>
    </row>
    <row r="496" spans="1:17" ht="15.75" x14ac:dyDescent="0.25">
      <c r="A496" s="55" t="s">
        <v>91</v>
      </c>
      <c r="B496" s="12" t="str">
        <f t="shared" si="27"/>
        <v>MATADIPTP40</v>
      </c>
      <c r="C496" s="13" t="str">
        <f>VLOOKUP(D496,[1]equiv!A:B,2,FALSE)</f>
        <v>CONG</v>
      </c>
      <c r="D496" t="s">
        <v>106</v>
      </c>
      <c r="E496" t="s">
        <v>41</v>
      </c>
      <c r="F496">
        <v>40</v>
      </c>
      <c r="G496">
        <v>100</v>
      </c>
      <c r="H496" t="s">
        <v>47</v>
      </c>
      <c r="I496" t="s">
        <v>32</v>
      </c>
      <c r="J496">
        <v>682</v>
      </c>
      <c r="K496" s="7">
        <f t="shared" si="28"/>
        <v>782</v>
      </c>
      <c r="L496" s="17"/>
      <c r="M496" s="56">
        <v>45930</v>
      </c>
      <c r="N496" s="12">
        <f t="shared" si="26"/>
        <v>0</v>
      </c>
      <c r="O496" s="12"/>
      <c r="P496" s="12"/>
      <c r="Q496" s="57" t="s">
        <v>93</v>
      </c>
    </row>
    <row r="497" spans="1:17" ht="15.75" x14ac:dyDescent="0.25">
      <c r="A497" s="55" t="s">
        <v>91</v>
      </c>
      <c r="B497" s="12" t="str">
        <f t="shared" si="27"/>
        <v>MATADIPORT KLANG20</v>
      </c>
      <c r="C497" s="13" t="str">
        <f>VLOOKUP(D497,[1]equiv!A:B,2,FALSE)</f>
        <v>CONG</v>
      </c>
      <c r="D497" t="s">
        <v>106</v>
      </c>
      <c r="E497" t="s">
        <v>104</v>
      </c>
      <c r="F497">
        <v>20</v>
      </c>
      <c r="G497">
        <v>500</v>
      </c>
      <c r="H497" t="s">
        <v>47</v>
      </c>
      <c r="I497" t="s">
        <v>32</v>
      </c>
      <c r="J497">
        <v>341</v>
      </c>
      <c r="K497" s="7">
        <f t="shared" si="28"/>
        <v>841</v>
      </c>
      <c r="L497" s="17"/>
      <c r="M497" s="56">
        <v>45930</v>
      </c>
      <c r="N497" s="12">
        <f t="shared" si="26"/>
        <v>0</v>
      </c>
      <c r="O497" s="12"/>
      <c r="P497" s="12"/>
      <c r="Q497" s="57" t="s">
        <v>93</v>
      </c>
    </row>
    <row r="498" spans="1:17" ht="15.75" x14ac:dyDescent="0.25">
      <c r="A498" s="55" t="s">
        <v>91</v>
      </c>
      <c r="B498" s="12" t="str">
        <f t="shared" si="27"/>
        <v>MATADIPORT KLANG40</v>
      </c>
      <c r="C498" s="13" t="str">
        <f>VLOOKUP(D498,[1]equiv!A:B,2,FALSE)</f>
        <v>CONG</v>
      </c>
      <c r="D498" t="s">
        <v>106</v>
      </c>
      <c r="E498" t="s">
        <v>104</v>
      </c>
      <c r="F498">
        <v>40</v>
      </c>
      <c r="G498">
        <v>200</v>
      </c>
      <c r="H498" t="s">
        <v>47</v>
      </c>
      <c r="I498" t="s">
        <v>32</v>
      </c>
      <c r="J498">
        <v>682</v>
      </c>
      <c r="K498" s="7">
        <f t="shared" si="28"/>
        <v>882</v>
      </c>
      <c r="L498" s="17"/>
      <c r="M498" s="56">
        <v>45930</v>
      </c>
      <c r="N498" s="12">
        <f t="shared" si="26"/>
        <v>0</v>
      </c>
      <c r="O498" s="12"/>
      <c r="P498" s="12"/>
      <c r="Q498" s="57" t="s">
        <v>93</v>
      </c>
    </row>
    <row r="499" spans="1:17" ht="15.75" x14ac:dyDescent="0.25">
      <c r="A499" s="55" t="s">
        <v>91</v>
      </c>
      <c r="B499" s="12" t="str">
        <f t="shared" si="27"/>
        <v>MOMBASABATAM20</v>
      </c>
      <c r="C499" s="13" t="str">
        <f>VLOOKUP(D499,[1]equiv!A:B,2,FALSE)</f>
        <v>KEN</v>
      </c>
      <c r="D499" t="s">
        <v>107</v>
      </c>
      <c r="E499" t="s">
        <v>102</v>
      </c>
      <c r="F499">
        <v>20</v>
      </c>
      <c r="G499">
        <v>333</v>
      </c>
      <c r="H499" t="s">
        <v>47</v>
      </c>
      <c r="I499" t="s">
        <v>32</v>
      </c>
      <c r="J499">
        <v>204</v>
      </c>
      <c r="K499" s="7">
        <f t="shared" si="28"/>
        <v>537</v>
      </c>
      <c r="L499" s="17"/>
      <c r="M499" s="56">
        <v>45930</v>
      </c>
      <c r="N499" s="12">
        <f t="shared" si="26"/>
        <v>0</v>
      </c>
      <c r="O499" s="12"/>
      <c r="P499" s="12"/>
      <c r="Q499" s="57" t="s">
        <v>93</v>
      </c>
    </row>
    <row r="500" spans="1:17" ht="15.75" x14ac:dyDescent="0.25">
      <c r="A500" s="55" t="s">
        <v>91</v>
      </c>
      <c r="B500" s="12" t="str">
        <f t="shared" si="27"/>
        <v>MOMBASABATAM40</v>
      </c>
      <c r="C500" s="13" t="str">
        <f>VLOOKUP(D500,[1]equiv!A:B,2,FALSE)</f>
        <v>KEN</v>
      </c>
      <c r="D500" t="s">
        <v>107</v>
      </c>
      <c r="E500" t="s">
        <v>102</v>
      </c>
      <c r="F500">
        <v>40</v>
      </c>
      <c r="G500">
        <v>169</v>
      </c>
      <c r="H500" t="s">
        <v>47</v>
      </c>
      <c r="I500" t="s">
        <v>32</v>
      </c>
      <c r="J500">
        <v>408</v>
      </c>
      <c r="K500" s="7">
        <f t="shared" si="28"/>
        <v>577</v>
      </c>
      <c r="L500" s="17"/>
      <c r="M500" s="56">
        <v>45930</v>
      </c>
      <c r="N500" s="12">
        <f t="shared" si="26"/>
        <v>0</v>
      </c>
      <c r="O500" s="12"/>
      <c r="P500" s="12"/>
      <c r="Q500" s="57" t="s">
        <v>93</v>
      </c>
    </row>
    <row r="501" spans="1:17" ht="15.75" x14ac:dyDescent="0.25">
      <c r="A501" s="55" t="s">
        <v>91</v>
      </c>
      <c r="B501" s="12" t="str">
        <f t="shared" si="27"/>
        <v>MOMBASAJAKARTA20</v>
      </c>
      <c r="C501" s="13" t="str">
        <f>VLOOKUP(D501,[1]equiv!A:B,2,FALSE)</f>
        <v>KEN</v>
      </c>
      <c r="D501" t="s">
        <v>107</v>
      </c>
      <c r="E501" t="s">
        <v>103</v>
      </c>
      <c r="F501">
        <v>20</v>
      </c>
      <c r="G501">
        <v>200</v>
      </c>
      <c r="H501" t="s">
        <v>47</v>
      </c>
      <c r="I501" t="s">
        <v>32</v>
      </c>
      <c r="J501">
        <v>204</v>
      </c>
      <c r="K501" s="7">
        <f t="shared" si="28"/>
        <v>404</v>
      </c>
      <c r="L501" s="17"/>
      <c r="M501" s="56">
        <v>45930</v>
      </c>
      <c r="N501" s="12">
        <f t="shared" si="26"/>
        <v>0</v>
      </c>
      <c r="O501" s="12"/>
      <c r="P501" s="12"/>
      <c r="Q501" s="57" t="s">
        <v>93</v>
      </c>
    </row>
    <row r="502" spans="1:17" ht="15.75" x14ac:dyDescent="0.25">
      <c r="A502" s="55" t="s">
        <v>91</v>
      </c>
      <c r="B502" s="12" t="str">
        <f t="shared" si="27"/>
        <v>MOMBASAJAKARTA40</v>
      </c>
      <c r="C502" s="13" t="str">
        <f>VLOOKUP(D502,[1]equiv!A:B,2,FALSE)</f>
        <v>KEN</v>
      </c>
      <c r="D502" t="s">
        <v>107</v>
      </c>
      <c r="E502" t="s">
        <v>103</v>
      </c>
      <c r="F502">
        <v>40</v>
      </c>
      <c r="G502">
        <v>100</v>
      </c>
      <c r="H502" t="s">
        <v>47</v>
      </c>
      <c r="I502" t="s">
        <v>32</v>
      </c>
      <c r="J502">
        <v>408</v>
      </c>
      <c r="K502" s="7">
        <f t="shared" si="28"/>
        <v>508</v>
      </c>
      <c r="L502" s="17"/>
      <c r="M502" s="56">
        <v>45930</v>
      </c>
      <c r="N502" s="12">
        <f t="shared" si="26"/>
        <v>0</v>
      </c>
      <c r="O502" s="12"/>
      <c r="P502" s="12"/>
      <c r="Q502" s="57" t="s">
        <v>93</v>
      </c>
    </row>
    <row r="503" spans="1:17" ht="15.75" x14ac:dyDescent="0.25">
      <c r="A503" s="55" t="s">
        <v>91</v>
      </c>
      <c r="B503" s="12" t="str">
        <f t="shared" si="27"/>
        <v>MOMBASASURABAYA20</v>
      </c>
      <c r="C503" s="13" t="str">
        <f>VLOOKUP(D503,[1]equiv!A:B,2,FALSE)</f>
        <v>KEN</v>
      </c>
      <c r="D503" t="s">
        <v>107</v>
      </c>
      <c r="E503" t="s">
        <v>70</v>
      </c>
      <c r="F503">
        <v>20</v>
      </c>
      <c r="G503">
        <v>100</v>
      </c>
      <c r="H503" t="s">
        <v>47</v>
      </c>
      <c r="I503" t="s">
        <v>32</v>
      </c>
      <c r="J503">
        <v>204</v>
      </c>
      <c r="K503" s="7">
        <f t="shared" si="28"/>
        <v>304</v>
      </c>
      <c r="L503" s="17"/>
      <c r="M503" s="56">
        <v>45930</v>
      </c>
      <c r="N503" s="12">
        <f t="shared" si="26"/>
        <v>0</v>
      </c>
      <c r="O503" s="12"/>
      <c r="P503" s="12"/>
      <c r="Q503" s="57" t="s">
        <v>93</v>
      </c>
    </row>
    <row r="504" spans="1:17" ht="15.75" x14ac:dyDescent="0.25">
      <c r="A504" s="55" t="s">
        <v>91</v>
      </c>
      <c r="B504" s="12" t="str">
        <f t="shared" si="27"/>
        <v>MOMBASASURABAYA40</v>
      </c>
      <c r="C504" s="13" t="str">
        <f>VLOOKUP(D504,[1]equiv!A:B,2,FALSE)</f>
        <v>KEN</v>
      </c>
      <c r="D504" t="s">
        <v>107</v>
      </c>
      <c r="E504" t="s">
        <v>70</v>
      </c>
      <c r="F504">
        <v>40</v>
      </c>
      <c r="G504">
        <v>-150</v>
      </c>
      <c r="H504" t="s">
        <v>47</v>
      </c>
      <c r="I504" t="s">
        <v>32</v>
      </c>
      <c r="J504">
        <v>408</v>
      </c>
      <c r="K504" s="7">
        <f t="shared" si="28"/>
        <v>258</v>
      </c>
      <c r="L504" s="17"/>
      <c r="M504" s="56">
        <v>45930</v>
      </c>
      <c r="N504" s="12">
        <f t="shared" si="26"/>
        <v>0</v>
      </c>
      <c r="O504" s="12"/>
      <c r="P504" s="12"/>
      <c r="Q504" s="57" t="s">
        <v>93</v>
      </c>
    </row>
    <row r="505" spans="1:17" ht="15.75" x14ac:dyDescent="0.25">
      <c r="A505" s="55" t="s">
        <v>91</v>
      </c>
      <c r="B505" s="12" t="str">
        <f t="shared" si="27"/>
        <v>MOMBASAPASIR GUDANG20</v>
      </c>
      <c r="C505" s="13" t="str">
        <f>VLOOKUP(D505,[1]equiv!A:B,2,FALSE)</f>
        <v>KEN</v>
      </c>
      <c r="D505" t="s">
        <v>107</v>
      </c>
      <c r="E505" t="s">
        <v>53</v>
      </c>
      <c r="F505">
        <v>20</v>
      </c>
      <c r="G505">
        <v>50</v>
      </c>
      <c r="H505" t="s">
        <v>47</v>
      </c>
      <c r="I505" t="s">
        <v>32</v>
      </c>
      <c r="J505">
        <v>204</v>
      </c>
      <c r="K505" s="7">
        <f t="shared" si="28"/>
        <v>254</v>
      </c>
      <c r="L505" s="17"/>
      <c r="M505" s="56">
        <v>45930</v>
      </c>
      <c r="N505" s="12">
        <f t="shared" si="26"/>
        <v>0</v>
      </c>
      <c r="O505" s="12"/>
      <c r="P505" s="12"/>
      <c r="Q505" s="57" t="s">
        <v>93</v>
      </c>
    </row>
    <row r="506" spans="1:17" ht="15.75" x14ac:dyDescent="0.25">
      <c r="A506" s="55" t="s">
        <v>91</v>
      </c>
      <c r="B506" s="12" t="str">
        <f t="shared" si="27"/>
        <v>MOMBASAPASIR GUDANG40</v>
      </c>
      <c r="C506" s="13" t="str">
        <f>VLOOKUP(D506,[1]equiv!A:B,2,FALSE)</f>
        <v>KEN</v>
      </c>
      <c r="D506" t="s">
        <v>107</v>
      </c>
      <c r="E506" t="s">
        <v>53</v>
      </c>
      <c r="F506">
        <v>40</v>
      </c>
      <c r="G506">
        <v>-180</v>
      </c>
      <c r="H506" t="s">
        <v>47</v>
      </c>
      <c r="I506" t="s">
        <v>32</v>
      </c>
      <c r="J506">
        <v>408</v>
      </c>
      <c r="K506" s="7">
        <f t="shared" si="28"/>
        <v>228</v>
      </c>
      <c r="L506" s="17"/>
      <c r="M506" s="56">
        <v>45930</v>
      </c>
      <c r="N506" s="12">
        <f t="shared" si="26"/>
        <v>0</v>
      </c>
      <c r="O506" s="12"/>
      <c r="P506" s="12"/>
      <c r="Q506" s="57" t="s">
        <v>93</v>
      </c>
    </row>
    <row r="507" spans="1:17" ht="15.75" x14ac:dyDescent="0.25">
      <c r="A507" s="55" t="s">
        <v>91</v>
      </c>
      <c r="B507" s="12" t="str">
        <f t="shared" si="27"/>
        <v>MOMBASAPTP20</v>
      </c>
      <c r="C507" s="13" t="str">
        <f>VLOOKUP(D507,[1]equiv!A:B,2,FALSE)</f>
        <v>KEN</v>
      </c>
      <c r="D507" t="s">
        <v>107</v>
      </c>
      <c r="E507" t="s">
        <v>41</v>
      </c>
      <c r="F507">
        <v>20</v>
      </c>
      <c r="G507">
        <v>100</v>
      </c>
      <c r="H507" t="s">
        <v>47</v>
      </c>
      <c r="I507" t="s">
        <v>32</v>
      </c>
      <c r="J507">
        <v>204</v>
      </c>
      <c r="K507" s="7">
        <f t="shared" si="28"/>
        <v>304</v>
      </c>
      <c r="L507" s="17"/>
      <c r="M507" s="56">
        <v>45930</v>
      </c>
      <c r="N507" s="12">
        <f t="shared" si="26"/>
        <v>0</v>
      </c>
      <c r="O507" s="12"/>
      <c r="P507" s="12"/>
      <c r="Q507" s="57" t="s">
        <v>93</v>
      </c>
    </row>
    <row r="508" spans="1:17" ht="15.75" x14ac:dyDescent="0.25">
      <c r="A508" s="55" t="s">
        <v>91</v>
      </c>
      <c r="B508" s="12" t="str">
        <f t="shared" si="27"/>
        <v>MOMBASAPTP40</v>
      </c>
      <c r="C508" s="13" t="str">
        <f>VLOOKUP(D508,[1]equiv!A:B,2,FALSE)</f>
        <v>KEN</v>
      </c>
      <c r="D508" t="s">
        <v>107</v>
      </c>
      <c r="E508" t="s">
        <v>41</v>
      </c>
      <c r="F508">
        <v>40</v>
      </c>
      <c r="G508">
        <v>-225</v>
      </c>
      <c r="H508" t="s">
        <v>47</v>
      </c>
      <c r="I508" t="s">
        <v>32</v>
      </c>
      <c r="J508">
        <v>408</v>
      </c>
      <c r="K508" s="7">
        <f t="shared" si="28"/>
        <v>183</v>
      </c>
      <c r="L508" s="17"/>
      <c r="M508" s="56">
        <v>45930</v>
      </c>
      <c r="N508" s="12">
        <f t="shared" si="26"/>
        <v>0</v>
      </c>
      <c r="O508" s="12"/>
      <c r="P508" s="12"/>
      <c r="Q508" s="57" t="s">
        <v>93</v>
      </c>
    </row>
    <row r="509" spans="1:17" ht="15.75" x14ac:dyDescent="0.25">
      <c r="A509" s="55" t="s">
        <v>91</v>
      </c>
      <c r="B509" s="12" t="str">
        <f t="shared" si="27"/>
        <v>MOMBASAPORT KLANG20</v>
      </c>
      <c r="C509" s="13" t="str">
        <f>VLOOKUP(D509,[1]equiv!A:B,2,FALSE)</f>
        <v>KEN</v>
      </c>
      <c r="D509" t="s">
        <v>107</v>
      </c>
      <c r="E509" t="s">
        <v>104</v>
      </c>
      <c r="F509">
        <v>20</v>
      </c>
      <c r="G509">
        <v>-150</v>
      </c>
      <c r="H509" t="s">
        <v>47</v>
      </c>
      <c r="I509" t="s">
        <v>32</v>
      </c>
      <c r="J509">
        <v>204</v>
      </c>
      <c r="K509" s="7">
        <f t="shared" si="28"/>
        <v>54</v>
      </c>
      <c r="L509" s="17"/>
      <c r="M509" s="56">
        <v>45930</v>
      </c>
      <c r="N509" s="12">
        <f t="shared" si="26"/>
        <v>0</v>
      </c>
      <c r="O509" s="12"/>
      <c r="P509" s="12"/>
      <c r="Q509" s="57" t="s">
        <v>93</v>
      </c>
    </row>
    <row r="510" spans="1:17" ht="15.75" x14ac:dyDescent="0.25">
      <c r="A510" s="55" t="s">
        <v>91</v>
      </c>
      <c r="B510" s="12" t="str">
        <f t="shared" si="27"/>
        <v>MOMBASAPORT KLANG40</v>
      </c>
      <c r="C510" s="13" t="str">
        <f>VLOOKUP(D510,[1]equiv!A:B,2,FALSE)</f>
        <v>KEN</v>
      </c>
      <c r="D510" t="s">
        <v>107</v>
      </c>
      <c r="E510" t="s">
        <v>104</v>
      </c>
      <c r="F510">
        <v>40</v>
      </c>
      <c r="G510">
        <v>-400</v>
      </c>
      <c r="H510" t="s">
        <v>47</v>
      </c>
      <c r="I510" t="s">
        <v>32</v>
      </c>
      <c r="J510">
        <v>408</v>
      </c>
      <c r="K510" s="7">
        <f t="shared" si="28"/>
        <v>8</v>
      </c>
      <c r="L510" s="17"/>
      <c r="M510" s="56">
        <v>45930</v>
      </c>
      <c r="N510" s="12">
        <f t="shared" si="26"/>
        <v>0</v>
      </c>
      <c r="O510" s="12"/>
      <c r="P510" s="12"/>
      <c r="Q510" s="57" t="s">
        <v>93</v>
      </c>
    </row>
    <row r="511" spans="1:17" ht="15.75" x14ac:dyDescent="0.25">
      <c r="A511" s="55" t="s">
        <v>91</v>
      </c>
      <c r="B511" s="12" t="str">
        <f t="shared" si="27"/>
        <v>CAUCEDONEW YORK40</v>
      </c>
      <c r="C511" s="13" t="str">
        <f>VLOOKUP(D511,[1]equiv!A:B,2,FALSE)</f>
        <v>REP</v>
      </c>
      <c r="D511" t="s">
        <v>101</v>
      </c>
      <c r="E511" t="s">
        <v>108</v>
      </c>
      <c r="F511">
        <v>40</v>
      </c>
      <c r="G511">
        <v>1000</v>
      </c>
      <c r="H511" t="s">
        <v>47</v>
      </c>
      <c r="I511" t="s">
        <v>32</v>
      </c>
      <c r="J511">
        <v>316</v>
      </c>
      <c r="K511" s="7">
        <f t="shared" si="28"/>
        <v>1316</v>
      </c>
      <c r="L511" s="17"/>
      <c r="M511" s="56">
        <v>45930</v>
      </c>
      <c r="N511" s="12">
        <f t="shared" si="26"/>
        <v>0</v>
      </c>
      <c r="O511" s="12"/>
      <c r="P511" s="12"/>
      <c r="Q511" s="57" t="s">
        <v>93</v>
      </c>
    </row>
    <row r="512" spans="1:17" ht="15.75" x14ac:dyDescent="0.25">
      <c r="A512" s="55" t="s">
        <v>91</v>
      </c>
      <c r="B512" s="12" t="str">
        <f t="shared" si="27"/>
        <v>CAUCEDONEW YORK20</v>
      </c>
      <c r="C512" s="13" t="str">
        <f>VLOOKUP(D512,[1]equiv!A:B,2,FALSE)</f>
        <v>REP</v>
      </c>
      <c r="D512" t="s">
        <v>101</v>
      </c>
      <c r="E512" t="s">
        <v>108</v>
      </c>
      <c r="F512">
        <v>20</v>
      </c>
      <c r="G512">
        <v>1148</v>
      </c>
      <c r="H512" t="s">
        <v>47</v>
      </c>
      <c r="I512" t="s">
        <v>32</v>
      </c>
      <c r="J512">
        <v>158</v>
      </c>
      <c r="K512" s="7">
        <f t="shared" si="28"/>
        <v>1306</v>
      </c>
      <c r="L512" s="17"/>
      <c r="M512" s="56">
        <v>45930</v>
      </c>
      <c r="N512" s="12">
        <f t="shared" si="26"/>
        <v>0</v>
      </c>
      <c r="O512" s="12"/>
      <c r="P512" s="12"/>
      <c r="Q512" s="57" t="s">
        <v>93</v>
      </c>
    </row>
    <row r="513" spans="1:17" ht="15.75" x14ac:dyDescent="0.25">
      <c r="A513" s="55" t="s">
        <v>91</v>
      </c>
      <c r="B513" s="12" t="str">
        <f t="shared" si="27"/>
        <v>CAUCEDOPHILADELPHIA40</v>
      </c>
      <c r="C513" s="13" t="str">
        <f>VLOOKUP(D513,[1]equiv!A:B,2,FALSE)</f>
        <v>REP</v>
      </c>
      <c r="D513" t="s">
        <v>101</v>
      </c>
      <c r="E513" t="s">
        <v>109</v>
      </c>
      <c r="F513">
        <v>40</v>
      </c>
      <c r="G513">
        <v>1500</v>
      </c>
      <c r="H513" t="s">
        <v>47</v>
      </c>
      <c r="I513" t="s">
        <v>32</v>
      </c>
      <c r="J513">
        <v>316</v>
      </c>
      <c r="K513" s="7">
        <f t="shared" si="28"/>
        <v>1816</v>
      </c>
      <c r="L513" s="17"/>
      <c r="M513" s="56">
        <v>45930</v>
      </c>
      <c r="N513" s="12">
        <f t="shared" si="26"/>
        <v>0</v>
      </c>
      <c r="O513" s="12"/>
      <c r="P513" s="12"/>
      <c r="Q513" s="57" t="s">
        <v>93</v>
      </c>
    </row>
    <row r="514" spans="1:17" ht="15.75" x14ac:dyDescent="0.25">
      <c r="A514" s="55" t="s">
        <v>91</v>
      </c>
      <c r="B514" s="12" t="str">
        <f t="shared" si="27"/>
        <v>CAUCEDOPHILADELPHIA20</v>
      </c>
      <c r="C514" s="13" t="str">
        <f>VLOOKUP(D514,[1]equiv!A:B,2,FALSE)</f>
        <v>REP</v>
      </c>
      <c r="D514" t="s">
        <v>101</v>
      </c>
      <c r="E514" t="s">
        <v>109</v>
      </c>
      <c r="F514">
        <v>20</v>
      </c>
      <c r="G514">
        <v>1500</v>
      </c>
      <c r="H514" t="s">
        <v>47</v>
      </c>
      <c r="I514" t="s">
        <v>32</v>
      </c>
      <c r="J514">
        <v>158</v>
      </c>
      <c r="K514" s="7">
        <f t="shared" si="28"/>
        <v>1658</v>
      </c>
      <c r="L514" s="17"/>
      <c r="M514" s="56">
        <v>45930</v>
      </c>
      <c r="N514" s="12">
        <f t="shared" ref="N514:N577" si="29">IF(H514="not included",0,1)</f>
        <v>0</v>
      </c>
      <c r="O514" s="12"/>
      <c r="P514" s="12"/>
      <c r="Q514" s="57" t="s">
        <v>93</v>
      </c>
    </row>
    <row r="515" spans="1:17" ht="15.75" x14ac:dyDescent="0.25">
      <c r="A515" s="55" t="s">
        <v>91</v>
      </c>
      <c r="B515" s="12" t="str">
        <f t="shared" si="27"/>
        <v>GUAYAQUILNEW YORK40</v>
      </c>
      <c r="C515" s="13" t="str">
        <f>VLOOKUP(D515,[1]equiv!A:B,2,FALSE)</f>
        <v>ECU</v>
      </c>
      <c r="D515" t="s">
        <v>97</v>
      </c>
      <c r="E515" t="s">
        <v>108</v>
      </c>
      <c r="F515">
        <v>40</v>
      </c>
      <c r="G515">
        <v>1138</v>
      </c>
      <c r="H515" t="s">
        <v>47</v>
      </c>
      <c r="I515" t="s">
        <v>32</v>
      </c>
      <c r="J515">
        <v>216</v>
      </c>
      <c r="K515" s="7">
        <f t="shared" si="28"/>
        <v>1354</v>
      </c>
      <c r="L515" s="17"/>
      <c r="M515" s="56">
        <v>45930</v>
      </c>
      <c r="N515" s="12">
        <f t="shared" si="29"/>
        <v>0</v>
      </c>
      <c r="O515" s="12"/>
      <c r="P515" s="12"/>
      <c r="Q515" s="57" t="s">
        <v>93</v>
      </c>
    </row>
    <row r="516" spans="1:17" ht="15.75" x14ac:dyDescent="0.25">
      <c r="A516" s="55" t="s">
        <v>91</v>
      </c>
      <c r="B516" s="12" t="str">
        <f t="shared" si="27"/>
        <v>GUAYAQUILNEW YORK20</v>
      </c>
      <c r="C516" s="13" t="str">
        <f>VLOOKUP(D516,[1]equiv!A:B,2,FALSE)</f>
        <v>ECU</v>
      </c>
      <c r="D516" t="s">
        <v>97</v>
      </c>
      <c r="E516" t="s">
        <v>108</v>
      </c>
      <c r="F516">
        <v>20</v>
      </c>
      <c r="G516">
        <v>1176</v>
      </c>
      <c r="H516" t="s">
        <v>47</v>
      </c>
      <c r="I516" t="s">
        <v>32</v>
      </c>
      <c r="J516">
        <v>108</v>
      </c>
      <c r="K516" s="7">
        <f t="shared" si="28"/>
        <v>1284</v>
      </c>
      <c r="L516" s="17"/>
      <c r="M516" s="56">
        <v>45930</v>
      </c>
      <c r="N516" s="12">
        <f t="shared" si="29"/>
        <v>0</v>
      </c>
      <c r="O516" s="12"/>
      <c r="P516" s="12"/>
      <c r="Q516" s="57" t="s">
        <v>93</v>
      </c>
    </row>
    <row r="517" spans="1:17" ht="15.75" x14ac:dyDescent="0.25">
      <c r="A517" s="55" t="s">
        <v>91</v>
      </c>
      <c r="B517" s="12" t="str">
        <f t="shared" si="27"/>
        <v>GUAYAQUILPHILADELPHIA40</v>
      </c>
      <c r="C517" s="13" t="str">
        <f>VLOOKUP(D517,[1]equiv!A:B,2,FALSE)</f>
        <v>ECU</v>
      </c>
      <c r="D517" t="s">
        <v>97</v>
      </c>
      <c r="E517" t="s">
        <v>109</v>
      </c>
      <c r="F517">
        <v>40</v>
      </c>
      <c r="G517">
        <v>1152</v>
      </c>
      <c r="H517" t="s">
        <v>47</v>
      </c>
      <c r="I517" t="s">
        <v>32</v>
      </c>
      <c r="J517">
        <v>216</v>
      </c>
      <c r="K517" s="7">
        <f t="shared" si="28"/>
        <v>1368</v>
      </c>
      <c r="L517" s="17"/>
      <c r="M517" s="56">
        <v>45930</v>
      </c>
      <c r="N517" s="12">
        <f t="shared" si="29"/>
        <v>0</v>
      </c>
      <c r="O517" s="12"/>
      <c r="P517" s="12"/>
      <c r="Q517" s="57" t="s">
        <v>93</v>
      </c>
    </row>
    <row r="518" spans="1:17" ht="15.75" x14ac:dyDescent="0.25">
      <c r="A518" s="55" t="s">
        <v>91</v>
      </c>
      <c r="B518" s="12" t="str">
        <f t="shared" si="27"/>
        <v>GUAYAQUILPHILADELPHIA20</v>
      </c>
      <c r="C518" s="13" t="str">
        <f>VLOOKUP(D518,[1]equiv!A:B,2,FALSE)</f>
        <v>ECU</v>
      </c>
      <c r="D518" t="s">
        <v>97</v>
      </c>
      <c r="E518" t="s">
        <v>109</v>
      </c>
      <c r="F518">
        <v>20</v>
      </c>
      <c r="G518">
        <v>1176</v>
      </c>
      <c r="H518" t="s">
        <v>47</v>
      </c>
      <c r="I518" t="s">
        <v>32</v>
      </c>
      <c r="J518">
        <v>108</v>
      </c>
      <c r="K518" s="7">
        <f t="shared" si="28"/>
        <v>1284</v>
      </c>
      <c r="L518" s="17"/>
      <c r="M518" s="56">
        <v>45930</v>
      </c>
      <c r="N518" s="12">
        <f t="shared" si="29"/>
        <v>0</v>
      </c>
      <c r="O518" s="12"/>
      <c r="P518" s="12"/>
      <c r="Q518" s="57" t="s">
        <v>93</v>
      </c>
    </row>
    <row r="519" spans="1:17" ht="15.75" x14ac:dyDescent="0.25">
      <c r="A519" s="55" t="s">
        <v>91</v>
      </c>
      <c r="B519" s="12" t="str">
        <f t="shared" ref="B519:B582" si="30">+D519&amp;E519&amp;F519</f>
        <v>POSORJANEW YORK40</v>
      </c>
      <c r="C519" s="13" t="str">
        <f>VLOOKUP(D519,[1]equiv!A:B,2,FALSE)</f>
        <v>ECU</v>
      </c>
      <c r="D519" t="s">
        <v>98</v>
      </c>
      <c r="E519" t="s">
        <v>108</v>
      </c>
      <c r="F519">
        <v>40</v>
      </c>
      <c r="G519">
        <v>1138</v>
      </c>
      <c r="H519" t="s">
        <v>47</v>
      </c>
      <c r="I519" t="s">
        <v>32</v>
      </c>
      <c r="J519">
        <v>216</v>
      </c>
      <c r="K519" s="7">
        <f t="shared" si="28"/>
        <v>1354</v>
      </c>
      <c r="L519" s="17"/>
      <c r="M519" s="56">
        <v>45930</v>
      </c>
      <c r="N519" s="12">
        <f t="shared" si="29"/>
        <v>0</v>
      </c>
      <c r="O519" s="12"/>
      <c r="P519" s="12"/>
      <c r="Q519" s="57" t="s">
        <v>93</v>
      </c>
    </row>
    <row r="520" spans="1:17" ht="15.75" x14ac:dyDescent="0.25">
      <c r="A520" s="55" t="s">
        <v>91</v>
      </c>
      <c r="B520" s="12" t="str">
        <f t="shared" si="30"/>
        <v>POSORJANEW YORK20</v>
      </c>
      <c r="C520" s="13" t="str">
        <f>VLOOKUP(D520,[1]equiv!A:B,2,FALSE)</f>
        <v>ECU</v>
      </c>
      <c r="D520" t="s">
        <v>98</v>
      </c>
      <c r="E520" t="s">
        <v>108</v>
      </c>
      <c r="F520">
        <v>20</v>
      </c>
      <c r="G520">
        <v>1176</v>
      </c>
      <c r="H520" t="s">
        <v>47</v>
      </c>
      <c r="I520" t="s">
        <v>32</v>
      </c>
      <c r="J520">
        <v>108</v>
      </c>
      <c r="K520" s="7">
        <f t="shared" si="28"/>
        <v>1284</v>
      </c>
      <c r="L520" s="17"/>
      <c r="M520" s="56">
        <v>45930</v>
      </c>
      <c r="N520" s="12">
        <f t="shared" si="29"/>
        <v>0</v>
      </c>
      <c r="O520" s="12"/>
      <c r="P520" s="12"/>
      <c r="Q520" s="57" t="s">
        <v>93</v>
      </c>
    </row>
    <row r="521" spans="1:17" ht="15.75" x14ac:dyDescent="0.25">
      <c r="A521" s="55" t="s">
        <v>91</v>
      </c>
      <c r="B521" s="12" t="str">
        <f t="shared" si="30"/>
        <v>POSORJAPHILADELPHIA40</v>
      </c>
      <c r="C521" s="13" t="str">
        <f>VLOOKUP(D521,[1]equiv!A:B,2,FALSE)</f>
        <v>ECU</v>
      </c>
      <c r="D521" t="s">
        <v>98</v>
      </c>
      <c r="E521" t="s">
        <v>109</v>
      </c>
      <c r="F521">
        <v>40</v>
      </c>
      <c r="G521">
        <v>1152</v>
      </c>
      <c r="H521" t="s">
        <v>47</v>
      </c>
      <c r="I521" t="s">
        <v>32</v>
      </c>
      <c r="J521">
        <v>216</v>
      </c>
      <c r="K521" s="7">
        <f t="shared" si="28"/>
        <v>1368</v>
      </c>
      <c r="L521" s="17"/>
      <c r="M521" s="56">
        <v>45930</v>
      </c>
      <c r="N521" s="12">
        <f t="shared" si="29"/>
        <v>0</v>
      </c>
      <c r="O521" s="12"/>
      <c r="P521" s="12"/>
      <c r="Q521" s="57" t="s">
        <v>93</v>
      </c>
    </row>
    <row r="522" spans="1:17" ht="15.75" x14ac:dyDescent="0.25">
      <c r="A522" s="55" t="s">
        <v>91</v>
      </c>
      <c r="B522" s="12" t="str">
        <f t="shared" si="30"/>
        <v>POSORJAPHILADELPHIA20</v>
      </c>
      <c r="C522" s="13" t="str">
        <f>VLOOKUP(D522,[1]equiv!A:B,2,FALSE)</f>
        <v>ECU</v>
      </c>
      <c r="D522" t="s">
        <v>98</v>
      </c>
      <c r="E522" t="s">
        <v>109</v>
      </c>
      <c r="F522">
        <v>20</v>
      </c>
      <c r="G522">
        <v>1176</v>
      </c>
      <c r="H522" t="s">
        <v>47</v>
      </c>
      <c r="I522" t="s">
        <v>32</v>
      </c>
      <c r="J522">
        <v>108</v>
      </c>
      <c r="K522" s="7">
        <f t="shared" si="28"/>
        <v>1284</v>
      </c>
      <c r="L522" s="17"/>
      <c r="M522" s="56">
        <v>45930</v>
      </c>
      <c r="N522" s="12">
        <f t="shared" si="29"/>
        <v>0</v>
      </c>
      <c r="O522" s="12"/>
      <c r="P522" s="12"/>
      <c r="Q522" s="57" t="s">
        <v>93</v>
      </c>
    </row>
    <row r="523" spans="1:17" ht="15.75" x14ac:dyDescent="0.25">
      <c r="A523" s="55" t="s">
        <v>91</v>
      </c>
      <c r="B523" s="12" t="str">
        <f t="shared" si="30"/>
        <v>CALLAONEW YORK40</v>
      </c>
      <c r="C523" s="13" t="str">
        <f>VLOOKUP(D523,[1]equiv!A:B,2,FALSE)</f>
        <v>PER</v>
      </c>
      <c r="D523" t="s">
        <v>99</v>
      </c>
      <c r="E523" t="s">
        <v>108</v>
      </c>
      <c r="F523">
        <v>40</v>
      </c>
      <c r="G523">
        <v>2017</v>
      </c>
      <c r="H523" t="s">
        <v>47</v>
      </c>
      <c r="I523" t="s">
        <v>32</v>
      </c>
      <c r="J523">
        <v>216</v>
      </c>
      <c r="K523" s="7">
        <f t="shared" si="28"/>
        <v>2233</v>
      </c>
      <c r="L523" s="17"/>
      <c r="M523" s="56">
        <v>45930</v>
      </c>
      <c r="N523" s="12">
        <f t="shared" si="29"/>
        <v>0</v>
      </c>
      <c r="O523" s="12"/>
      <c r="P523" s="12"/>
      <c r="Q523" s="57" t="s">
        <v>93</v>
      </c>
    </row>
    <row r="524" spans="1:17" ht="15.75" x14ac:dyDescent="0.25">
      <c r="A524" s="55" t="s">
        <v>91</v>
      </c>
      <c r="B524" s="12" t="str">
        <f t="shared" si="30"/>
        <v>CALLAONEW YORK20</v>
      </c>
      <c r="C524" s="13" t="str">
        <f>VLOOKUP(D524,[1]equiv!A:B,2,FALSE)</f>
        <v>PER</v>
      </c>
      <c r="D524" t="s">
        <v>99</v>
      </c>
      <c r="E524" t="s">
        <v>108</v>
      </c>
      <c r="F524">
        <v>20</v>
      </c>
      <c r="G524">
        <v>2245</v>
      </c>
      <c r="H524" t="s">
        <v>47</v>
      </c>
      <c r="I524" t="s">
        <v>32</v>
      </c>
      <c r="J524">
        <v>108</v>
      </c>
      <c r="K524" s="7">
        <f t="shared" si="28"/>
        <v>2353</v>
      </c>
      <c r="L524" s="17"/>
      <c r="M524" s="56">
        <v>45930</v>
      </c>
      <c r="N524" s="12">
        <f t="shared" si="29"/>
        <v>0</v>
      </c>
      <c r="O524" s="12"/>
      <c r="P524" s="12"/>
      <c r="Q524" s="57" t="s">
        <v>93</v>
      </c>
    </row>
    <row r="525" spans="1:17" ht="15.75" x14ac:dyDescent="0.25">
      <c r="A525" s="55" t="s">
        <v>91</v>
      </c>
      <c r="B525" s="12" t="str">
        <f t="shared" si="30"/>
        <v>CALLAOPHILADELPHIA40</v>
      </c>
      <c r="C525" s="13" t="str">
        <f>VLOOKUP(D525,[1]equiv!A:B,2,FALSE)</f>
        <v>PER</v>
      </c>
      <c r="D525" t="s">
        <v>99</v>
      </c>
      <c r="E525" t="s">
        <v>109</v>
      </c>
      <c r="F525">
        <v>40</v>
      </c>
      <c r="G525">
        <v>2227</v>
      </c>
      <c r="H525" t="s">
        <v>47</v>
      </c>
      <c r="I525" t="s">
        <v>32</v>
      </c>
      <c r="J525">
        <v>216</v>
      </c>
      <c r="K525" s="7">
        <f t="shared" si="28"/>
        <v>2443</v>
      </c>
      <c r="L525" s="17"/>
      <c r="M525" s="56">
        <v>45930</v>
      </c>
      <c r="N525" s="12">
        <f t="shared" si="29"/>
        <v>0</v>
      </c>
      <c r="O525" s="12"/>
      <c r="P525" s="12"/>
      <c r="Q525" s="57" t="s">
        <v>93</v>
      </c>
    </row>
    <row r="526" spans="1:17" ht="15.75" x14ac:dyDescent="0.25">
      <c r="A526" s="55" t="s">
        <v>91</v>
      </c>
      <c r="B526" s="12" t="str">
        <f t="shared" si="30"/>
        <v>CALLAOPHILADELPHIA20</v>
      </c>
      <c r="C526" s="13" t="str">
        <f>VLOOKUP(D526,[1]equiv!A:B,2,FALSE)</f>
        <v>PER</v>
      </c>
      <c r="D526" t="s">
        <v>99</v>
      </c>
      <c r="E526" t="s">
        <v>109</v>
      </c>
      <c r="F526">
        <v>20</v>
      </c>
      <c r="G526">
        <v>2101</v>
      </c>
      <c r="H526" t="s">
        <v>47</v>
      </c>
      <c r="I526" t="s">
        <v>32</v>
      </c>
      <c r="J526">
        <v>108</v>
      </c>
      <c r="K526" s="7">
        <f t="shared" si="28"/>
        <v>2209</v>
      </c>
      <c r="L526" s="17"/>
      <c r="M526" s="56">
        <v>45930</v>
      </c>
      <c r="N526" s="12">
        <f t="shared" si="29"/>
        <v>0</v>
      </c>
      <c r="O526" s="12"/>
      <c r="P526" s="12"/>
      <c r="Q526" s="57" t="s">
        <v>93</v>
      </c>
    </row>
    <row r="527" spans="1:17" ht="15.75" x14ac:dyDescent="0.25">
      <c r="A527" s="55" t="s">
        <v>91</v>
      </c>
      <c r="B527" s="12" t="str">
        <f t="shared" si="30"/>
        <v>PAITANEW YORK40</v>
      </c>
      <c r="C527" s="13" t="str">
        <f>VLOOKUP(D527,[1]equiv!A:B,2,FALSE)</f>
        <v>PER</v>
      </c>
      <c r="D527" t="s">
        <v>100</v>
      </c>
      <c r="E527" t="s">
        <v>108</v>
      </c>
      <c r="F527">
        <v>40</v>
      </c>
      <c r="G527">
        <v>2017</v>
      </c>
      <c r="H527" t="s">
        <v>47</v>
      </c>
      <c r="I527" t="s">
        <v>32</v>
      </c>
      <c r="J527">
        <v>216</v>
      </c>
      <c r="K527" s="7">
        <f t="shared" si="28"/>
        <v>2233</v>
      </c>
      <c r="L527" s="17"/>
      <c r="M527" s="56">
        <v>45930</v>
      </c>
      <c r="N527" s="12">
        <f t="shared" si="29"/>
        <v>0</v>
      </c>
      <c r="O527" s="12"/>
      <c r="P527" s="12"/>
      <c r="Q527" s="57" t="s">
        <v>93</v>
      </c>
    </row>
    <row r="528" spans="1:17" ht="15.75" x14ac:dyDescent="0.25">
      <c r="A528" s="55" t="s">
        <v>91</v>
      </c>
      <c r="B528" s="12" t="str">
        <f t="shared" si="30"/>
        <v>PAITANEW YORK20</v>
      </c>
      <c r="C528" s="13" t="str">
        <f>VLOOKUP(D528,[1]equiv!A:B,2,FALSE)</f>
        <v>PER</v>
      </c>
      <c r="D528" t="s">
        <v>100</v>
      </c>
      <c r="E528" t="s">
        <v>108</v>
      </c>
      <c r="F528">
        <v>20</v>
      </c>
      <c r="G528">
        <v>2245</v>
      </c>
      <c r="H528" t="s">
        <v>47</v>
      </c>
      <c r="I528" t="s">
        <v>32</v>
      </c>
      <c r="J528">
        <v>108</v>
      </c>
      <c r="K528" s="7">
        <f t="shared" si="28"/>
        <v>2353</v>
      </c>
      <c r="L528" s="17"/>
      <c r="M528" s="56">
        <v>45930</v>
      </c>
      <c r="N528" s="12">
        <f t="shared" si="29"/>
        <v>0</v>
      </c>
      <c r="O528" s="12"/>
      <c r="P528" s="12"/>
      <c r="Q528" s="57" t="s">
        <v>93</v>
      </c>
    </row>
    <row r="529" spans="1:17" ht="15.75" x14ac:dyDescent="0.25">
      <c r="A529" s="55" t="s">
        <v>91</v>
      </c>
      <c r="B529" s="12" t="str">
        <f t="shared" si="30"/>
        <v>PAITAPHILADELPHIA40</v>
      </c>
      <c r="C529" s="13" t="str">
        <f>VLOOKUP(D529,[1]equiv!A:B,2,FALSE)</f>
        <v>PER</v>
      </c>
      <c r="D529" t="s">
        <v>100</v>
      </c>
      <c r="E529" t="s">
        <v>109</v>
      </c>
      <c r="F529">
        <v>40</v>
      </c>
      <c r="G529">
        <v>2227</v>
      </c>
      <c r="H529" t="s">
        <v>47</v>
      </c>
      <c r="I529" t="s">
        <v>32</v>
      </c>
      <c r="J529">
        <v>216</v>
      </c>
      <c r="K529" s="7">
        <f t="shared" si="28"/>
        <v>2443</v>
      </c>
      <c r="L529" s="17"/>
      <c r="M529" s="56">
        <v>45930</v>
      </c>
      <c r="N529" s="12">
        <f t="shared" si="29"/>
        <v>0</v>
      </c>
      <c r="O529" s="12"/>
      <c r="P529" s="12"/>
      <c r="Q529" s="57" t="s">
        <v>93</v>
      </c>
    </row>
    <row r="530" spans="1:17" ht="15.75" x14ac:dyDescent="0.25">
      <c r="A530" s="55" t="s">
        <v>91</v>
      </c>
      <c r="B530" s="12" t="str">
        <f t="shared" si="30"/>
        <v>PAITAPHILADELPHIA20</v>
      </c>
      <c r="C530" s="13" t="str">
        <f>VLOOKUP(D530,[1]equiv!A:B,2,FALSE)</f>
        <v>PER</v>
      </c>
      <c r="D530" t="s">
        <v>100</v>
      </c>
      <c r="E530" t="s">
        <v>109</v>
      </c>
      <c r="F530">
        <v>20</v>
      </c>
      <c r="G530">
        <v>2101</v>
      </c>
      <c r="H530" t="s">
        <v>47</v>
      </c>
      <c r="I530" t="s">
        <v>32</v>
      </c>
      <c r="J530">
        <v>108</v>
      </c>
      <c r="K530" s="7">
        <f t="shared" si="28"/>
        <v>2209</v>
      </c>
      <c r="L530" s="17"/>
      <c r="M530" s="56">
        <v>45930</v>
      </c>
      <c r="N530" s="12">
        <f t="shared" si="29"/>
        <v>0</v>
      </c>
      <c r="O530" s="12"/>
      <c r="P530" s="12"/>
      <c r="Q530" s="57" t="s">
        <v>93</v>
      </c>
    </row>
    <row r="531" spans="1:17" ht="15.75" x14ac:dyDescent="0.25">
      <c r="A531" s="55" t="s">
        <v>91</v>
      </c>
      <c r="B531" s="12" t="str">
        <f t="shared" si="30"/>
        <v>ABIDJANNEW YORK40</v>
      </c>
      <c r="C531" s="13" t="str">
        <f>VLOOKUP(D531,[1]equiv!A:B,2,FALSE)</f>
        <v>IVC</v>
      </c>
      <c r="D531" t="s">
        <v>46</v>
      </c>
      <c r="E531" t="s">
        <v>108</v>
      </c>
      <c r="F531">
        <v>40</v>
      </c>
      <c r="G531">
        <v>1300</v>
      </c>
      <c r="H531" t="s">
        <v>47</v>
      </c>
      <c r="I531" t="s">
        <v>32</v>
      </c>
      <c r="J531">
        <v>1242</v>
      </c>
      <c r="K531" s="7">
        <f t="shared" si="28"/>
        <v>2542</v>
      </c>
      <c r="L531" s="17"/>
      <c r="M531" s="56">
        <v>45930</v>
      </c>
      <c r="N531" s="12">
        <f t="shared" si="29"/>
        <v>0</v>
      </c>
      <c r="O531" s="12"/>
      <c r="P531" s="12"/>
      <c r="Q531" s="57" t="s">
        <v>93</v>
      </c>
    </row>
    <row r="532" spans="1:17" ht="15.75" x14ac:dyDescent="0.25">
      <c r="A532" s="55" t="s">
        <v>91</v>
      </c>
      <c r="B532" s="12" t="str">
        <f t="shared" si="30"/>
        <v>ABIDJANNEW YORK20</v>
      </c>
      <c r="C532" s="13" t="str">
        <f>VLOOKUP(D532,[1]equiv!A:B,2,FALSE)</f>
        <v>IVC</v>
      </c>
      <c r="D532" t="s">
        <v>46</v>
      </c>
      <c r="E532" t="s">
        <v>108</v>
      </c>
      <c r="F532">
        <v>20</v>
      </c>
      <c r="G532">
        <v>1100</v>
      </c>
      <c r="H532" t="s">
        <v>47</v>
      </c>
      <c r="I532" t="s">
        <v>32</v>
      </c>
      <c r="J532">
        <v>621</v>
      </c>
      <c r="K532" s="7">
        <f t="shared" si="28"/>
        <v>1721</v>
      </c>
      <c r="L532" s="17"/>
      <c r="M532" s="56">
        <v>45930</v>
      </c>
      <c r="N532" s="12">
        <f t="shared" si="29"/>
        <v>0</v>
      </c>
      <c r="O532" s="12"/>
      <c r="P532" s="12"/>
      <c r="Q532" s="57" t="s">
        <v>93</v>
      </c>
    </row>
    <row r="533" spans="1:17" ht="15.75" x14ac:dyDescent="0.25">
      <c r="A533" s="55" t="s">
        <v>91</v>
      </c>
      <c r="B533" s="12" t="str">
        <f t="shared" si="30"/>
        <v>ABIDJANPHILADELPHIA40</v>
      </c>
      <c r="C533" s="13" t="str">
        <f>VLOOKUP(D533,[1]equiv!A:B,2,FALSE)</f>
        <v>IVC</v>
      </c>
      <c r="D533" t="s">
        <v>46</v>
      </c>
      <c r="E533" t="s">
        <v>109</v>
      </c>
      <c r="F533">
        <v>40</v>
      </c>
      <c r="G533">
        <v>1400</v>
      </c>
      <c r="H533" t="s">
        <v>47</v>
      </c>
      <c r="I533" t="s">
        <v>32</v>
      </c>
      <c r="J533">
        <v>1242</v>
      </c>
      <c r="K533" s="7">
        <f t="shared" si="28"/>
        <v>2642</v>
      </c>
      <c r="L533" s="17"/>
      <c r="M533" s="56">
        <v>45930</v>
      </c>
      <c r="N533" s="12">
        <f t="shared" si="29"/>
        <v>0</v>
      </c>
      <c r="O533" s="12"/>
      <c r="P533" s="12"/>
      <c r="Q533" s="57" t="s">
        <v>93</v>
      </c>
    </row>
    <row r="534" spans="1:17" ht="15.75" x14ac:dyDescent="0.25">
      <c r="A534" s="55" t="s">
        <v>91</v>
      </c>
      <c r="B534" s="12" t="str">
        <f t="shared" si="30"/>
        <v>ABIDJANPHILADELPHIA20</v>
      </c>
      <c r="C534" s="13" t="str">
        <f>VLOOKUP(D534,[1]equiv!A:B,2,FALSE)</f>
        <v>IVC</v>
      </c>
      <c r="D534" t="s">
        <v>46</v>
      </c>
      <c r="E534" t="s">
        <v>109</v>
      </c>
      <c r="F534">
        <v>20</v>
      </c>
      <c r="G534">
        <v>1300</v>
      </c>
      <c r="H534" t="s">
        <v>47</v>
      </c>
      <c r="I534" t="s">
        <v>32</v>
      </c>
      <c r="J534">
        <v>621</v>
      </c>
      <c r="K534" s="7">
        <f t="shared" si="28"/>
        <v>1921</v>
      </c>
      <c r="L534" s="17"/>
      <c r="M534" s="56">
        <v>45930</v>
      </c>
      <c r="N534" s="12">
        <f t="shared" si="29"/>
        <v>0</v>
      </c>
      <c r="O534" s="12"/>
      <c r="P534" s="12"/>
      <c r="Q534" s="57" t="s">
        <v>93</v>
      </c>
    </row>
    <row r="535" spans="1:17" ht="15.75" x14ac:dyDescent="0.25">
      <c r="A535" s="55" t="s">
        <v>91</v>
      </c>
      <c r="B535" s="12" t="str">
        <f t="shared" si="30"/>
        <v>LOMENEW YORK40</v>
      </c>
      <c r="C535" s="13" t="str">
        <f>VLOOKUP(D535,[1]equiv!A:B,2,FALSE)</f>
        <v>TOG</v>
      </c>
      <c r="D535" t="s">
        <v>82</v>
      </c>
      <c r="E535" t="s">
        <v>108</v>
      </c>
      <c r="F535">
        <v>40</v>
      </c>
      <c r="G535">
        <v>2700</v>
      </c>
      <c r="H535" t="s">
        <v>47</v>
      </c>
      <c r="I535" t="s">
        <v>32</v>
      </c>
      <c r="J535">
        <v>0</v>
      </c>
      <c r="K535" s="7">
        <f t="shared" si="28"/>
        <v>2700</v>
      </c>
      <c r="L535" s="17"/>
      <c r="M535" s="56">
        <v>45930</v>
      </c>
      <c r="N535" s="12">
        <f t="shared" si="29"/>
        <v>0</v>
      </c>
      <c r="O535" s="12"/>
      <c r="P535" s="12"/>
      <c r="Q535" s="57" t="s">
        <v>93</v>
      </c>
    </row>
    <row r="536" spans="1:17" ht="15.75" x14ac:dyDescent="0.25">
      <c r="A536" s="55" t="s">
        <v>91</v>
      </c>
      <c r="B536" s="12" t="str">
        <f t="shared" si="30"/>
        <v>LOMENEW YORK20</v>
      </c>
      <c r="C536" s="13" t="str">
        <f>VLOOKUP(D536,[1]equiv!A:B,2,FALSE)</f>
        <v>TOG</v>
      </c>
      <c r="D536" t="s">
        <v>82</v>
      </c>
      <c r="E536" t="s">
        <v>108</v>
      </c>
      <c r="F536">
        <v>20</v>
      </c>
      <c r="G536">
        <v>2000</v>
      </c>
      <c r="H536" t="s">
        <v>47</v>
      </c>
      <c r="I536" t="s">
        <v>32</v>
      </c>
      <c r="J536">
        <v>0</v>
      </c>
      <c r="K536" s="7">
        <f t="shared" si="28"/>
        <v>2000</v>
      </c>
      <c r="L536" s="17"/>
      <c r="M536" s="56">
        <v>45930</v>
      </c>
      <c r="N536" s="12">
        <f t="shared" si="29"/>
        <v>0</v>
      </c>
      <c r="O536" s="12"/>
      <c r="P536" s="12"/>
      <c r="Q536" s="57" t="s">
        <v>93</v>
      </c>
    </row>
    <row r="537" spans="1:17" ht="15.75" x14ac:dyDescent="0.25">
      <c r="A537" s="55" t="s">
        <v>91</v>
      </c>
      <c r="B537" s="12" t="str">
        <f t="shared" si="30"/>
        <v>LOMEPHILADELPHIA40</v>
      </c>
      <c r="C537" s="13" t="str">
        <f>VLOOKUP(D537,[1]equiv!A:B,2,FALSE)</f>
        <v>TOG</v>
      </c>
      <c r="D537" t="s">
        <v>82</v>
      </c>
      <c r="E537" t="s">
        <v>109</v>
      </c>
      <c r="F537">
        <v>40</v>
      </c>
      <c r="G537">
        <v>3500</v>
      </c>
      <c r="H537" t="s">
        <v>47</v>
      </c>
      <c r="I537" t="s">
        <v>32</v>
      </c>
      <c r="J537">
        <v>0</v>
      </c>
      <c r="K537" s="7">
        <f t="shared" si="28"/>
        <v>3500</v>
      </c>
      <c r="L537" s="17"/>
      <c r="M537" s="56">
        <v>45930</v>
      </c>
      <c r="N537" s="12">
        <f t="shared" si="29"/>
        <v>0</v>
      </c>
      <c r="O537" s="12"/>
      <c r="P537" s="12"/>
      <c r="Q537" s="57" t="s">
        <v>93</v>
      </c>
    </row>
    <row r="538" spans="1:17" ht="15.75" x14ac:dyDescent="0.25">
      <c r="A538" s="55" t="s">
        <v>91</v>
      </c>
      <c r="B538" s="12" t="str">
        <f t="shared" si="30"/>
        <v>LOMEPHILADELPHIA20</v>
      </c>
      <c r="C538" s="13" t="str">
        <f>VLOOKUP(D538,[1]equiv!A:B,2,FALSE)</f>
        <v>TOG</v>
      </c>
      <c r="D538" t="s">
        <v>82</v>
      </c>
      <c r="E538" t="s">
        <v>109</v>
      </c>
      <c r="F538">
        <v>20</v>
      </c>
      <c r="G538">
        <v>2500</v>
      </c>
      <c r="H538" t="s">
        <v>47</v>
      </c>
      <c r="I538" t="s">
        <v>32</v>
      </c>
      <c r="J538">
        <v>0</v>
      </c>
      <c r="K538" s="7">
        <f t="shared" si="28"/>
        <v>2500</v>
      </c>
      <c r="L538" s="17"/>
      <c r="M538" s="56">
        <v>45930</v>
      </c>
      <c r="N538" s="12">
        <f t="shared" si="29"/>
        <v>0</v>
      </c>
      <c r="O538" s="12"/>
      <c r="P538" s="12"/>
      <c r="Q538" s="57" t="s">
        <v>93</v>
      </c>
    </row>
    <row r="539" spans="1:17" ht="15.75" x14ac:dyDescent="0.25">
      <c r="A539" s="55" t="s">
        <v>91</v>
      </c>
      <c r="B539" s="12" t="str">
        <f t="shared" si="30"/>
        <v>TEMANEW YORK40</v>
      </c>
      <c r="C539" s="13" t="str">
        <f>VLOOKUP(D539,[1]equiv!A:B,2,FALSE)</f>
        <v>GHA</v>
      </c>
      <c r="D539" t="s">
        <v>90</v>
      </c>
      <c r="E539" t="s">
        <v>108</v>
      </c>
      <c r="F539">
        <v>40</v>
      </c>
      <c r="G539">
        <v>1200</v>
      </c>
      <c r="H539" t="s">
        <v>47</v>
      </c>
      <c r="I539" t="s">
        <v>32</v>
      </c>
      <c r="J539">
        <v>1242</v>
      </c>
      <c r="K539" s="7">
        <f t="shared" ref="K539:K602" si="31">+IF(H539="not included",G539+J539,G539+H539+J539)</f>
        <v>2442</v>
      </c>
      <c r="L539" s="17"/>
      <c r="M539" s="56">
        <v>45930</v>
      </c>
      <c r="N539" s="12">
        <f t="shared" si="29"/>
        <v>0</v>
      </c>
      <c r="O539" s="12"/>
      <c r="P539" s="12"/>
      <c r="Q539" s="57" t="s">
        <v>93</v>
      </c>
    </row>
    <row r="540" spans="1:17" ht="15.75" x14ac:dyDescent="0.25">
      <c r="A540" s="55" t="s">
        <v>91</v>
      </c>
      <c r="B540" s="12" t="str">
        <f t="shared" si="30"/>
        <v>TEMANEW YORK20</v>
      </c>
      <c r="C540" s="13" t="str">
        <f>VLOOKUP(D540,[1]equiv!A:B,2,FALSE)</f>
        <v>GHA</v>
      </c>
      <c r="D540" t="s">
        <v>90</v>
      </c>
      <c r="E540" t="s">
        <v>108</v>
      </c>
      <c r="F540">
        <v>20</v>
      </c>
      <c r="G540">
        <v>1100</v>
      </c>
      <c r="H540" t="s">
        <v>47</v>
      </c>
      <c r="I540" t="s">
        <v>32</v>
      </c>
      <c r="J540">
        <v>621</v>
      </c>
      <c r="K540" s="7">
        <f t="shared" si="31"/>
        <v>1721</v>
      </c>
      <c r="L540" s="17"/>
      <c r="M540" s="56">
        <v>45930</v>
      </c>
      <c r="N540" s="12">
        <f t="shared" si="29"/>
        <v>0</v>
      </c>
      <c r="O540" s="12"/>
      <c r="P540" s="12"/>
      <c r="Q540" s="57" t="s">
        <v>93</v>
      </c>
    </row>
    <row r="541" spans="1:17" ht="15.75" x14ac:dyDescent="0.25">
      <c r="A541" s="55" t="s">
        <v>91</v>
      </c>
      <c r="B541" s="12" t="str">
        <f t="shared" si="30"/>
        <v>TEMAPHILADELPHIA40</v>
      </c>
      <c r="C541" s="13" t="str">
        <f>VLOOKUP(D541,[1]equiv!A:B,2,FALSE)</f>
        <v>GHA</v>
      </c>
      <c r="D541" t="s">
        <v>90</v>
      </c>
      <c r="E541" t="s">
        <v>109</v>
      </c>
      <c r="F541">
        <v>40</v>
      </c>
      <c r="G541">
        <v>1400</v>
      </c>
      <c r="H541" t="s">
        <v>47</v>
      </c>
      <c r="I541" t="s">
        <v>32</v>
      </c>
      <c r="J541">
        <v>1242</v>
      </c>
      <c r="K541" s="7">
        <f t="shared" si="31"/>
        <v>2642</v>
      </c>
      <c r="L541" s="17"/>
      <c r="M541" s="56">
        <v>45930</v>
      </c>
      <c r="N541" s="12">
        <f t="shared" si="29"/>
        <v>0</v>
      </c>
      <c r="O541" s="12"/>
      <c r="P541" s="12"/>
      <c r="Q541" s="57" t="s">
        <v>93</v>
      </c>
    </row>
    <row r="542" spans="1:17" ht="15.75" x14ac:dyDescent="0.25">
      <c r="A542" s="55" t="s">
        <v>91</v>
      </c>
      <c r="B542" s="12" t="str">
        <f t="shared" si="30"/>
        <v>TEMAPHILADELPHIA20</v>
      </c>
      <c r="C542" s="13" t="str">
        <f>VLOOKUP(D542,[1]equiv!A:B,2,FALSE)</f>
        <v>GHA</v>
      </c>
      <c r="D542" t="s">
        <v>90</v>
      </c>
      <c r="E542" t="s">
        <v>109</v>
      </c>
      <c r="F542">
        <v>20</v>
      </c>
      <c r="G542">
        <v>1550</v>
      </c>
      <c r="H542" t="s">
        <v>47</v>
      </c>
      <c r="I542" t="s">
        <v>32</v>
      </c>
      <c r="J542">
        <v>621</v>
      </c>
      <c r="K542" s="7">
        <f t="shared" si="31"/>
        <v>2171</v>
      </c>
      <c r="L542" s="17"/>
      <c r="M542" s="56">
        <v>45930</v>
      </c>
      <c r="N542" s="12">
        <f t="shared" si="29"/>
        <v>0</v>
      </c>
      <c r="O542" s="12"/>
      <c r="P542" s="12"/>
      <c r="Q542" s="57" t="s">
        <v>93</v>
      </c>
    </row>
    <row r="543" spans="1:17" ht="15.75" x14ac:dyDescent="0.25">
      <c r="A543" s="55" t="s">
        <v>91</v>
      </c>
      <c r="B543" s="12" t="str">
        <f t="shared" si="30"/>
        <v>APAPANEW YORK40</v>
      </c>
      <c r="C543" s="13" t="str">
        <f>VLOOKUP(D543,[1]equiv!A:B,2,FALSE)</f>
        <v>NIG</v>
      </c>
      <c r="D543" t="s">
        <v>110</v>
      </c>
      <c r="E543" t="s">
        <v>108</v>
      </c>
      <c r="F543">
        <v>40</v>
      </c>
      <c r="G543">
        <v>1200</v>
      </c>
      <c r="H543" t="s">
        <v>47</v>
      </c>
      <c r="I543" t="s">
        <v>32</v>
      </c>
      <c r="J543">
        <v>1242</v>
      </c>
      <c r="K543" s="7">
        <f t="shared" si="31"/>
        <v>2442</v>
      </c>
      <c r="L543" s="17"/>
      <c r="M543" s="56">
        <v>45930</v>
      </c>
      <c r="N543" s="12">
        <f t="shared" si="29"/>
        <v>0</v>
      </c>
      <c r="O543" s="12"/>
      <c r="P543" s="12"/>
      <c r="Q543" s="57" t="s">
        <v>93</v>
      </c>
    </row>
    <row r="544" spans="1:17" ht="15.75" x14ac:dyDescent="0.25">
      <c r="A544" s="55" t="s">
        <v>91</v>
      </c>
      <c r="B544" s="12" t="str">
        <f t="shared" si="30"/>
        <v>APAPANEW YORK20</v>
      </c>
      <c r="C544" s="13" t="str">
        <f>VLOOKUP(D544,[1]equiv!A:B,2,FALSE)</f>
        <v>NIG</v>
      </c>
      <c r="D544" t="s">
        <v>110</v>
      </c>
      <c r="E544" t="s">
        <v>108</v>
      </c>
      <c r="F544">
        <v>20</v>
      </c>
      <c r="G544">
        <v>1100</v>
      </c>
      <c r="H544" t="s">
        <v>47</v>
      </c>
      <c r="I544" t="s">
        <v>32</v>
      </c>
      <c r="J544">
        <v>621</v>
      </c>
      <c r="K544" s="7">
        <f t="shared" si="31"/>
        <v>1721</v>
      </c>
      <c r="L544" s="17"/>
      <c r="M544" s="56">
        <v>45930</v>
      </c>
      <c r="N544" s="12">
        <f t="shared" si="29"/>
        <v>0</v>
      </c>
      <c r="O544" s="12"/>
      <c r="P544" s="12"/>
      <c r="Q544" s="57" t="s">
        <v>93</v>
      </c>
    </row>
    <row r="545" spans="1:17" ht="15.75" x14ac:dyDescent="0.25">
      <c r="A545" s="55" t="s">
        <v>91</v>
      </c>
      <c r="B545" s="12" t="str">
        <f t="shared" si="30"/>
        <v>APAPAPHILADELPHIA40</v>
      </c>
      <c r="C545" s="13" t="str">
        <f>VLOOKUP(D545,[1]equiv!A:B,2,FALSE)</f>
        <v>NIG</v>
      </c>
      <c r="D545" t="s">
        <v>110</v>
      </c>
      <c r="E545" t="s">
        <v>109</v>
      </c>
      <c r="F545">
        <v>40</v>
      </c>
      <c r="G545">
        <v>1300</v>
      </c>
      <c r="H545" t="s">
        <v>47</v>
      </c>
      <c r="I545" t="s">
        <v>32</v>
      </c>
      <c r="J545">
        <v>1242</v>
      </c>
      <c r="K545" s="7">
        <f t="shared" si="31"/>
        <v>2542</v>
      </c>
      <c r="L545" s="17"/>
      <c r="M545" s="56">
        <v>45930</v>
      </c>
      <c r="N545" s="12">
        <f t="shared" si="29"/>
        <v>0</v>
      </c>
      <c r="O545" s="12"/>
      <c r="P545" s="12"/>
      <c r="Q545" s="57" t="s">
        <v>93</v>
      </c>
    </row>
    <row r="546" spans="1:17" ht="15.75" x14ac:dyDescent="0.25">
      <c r="A546" s="55" t="s">
        <v>91</v>
      </c>
      <c r="B546" s="12" t="str">
        <f t="shared" si="30"/>
        <v>APAPAPHILADELPHIA20</v>
      </c>
      <c r="C546" s="13" t="str">
        <f>VLOOKUP(D546,[1]equiv!A:B,2,FALSE)</f>
        <v>NIG</v>
      </c>
      <c r="D546" t="s">
        <v>110</v>
      </c>
      <c r="E546" t="s">
        <v>109</v>
      </c>
      <c r="F546">
        <v>20</v>
      </c>
      <c r="G546">
        <v>1200</v>
      </c>
      <c r="H546" t="s">
        <v>47</v>
      </c>
      <c r="I546" t="s">
        <v>32</v>
      </c>
      <c r="J546">
        <v>621</v>
      </c>
      <c r="K546" s="7">
        <f t="shared" si="31"/>
        <v>1821</v>
      </c>
      <c r="L546" s="17"/>
      <c r="M546" s="56">
        <v>45930</v>
      </c>
      <c r="N546" s="12">
        <f t="shared" si="29"/>
        <v>0</v>
      </c>
      <c r="O546" s="12"/>
      <c r="P546" s="12"/>
      <c r="Q546" s="57" t="s">
        <v>93</v>
      </c>
    </row>
    <row r="547" spans="1:17" ht="15.75" x14ac:dyDescent="0.25">
      <c r="A547" s="55" t="s">
        <v>91</v>
      </c>
      <c r="B547" s="12" t="str">
        <f t="shared" si="30"/>
        <v>TIN CANNEW YORK40</v>
      </c>
      <c r="C547" s="13" t="str">
        <f>VLOOKUP(D547,[1]equiv!A:B,2,FALSE)</f>
        <v>NIG</v>
      </c>
      <c r="D547" t="s">
        <v>105</v>
      </c>
      <c r="E547" t="s">
        <v>108</v>
      </c>
      <c r="F547">
        <v>40</v>
      </c>
      <c r="G547">
        <v>1200</v>
      </c>
      <c r="H547" t="s">
        <v>47</v>
      </c>
      <c r="I547" t="s">
        <v>32</v>
      </c>
      <c r="J547">
        <v>1242</v>
      </c>
      <c r="K547" s="7">
        <f t="shared" si="31"/>
        <v>2442</v>
      </c>
      <c r="L547" s="17"/>
      <c r="M547" s="56">
        <v>45930</v>
      </c>
      <c r="N547" s="12">
        <f t="shared" si="29"/>
        <v>0</v>
      </c>
      <c r="O547" s="12"/>
      <c r="P547" s="12"/>
      <c r="Q547" s="57" t="s">
        <v>93</v>
      </c>
    </row>
    <row r="548" spans="1:17" ht="15.75" x14ac:dyDescent="0.25">
      <c r="A548" s="55" t="s">
        <v>91</v>
      </c>
      <c r="B548" s="12" t="str">
        <f t="shared" si="30"/>
        <v>TIN CANNEW YORK20</v>
      </c>
      <c r="C548" s="13" t="str">
        <f>VLOOKUP(D548,[1]equiv!A:B,2,FALSE)</f>
        <v>NIG</v>
      </c>
      <c r="D548" t="s">
        <v>105</v>
      </c>
      <c r="E548" t="s">
        <v>108</v>
      </c>
      <c r="F548">
        <v>20</v>
      </c>
      <c r="G548">
        <v>1100</v>
      </c>
      <c r="H548" t="s">
        <v>47</v>
      </c>
      <c r="I548" t="s">
        <v>32</v>
      </c>
      <c r="J548">
        <v>621</v>
      </c>
      <c r="K548" s="7">
        <f t="shared" si="31"/>
        <v>1721</v>
      </c>
      <c r="L548" s="17"/>
      <c r="M548" s="56">
        <v>45930</v>
      </c>
      <c r="N548" s="12">
        <f t="shared" si="29"/>
        <v>0</v>
      </c>
      <c r="O548" s="12"/>
      <c r="P548" s="12"/>
      <c r="Q548" s="57" t="s">
        <v>93</v>
      </c>
    </row>
    <row r="549" spans="1:17" ht="15.75" x14ac:dyDescent="0.25">
      <c r="A549" s="55" t="s">
        <v>91</v>
      </c>
      <c r="B549" s="12" t="str">
        <f t="shared" si="30"/>
        <v>TIN CANPHILADELPHIA40</v>
      </c>
      <c r="C549" s="13" t="str">
        <f>VLOOKUP(D549,[1]equiv!A:B,2,FALSE)</f>
        <v>NIG</v>
      </c>
      <c r="D549" t="s">
        <v>105</v>
      </c>
      <c r="E549" t="s">
        <v>109</v>
      </c>
      <c r="F549">
        <v>40</v>
      </c>
      <c r="G549">
        <v>1300</v>
      </c>
      <c r="H549" t="s">
        <v>47</v>
      </c>
      <c r="I549" t="s">
        <v>32</v>
      </c>
      <c r="J549">
        <v>1242</v>
      </c>
      <c r="K549" s="7">
        <f t="shared" si="31"/>
        <v>2542</v>
      </c>
      <c r="L549" s="17"/>
      <c r="M549" s="56">
        <v>45930</v>
      </c>
      <c r="N549" s="12">
        <f t="shared" si="29"/>
        <v>0</v>
      </c>
      <c r="O549" s="12"/>
      <c r="P549" s="12"/>
      <c r="Q549" s="57" t="s">
        <v>93</v>
      </c>
    </row>
    <row r="550" spans="1:17" ht="15.75" x14ac:dyDescent="0.25">
      <c r="A550" s="55" t="s">
        <v>91</v>
      </c>
      <c r="B550" s="12" t="str">
        <f t="shared" si="30"/>
        <v>TIN CANPHILADELPHIA20</v>
      </c>
      <c r="C550" s="13" t="str">
        <f>VLOOKUP(D550,[1]equiv!A:B,2,FALSE)</f>
        <v>NIG</v>
      </c>
      <c r="D550" t="s">
        <v>105</v>
      </c>
      <c r="E550" t="s">
        <v>109</v>
      </c>
      <c r="F550">
        <v>20</v>
      </c>
      <c r="G550">
        <v>1200</v>
      </c>
      <c r="H550" t="s">
        <v>47</v>
      </c>
      <c r="I550" t="s">
        <v>32</v>
      </c>
      <c r="J550">
        <v>621</v>
      </c>
      <c r="K550" s="7">
        <f t="shared" si="31"/>
        <v>1821</v>
      </c>
      <c r="L550" s="17"/>
      <c r="M550" s="56">
        <v>45930</v>
      </c>
      <c r="N550" s="12">
        <f t="shared" si="29"/>
        <v>0</v>
      </c>
      <c r="O550" s="12"/>
      <c r="P550" s="12"/>
      <c r="Q550" s="57" t="s">
        <v>93</v>
      </c>
    </row>
    <row r="551" spans="1:17" ht="15.75" x14ac:dyDescent="0.25">
      <c r="A551" s="55" t="s">
        <v>91</v>
      </c>
      <c r="B551" s="12" t="str">
        <f t="shared" si="30"/>
        <v>MOMBASANEW YORK40</v>
      </c>
      <c r="C551" s="13" t="str">
        <f>VLOOKUP(D551,[1]equiv!A:B,2,FALSE)</f>
        <v>KEN</v>
      </c>
      <c r="D551" t="s">
        <v>107</v>
      </c>
      <c r="E551" t="s">
        <v>108</v>
      </c>
      <c r="F551">
        <v>40</v>
      </c>
      <c r="G551">
        <v>688</v>
      </c>
      <c r="H551" t="s">
        <v>47</v>
      </c>
      <c r="I551" t="s">
        <v>32</v>
      </c>
      <c r="J551">
        <v>1242</v>
      </c>
      <c r="K551" s="7">
        <f t="shared" si="31"/>
        <v>1930</v>
      </c>
      <c r="L551" s="17"/>
      <c r="M551" s="56">
        <v>45930</v>
      </c>
      <c r="N551" s="12">
        <f t="shared" si="29"/>
        <v>0</v>
      </c>
      <c r="O551" s="12"/>
      <c r="P551" s="12"/>
      <c r="Q551" s="57" t="s">
        <v>93</v>
      </c>
    </row>
    <row r="552" spans="1:17" ht="15.75" x14ac:dyDescent="0.25">
      <c r="A552" s="55" t="s">
        <v>91</v>
      </c>
      <c r="B552" s="12" t="str">
        <f t="shared" si="30"/>
        <v>MOMBASANEW YORK20</v>
      </c>
      <c r="C552" s="13" t="str">
        <f>VLOOKUP(D552,[1]equiv!A:B,2,FALSE)</f>
        <v>KEN</v>
      </c>
      <c r="D552" t="s">
        <v>107</v>
      </c>
      <c r="E552" t="s">
        <v>108</v>
      </c>
      <c r="F552">
        <v>20</v>
      </c>
      <c r="G552">
        <v>344</v>
      </c>
      <c r="H552" t="s">
        <v>47</v>
      </c>
      <c r="I552" t="s">
        <v>32</v>
      </c>
      <c r="J552">
        <v>621</v>
      </c>
      <c r="K552" s="7">
        <f t="shared" si="31"/>
        <v>965</v>
      </c>
      <c r="L552" s="17"/>
      <c r="M552" s="56">
        <v>45930</v>
      </c>
      <c r="N552" s="12">
        <f t="shared" si="29"/>
        <v>0</v>
      </c>
      <c r="O552" s="12"/>
      <c r="P552" s="12"/>
      <c r="Q552" s="57" t="s">
        <v>93</v>
      </c>
    </row>
    <row r="553" spans="1:17" ht="15.75" x14ac:dyDescent="0.25">
      <c r="A553" s="55" t="s">
        <v>91</v>
      </c>
      <c r="B553" s="12" t="str">
        <f t="shared" si="30"/>
        <v>CARTAGENABATAM40</v>
      </c>
      <c r="C553" s="13" t="str">
        <f>VLOOKUP(D553,[1]equiv!A:B,2,FALSE)</f>
        <v>COL</v>
      </c>
      <c r="D553" t="s">
        <v>92</v>
      </c>
      <c r="E553" t="s">
        <v>102</v>
      </c>
      <c r="F553">
        <v>40</v>
      </c>
      <c r="G553">
        <v>972</v>
      </c>
      <c r="H553" t="s">
        <v>47</v>
      </c>
      <c r="I553" t="s">
        <v>32</v>
      </c>
      <c r="J553">
        <v>0</v>
      </c>
      <c r="K553" s="7">
        <f t="shared" si="31"/>
        <v>972</v>
      </c>
      <c r="L553" s="17"/>
      <c r="M553" s="56">
        <v>45930</v>
      </c>
      <c r="N553" s="12">
        <f t="shared" si="29"/>
        <v>0</v>
      </c>
      <c r="O553" s="12"/>
      <c r="P553" s="12"/>
      <c r="Q553" s="57" t="s">
        <v>93</v>
      </c>
    </row>
    <row r="554" spans="1:17" ht="15.75" x14ac:dyDescent="0.25">
      <c r="A554" s="55" t="s">
        <v>91</v>
      </c>
      <c r="B554" s="12" t="str">
        <f t="shared" si="30"/>
        <v>CARTAGENAJAKARTA40</v>
      </c>
      <c r="C554" s="13" t="str">
        <f>VLOOKUP(D554,[1]equiv!A:B,2,FALSE)</f>
        <v>COL</v>
      </c>
      <c r="D554" t="s">
        <v>92</v>
      </c>
      <c r="E554" t="s">
        <v>103</v>
      </c>
      <c r="F554">
        <v>40</v>
      </c>
      <c r="G554">
        <v>772</v>
      </c>
      <c r="H554" t="s">
        <v>47</v>
      </c>
      <c r="I554" t="s">
        <v>32</v>
      </c>
      <c r="J554">
        <v>0</v>
      </c>
      <c r="K554" s="7">
        <f t="shared" si="31"/>
        <v>772</v>
      </c>
      <c r="L554" s="17"/>
      <c r="M554" s="56">
        <v>45930</v>
      </c>
      <c r="N554" s="12">
        <f t="shared" si="29"/>
        <v>0</v>
      </c>
      <c r="O554" s="12"/>
      <c r="P554" s="12"/>
      <c r="Q554" s="57" t="s">
        <v>93</v>
      </c>
    </row>
    <row r="555" spans="1:17" ht="15.75" x14ac:dyDescent="0.25">
      <c r="A555" s="55" t="s">
        <v>91</v>
      </c>
      <c r="B555" s="12" t="str">
        <f t="shared" si="30"/>
        <v>CARTAGENASURABAYA40</v>
      </c>
      <c r="C555" s="13" t="str">
        <f>VLOOKUP(D555,[1]equiv!A:B,2,FALSE)</f>
        <v>COL</v>
      </c>
      <c r="D555" t="s">
        <v>92</v>
      </c>
      <c r="E555" t="s">
        <v>70</v>
      </c>
      <c r="F555">
        <v>40</v>
      </c>
      <c r="G555">
        <v>772</v>
      </c>
      <c r="H555" t="s">
        <v>47</v>
      </c>
      <c r="I555" t="s">
        <v>32</v>
      </c>
      <c r="J555">
        <v>0</v>
      </c>
      <c r="K555" s="7">
        <f t="shared" si="31"/>
        <v>772</v>
      </c>
      <c r="L555" s="17"/>
      <c r="M555" s="56">
        <v>45930</v>
      </c>
      <c r="N555" s="12">
        <f t="shared" si="29"/>
        <v>0</v>
      </c>
      <c r="O555" s="12"/>
      <c r="P555" s="12"/>
      <c r="Q555" s="57" t="s">
        <v>93</v>
      </c>
    </row>
    <row r="556" spans="1:17" ht="15.75" x14ac:dyDescent="0.25">
      <c r="A556" s="55" t="s">
        <v>91</v>
      </c>
      <c r="B556" s="12" t="str">
        <f t="shared" si="30"/>
        <v>CARTAGENAPASIR GUDANG40</v>
      </c>
      <c r="C556" s="13" t="str">
        <f>VLOOKUP(D556,[1]equiv!A:B,2,FALSE)</f>
        <v>COL</v>
      </c>
      <c r="D556" t="s">
        <v>92</v>
      </c>
      <c r="E556" t="s">
        <v>53</v>
      </c>
      <c r="F556">
        <v>40</v>
      </c>
      <c r="G556">
        <v>772</v>
      </c>
      <c r="H556" t="s">
        <v>47</v>
      </c>
      <c r="I556" t="s">
        <v>32</v>
      </c>
      <c r="J556">
        <v>0</v>
      </c>
      <c r="K556" s="7">
        <f t="shared" si="31"/>
        <v>772</v>
      </c>
      <c r="L556" s="17"/>
      <c r="M556" s="56">
        <v>45930</v>
      </c>
      <c r="N556" s="12">
        <f t="shared" si="29"/>
        <v>0</v>
      </c>
      <c r="O556" s="12"/>
      <c r="P556" s="12"/>
      <c r="Q556" s="57" t="s">
        <v>93</v>
      </c>
    </row>
    <row r="557" spans="1:17" ht="15.75" x14ac:dyDescent="0.25">
      <c r="A557" s="55" t="s">
        <v>91</v>
      </c>
      <c r="B557" s="12" t="str">
        <f t="shared" si="30"/>
        <v>CARTAGENAPTP40</v>
      </c>
      <c r="C557" s="13" t="str">
        <f>VLOOKUP(D557,[1]equiv!A:B,2,FALSE)</f>
        <v>COL</v>
      </c>
      <c r="D557" t="s">
        <v>92</v>
      </c>
      <c r="E557" t="s">
        <v>41</v>
      </c>
      <c r="F557">
        <v>40</v>
      </c>
      <c r="G557">
        <v>472</v>
      </c>
      <c r="H557" t="s">
        <v>47</v>
      </c>
      <c r="I557" t="s">
        <v>32</v>
      </c>
      <c r="J557">
        <v>0</v>
      </c>
      <c r="K557" s="7">
        <f t="shared" si="31"/>
        <v>472</v>
      </c>
      <c r="L557" s="17"/>
      <c r="M557" s="56">
        <v>45930</v>
      </c>
      <c r="N557" s="12">
        <f t="shared" si="29"/>
        <v>0</v>
      </c>
      <c r="O557" s="12"/>
      <c r="P557" s="12"/>
      <c r="Q557" s="57" t="s">
        <v>93</v>
      </c>
    </row>
    <row r="558" spans="1:17" ht="15.75" x14ac:dyDescent="0.25">
      <c r="A558" s="55" t="s">
        <v>91</v>
      </c>
      <c r="B558" s="12" t="str">
        <f t="shared" si="30"/>
        <v>CAUCEDOBATAM40</v>
      </c>
      <c r="C558" s="13" t="str">
        <f>VLOOKUP(D558,[1]equiv!A:B,2,FALSE)</f>
        <v>REP</v>
      </c>
      <c r="D558" t="s">
        <v>101</v>
      </c>
      <c r="E558" t="s">
        <v>102</v>
      </c>
      <c r="F558">
        <v>40</v>
      </c>
      <c r="G558">
        <v>960</v>
      </c>
      <c r="H558" t="s">
        <v>47</v>
      </c>
      <c r="I558" t="s">
        <v>32</v>
      </c>
      <c r="J558">
        <v>0</v>
      </c>
      <c r="K558" s="7">
        <f t="shared" si="31"/>
        <v>960</v>
      </c>
      <c r="L558" s="17"/>
      <c r="M558" s="56">
        <v>45930</v>
      </c>
      <c r="N558" s="12">
        <f t="shared" si="29"/>
        <v>0</v>
      </c>
      <c r="O558" s="12"/>
      <c r="P558" s="12"/>
      <c r="Q558" s="57" t="s">
        <v>93</v>
      </c>
    </row>
    <row r="559" spans="1:17" ht="15.75" x14ac:dyDescent="0.25">
      <c r="A559" s="55" t="s">
        <v>91</v>
      </c>
      <c r="B559" s="12" t="str">
        <f t="shared" si="30"/>
        <v>CAUCEDOJAKARTA40</v>
      </c>
      <c r="C559" s="13" t="str">
        <f>VLOOKUP(D559,[1]equiv!A:B,2,FALSE)</f>
        <v>REP</v>
      </c>
      <c r="D559" t="s">
        <v>101</v>
      </c>
      <c r="E559" t="s">
        <v>103</v>
      </c>
      <c r="F559">
        <v>40</v>
      </c>
      <c r="G559">
        <v>560</v>
      </c>
      <c r="H559" t="s">
        <v>47</v>
      </c>
      <c r="I559" t="s">
        <v>32</v>
      </c>
      <c r="J559">
        <v>0</v>
      </c>
      <c r="K559" s="7">
        <f t="shared" si="31"/>
        <v>560</v>
      </c>
      <c r="L559" s="17"/>
      <c r="M559" s="56">
        <v>45930</v>
      </c>
      <c r="N559" s="12">
        <f t="shared" si="29"/>
        <v>0</v>
      </c>
      <c r="O559" s="12"/>
      <c r="P559" s="12"/>
      <c r="Q559" s="57" t="s">
        <v>93</v>
      </c>
    </row>
    <row r="560" spans="1:17" ht="15.75" x14ac:dyDescent="0.25">
      <c r="A560" s="55" t="s">
        <v>91</v>
      </c>
      <c r="B560" s="12" t="str">
        <f t="shared" si="30"/>
        <v>CAUCEDOSURABAYA40</v>
      </c>
      <c r="C560" s="13" t="str">
        <f>VLOOKUP(D560,[1]equiv!A:B,2,FALSE)</f>
        <v>REP</v>
      </c>
      <c r="D560" t="s">
        <v>101</v>
      </c>
      <c r="E560" t="s">
        <v>70</v>
      </c>
      <c r="F560">
        <v>40</v>
      </c>
      <c r="G560">
        <v>544</v>
      </c>
      <c r="H560" t="s">
        <v>47</v>
      </c>
      <c r="I560" t="s">
        <v>32</v>
      </c>
      <c r="J560">
        <v>0</v>
      </c>
      <c r="K560" s="7">
        <f t="shared" si="31"/>
        <v>544</v>
      </c>
      <c r="L560" s="17"/>
      <c r="M560" s="56">
        <v>45930</v>
      </c>
      <c r="N560" s="12">
        <f t="shared" si="29"/>
        <v>0</v>
      </c>
      <c r="O560" s="12"/>
      <c r="P560" s="12"/>
      <c r="Q560" s="57" t="s">
        <v>93</v>
      </c>
    </row>
    <row r="561" spans="1:17" ht="15.75" x14ac:dyDescent="0.25">
      <c r="A561" s="55" t="s">
        <v>91</v>
      </c>
      <c r="B561" s="12" t="str">
        <f t="shared" si="30"/>
        <v>CAUCEDOPASIR GUDANG40</v>
      </c>
      <c r="C561" s="13" t="str">
        <f>VLOOKUP(D561,[1]equiv!A:B,2,FALSE)</f>
        <v>REP</v>
      </c>
      <c r="D561" t="s">
        <v>101</v>
      </c>
      <c r="E561" t="s">
        <v>53</v>
      </c>
      <c r="F561">
        <v>40</v>
      </c>
      <c r="G561">
        <v>489</v>
      </c>
      <c r="H561" t="s">
        <v>47</v>
      </c>
      <c r="I561" t="s">
        <v>32</v>
      </c>
      <c r="J561">
        <v>0</v>
      </c>
      <c r="K561" s="7">
        <f t="shared" si="31"/>
        <v>489</v>
      </c>
      <c r="L561" s="17"/>
      <c r="M561" s="56">
        <v>45930</v>
      </c>
      <c r="N561" s="12">
        <f t="shared" si="29"/>
        <v>0</v>
      </c>
      <c r="O561" s="12"/>
      <c r="P561" s="12"/>
      <c r="Q561" s="57" t="s">
        <v>93</v>
      </c>
    </row>
    <row r="562" spans="1:17" ht="15.75" x14ac:dyDescent="0.25">
      <c r="A562" s="55" t="s">
        <v>91</v>
      </c>
      <c r="B562" s="12" t="str">
        <f t="shared" si="30"/>
        <v>CAUCEDOPTP40</v>
      </c>
      <c r="C562" s="13" t="str">
        <f>VLOOKUP(D562,[1]equiv!A:B,2,FALSE)</f>
        <v>REP</v>
      </c>
      <c r="D562" t="s">
        <v>101</v>
      </c>
      <c r="E562" t="s">
        <v>41</v>
      </c>
      <c r="F562">
        <v>40</v>
      </c>
      <c r="G562">
        <v>360</v>
      </c>
      <c r="H562" t="s">
        <v>47</v>
      </c>
      <c r="I562" t="s">
        <v>32</v>
      </c>
      <c r="J562">
        <v>0</v>
      </c>
      <c r="K562" s="7">
        <f t="shared" si="31"/>
        <v>360</v>
      </c>
      <c r="L562" s="17"/>
      <c r="M562" s="56">
        <v>45930</v>
      </c>
      <c r="N562" s="12">
        <f t="shared" si="29"/>
        <v>0</v>
      </c>
      <c r="O562" s="12"/>
      <c r="P562" s="12"/>
      <c r="Q562" s="57" t="s">
        <v>93</v>
      </c>
    </row>
    <row r="563" spans="1:17" ht="15.75" x14ac:dyDescent="0.25">
      <c r="A563" s="55" t="s">
        <v>91</v>
      </c>
      <c r="B563" s="12" t="str">
        <f t="shared" si="30"/>
        <v>GUAYAQUILBATAM40</v>
      </c>
      <c r="C563" s="13" t="str">
        <f>VLOOKUP(D563,[1]equiv!A:B,2,FALSE)</f>
        <v>ECU</v>
      </c>
      <c r="D563" t="s">
        <v>97</v>
      </c>
      <c r="E563" t="s">
        <v>102</v>
      </c>
      <c r="F563">
        <v>40</v>
      </c>
      <c r="G563">
        <v>698</v>
      </c>
      <c r="H563" t="s">
        <v>47</v>
      </c>
      <c r="I563" t="s">
        <v>32</v>
      </c>
      <c r="J563">
        <v>0</v>
      </c>
      <c r="K563" s="7">
        <f t="shared" si="31"/>
        <v>698</v>
      </c>
      <c r="L563" s="17"/>
      <c r="M563" s="56">
        <v>45930</v>
      </c>
      <c r="N563" s="12">
        <f t="shared" si="29"/>
        <v>0</v>
      </c>
      <c r="O563" s="12"/>
      <c r="P563" s="12"/>
      <c r="Q563" s="57" t="s">
        <v>93</v>
      </c>
    </row>
    <row r="564" spans="1:17" ht="15.75" x14ac:dyDescent="0.25">
      <c r="A564" s="55" t="s">
        <v>91</v>
      </c>
      <c r="B564" s="12" t="str">
        <f t="shared" si="30"/>
        <v>GUAYAQUILJAKARTA40</v>
      </c>
      <c r="C564" s="13" t="str">
        <f>VLOOKUP(D564,[1]equiv!A:B,2,FALSE)</f>
        <v>ECU</v>
      </c>
      <c r="D564" t="s">
        <v>97</v>
      </c>
      <c r="E564" t="s">
        <v>103</v>
      </c>
      <c r="F564">
        <v>40</v>
      </c>
      <c r="G564">
        <v>448</v>
      </c>
      <c r="H564" t="s">
        <v>47</v>
      </c>
      <c r="I564" t="s">
        <v>32</v>
      </c>
      <c r="J564">
        <v>0</v>
      </c>
      <c r="K564" s="7">
        <f t="shared" si="31"/>
        <v>448</v>
      </c>
      <c r="L564" s="17"/>
      <c r="M564" s="56">
        <v>45930</v>
      </c>
      <c r="N564" s="12">
        <f t="shared" si="29"/>
        <v>0</v>
      </c>
      <c r="O564" s="12"/>
      <c r="P564" s="12"/>
      <c r="Q564" s="57" t="s">
        <v>93</v>
      </c>
    </row>
    <row r="565" spans="1:17" ht="15.75" x14ac:dyDescent="0.25">
      <c r="A565" s="55" t="s">
        <v>91</v>
      </c>
      <c r="B565" s="12" t="str">
        <f t="shared" si="30"/>
        <v>GUAYAQUILSURABAYA40</v>
      </c>
      <c r="C565" s="13" t="str">
        <f>VLOOKUP(D565,[1]equiv!A:B,2,FALSE)</f>
        <v>ECU</v>
      </c>
      <c r="D565" t="s">
        <v>97</v>
      </c>
      <c r="E565" t="s">
        <v>70</v>
      </c>
      <c r="F565">
        <v>40</v>
      </c>
      <c r="G565">
        <v>490</v>
      </c>
      <c r="H565" t="s">
        <v>47</v>
      </c>
      <c r="I565" t="s">
        <v>32</v>
      </c>
      <c r="J565">
        <v>0</v>
      </c>
      <c r="K565" s="7">
        <f t="shared" si="31"/>
        <v>490</v>
      </c>
      <c r="L565" s="17"/>
      <c r="M565" s="56">
        <v>45930</v>
      </c>
      <c r="N565" s="12">
        <f t="shared" si="29"/>
        <v>0</v>
      </c>
      <c r="O565" s="12"/>
      <c r="P565" s="12"/>
      <c r="Q565" s="57" t="s">
        <v>93</v>
      </c>
    </row>
    <row r="566" spans="1:17" ht="15.75" x14ac:dyDescent="0.25">
      <c r="A566" s="55" t="s">
        <v>91</v>
      </c>
      <c r="B566" s="12" t="str">
        <f t="shared" si="30"/>
        <v>GUAYAQUILPASIR GUDANG40</v>
      </c>
      <c r="C566" s="13" t="str">
        <f>VLOOKUP(D566,[1]equiv!A:B,2,FALSE)</f>
        <v>ECU</v>
      </c>
      <c r="D566" t="s">
        <v>97</v>
      </c>
      <c r="E566" t="s">
        <v>53</v>
      </c>
      <c r="F566">
        <v>40</v>
      </c>
      <c r="G566">
        <v>386</v>
      </c>
      <c r="H566" t="s">
        <v>47</v>
      </c>
      <c r="I566" t="s">
        <v>32</v>
      </c>
      <c r="J566">
        <v>0</v>
      </c>
      <c r="K566" s="7">
        <f t="shared" si="31"/>
        <v>386</v>
      </c>
      <c r="L566" s="17"/>
      <c r="M566" s="56">
        <v>45930</v>
      </c>
      <c r="N566" s="12">
        <f t="shared" si="29"/>
        <v>0</v>
      </c>
      <c r="O566" s="12"/>
      <c r="P566" s="12"/>
      <c r="Q566" s="57" t="s">
        <v>93</v>
      </c>
    </row>
    <row r="567" spans="1:17" ht="15.75" x14ac:dyDescent="0.25">
      <c r="A567" s="55" t="s">
        <v>91</v>
      </c>
      <c r="B567" s="12" t="str">
        <f t="shared" si="30"/>
        <v>GUAYAQUILPTP40</v>
      </c>
      <c r="C567" s="13" t="str">
        <f>VLOOKUP(D567,[1]equiv!A:B,2,FALSE)</f>
        <v>ECU</v>
      </c>
      <c r="D567" t="s">
        <v>97</v>
      </c>
      <c r="E567" t="s">
        <v>41</v>
      </c>
      <c r="F567">
        <v>40</v>
      </c>
      <c r="G567">
        <v>86</v>
      </c>
      <c r="H567" t="s">
        <v>47</v>
      </c>
      <c r="I567" t="s">
        <v>32</v>
      </c>
      <c r="J567">
        <v>0</v>
      </c>
      <c r="K567" s="7">
        <f t="shared" si="31"/>
        <v>86</v>
      </c>
      <c r="L567" s="17"/>
      <c r="M567" s="56">
        <v>45930</v>
      </c>
      <c r="N567" s="12">
        <f t="shared" si="29"/>
        <v>0</v>
      </c>
      <c r="O567" s="12"/>
      <c r="P567" s="12"/>
      <c r="Q567" s="57" t="s">
        <v>93</v>
      </c>
    </row>
    <row r="568" spans="1:17" ht="15.75" x14ac:dyDescent="0.25">
      <c r="A568" s="55" t="s">
        <v>91</v>
      </c>
      <c r="B568" s="12" t="str">
        <f t="shared" si="30"/>
        <v>POSORJABATAM40</v>
      </c>
      <c r="C568" s="13" t="str">
        <f>VLOOKUP(D568,[1]equiv!A:B,2,FALSE)</f>
        <v>ECU</v>
      </c>
      <c r="D568" t="s">
        <v>98</v>
      </c>
      <c r="E568" t="s">
        <v>102</v>
      </c>
      <c r="F568">
        <v>40</v>
      </c>
      <c r="G568">
        <v>924</v>
      </c>
      <c r="H568" t="s">
        <v>47</v>
      </c>
      <c r="I568" t="s">
        <v>32</v>
      </c>
      <c r="J568">
        <v>0</v>
      </c>
      <c r="K568" s="7">
        <f t="shared" si="31"/>
        <v>924</v>
      </c>
      <c r="L568" s="17"/>
      <c r="M568" s="56">
        <v>45930</v>
      </c>
      <c r="N568" s="12">
        <f t="shared" si="29"/>
        <v>0</v>
      </c>
      <c r="O568" s="12"/>
      <c r="P568" s="12"/>
      <c r="Q568" s="57" t="s">
        <v>93</v>
      </c>
    </row>
    <row r="569" spans="1:17" ht="15.75" x14ac:dyDescent="0.25">
      <c r="A569" s="55" t="s">
        <v>91</v>
      </c>
      <c r="B569" s="12" t="str">
        <f t="shared" si="30"/>
        <v>POSORJAJAKARTA40</v>
      </c>
      <c r="C569" s="13" t="str">
        <f>VLOOKUP(D569,[1]equiv!A:B,2,FALSE)</f>
        <v>ECU</v>
      </c>
      <c r="D569" t="s">
        <v>98</v>
      </c>
      <c r="E569" t="s">
        <v>103</v>
      </c>
      <c r="F569">
        <v>40</v>
      </c>
      <c r="G569">
        <v>682</v>
      </c>
      <c r="H569" t="s">
        <v>47</v>
      </c>
      <c r="I569" t="s">
        <v>32</v>
      </c>
      <c r="J569">
        <v>0</v>
      </c>
      <c r="K569" s="7">
        <f t="shared" si="31"/>
        <v>682</v>
      </c>
      <c r="L569" s="17"/>
      <c r="M569" s="56">
        <v>45930</v>
      </c>
      <c r="N569" s="12">
        <f t="shared" si="29"/>
        <v>0</v>
      </c>
      <c r="O569" s="12"/>
      <c r="P569" s="12"/>
      <c r="Q569" s="57" t="s">
        <v>93</v>
      </c>
    </row>
    <row r="570" spans="1:17" ht="15.75" x14ac:dyDescent="0.25">
      <c r="A570" s="55" t="s">
        <v>91</v>
      </c>
      <c r="B570" s="12" t="str">
        <f t="shared" si="30"/>
        <v>POSORJASURABAYA40</v>
      </c>
      <c r="C570" s="13" t="str">
        <f>VLOOKUP(D570,[1]equiv!A:B,2,FALSE)</f>
        <v>ECU</v>
      </c>
      <c r="D570" t="s">
        <v>98</v>
      </c>
      <c r="E570" t="s">
        <v>70</v>
      </c>
      <c r="F570">
        <v>40</v>
      </c>
      <c r="G570">
        <v>730</v>
      </c>
      <c r="H570" t="s">
        <v>47</v>
      </c>
      <c r="I570" t="s">
        <v>32</v>
      </c>
      <c r="J570">
        <v>0</v>
      </c>
      <c r="K570" s="7">
        <f t="shared" si="31"/>
        <v>730</v>
      </c>
      <c r="L570" s="17"/>
      <c r="M570" s="56">
        <v>45930</v>
      </c>
      <c r="N570" s="12">
        <f t="shared" si="29"/>
        <v>0</v>
      </c>
      <c r="O570" s="12"/>
      <c r="P570" s="12"/>
      <c r="Q570" s="57" t="s">
        <v>93</v>
      </c>
    </row>
    <row r="571" spans="1:17" ht="15.75" x14ac:dyDescent="0.25">
      <c r="A571" s="55" t="s">
        <v>91</v>
      </c>
      <c r="B571" s="12" t="str">
        <f t="shared" si="30"/>
        <v>POSORJAPASIR GUDANG40</v>
      </c>
      <c r="C571" s="13" t="str">
        <f>VLOOKUP(D571,[1]equiv!A:B,2,FALSE)</f>
        <v>ECU</v>
      </c>
      <c r="D571" t="s">
        <v>98</v>
      </c>
      <c r="E571" t="s">
        <v>53</v>
      </c>
      <c r="F571">
        <v>40</v>
      </c>
      <c r="G571">
        <v>610</v>
      </c>
      <c r="H571" t="s">
        <v>47</v>
      </c>
      <c r="I571" t="s">
        <v>32</v>
      </c>
      <c r="J571">
        <v>0</v>
      </c>
      <c r="K571" s="7">
        <f t="shared" si="31"/>
        <v>610</v>
      </c>
      <c r="L571" s="17"/>
      <c r="M571" s="56">
        <v>45930</v>
      </c>
      <c r="N571" s="12">
        <f t="shared" si="29"/>
        <v>0</v>
      </c>
      <c r="O571" s="12"/>
      <c r="P571" s="12"/>
      <c r="Q571" s="57" t="s">
        <v>93</v>
      </c>
    </row>
    <row r="572" spans="1:17" ht="15.75" x14ac:dyDescent="0.25">
      <c r="A572" s="55" t="s">
        <v>91</v>
      </c>
      <c r="B572" s="12" t="str">
        <f t="shared" si="30"/>
        <v>POSORJAPTP40</v>
      </c>
      <c r="C572" s="13" t="str">
        <f>VLOOKUP(D572,[1]equiv!A:B,2,FALSE)</f>
        <v>ECU</v>
      </c>
      <c r="D572" t="s">
        <v>98</v>
      </c>
      <c r="E572" t="s">
        <v>41</v>
      </c>
      <c r="F572">
        <v>40</v>
      </c>
      <c r="G572">
        <v>386</v>
      </c>
      <c r="H572" t="s">
        <v>47</v>
      </c>
      <c r="I572" t="s">
        <v>32</v>
      </c>
      <c r="J572">
        <v>0</v>
      </c>
      <c r="K572" s="7">
        <f t="shared" si="31"/>
        <v>386</v>
      </c>
      <c r="L572" s="17"/>
      <c r="M572" s="56">
        <v>45930</v>
      </c>
      <c r="N572" s="12">
        <f t="shared" si="29"/>
        <v>0</v>
      </c>
      <c r="O572" s="12"/>
      <c r="P572" s="12"/>
      <c r="Q572" s="57" t="s">
        <v>93</v>
      </c>
    </row>
    <row r="573" spans="1:17" ht="15.75" x14ac:dyDescent="0.25">
      <c r="A573" s="55" t="s">
        <v>91</v>
      </c>
      <c r="B573" s="12" t="str">
        <f t="shared" si="30"/>
        <v>CALLAOBATAM40</v>
      </c>
      <c r="C573" s="13" t="str">
        <f>VLOOKUP(D573,[1]equiv!A:B,2,FALSE)</f>
        <v>PER</v>
      </c>
      <c r="D573" t="s">
        <v>99</v>
      </c>
      <c r="E573" t="s">
        <v>102</v>
      </c>
      <c r="F573">
        <v>40</v>
      </c>
      <c r="G573">
        <v>786</v>
      </c>
      <c r="H573" t="s">
        <v>47</v>
      </c>
      <c r="I573" t="s">
        <v>32</v>
      </c>
      <c r="J573">
        <v>0</v>
      </c>
      <c r="K573" s="7">
        <f t="shared" si="31"/>
        <v>786</v>
      </c>
      <c r="L573" s="17"/>
      <c r="M573" s="56">
        <v>45930</v>
      </c>
      <c r="N573" s="12">
        <f t="shared" si="29"/>
        <v>0</v>
      </c>
      <c r="O573" s="12"/>
      <c r="P573" s="12"/>
      <c r="Q573" s="57" t="s">
        <v>93</v>
      </c>
    </row>
    <row r="574" spans="1:17" ht="15.75" x14ac:dyDescent="0.25">
      <c r="A574" s="55" t="s">
        <v>91</v>
      </c>
      <c r="B574" s="12" t="str">
        <f t="shared" si="30"/>
        <v>CALLAOJAKARTA40</v>
      </c>
      <c r="C574" s="13" t="str">
        <f>VLOOKUP(D574,[1]equiv!A:B,2,FALSE)</f>
        <v>PER</v>
      </c>
      <c r="D574" t="s">
        <v>99</v>
      </c>
      <c r="E574" t="s">
        <v>103</v>
      </c>
      <c r="F574">
        <v>40</v>
      </c>
      <c r="G574">
        <v>500</v>
      </c>
      <c r="H574" t="s">
        <v>47</v>
      </c>
      <c r="I574" t="s">
        <v>32</v>
      </c>
      <c r="J574">
        <v>0</v>
      </c>
      <c r="K574" s="7">
        <f t="shared" si="31"/>
        <v>500</v>
      </c>
      <c r="L574" s="17"/>
      <c r="M574" s="56">
        <v>45930</v>
      </c>
      <c r="N574" s="12">
        <f t="shared" si="29"/>
        <v>0</v>
      </c>
      <c r="O574" s="12"/>
      <c r="P574" s="12"/>
      <c r="Q574" s="57" t="s">
        <v>93</v>
      </c>
    </row>
    <row r="575" spans="1:17" ht="15.75" x14ac:dyDescent="0.25">
      <c r="A575" s="55" t="s">
        <v>91</v>
      </c>
      <c r="B575" s="12" t="str">
        <f t="shared" si="30"/>
        <v>CALLAOSURABAYA40</v>
      </c>
      <c r="C575" s="13" t="str">
        <f>VLOOKUP(D575,[1]equiv!A:B,2,FALSE)</f>
        <v>PER</v>
      </c>
      <c r="D575" t="s">
        <v>99</v>
      </c>
      <c r="E575" t="s">
        <v>70</v>
      </c>
      <c r="F575">
        <v>40</v>
      </c>
      <c r="G575">
        <v>478</v>
      </c>
      <c r="H575" t="s">
        <v>47</v>
      </c>
      <c r="I575" t="s">
        <v>32</v>
      </c>
      <c r="J575">
        <v>0</v>
      </c>
      <c r="K575" s="7">
        <f t="shared" si="31"/>
        <v>478</v>
      </c>
      <c r="L575" s="17"/>
      <c r="M575" s="56">
        <v>45930</v>
      </c>
      <c r="N575" s="12">
        <f t="shared" si="29"/>
        <v>0</v>
      </c>
      <c r="O575" s="12"/>
      <c r="P575" s="12"/>
      <c r="Q575" s="57" t="s">
        <v>93</v>
      </c>
    </row>
    <row r="576" spans="1:17" ht="15.75" x14ac:dyDescent="0.25">
      <c r="A576" s="55" t="s">
        <v>91</v>
      </c>
      <c r="B576" s="12" t="str">
        <f t="shared" si="30"/>
        <v>CALLAOPASIR GUDANG40</v>
      </c>
      <c r="C576" s="13" t="str">
        <f>VLOOKUP(D576,[1]equiv!A:B,2,FALSE)</f>
        <v>PER</v>
      </c>
      <c r="D576" t="s">
        <v>99</v>
      </c>
      <c r="E576" t="s">
        <v>53</v>
      </c>
      <c r="F576">
        <v>40</v>
      </c>
      <c r="G576">
        <v>486</v>
      </c>
      <c r="H576" t="s">
        <v>47</v>
      </c>
      <c r="I576" t="s">
        <v>32</v>
      </c>
      <c r="J576">
        <v>0</v>
      </c>
      <c r="K576" s="7">
        <f t="shared" si="31"/>
        <v>486</v>
      </c>
      <c r="L576" s="17"/>
      <c r="M576" s="56">
        <v>45930</v>
      </c>
      <c r="N576" s="12">
        <f t="shared" si="29"/>
        <v>0</v>
      </c>
      <c r="O576" s="12"/>
      <c r="P576" s="12"/>
      <c r="Q576" s="57" t="s">
        <v>93</v>
      </c>
    </row>
    <row r="577" spans="1:17" ht="15.75" x14ac:dyDescent="0.25">
      <c r="A577" s="55" t="s">
        <v>91</v>
      </c>
      <c r="B577" s="12" t="str">
        <f t="shared" si="30"/>
        <v>CALLAOPTP40</v>
      </c>
      <c r="C577" s="13" t="str">
        <f>VLOOKUP(D577,[1]equiv!A:B,2,FALSE)</f>
        <v>PER</v>
      </c>
      <c r="D577" t="s">
        <v>99</v>
      </c>
      <c r="E577" t="s">
        <v>41</v>
      </c>
      <c r="F577">
        <v>40</v>
      </c>
      <c r="G577">
        <v>386</v>
      </c>
      <c r="H577" t="s">
        <v>47</v>
      </c>
      <c r="I577" t="s">
        <v>32</v>
      </c>
      <c r="J577">
        <v>0</v>
      </c>
      <c r="K577" s="7">
        <f t="shared" si="31"/>
        <v>386</v>
      </c>
      <c r="L577" s="17"/>
      <c r="M577" s="56">
        <v>45930</v>
      </c>
      <c r="N577" s="12">
        <f t="shared" si="29"/>
        <v>0</v>
      </c>
      <c r="O577" s="12"/>
      <c r="P577" s="12"/>
      <c r="Q577" s="57" t="s">
        <v>93</v>
      </c>
    </row>
    <row r="578" spans="1:17" ht="15.75" x14ac:dyDescent="0.25">
      <c r="A578" s="55" t="s">
        <v>91</v>
      </c>
      <c r="B578" s="12" t="str">
        <f t="shared" si="30"/>
        <v>PAITABATAM40</v>
      </c>
      <c r="C578" s="13" t="str">
        <f>VLOOKUP(D578,[1]equiv!A:B,2,FALSE)</f>
        <v>PER</v>
      </c>
      <c r="D578" t="s">
        <v>100</v>
      </c>
      <c r="E578" t="s">
        <v>102</v>
      </c>
      <c r="F578">
        <v>40</v>
      </c>
      <c r="G578">
        <v>786</v>
      </c>
      <c r="H578" t="s">
        <v>47</v>
      </c>
      <c r="I578" t="s">
        <v>32</v>
      </c>
      <c r="J578">
        <v>0</v>
      </c>
      <c r="K578" s="7">
        <f t="shared" si="31"/>
        <v>786</v>
      </c>
      <c r="L578" s="17"/>
      <c r="M578" s="56">
        <v>45930</v>
      </c>
      <c r="N578" s="12">
        <f t="shared" ref="N578:N641" si="32">IF(H578="not included",0,1)</f>
        <v>0</v>
      </c>
      <c r="O578" s="12"/>
      <c r="P578" s="12"/>
      <c r="Q578" s="57" t="s">
        <v>93</v>
      </c>
    </row>
    <row r="579" spans="1:17" ht="15.75" x14ac:dyDescent="0.25">
      <c r="A579" s="55" t="s">
        <v>91</v>
      </c>
      <c r="B579" s="12" t="str">
        <f t="shared" si="30"/>
        <v>PAITAJAKARTA40</v>
      </c>
      <c r="C579" s="13" t="str">
        <f>VLOOKUP(D579,[1]equiv!A:B,2,FALSE)</f>
        <v>PER</v>
      </c>
      <c r="D579" t="s">
        <v>100</v>
      </c>
      <c r="E579" t="s">
        <v>103</v>
      </c>
      <c r="F579">
        <v>40</v>
      </c>
      <c r="G579">
        <v>636</v>
      </c>
      <c r="H579" t="s">
        <v>47</v>
      </c>
      <c r="I579" t="s">
        <v>32</v>
      </c>
      <c r="J579">
        <v>0</v>
      </c>
      <c r="K579" s="7">
        <f t="shared" si="31"/>
        <v>636</v>
      </c>
      <c r="L579" s="17"/>
      <c r="M579" s="56">
        <v>45930</v>
      </c>
      <c r="N579" s="12">
        <f t="shared" si="32"/>
        <v>0</v>
      </c>
      <c r="O579" s="12"/>
      <c r="P579" s="12"/>
      <c r="Q579" s="57" t="s">
        <v>93</v>
      </c>
    </row>
    <row r="580" spans="1:17" ht="15.75" x14ac:dyDescent="0.25">
      <c r="A580" s="55" t="s">
        <v>91</v>
      </c>
      <c r="B580" s="12" t="str">
        <f t="shared" si="30"/>
        <v>PAITASURABAYA40</v>
      </c>
      <c r="C580" s="13" t="str">
        <f>VLOOKUP(D580,[1]equiv!A:B,2,FALSE)</f>
        <v>PER</v>
      </c>
      <c r="D580" t="s">
        <v>100</v>
      </c>
      <c r="E580" t="s">
        <v>70</v>
      </c>
      <c r="F580">
        <v>40</v>
      </c>
      <c r="G580">
        <v>680</v>
      </c>
      <c r="H580" t="s">
        <v>47</v>
      </c>
      <c r="I580" t="s">
        <v>32</v>
      </c>
      <c r="J580">
        <v>0</v>
      </c>
      <c r="K580" s="7">
        <f t="shared" si="31"/>
        <v>680</v>
      </c>
      <c r="L580" s="17"/>
      <c r="M580" s="56">
        <v>45930</v>
      </c>
      <c r="N580" s="12">
        <f t="shared" si="32"/>
        <v>0</v>
      </c>
      <c r="O580" s="12"/>
      <c r="P580" s="12"/>
      <c r="Q580" s="57" t="s">
        <v>93</v>
      </c>
    </row>
    <row r="581" spans="1:17" ht="15.75" x14ac:dyDescent="0.25">
      <c r="A581" s="55" t="s">
        <v>91</v>
      </c>
      <c r="B581" s="12" t="str">
        <f t="shared" si="30"/>
        <v>PAITAPASIR GUDANG40</v>
      </c>
      <c r="C581" s="13" t="str">
        <f>VLOOKUP(D581,[1]equiv!A:B,2,FALSE)</f>
        <v>PER</v>
      </c>
      <c r="D581" t="s">
        <v>100</v>
      </c>
      <c r="E581" t="s">
        <v>53</v>
      </c>
      <c r="F581">
        <v>40</v>
      </c>
      <c r="G581">
        <v>670</v>
      </c>
      <c r="H581" t="s">
        <v>47</v>
      </c>
      <c r="I581" t="s">
        <v>32</v>
      </c>
      <c r="J581">
        <v>0</v>
      </c>
      <c r="K581" s="7">
        <f t="shared" si="31"/>
        <v>670</v>
      </c>
      <c r="L581" s="17"/>
      <c r="M581" s="56">
        <v>45930</v>
      </c>
      <c r="N581" s="12">
        <f t="shared" si="32"/>
        <v>0</v>
      </c>
      <c r="O581" s="12"/>
      <c r="P581" s="12"/>
      <c r="Q581" s="57" t="s">
        <v>93</v>
      </c>
    </row>
    <row r="582" spans="1:17" ht="15.75" x14ac:dyDescent="0.25">
      <c r="A582" s="55" t="s">
        <v>91</v>
      </c>
      <c r="B582" s="12" t="str">
        <f t="shared" si="30"/>
        <v>PAITAPTP40</v>
      </c>
      <c r="C582" s="13" t="str">
        <f>VLOOKUP(D582,[1]equiv!A:B,2,FALSE)</f>
        <v>PER</v>
      </c>
      <c r="D582" t="s">
        <v>100</v>
      </c>
      <c r="E582" t="s">
        <v>41</v>
      </c>
      <c r="F582">
        <v>40</v>
      </c>
      <c r="G582">
        <v>365</v>
      </c>
      <c r="H582" t="s">
        <v>47</v>
      </c>
      <c r="I582" t="s">
        <v>32</v>
      </c>
      <c r="J582">
        <v>0</v>
      </c>
      <c r="K582" s="7">
        <f t="shared" si="31"/>
        <v>365</v>
      </c>
      <c r="L582" s="17"/>
      <c r="M582" s="56">
        <v>45930</v>
      </c>
      <c r="N582" s="12">
        <f t="shared" si="32"/>
        <v>0</v>
      </c>
      <c r="O582" s="12"/>
      <c r="P582" s="12"/>
      <c r="Q582" s="57" t="s">
        <v>93</v>
      </c>
    </row>
    <row r="583" spans="1:17" ht="15.75" x14ac:dyDescent="0.25">
      <c r="A583" s="55" t="s">
        <v>91</v>
      </c>
      <c r="B583" s="12" t="str">
        <f t="shared" ref="B583:B646" si="33">+D583&amp;E583&amp;F583</f>
        <v>ABIDJANANTWERP20</v>
      </c>
      <c r="C583" s="13" t="str">
        <f>VLOOKUP(D583,[1]equiv!A:B,2,FALSE)</f>
        <v>IVC</v>
      </c>
      <c r="D583" t="s">
        <v>46</v>
      </c>
      <c r="E583" t="s">
        <v>49</v>
      </c>
      <c r="F583">
        <v>20</v>
      </c>
      <c r="G583">
        <v>250</v>
      </c>
      <c r="H583" t="s">
        <v>47</v>
      </c>
      <c r="I583" t="s">
        <v>20</v>
      </c>
      <c r="J583">
        <v>208</v>
      </c>
      <c r="K583" s="7">
        <f t="shared" si="31"/>
        <v>458</v>
      </c>
      <c r="L583" s="17"/>
      <c r="M583" s="56">
        <v>45930</v>
      </c>
      <c r="N583" s="12">
        <f t="shared" si="32"/>
        <v>0</v>
      </c>
      <c r="O583" s="12"/>
      <c r="P583" s="12"/>
      <c r="Q583" s="57" t="s">
        <v>93</v>
      </c>
    </row>
    <row r="584" spans="1:17" ht="15.75" x14ac:dyDescent="0.25">
      <c r="A584" s="55" t="s">
        <v>91</v>
      </c>
      <c r="B584" s="12" t="str">
        <f t="shared" si="33"/>
        <v>ABIDJANANTWERP40</v>
      </c>
      <c r="C584" s="13" t="str">
        <f>VLOOKUP(D584,[1]equiv!A:B,2,FALSE)</f>
        <v>IVC</v>
      </c>
      <c r="D584" t="s">
        <v>46</v>
      </c>
      <c r="E584" t="s">
        <v>49</v>
      </c>
      <c r="F584">
        <v>40</v>
      </c>
      <c r="G584">
        <v>50</v>
      </c>
      <c r="H584" t="s">
        <v>47</v>
      </c>
      <c r="I584" t="s">
        <v>20</v>
      </c>
      <c r="J584">
        <v>416</v>
      </c>
      <c r="K584" s="7">
        <f t="shared" si="31"/>
        <v>466</v>
      </c>
      <c r="L584" s="17"/>
      <c r="M584" s="56">
        <v>45930</v>
      </c>
      <c r="N584" s="12">
        <f t="shared" si="32"/>
        <v>0</v>
      </c>
      <c r="O584" s="12"/>
      <c r="P584" s="12"/>
      <c r="Q584" s="57" t="s">
        <v>93</v>
      </c>
    </row>
    <row r="585" spans="1:17" ht="15.75" x14ac:dyDescent="0.25">
      <c r="A585" s="55" t="s">
        <v>91</v>
      </c>
      <c r="B585" s="12" t="str">
        <f t="shared" si="33"/>
        <v>ABIDJANAMSTERDAM20</v>
      </c>
      <c r="C585" s="13" t="str">
        <f>VLOOKUP(D585,[1]equiv!A:B,2,FALSE)</f>
        <v>IVC</v>
      </c>
      <c r="D585" t="s">
        <v>46</v>
      </c>
      <c r="E585" t="s">
        <v>94</v>
      </c>
      <c r="F585">
        <v>20</v>
      </c>
      <c r="G585">
        <v>425</v>
      </c>
      <c r="H585" t="s">
        <v>47</v>
      </c>
      <c r="I585" t="s">
        <v>20</v>
      </c>
      <c r="J585">
        <v>208</v>
      </c>
      <c r="K585" s="7">
        <f t="shared" si="31"/>
        <v>633</v>
      </c>
      <c r="L585" s="17"/>
      <c r="M585" s="56">
        <v>45930</v>
      </c>
      <c r="N585" s="12">
        <f t="shared" si="32"/>
        <v>0</v>
      </c>
      <c r="O585" s="12"/>
      <c r="P585" s="12"/>
      <c r="Q585" s="57" t="s">
        <v>93</v>
      </c>
    </row>
    <row r="586" spans="1:17" ht="15.75" x14ac:dyDescent="0.25">
      <c r="A586" s="55" t="s">
        <v>91</v>
      </c>
      <c r="B586" s="12" t="str">
        <f t="shared" si="33"/>
        <v>ABIDJANAMSTERDAM40</v>
      </c>
      <c r="C586" s="13" t="str">
        <f>VLOOKUP(D586,[1]equiv!A:B,2,FALSE)</f>
        <v>IVC</v>
      </c>
      <c r="D586" t="s">
        <v>46</v>
      </c>
      <c r="E586" t="s">
        <v>94</v>
      </c>
      <c r="F586">
        <v>40</v>
      </c>
      <c r="G586">
        <v>200</v>
      </c>
      <c r="H586" t="s">
        <v>47</v>
      </c>
      <c r="I586" t="s">
        <v>20</v>
      </c>
      <c r="J586">
        <v>416</v>
      </c>
      <c r="K586" s="7">
        <f t="shared" si="31"/>
        <v>616</v>
      </c>
      <c r="L586" s="17"/>
      <c r="M586" s="56">
        <v>45930</v>
      </c>
      <c r="N586" s="12">
        <f t="shared" si="32"/>
        <v>0</v>
      </c>
      <c r="O586" s="12"/>
      <c r="P586" s="12"/>
      <c r="Q586" s="57" t="s">
        <v>93</v>
      </c>
    </row>
    <row r="587" spans="1:17" ht="15.75" x14ac:dyDescent="0.25">
      <c r="A587" s="55" t="s">
        <v>91</v>
      </c>
      <c r="B587" s="12" t="str">
        <f t="shared" si="33"/>
        <v>ABIDJANROTTERDAM20</v>
      </c>
      <c r="C587" s="13" t="str">
        <f>VLOOKUP(D587,[1]equiv!A:B,2,FALSE)</f>
        <v>IVC</v>
      </c>
      <c r="D587" t="s">
        <v>46</v>
      </c>
      <c r="E587" t="s">
        <v>63</v>
      </c>
      <c r="F587">
        <v>20</v>
      </c>
      <c r="G587">
        <v>300</v>
      </c>
      <c r="H587" t="s">
        <v>47</v>
      </c>
      <c r="I587" t="s">
        <v>20</v>
      </c>
      <c r="J587">
        <v>208</v>
      </c>
      <c r="K587" s="7">
        <f t="shared" si="31"/>
        <v>508</v>
      </c>
      <c r="L587" s="17"/>
      <c r="M587" s="56">
        <v>45930</v>
      </c>
      <c r="N587" s="12">
        <f t="shared" si="32"/>
        <v>0</v>
      </c>
      <c r="O587" s="12"/>
      <c r="P587" s="12"/>
      <c r="Q587" s="57" t="s">
        <v>93</v>
      </c>
    </row>
    <row r="588" spans="1:17" ht="15.75" x14ac:dyDescent="0.25">
      <c r="A588" s="55" t="s">
        <v>91</v>
      </c>
      <c r="B588" s="12" t="str">
        <f t="shared" si="33"/>
        <v>ABIDJANROTTERDAM40</v>
      </c>
      <c r="C588" s="13" t="str">
        <f>VLOOKUP(D588,[1]equiv!A:B,2,FALSE)</f>
        <v>IVC</v>
      </c>
      <c r="D588" t="s">
        <v>46</v>
      </c>
      <c r="E588" t="s">
        <v>63</v>
      </c>
      <c r="F588">
        <v>40</v>
      </c>
      <c r="G588">
        <v>100</v>
      </c>
      <c r="H588" t="s">
        <v>47</v>
      </c>
      <c r="I588" t="s">
        <v>20</v>
      </c>
      <c r="J588">
        <v>416</v>
      </c>
      <c r="K588" s="7">
        <f t="shared" si="31"/>
        <v>516</v>
      </c>
      <c r="L588" s="17"/>
      <c r="M588" s="56">
        <v>45930</v>
      </c>
      <c r="N588" s="12">
        <f t="shared" si="32"/>
        <v>0</v>
      </c>
      <c r="O588" s="12"/>
      <c r="P588" s="12"/>
      <c r="Q588" s="57" t="s">
        <v>93</v>
      </c>
    </row>
    <row r="589" spans="1:17" ht="15.75" x14ac:dyDescent="0.25">
      <c r="A589" s="55" t="s">
        <v>91</v>
      </c>
      <c r="B589" s="12" t="str">
        <f t="shared" si="33"/>
        <v>ABIDJANHAMBURG20</v>
      </c>
      <c r="C589" s="13" t="str">
        <f>VLOOKUP(D589,[1]equiv!A:B,2,FALSE)</f>
        <v>IVC</v>
      </c>
      <c r="D589" t="s">
        <v>46</v>
      </c>
      <c r="E589" t="s">
        <v>52</v>
      </c>
      <c r="F589">
        <v>20</v>
      </c>
      <c r="G589">
        <v>250</v>
      </c>
      <c r="H589" t="s">
        <v>47</v>
      </c>
      <c r="I589" t="s">
        <v>20</v>
      </c>
      <c r="J589">
        <v>208</v>
      </c>
      <c r="K589" s="7">
        <f t="shared" si="31"/>
        <v>458</v>
      </c>
      <c r="L589" s="17"/>
      <c r="M589" s="56">
        <v>45930</v>
      </c>
      <c r="N589" s="12">
        <f t="shared" si="32"/>
        <v>0</v>
      </c>
      <c r="O589" s="12"/>
      <c r="P589" s="12"/>
      <c r="Q589" s="57" t="s">
        <v>93</v>
      </c>
    </row>
    <row r="590" spans="1:17" ht="15.75" x14ac:dyDescent="0.25">
      <c r="A590" s="55" t="s">
        <v>91</v>
      </c>
      <c r="B590" s="12" t="str">
        <f t="shared" si="33"/>
        <v>ABIDJANHAMBURG40</v>
      </c>
      <c r="C590" s="13" t="str">
        <f>VLOOKUP(D590,[1]equiv!A:B,2,FALSE)</f>
        <v>IVC</v>
      </c>
      <c r="D590" t="s">
        <v>46</v>
      </c>
      <c r="E590" t="s">
        <v>52</v>
      </c>
      <c r="F590">
        <v>40</v>
      </c>
      <c r="G590">
        <v>65</v>
      </c>
      <c r="H590" t="s">
        <v>47</v>
      </c>
      <c r="I590" t="s">
        <v>20</v>
      </c>
      <c r="J590">
        <v>416</v>
      </c>
      <c r="K590" s="7">
        <f t="shared" si="31"/>
        <v>481</v>
      </c>
      <c r="L590" s="17"/>
      <c r="M590" s="56">
        <v>45930</v>
      </c>
      <c r="N590" s="12">
        <f t="shared" si="32"/>
        <v>0</v>
      </c>
      <c r="O590" s="12"/>
      <c r="P590" s="12"/>
      <c r="Q590" s="57" t="s">
        <v>93</v>
      </c>
    </row>
    <row r="591" spans="1:17" ht="15.75" x14ac:dyDescent="0.25">
      <c r="A591" s="55" t="s">
        <v>91</v>
      </c>
      <c r="B591" s="12" t="str">
        <f t="shared" si="33"/>
        <v>ABIDJANBARCELONA20</v>
      </c>
      <c r="C591" s="13" t="str">
        <f>VLOOKUP(D591,[1]equiv!A:B,2,FALSE)</f>
        <v>IVC</v>
      </c>
      <c r="D591" t="s">
        <v>46</v>
      </c>
      <c r="E591" t="s">
        <v>51</v>
      </c>
      <c r="F591">
        <v>20</v>
      </c>
      <c r="G591">
        <v>400</v>
      </c>
      <c r="H591" t="s">
        <v>47</v>
      </c>
      <c r="I591" t="s">
        <v>20</v>
      </c>
      <c r="J591">
        <v>208</v>
      </c>
      <c r="K591" s="7">
        <f t="shared" si="31"/>
        <v>608</v>
      </c>
      <c r="L591" s="17"/>
      <c r="M591" s="56">
        <v>45930</v>
      </c>
      <c r="N591" s="12">
        <f t="shared" si="32"/>
        <v>0</v>
      </c>
      <c r="O591" s="12"/>
      <c r="P591" s="12"/>
      <c r="Q591" s="57" t="s">
        <v>93</v>
      </c>
    </row>
    <row r="592" spans="1:17" ht="15.75" x14ac:dyDescent="0.25">
      <c r="A592" s="55" t="s">
        <v>91</v>
      </c>
      <c r="B592" s="12" t="str">
        <f t="shared" si="33"/>
        <v>ABIDJANBARCELONA40</v>
      </c>
      <c r="C592" s="13" t="str">
        <f>VLOOKUP(D592,[1]equiv!A:B,2,FALSE)</f>
        <v>IVC</v>
      </c>
      <c r="D592" t="s">
        <v>46</v>
      </c>
      <c r="E592" t="s">
        <v>51</v>
      </c>
      <c r="F592">
        <v>40</v>
      </c>
      <c r="G592">
        <v>300</v>
      </c>
      <c r="H592" t="s">
        <v>47</v>
      </c>
      <c r="I592" t="s">
        <v>20</v>
      </c>
      <c r="J592">
        <v>416</v>
      </c>
      <c r="K592" s="7">
        <f t="shared" si="31"/>
        <v>716</v>
      </c>
      <c r="L592" s="17"/>
      <c r="M592" s="56">
        <v>45930</v>
      </c>
      <c r="N592" s="12">
        <f t="shared" si="32"/>
        <v>0</v>
      </c>
      <c r="O592" s="12"/>
      <c r="P592" s="12"/>
      <c r="Q592" s="57" t="s">
        <v>93</v>
      </c>
    </row>
    <row r="593" spans="1:17" ht="15.75" x14ac:dyDescent="0.25">
      <c r="A593" s="55" t="s">
        <v>91</v>
      </c>
      <c r="B593" s="12" t="str">
        <f t="shared" si="33"/>
        <v>ABIDJANVALENCIA20</v>
      </c>
      <c r="C593" s="13" t="str">
        <f>VLOOKUP(D593,[1]equiv!A:B,2,FALSE)</f>
        <v>IVC</v>
      </c>
      <c r="D593" t="s">
        <v>46</v>
      </c>
      <c r="E593" t="s">
        <v>55</v>
      </c>
      <c r="F593">
        <v>20</v>
      </c>
      <c r="G593">
        <v>400</v>
      </c>
      <c r="H593" t="s">
        <v>47</v>
      </c>
      <c r="I593" t="s">
        <v>20</v>
      </c>
      <c r="J593">
        <v>208</v>
      </c>
      <c r="K593" s="7">
        <f t="shared" si="31"/>
        <v>608</v>
      </c>
      <c r="L593" s="17"/>
      <c r="M593" s="56">
        <v>45930</v>
      </c>
      <c r="N593" s="12">
        <f t="shared" si="32"/>
        <v>0</v>
      </c>
      <c r="O593" s="12"/>
      <c r="P593" s="12"/>
      <c r="Q593" s="57" t="s">
        <v>93</v>
      </c>
    </row>
    <row r="594" spans="1:17" ht="15.75" x14ac:dyDescent="0.25">
      <c r="A594" s="55" t="s">
        <v>91</v>
      </c>
      <c r="B594" s="12" t="str">
        <f t="shared" si="33"/>
        <v>ABIDJANVALENCIA40</v>
      </c>
      <c r="C594" s="13" t="str">
        <f>VLOOKUP(D594,[1]equiv!A:B,2,FALSE)</f>
        <v>IVC</v>
      </c>
      <c r="D594" t="s">
        <v>46</v>
      </c>
      <c r="E594" t="s">
        <v>55</v>
      </c>
      <c r="F594">
        <v>40</v>
      </c>
      <c r="G594">
        <v>300</v>
      </c>
      <c r="H594" t="s">
        <v>47</v>
      </c>
      <c r="I594" t="s">
        <v>20</v>
      </c>
      <c r="J594">
        <v>416</v>
      </c>
      <c r="K594" s="7">
        <f t="shared" si="31"/>
        <v>716</v>
      </c>
      <c r="L594" s="17"/>
      <c r="M594" s="56">
        <v>45930</v>
      </c>
      <c r="N594" s="12">
        <f t="shared" si="32"/>
        <v>0</v>
      </c>
      <c r="O594" s="12"/>
      <c r="P594" s="12"/>
      <c r="Q594" s="57" t="s">
        <v>93</v>
      </c>
    </row>
    <row r="595" spans="1:17" ht="15.75" x14ac:dyDescent="0.25">
      <c r="A595" s="55" t="s">
        <v>91</v>
      </c>
      <c r="B595" s="12" t="str">
        <f t="shared" si="33"/>
        <v>ABIDJANGENOA20</v>
      </c>
      <c r="C595" s="13" t="str">
        <f>VLOOKUP(D595,[1]equiv!A:B,2,FALSE)</f>
        <v>IVC</v>
      </c>
      <c r="D595" t="s">
        <v>46</v>
      </c>
      <c r="E595" t="s">
        <v>69</v>
      </c>
      <c r="F595">
        <v>20</v>
      </c>
      <c r="G595">
        <v>450</v>
      </c>
      <c r="H595" t="s">
        <v>47</v>
      </c>
      <c r="I595" t="s">
        <v>20</v>
      </c>
      <c r="J595">
        <v>208</v>
      </c>
      <c r="K595" s="7">
        <f t="shared" si="31"/>
        <v>658</v>
      </c>
      <c r="L595" s="17"/>
      <c r="M595" s="56">
        <v>45930</v>
      </c>
      <c r="N595" s="12">
        <f t="shared" si="32"/>
        <v>0</v>
      </c>
      <c r="O595" s="12"/>
      <c r="P595" s="12"/>
      <c r="Q595" s="57" t="s">
        <v>93</v>
      </c>
    </row>
    <row r="596" spans="1:17" ht="15.75" x14ac:dyDescent="0.25">
      <c r="A596" s="55" t="s">
        <v>91</v>
      </c>
      <c r="B596" s="12" t="str">
        <f t="shared" si="33"/>
        <v>ABIDJANGENOA40</v>
      </c>
      <c r="C596" s="13" t="str">
        <f>VLOOKUP(D596,[1]equiv!A:B,2,FALSE)</f>
        <v>IVC</v>
      </c>
      <c r="D596" t="s">
        <v>46</v>
      </c>
      <c r="E596" t="s">
        <v>69</v>
      </c>
      <c r="F596">
        <v>40</v>
      </c>
      <c r="G596">
        <v>150</v>
      </c>
      <c r="H596" t="s">
        <v>47</v>
      </c>
      <c r="I596" t="s">
        <v>20</v>
      </c>
      <c r="J596">
        <v>416</v>
      </c>
      <c r="K596" s="7">
        <f t="shared" si="31"/>
        <v>566</v>
      </c>
      <c r="L596" s="17"/>
      <c r="M596" s="56">
        <v>45930</v>
      </c>
      <c r="N596" s="12">
        <f t="shared" si="32"/>
        <v>0</v>
      </c>
      <c r="O596" s="12"/>
      <c r="P596" s="12"/>
      <c r="Q596" s="57" t="s">
        <v>93</v>
      </c>
    </row>
    <row r="597" spans="1:17" ht="15.75" x14ac:dyDescent="0.25">
      <c r="A597" s="55" t="s">
        <v>91</v>
      </c>
      <c r="B597" s="12" t="str">
        <f t="shared" si="33"/>
        <v>ABIDJANISTANBUL20</v>
      </c>
      <c r="C597" s="13" t="str">
        <f>VLOOKUP(D597,[1]equiv!A:B,2,FALSE)</f>
        <v>IVC</v>
      </c>
      <c r="D597" t="s">
        <v>46</v>
      </c>
      <c r="E597" t="s">
        <v>96</v>
      </c>
      <c r="F597">
        <v>20</v>
      </c>
      <c r="G597">
        <v>500</v>
      </c>
      <c r="H597" t="s">
        <v>47</v>
      </c>
      <c r="I597" t="s">
        <v>32</v>
      </c>
      <c r="J597">
        <v>205</v>
      </c>
      <c r="K597" s="7">
        <f t="shared" si="31"/>
        <v>705</v>
      </c>
      <c r="L597" s="17"/>
      <c r="M597" s="56">
        <v>45930</v>
      </c>
      <c r="N597" s="12">
        <f t="shared" si="32"/>
        <v>0</v>
      </c>
      <c r="O597" s="12"/>
      <c r="P597" s="12"/>
      <c r="Q597" s="57" t="s">
        <v>93</v>
      </c>
    </row>
    <row r="598" spans="1:17" ht="15.75" x14ac:dyDescent="0.25">
      <c r="A598" s="55" t="s">
        <v>91</v>
      </c>
      <c r="B598" s="12" t="str">
        <f t="shared" si="33"/>
        <v>ABIDJANISTANBUL40</v>
      </c>
      <c r="C598" s="13" t="str">
        <f>VLOOKUP(D598,[1]equiv!A:B,2,FALSE)</f>
        <v>IVC</v>
      </c>
      <c r="D598" t="s">
        <v>46</v>
      </c>
      <c r="E598" t="s">
        <v>96</v>
      </c>
      <c r="F598">
        <v>40</v>
      </c>
      <c r="G598">
        <v>200</v>
      </c>
      <c r="H598" t="s">
        <v>47</v>
      </c>
      <c r="I598" t="s">
        <v>32</v>
      </c>
      <c r="J598">
        <v>410</v>
      </c>
      <c r="K598" s="7">
        <f t="shared" si="31"/>
        <v>610</v>
      </c>
      <c r="L598" s="17"/>
      <c r="M598" s="56">
        <v>45930</v>
      </c>
      <c r="N598" s="12">
        <f t="shared" si="32"/>
        <v>0</v>
      </c>
      <c r="O598" s="12"/>
      <c r="P598" s="12"/>
      <c r="Q598" s="57" t="s">
        <v>93</v>
      </c>
    </row>
    <row r="599" spans="1:17" ht="15.75" x14ac:dyDescent="0.25">
      <c r="A599" s="55" t="s">
        <v>91</v>
      </c>
      <c r="B599" s="12" t="str">
        <f t="shared" si="33"/>
        <v>ABIDJANMONTREAL20</v>
      </c>
      <c r="C599" s="13" t="str">
        <f>VLOOKUP(D599,[1]equiv!A:B,2,FALSE)</f>
        <v>IVC</v>
      </c>
      <c r="D599" t="s">
        <v>46</v>
      </c>
      <c r="E599" t="s">
        <v>111</v>
      </c>
      <c r="F599">
        <v>20</v>
      </c>
      <c r="G599">
        <v>1827</v>
      </c>
      <c r="H599" t="s">
        <v>47</v>
      </c>
      <c r="I599" t="s">
        <v>32</v>
      </c>
      <c r="J599">
        <v>621</v>
      </c>
      <c r="K599" s="7">
        <f t="shared" si="31"/>
        <v>2448</v>
      </c>
      <c r="L599" s="17"/>
      <c r="M599" s="56">
        <v>45930</v>
      </c>
      <c r="N599" s="12">
        <f t="shared" si="32"/>
        <v>0</v>
      </c>
      <c r="O599" s="12"/>
      <c r="P599" s="12"/>
      <c r="Q599" s="57" t="s">
        <v>93</v>
      </c>
    </row>
    <row r="600" spans="1:17" ht="15.75" x14ac:dyDescent="0.25">
      <c r="A600" s="55" t="s">
        <v>91</v>
      </c>
      <c r="B600" s="12" t="str">
        <f t="shared" si="33"/>
        <v>ABIDJANMONTREAL40</v>
      </c>
      <c r="C600" s="13" t="str">
        <f>VLOOKUP(D600,[1]equiv!A:B,2,FALSE)</f>
        <v>IVC</v>
      </c>
      <c r="D600" t="s">
        <v>46</v>
      </c>
      <c r="E600" t="s">
        <v>111</v>
      </c>
      <c r="F600">
        <v>40</v>
      </c>
      <c r="G600">
        <v>1654</v>
      </c>
      <c r="H600" t="s">
        <v>47</v>
      </c>
      <c r="I600" t="s">
        <v>32</v>
      </c>
      <c r="J600">
        <v>1242</v>
      </c>
      <c r="K600" s="7">
        <f t="shared" si="31"/>
        <v>2896</v>
      </c>
      <c r="L600" s="17"/>
      <c r="M600" s="56">
        <v>45930</v>
      </c>
      <c r="N600" s="12">
        <f t="shared" si="32"/>
        <v>0</v>
      </c>
      <c r="O600" s="12"/>
      <c r="P600" s="12"/>
      <c r="Q600" s="57" t="s">
        <v>93</v>
      </c>
    </row>
    <row r="601" spans="1:17" ht="15.75" x14ac:dyDescent="0.25">
      <c r="A601" s="55" t="s">
        <v>91</v>
      </c>
      <c r="B601" s="12" t="str">
        <f t="shared" si="33"/>
        <v>LOMEANTWERP20</v>
      </c>
      <c r="C601" s="13" t="str">
        <f>VLOOKUP(D601,[1]equiv!A:B,2,FALSE)</f>
        <v>TOG</v>
      </c>
      <c r="D601" t="s">
        <v>82</v>
      </c>
      <c r="E601" t="s">
        <v>49</v>
      </c>
      <c r="F601">
        <v>20</v>
      </c>
      <c r="G601">
        <v>150</v>
      </c>
      <c r="H601" t="s">
        <v>47</v>
      </c>
      <c r="I601" t="s">
        <v>20</v>
      </c>
      <c r="J601">
        <v>208</v>
      </c>
      <c r="K601" s="7">
        <f t="shared" si="31"/>
        <v>358</v>
      </c>
      <c r="L601" s="17"/>
      <c r="M601" s="56">
        <v>45930</v>
      </c>
      <c r="N601" s="12">
        <f t="shared" si="32"/>
        <v>0</v>
      </c>
      <c r="O601" s="12"/>
      <c r="P601" s="12"/>
      <c r="Q601" s="57" t="s">
        <v>93</v>
      </c>
    </row>
    <row r="602" spans="1:17" ht="15.75" x14ac:dyDescent="0.25">
      <c r="A602" s="55" t="s">
        <v>91</v>
      </c>
      <c r="B602" s="12" t="str">
        <f t="shared" si="33"/>
        <v>LOMEANTWERP40</v>
      </c>
      <c r="C602" s="13" t="str">
        <f>VLOOKUP(D602,[1]equiv!A:B,2,FALSE)</f>
        <v>TOG</v>
      </c>
      <c r="D602" t="s">
        <v>82</v>
      </c>
      <c r="E602" t="s">
        <v>49</v>
      </c>
      <c r="F602">
        <v>40</v>
      </c>
      <c r="G602">
        <v>50</v>
      </c>
      <c r="H602" t="s">
        <v>47</v>
      </c>
      <c r="I602" t="s">
        <v>20</v>
      </c>
      <c r="J602">
        <v>416</v>
      </c>
      <c r="K602" s="7">
        <f t="shared" si="31"/>
        <v>466</v>
      </c>
      <c r="L602" s="17"/>
      <c r="M602" s="56">
        <v>45930</v>
      </c>
      <c r="N602" s="12">
        <f t="shared" si="32"/>
        <v>0</v>
      </c>
      <c r="O602" s="12"/>
      <c r="P602" s="12"/>
      <c r="Q602" s="57" t="s">
        <v>93</v>
      </c>
    </row>
    <row r="603" spans="1:17" ht="15.75" x14ac:dyDescent="0.25">
      <c r="A603" s="55" t="s">
        <v>91</v>
      </c>
      <c r="B603" s="12" t="str">
        <f t="shared" si="33"/>
        <v>LOMEAMSTERDAM20</v>
      </c>
      <c r="C603" s="13" t="str">
        <f>VLOOKUP(D603,[1]equiv!A:B,2,FALSE)</f>
        <v>TOG</v>
      </c>
      <c r="D603" t="s">
        <v>82</v>
      </c>
      <c r="E603" t="s">
        <v>94</v>
      </c>
      <c r="F603">
        <v>20</v>
      </c>
      <c r="G603">
        <v>450</v>
      </c>
      <c r="H603" t="s">
        <v>47</v>
      </c>
      <c r="I603" t="s">
        <v>20</v>
      </c>
      <c r="J603">
        <v>208</v>
      </c>
      <c r="K603" s="7">
        <f t="shared" ref="K603:K666" si="34">+IF(H603="not included",G603+J603,G603+H603+J603)</f>
        <v>658</v>
      </c>
      <c r="L603" s="17"/>
      <c r="M603" s="56">
        <v>45930</v>
      </c>
      <c r="N603" s="12">
        <f t="shared" si="32"/>
        <v>0</v>
      </c>
      <c r="O603" s="12"/>
      <c r="P603" s="12"/>
      <c r="Q603" s="57" t="s">
        <v>93</v>
      </c>
    </row>
    <row r="604" spans="1:17" ht="15.75" x14ac:dyDescent="0.25">
      <c r="A604" s="55" t="s">
        <v>91</v>
      </c>
      <c r="B604" s="12" t="str">
        <f t="shared" si="33"/>
        <v>LOMEAMSTERDAM40</v>
      </c>
      <c r="C604" s="13" t="str">
        <f>VLOOKUP(D604,[1]equiv!A:B,2,FALSE)</f>
        <v>TOG</v>
      </c>
      <c r="D604" t="s">
        <v>82</v>
      </c>
      <c r="E604" t="s">
        <v>94</v>
      </c>
      <c r="F604">
        <v>40</v>
      </c>
      <c r="G604">
        <v>400</v>
      </c>
      <c r="H604" t="s">
        <v>47</v>
      </c>
      <c r="I604" t="s">
        <v>20</v>
      </c>
      <c r="J604">
        <v>416</v>
      </c>
      <c r="K604" s="7">
        <f t="shared" si="34"/>
        <v>816</v>
      </c>
      <c r="L604" s="17"/>
      <c r="M604" s="56">
        <v>45930</v>
      </c>
      <c r="N604" s="12">
        <f t="shared" si="32"/>
        <v>0</v>
      </c>
      <c r="O604" s="12"/>
      <c r="P604" s="12"/>
      <c r="Q604" s="57" t="s">
        <v>93</v>
      </c>
    </row>
    <row r="605" spans="1:17" ht="15.75" x14ac:dyDescent="0.25">
      <c r="A605" s="55" t="s">
        <v>91</v>
      </c>
      <c r="B605" s="12" t="str">
        <f t="shared" si="33"/>
        <v>LOMEROTTERDAM20</v>
      </c>
      <c r="C605" s="13" t="str">
        <f>VLOOKUP(D605,[1]equiv!A:B,2,FALSE)</f>
        <v>TOG</v>
      </c>
      <c r="D605" t="s">
        <v>82</v>
      </c>
      <c r="E605" t="s">
        <v>63</v>
      </c>
      <c r="F605">
        <v>20</v>
      </c>
      <c r="G605">
        <v>325</v>
      </c>
      <c r="H605" t="s">
        <v>47</v>
      </c>
      <c r="I605" t="s">
        <v>20</v>
      </c>
      <c r="J605">
        <v>208</v>
      </c>
      <c r="K605" s="7">
        <f t="shared" si="34"/>
        <v>533</v>
      </c>
      <c r="L605" s="17"/>
      <c r="M605" s="56">
        <v>45930</v>
      </c>
      <c r="N605" s="12">
        <f t="shared" si="32"/>
        <v>0</v>
      </c>
      <c r="O605" s="12"/>
      <c r="P605" s="12"/>
      <c r="Q605" s="57" t="s">
        <v>93</v>
      </c>
    </row>
    <row r="606" spans="1:17" ht="15.75" x14ac:dyDescent="0.25">
      <c r="A606" s="55" t="s">
        <v>91</v>
      </c>
      <c r="B606" s="12" t="str">
        <f t="shared" si="33"/>
        <v>LOMEROTTERDAM40</v>
      </c>
      <c r="C606" s="13" t="str">
        <f>VLOOKUP(D606,[1]equiv!A:B,2,FALSE)</f>
        <v>TOG</v>
      </c>
      <c r="D606" t="s">
        <v>82</v>
      </c>
      <c r="E606" t="s">
        <v>63</v>
      </c>
      <c r="F606">
        <v>40</v>
      </c>
      <c r="G606">
        <v>250</v>
      </c>
      <c r="H606" t="s">
        <v>47</v>
      </c>
      <c r="I606" t="s">
        <v>20</v>
      </c>
      <c r="J606">
        <v>416</v>
      </c>
      <c r="K606" s="7">
        <f t="shared" si="34"/>
        <v>666</v>
      </c>
      <c r="L606" s="17"/>
      <c r="M606" s="56">
        <v>45930</v>
      </c>
      <c r="N606" s="12">
        <f t="shared" si="32"/>
        <v>0</v>
      </c>
      <c r="O606" s="12"/>
      <c r="P606" s="12"/>
      <c r="Q606" s="57" t="s">
        <v>93</v>
      </c>
    </row>
    <row r="607" spans="1:17" ht="15.75" x14ac:dyDescent="0.25">
      <c r="A607" s="55" t="s">
        <v>91</v>
      </c>
      <c r="B607" s="12" t="str">
        <f t="shared" si="33"/>
        <v>LOMEHAMBURG20</v>
      </c>
      <c r="C607" s="13" t="str">
        <f>VLOOKUP(D607,[1]equiv!A:B,2,FALSE)</f>
        <v>TOG</v>
      </c>
      <c r="D607" t="s">
        <v>82</v>
      </c>
      <c r="E607" t="s">
        <v>52</v>
      </c>
      <c r="F607">
        <v>20</v>
      </c>
      <c r="G607">
        <v>200</v>
      </c>
      <c r="H607" t="s">
        <v>47</v>
      </c>
      <c r="I607" t="s">
        <v>20</v>
      </c>
      <c r="J607">
        <v>208</v>
      </c>
      <c r="K607" s="7">
        <f t="shared" si="34"/>
        <v>408</v>
      </c>
      <c r="L607" s="17"/>
      <c r="M607" s="56">
        <v>45930</v>
      </c>
      <c r="N607" s="12">
        <f t="shared" si="32"/>
        <v>0</v>
      </c>
      <c r="O607" s="12"/>
      <c r="P607" s="12"/>
      <c r="Q607" s="57" t="s">
        <v>93</v>
      </c>
    </row>
    <row r="608" spans="1:17" ht="15.75" x14ac:dyDescent="0.25">
      <c r="A608" s="55" t="s">
        <v>91</v>
      </c>
      <c r="B608" s="12" t="str">
        <f t="shared" si="33"/>
        <v>LOMEHAMBURG40</v>
      </c>
      <c r="C608" s="13" t="str">
        <f>VLOOKUP(D608,[1]equiv!A:B,2,FALSE)</f>
        <v>TOG</v>
      </c>
      <c r="D608" t="s">
        <v>82</v>
      </c>
      <c r="E608" t="s">
        <v>52</v>
      </c>
      <c r="F608">
        <v>40</v>
      </c>
      <c r="G608">
        <v>50</v>
      </c>
      <c r="H608" t="s">
        <v>47</v>
      </c>
      <c r="I608" t="s">
        <v>20</v>
      </c>
      <c r="J608">
        <v>416</v>
      </c>
      <c r="K608" s="7">
        <f t="shared" si="34"/>
        <v>466</v>
      </c>
      <c r="L608" s="17"/>
      <c r="M608" s="56">
        <v>45930</v>
      </c>
      <c r="N608" s="12">
        <f t="shared" si="32"/>
        <v>0</v>
      </c>
      <c r="O608" s="12"/>
      <c r="P608" s="12"/>
      <c r="Q608" s="57" t="s">
        <v>93</v>
      </c>
    </row>
    <row r="609" spans="1:17" ht="15.75" x14ac:dyDescent="0.25">
      <c r="A609" s="55" t="s">
        <v>91</v>
      </c>
      <c r="B609" s="12" t="str">
        <f t="shared" si="33"/>
        <v>LOMEBARCELONA20</v>
      </c>
      <c r="C609" s="13" t="str">
        <f>VLOOKUP(D609,[1]equiv!A:B,2,FALSE)</f>
        <v>TOG</v>
      </c>
      <c r="D609" t="s">
        <v>82</v>
      </c>
      <c r="E609" t="s">
        <v>51</v>
      </c>
      <c r="F609">
        <v>20</v>
      </c>
      <c r="G609">
        <v>300</v>
      </c>
      <c r="H609" t="s">
        <v>47</v>
      </c>
      <c r="I609" t="s">
        <v>20</v>
      </c>
      <c r="J609">
        <v>208</v>
      </c>
      <c r="K609" s="7">
        <f t="shared" si="34"/>
        <v>508</v>
      </c>
      <c r="L609" s="17"/>
      <c r="M609" s="56">
        <v>45930</v>
      </c>
      <c r="N609" s="12">
        <f t="shared" si="32"/>
        <v>0</v>
      </c>
      <c r="O609" s="12"/>
      <c r="P609" s="12"/>
      <c r="Q609" s="57" t="s">
        <v>93</v>
      </c>
    </row>
    <row r="610" spans="1:17" ht="15.75" x14ac:dyDescent="0.25">
      <c r="A610" s="55" t="s">
        <v>91</v>
      </c>
      <c r="B610" s="12" t="str">
        <f t="shared" si="33"/>
        <v>LOMEBARCELONA40</v>
      </c>
      <c r="C610" s="13" t="str">
        <f>VLOOKUP(D610,[1]equiv!A:B,2,FALSE)</f>
        <v>TOG</v>
      </c>
      <c r="D610" t="s">
        <v>82</v>
      </c>
      <c r="E610" t="s">
        <v>51</v>
      </c>
      <c r="F610">
        <v>40</v>
      </c>
      <c r="G610">
        <v>200</v>
      </c>
      <c r="H610" t="s">
        <v>47</v>
      </c>
      <c r="I610" t="s">
        <v>20</v>
      </c>
      <c r="J610">
        <v>416</v>
      </c>
      <c r="K610" s="7">
        <f t="shared" si="34"/>
        <v>616</v>
      </c>
      <c r="L610" s="17"/>
      <c r="M610" s="56">
        <v>45930</v>
      </c>
      <c r="N610" s="12">
        <f t="shared" si="32"/>
        <v>0</v>
      </c>
      <c r="O610" s="12"/>
      <c r="P610" s="12"/>
      <c r="Q610" s="57" t="s">
        <v>93</v>
      </c>
    </row>
    <row r="611" spans="1:17" ht="15.75" x14ac:dyDescent="0.25">
      <c r="A611" s="55" t="s">
        <v>91</v>
      </c>
      <c r="B611" s="12" t="str">
        <f t="shared" si="33"/>
        <v>LOMEVALENCIA20</v>
      </c>
      <c r="C611" s="13" t="str">
        <f>VLOOKUP(D611,[1]equiv!A:B,2,FALSE)</f>
        <v>TOG</v>
      </c>
      <c r="D611" t="s">
        <v>82</v>
      </c>
      <c r="E611" t="s">
        <v>55</v>
      </c>
      <c r="F611">
        <v>20</v>
      </c>
      <c r="G611">
        <v>300</v>
      </c>
      <c r="H611" t="s">
        <v>47</v>
      </c>
      <c r="I611" t="s">
        <v>20</v>
      </c>
      <c r="J611">
        <v>208</v>
      </c>
      <c r="K611" s="7">
        <f t="shared" si="34"/>
        <v>508</v>
      </c>
      <c r="L611" s="17"/>
      <c r="M611" s="56">
        <v>45930</v>
      </c>
      <c r="N611" s="12">
        <f t="shared" si="32"/>
        <v>0</v>
      </c>
      <c r="O611" s="12"/>
      <c r="P611" s="12"/>
      <c r="Q611" s="57" t="s">
        <v>93</v>
      </c>
    </row>
    <row r="612" spans="1:17" ht="15.75" x14ac:dyDescent="0.25">
      <c r="A612" s="55" t="s">
        <v>91</v>
      </c>
      <c r="B612" s="12" t="str">
        <f t="shared" si="33"/>
        <v>LOMEVALENCIA40</v>
      </c>
      <c r="C612" s="13" t="str">
        <f>VLOOKUP(D612,[1]equiv!A:B,2,FALSE)</f>
        <v>TOG</v>
      </c>
      <c r="D612" t="s">
        <v>82</v>
      </c>
      <c r="E612" t="s">
        <v>55</v>
      </c>
      <c r="F612">
        <v>40</v>
      </c>
      <c r="G612">
        <v>200</v>
      </c>
      <c r="H612" t="s">
        <v>47</v>
      </c>
      <c r="I612" t="s">
        <v>20</v>
      </c>
      <c r="J612">
        <v>416</v>
      </c>
      <c r="K612" s="7">
        <f t="shared" si="34"/>
        <v>616</v>
      </c>
      <c r="L612" s="17"/>
      <c r="M612" s="56">
        <v>45930</v>
      </c>
      <c r="N612" s="12">
        <f t="shared" si="32"/>
        <v>0</v>
      </c>
      <c r="O612" s="12"/>
      <c r="P612" s="12"/>
      <c r="Q612" s="57" t="s">
        <v>93</v>
      </c>
    </row>
    <row r="613" spans="1:17" ht="15.75" x14ac:dyDescent="0.25">
      <c r="A613" s="55" t="s">
        <v>91</v>
      </c>
      <c r="B613" s="12" t="str">
        <f t="shared" si="33"/>
        <v>LOMEGENOA20</v>
      </c>
      <c r="C613" s="13" t="str">
        <f>VLOOKUP(D613,[1]equiv!A:B,2,FALSE)</f>
        <v>TOG</v>
      </c>
      <c r="D613" t="s">
        <v>82</v>
      </c>
      <c r="E613" t="s">
        <v>69</v>
      </c>
      <c r="F613">
        <v>20</v>
      </c>
      <c r="G613">
        <v>300</v>
      </c>
      <c r="H613" t="s">
        <v>47</v>
      </c>
      <c r="I613" t="s">
        <v>20</v>
      </c>
      <c r="J613">
        <v>208</v>
      </c>
      <c r="K613" s="7">
        <f t="shared" si="34"/>
        <v>508</v>
      </c>
      <c r="L613" s="17"/>
      <c r="M613" s="56">
        <v>45930</v>
      </c>
      <c r="N613" s="12">
        <f t="shared" si="32"/>
        <v>0</v>
      </c>
      <c r="O613" s="12"/>
      <c r="P613" s="12"/>
      <c r="Q613" s="57" t="s">
        <v>93</v>
      </c>
    </row>
    <row r="614" spans="1:17" ht="15.75" x14ac:dyDescent="0.25">
      <c r="A614" s="55" t="s">
        <v>91</v>
      </c>
      <c r="B614" s="12" t="str">
        <f t="shared" si="33"/>
        <v>LOMEGENOA40</v>
      </c>
      <c r="C614" s="13" t="str">
        <f>VLOOKUP(D614,[1]equiv!A:B,2,FALSE)</f>
        <v>TOG</v>
      </c>
      <c r="D614" t="s">
        <v>82</v>
      </c>
      <c r="E614" t="s">
        <v>69</v>
      </c>
      <c r="F614">
        <v>40</v>
      </c>
      <c r="G614">
        <v>200</v>
      </c>
      <c r="H614" t="s">
        <v>47</v>
      </c>
      <c r="I614" t="s">
        <v>20</v>
      </c>
      <c r="J614">
        <v>416</v>
      </c>
      <c r="K614" s="7">
        <f t="shared" si="34"/>
        <v>616</v>
      </c>
      <c r="L614" s="17"/>
      <c r="M614" s="56">
        <v>45930</v>
      </c>
      <c r="N614" s="12">
        <f t="shared" si="32"/>
        <v>0</v>
      </c>
      <c r="O614" s="12"/>
      <c r="P614" s="12"/>
      <c r="Q614" s="57" t="s">
        <v>93</v>
      </c>
    </row>
    <row r="615" spans="1:17" ht="15.75" x14ac:dyDescent="0.25">
      <c r="A615" s="55" t="s">
        <v>91</v>
      </c>
      <c r="B615" s="12" t="str">
        <f t="shared" si="33"/>
        <v>LOMEISTANBUL20</v>
      </c>
      <c r="C615" s="13" t="str">
        <f>VLOOKUP(D615,[1]equiv!A:B,2,FALSE)</f>
        <v>TOG</v>
      </c>
      <c r="D615" t="s">
        <v>82</v>
      </c>
      <c r="E615" t="s">
        <v>96</v>
      </c>
      <c r="F615">
        <v>20</v>
      </c>
      <c r="G615">
        <v>300</v>
      </c>
      <c r="H615" t="s">
        <v>47</v>
      </c>
      <c r="I615" t="s">
        <v>32</v>
      </c>
      <c r="J615">
        <v>205</v>
      </c>
      <c r="K615" s="7">
        <f t="shared" si="34"/>
        <v>505</v>
      </c>
      <c r="L615" s="17"/>
      <c r="M615" s="56">
        <v>45930</v>
      </c>
      <c r="N615" s="12">
        <f t="shared" si="32"/>
        <v>0</v>
      </c>
      <c r="O615" s="12"/>
      <c r="P615" s="12"/>
      <c r="Q615" s="57" t="s">
        <v>93</v>
      </c>
    </row>
    <row r="616" spans="1:17" ht="15.75" x14ac:dyDescent="0.25">
      <c r="A616" s="55" t="s">
        <v>91</v>
      </c>
      <c r="B616" s="12" t="str">
        <f t="shared" si="33"/>
        <v>LOMEISTANBUL40</v>
      </c>
      <c r="C616" s="13" t="str">
        <f>VLOOKUP(D616,[1]equiv!A:B,2,FALSE)</f>
        <v>TOG</v>
      </c>
      <c r="D616" t="s">
        <v>82</v>
      </c>
      <c r="E616" t="s">
        <v>96</v>
      </c>
      <c r="F616">
        <v>40</v>
      </c>
      <c r="G616">
        <v>500</v>
      </c>
      <c r="H616" t="s">
        <v>47</v>
      </c>
      <c r="I616" t="s">
        <v>32</v>
      </c>
      <c r="J616">
        <v>410</v>
      </c>
      <c r="K616" s="7">
        <f t="shared" si="34"/>
        <v>910</v>
      </c>
      <c r="L616" s="17"/>
      <c r="M616" s="56">
        <v>45930</v>
      </c>
      <c r="N616" s="12">
        <f t="shared" si="32"/>
        <v>0</v>
      </c>
      <c r="O616" s="12"/>
      <c r="P616" s="12"/>
      <c r="Q616" s="57" t="s">
        <v>93</v>
      </c>
    </row>
    <row r="617" spans="1:17" ht="15.75" x14ac:dyDescent="0.25">
      <c r="A617" s="55" t="s">
        <v>91</v>
      </c>
      <c r="B617" s="12" t="str">
        <f t="shared" si="33"/>
        <v>LOMEMONTREAL20</v>
      </c>
      <c r="C617" s="13" t="str">
        <f>VLOOKUP(D617,[1]equiv!A:B,2,FALSE)</f>
        <v>TOG</v>
      </c>
      <c r="D617" t="s">
        <v>82</v>
      </c>
      <c r="E617" t="s">
        <v>111</v>
      </c>
      <c r="F617">
        <v>20</v>
      </c>
      <c r="G617">
        <v>1827</v>
      </c>
      <c r="H617" t="s">
        <v>47</v>
      </c>
      <c r="I617" t="s">
        <v>32</v>
      </c>
      <c r="J617">
        <v>621</v>
      </c>
      <c r="K617" s="7">
        <f t="shared" si="34"/>
        <v>2448</v>
      </c>
      <c r="L617" s="17"/>
      <c r="M617" s="56">
        <v>45930</v>
      </c>
      <c r="N617" s="12">
        <f t="shared" si="32"/>
        <v>0</v>
      </c>
      <c r="O617" s="12"/>
      <c r="P617" s="12"/>
      <c r="Q617" s="57" t="s">
        <v>93</v>
      </c>
    </row>
    <row r="618" spans="1:17" ht="15.75" x14ac:dyDescent="0.25">
      <c r="A618" s="55" t="s">
        <v>91</v>
      </c>
      <c r="B618" s="12" t="str">
        <f t="shared" si="33"/>
        <v>LOMEMONTREAL40</v>
      </c>
      <c r="C618" s="13" t="str">
        <f>VLOOKUP(D618,[1]equiv!A:B,2,FALSE)</f>
        <v>TOG</v>
      </c>
      <c r="D618" t="s">
        <v>82</v>
      </c>
      <c r="E618" t="s">
        <v>111</v>
      </c>
      <c r="F618">
        <v>40</v>
      </c>
      <c r="G618">
        <v>1654</v>
      </c>
      <c r="H618" t="s">
        <v>47</v>
      </c>
      <c r="I618" t="s">
        <v>32</v>
      </c>
      <c r="J618">
        <v>1242</v>
      </c>
      <c r="K618" s="7">
        <f t="shared" si="34"/>
        <v>2896</v>
      </c>
      <c r="L618" s="17"/>
      <c r="M618" s="56">
        <v>45930</v>
      </c>
      <c r="N618" s="12">
        <f t="shared" si="32"/>
        <v>0</v>
      </c>
      <c r="O618" s="12"/>
      <c r="P618" s="12"/>
      <c r="Q618" s="57" t="s">
        <v>93</v>
      </c>
    </row>
    <row r="619" spans="1:17" ht="15.75" x14ac:dyDescent="0.25">
      <c r="A619" s="55" t="s">
        <v>91</v>
      </c>
      <c r="B619" s="12" t="str">
        <f t="shared" si="33"/>
        <v>DOUALAANTWERP20</v>
      </c>
      <c r="C619" s="13" t="str">
        <f>VLOOKUP(D619,[1]equiv!A:B,2,FALSE)</f>
        <v>CAM</v>
      </c>
      <c r="D619" t="s">
        <v>65</v>
      </c>
      <c r="E619" t="s">
        <v>49</v>
      </c>
      <c r="F619">
        <v>20</v>
      </c>
      <c r="G619">
        <v>250</v>
      </c>
      <c r="H619" t="s">
        <v>47</v>
      </c>
      <c r="I619" t="s">
        <v>20</v>
      </c>
      <c r="J619">
        <v>201</v>
      </c>
      <c r="K619" s="7">
        <f t="shared" si="34"/>
        <v>451</v>
      </c>
      <c r="L619" s="17"/>
      <c r="M619" s="56">
        <v>45930</v>
      </c>
      <c r="N619" s="12">
        <f t="shared" si="32"/>
        <v>0</v>
      </c>
      <c r="O619" s="12"/>
      <c r="P619" s="12"/>
      <c r="Q619" s="57" t="s">
        <v>93</v>
      </c>
    </row>
    <row r="620" spans="1:17" ht="15.75" x14ac:dyDescent="0.25">
      <c r="A620" s="55" t="s">
        <v>91</v>
      </c>
      <c r="B620" s="12" t="str">
        <f t="shared" si="33"/>
        <v>DOUALAANTWERP40</v>
      </c>
      <c r="C620" s="13" t="str">
        <f>VLOOKUP(D620,[1]equiv!A:B,2,FALSE)</f>
        <v>CAM</v>
      </c>
      <c r="D620" t="s">
        <v>65</v>
      </c>
      <c r="E620" t="s">
        <v>49</v>
      </c>
      <c r="F620">
        <v>40</v>
      </c>
      <c r="G620">
        <v>150</v>
      </c>
      <c r="H620" t="s">
        <v>47</v>
      </c>
      <c r="I620" t="s">
        <v>20</v>
      </c>
      <c r="J620">
        <v>402</v>
      </c>
      <c r="K620" s="7">
        <f t="shared" si="34"/>
        <v>552</v>
      </c>
      <c r="L620" s="17"/>
      <c r="M620" s="56">
        <v>45930</v>
      </c>
      <c r="N620" s="12">
        <f t="shared" si="32"/>
        <v>0</v>
      </c>
      <c r="O620" s="12"/>
      <c r="P620" s="12"/>
      <c r="Q620" s="57" t="s">
        <v>93</v>
      </c>
    </row>
    <row r="621" spans="1:17" ht="15.75" x14ac:dyDescent="0.25">
      <c r="A621" s="55" t="s">
        <v>91</v>
      </c>
      <c r="B621" s="12" t="str">
        <f t="shared" si="33"/>
        <v>DOUALAAMSTERDAM20</v>
      </c>
      <c r="C621" s="13" t="str">
        <f>VLOOKUP(D621,[1]equiv!A:B,2,FALSE)</f>
        <v>CAM</v>
      </c>
      <c r="D621" t="s">
        <v>65</v>
      </c>
      <c r="E621" t="s">
        <v>94</v>
      </c>
      <c r="F621">
        <v>20</v>
      </c>
      <c r="G621">
        <v>596</v>
      </c>
      <c r="H621" t="s">
        <v>47</v>
      </c>
      <c r="I621" t="s">
        <v>20</v>
      </c>
      <c r="J621">
        <v>201</v>
      </c>
      <c r="K621" s="7">
        <f t="shared" si="34"/>
        <v>797</v>
      </c>
      <c r="L621" s="17"/>
      <c r="M621" s="56">
        <v>45930</v>
      </c>
      <c r="N621" s="12">
        <f t="shared" si="32"/>
        <v>0</v>
      </c>
      <c r="O621" s="12"/>
      <c r="P621" s="12"/>
      <c r="Q621" s="57" t="s">
        <v>93</v>
      </c>
    </row>
    <row r="622" spans="1:17" ht="15.75" x14ac:dyDescent="0.25">
      <c r="A622" s="55" t="s">
        <v>91</v>
      </c>
      <c r="B622" s="12" t="str">
        <f t="shared" si="33"/>
        <v>DOUALAAMSTERDAM40</v>
      </c>
      <c r="C622" s="13" t="str">
        <f>VLOOKUP(D622,[1]equiv!A:B,2,FALSE)</f>
        <v>CAM</v>
      </c>
      <c r="D622" t="s">
        <v>65</v>
      </c>
      <c r="E622" t="s">
        <v>94</v>
      </c>
      <c r="F622">
        <v>40</v>
      </c>
      <c r="G622">
        <v>500</v>
      </c>
      <c r="H622" t="s">
        <v>47</v>
      </c>
      <c r="I622" t="s">
        <v>20</v>
      </c>
      <c r="J622">
        <v>402</v>
      </c>
      <c r="K622" s="7">
        <f t="shared" si="34"/>
        <v>902</v>
      </c>
      <c r="L622" s="17"/>
      <c r="M622" s="56">
        <v>45930</v>
      </c>
      <c r="N622" s="12">
        <f t="shared" si="32"/>
        <v>0</v>
      </c>
      <c r="O622" s="12"/>
      <c r="P622" s="12"/>
      <c r="Q622" s="57" t="s">
        <v>93</v>
      </c>
    </row>
    <row r="623" spans="1:17" ht="15.75" x14ac:dyDescent="0.25">
      <c r="A623" s="55" t="s">
        <v>91</v>
      </c>
      <c r="B623" s="12" t="str">
        <f t="shared" si="33"/>
        <v>DOUALAROTTERDAM20</v>
      </c>
      <c r="C623" s="13" t="str">
        <f>VLOOKUP(D623,[1]equiv!A:B,2,FALSE)</f>
        <v>CAM</v>
      </c>
      <c r="D623" t="s">
        <v>65</v>
      </c>
      <c r="E623" t="s">
        <v>63</v>
      </c>
      <c r="F623">
        <v>20</v>
      </c>
      <c r="G623">
        <v>535</v>
      </c>
      <c r="H623" t="s">
        <v>47</v>
      </c>
      <c r="I623" t="s">
        <v>20</v>
      </c>
      <c r="J623">
        <v>201</v>
      </c>
      <c r="K623" s="7">
        <f t="shared" si="34"/>
        <v>736</v>
      </c>
      <c r="L623" s="17"/>
      <c r="M623" s="56">
        <v>45930</v>
      </c>
      <c r="N623" s="12">
        <f t="shared" si="32"/>
        <v>0</v>
      </c>
      <c r="O623" s="12"/>
      <c r="P623" s="12"/>
      <c r="Q623" s="57" t="s">
        <v>93</v>
      </c>
    </row>
    <row r="624" spans="1:17" ht="15.75" x14ac:dyDescent="0.25">
      <c r="A624" s="55" t="s">
        <v>91</v>
      </c>
      <c r="B624" s="12" t="str">
        <f t="shared" si="33"/>
        <v>DOUALAROTTERDAM40</v>
      </c>
      <c r="C624" s="13" t="str">
        <f>VLOOKUP(D624,[1]equiv!A:B,2,FALSE)</f>
        <v>CAM</v>
      </c>
      <c r="D624" t="s">
        <v>65</v>
      </c>
      <c r="E624" t="s">
        <v>63</v>
      </c>
      <c r="F624">
        <v>40</v>
      </c>
      <c r="G624">
        <v>400</v>
      </c>
      <c r="H624" t="s">
        <v>47</v>
      </c>
      <c r="I624" t="s">
        <v>20</v>
      </c>
      <c r="J624">
        <v>402</v>
      </c>
      <c r="K624" s="7">
        <f t="shared" si="34"/>
        <v>802</v>
      </c>
      <c r="L624" s="17"/>
      <c r="M624" s="56">
        <v>45930</v>
      </c>
      <c r="N624" s="12">
        <f t="shared" si="32"/>
        <v>0</v>
      </c>
      <c r="O624" s="12"/>
      <c r="P624" s="12"/>
      <c r="Q624" s="57" t="s">
        <v>93</v>
      </c>
    </row>
    <row r="625" spans="1:17" ht="15.75" x14ac:dyDescent="0.25">
      <c r="A625" s="55" t="s">
        <v>91</v>
      </c>
      <c r="B625" s="12" t="str">
        <f t="shared" si="33"/>
        <v>DOUALAHAMBURG20</v>
      </c>
      <c r="C625" s="13" t="str">
        <f>VLOOKUP(D625,[1]equiv!A:B,2,FALSE)</f>
        <v>CAM</v>
      </c>
      <c r="D625" t="s">
        <v>65</v>
      </c>
      <c r="E625" t="s">
        <v>52</v>
      </c>
      <c r="F625">
        <v>20</v>
      </c>
      <c r="G625">
        <v>550</v>
      </c>
      <c r="H625" t="s">
        <v>47</v>
      </c>
      <c r="I625" t="s">
        <v>20</v>
      </c>
      <c r="J625">
        <v>201</v>
      </c>
      <c r="K625" s="7">
        <f t="shared" si="34"/>
        <v>751</v>
      </c>
      <c r="L625" s="17"/>
      <c r="M625" s="56">
        <v>45930</v>
      </c>
      <c r="N625" s="12">
        <f t="shared" si="32"/>
        <v>0</v>
      </c>
      <c r="O625" s="12"/>
      <c r="P625" s="12"/>
      <c r="Q625" s="57" t="s">
        <v>93</v>
      </c>
    </row>
    <row r="626" spans="1:17" ht="15.75" x14ac:dyDescent="0.25">
      <c r="A626" s="55" t="s">
        <v>91</v>
      </c>
      <c r="B626" s="12" t="str">
        <f t="shared" si="33"/>
        <v>DOUALAHAMBURG40</v>
      </c>
      <c r="C626" s="13" t="str">
        <f>VLOOKUP(D626,[1]equiv!A:B,2,FALSE)</f>
        <v>CAM</v>
      </c>
      <c r="D626" t="s">
        <v>65</v>
      </c>
      <c r="E626" t="s">
        <v>52</v>
      </c>
      <c r="F626">
        <v>40</v>
      </c>
      <c r="G626">
        <v>400</v>
      </c>
      <c r="H626" t="s">
        <v>47</v>
      </c>
      <c r="I626" t="s">
        <v>20</v>
      </c>
      <c r="J626">
        <v>402</v>
      </c>
      <c r="K626" s="7">
        <f t="shared" si="34"/>
        <v>802</v>
      </c>
      <c r="L626" s="17"/>
      <c r="M626" s="56">
        <v>45930</v>
      </c>
      <c r="N626" s="12">
        <f t="shared" si="32"/>
        <v>0</v>
      </c>
      <c r="O626" s="12"/>
      <c r="P626" s="12"/>
      <c r="Q626" s="57" t="s">
        <v>93</v>
      </c>
    </row>
    <row r="627" spans="1:17" ht="15.75" x14ac:dyDescent="0.25">
      <c r="A627" s="55" t="s">
        <v>91</v>
      </c>
      <c r="B627" s="12" t="str">
        <f t="shared" si="33"/>
        <v>DOUALABARCELONA20</v>
      </c>
      <c r="C627" s="13" t="str">
        <f>VLOOKUP(D627,[1]equiv!A:B,2,FALSE)</f>
        <v>CAM</v>
      </c>
      <c r="D627" t="s">
        <v>65</v>
      </c>
      <c r="E627" t="s">
        <v>51</v>
      </c>
      <c r="F627">
        <v>20</v>
      </c>
      <c r="G627">
        <v>1000</v>
      </c>
      <c r="H627" t="s">
        <v>47</v>
      </c>
      <c r="I627" t="s">
        <v>20</v>
      </c>
      <c r="J627">
        <v>201</v>
      </c>
      <c r="K627" s="7">
        <f t="shared" si="34"/>
        <v>1201</v>
      </c>
      <c r="L627" s="17"/>
      <c r="M627" s="56">
        <v>45930</v>
      </c>
      <c r="N627" s="12">
        <f t="shared" si="32"/>
        <v>0</v>
      </c>
      <c r="O627" s="12"/>
      <c r="P627" s="12"/>
      <c r="Q627" s="57" t="s">
        <v>93</v>
      </c>
    </row>
    <row r="628" spans="1:17" ht="15.75" x14ac:dyDescent="0.25">
      <c r="A628" s="55" t="s">
        <v>91</v>
      </c>
      <c r="B628" s="12" t="str">
        <f t="shared" si="33"/>
        <v>DOUALABARCELONA40</v>
      </c>
      <c r="C628" s="13" t="str">
        <f>VLOOKUP(D628,[1]equiv!A:B,2,FALSE)</f>
        <v>CAM</v>
      </c>
      <c r="D628" t="s">
        <v>65</v>
      </c>
      <c r="E628" t="s">
        <v>51</v>
      </c>
      <c r="F628">
        <v>40</v>
      </c>
      <c r="G628">
        <v>1000</v>
      </c>
      <c r="H628" t="s">
        <v>47</v>
      </c>
      <c r="I628" t="s">
        <v>20</v>
      </c>
      <c r="J628">
        <v>402</v>
      </c>
      <c r="K628" s="7">
        <f t="shared" si="34"/>
        <v>1402</v>
      </c>
      <c r="L628" s="17"/>
      <c r="M628" s="56">
        <v>45930</v>
      </c>
      <c r="N628" s="12">
        <f t="shared" si="32"/>
        <v>0</v>
      </c>
      <c r="O628" s="12"/>
      <c r="P628" s="12"/>
      <c r="Q628" s="57" t="s">
        <v>93</v>
      </c>
    </row>
    <row r="629" spans="1:17" ht="15.75" x14ac:dyDescent="0.25">
      <c r="A629" s="55" t="s">
        <v>91</v>
      </c>
      <c r="B629" s="12" t="str">
        <f t="shared" si="33"/>
        <v>DOUALAVALENCIA20</v>
      </c>
      <c r="C629" s="13" t="str">
        <f>VLOOKUP(D629,[1]equiv!A:B,2,FALSE)</f>
        <v>CAM</v>
      </c>
      <c r="D629" t="s">
        <v>65</v>
      </c>
      <c r="E629" t="s">
        <v>55</v>
      </c>
      <c r="F629">
        <v>20</v>
      </c>
      <c r="G629">
        <v>1000</v>
      </c>
      <c r="H629" t="s">
        <v>47</v>
      </c>
      <c r="I629" t="s">
        <v>20</v>
      </c>
      <c r="J629">
        <v>201</v>
      </c>
      <c r="K629" s="7">
        <f t="shared" si="34"/>
        <v>1201</v>
      </c>
      <c r="L629" s="17"/>
      <c r="M629" s="56">
        <v>45930</v>
      </c>
      <c r="N629" s="12">
        <f t="shared" si="32"/>
        <v>0</v>
      </c>
      <c r="O629" s="12"/>
      <c r="P629" s="12"/>
      <c r="Q629" s="57" t="s">
        <v>93</v>
      </c>
    </row>
    <row r="630" spans="1:17" ht="15.75" x14ac:dyDescent="0.25">
      <c r="A630" s="55" t="s">
        <v>91</v>
      </c>
      <c r="B630" s="12" t="str">
        <f t="shared" si="33"/>
        <v>DOUALAVALENCIA40</v>
      </c>
      <c r="C630" s="13" t="str">
        <f>VLOOKUP(D630,[1]equiv!A:B,2,FALSE)</f>
        <v>CAM</v>
      </c>
      <c r="D630" t="s">
        <v>65</v>
      </c>
      <c r="E630" t="s">
        <v>55</v>
      </c>
      <c r="F630">
        <v>40</v>
      </c>
      <c r="G630">
        <v>700</v>
      </c>
      <c r="H630" t="s">
        <v>47</v>
      </c>
      <c r="I630" t="s">
        <v>20</v>
      </c>
      <c r="J630">
        <v>402</v>
      </c>
      <c r="K630" s="7">
        <f t="shared" si="34"/>
        <v>1102</v>
      </c>
      <c r="L630" s="17"/>
      <c r="M630" s="56">
        <v>45930</v>
      </c>
      <c r="N630" s="12">
        <f t="shared" si="32"/>
        <v>0</v>
      </c>
      <c r="O630" s="12"/>
      <c r="P630" s="12"/>
      <c r="Q630" s="57" t="s">
        <v>93</v>
      </c>
    </row>
    <row r="631" spans="1:17" ht="15.75" x14ac:dyDescent="0.25">
      <c r="A631" s="55" t="s">
        <v>91</v>
      </c>
      <c r="B631" s="12" t="str">
        <f t="shared" si="33"/>
        <v>DOUALAGENOA20</v>
      </c>
      <c r="C631" s="13" t="str">
        <f>VLOOKUP(D631,[1]equiv!A:B,2,FALSE)</f>
        <v>CAM</v>
      </c>
      <c r="D631" t="s">
        <v>65</v>
      </c>
      <c r="E631" t="s">
        <v>69</v>
      </c>
      <c r="F631">
        <v>20</v>
      </c>
      <c r="G631">
        <v>1000</v>
      </c>
      <c r="H631" t="s">
        <v>47</v>
      </c>
      <c r="I631" t="s">
        <v>20</v>
      </c>
      <c r="J631">
        <v>201</v>
      </c>
      <c r="K631" s="7">
        <f t="shared" si="34"/>
        <v>1201</v>
      </c>
      <c r="L631" s="17"/>
      <c r="M631" s="56">
        <v>45930</v>
      </c>
      <c r="N631" s="12">
        <f t="shared" si="32"/>
        <v>0</v>
      </c>
      <c r="O631" s="12"/>
      <c r="P631" s="12"/>
      <c r="Q631" s="57" t="s">
        <v>93</v>
      </c>
    </row>
    <row r="632" spans="1:17" ht="15.75" x14ac:dyDescent="0.25">
      <c r="A632" s="55" t="s">
        <v>91</v>
      </c>
      <c r="B632" s="12" t="str">
        <f t="shared" si="33"/>
        <v>DOUALAGENOA40</v>
      </c>
      <c r="C632" s="13" t="str">
        <f>VLOOKUP(D632,[1]equiv!A:B,2,FALSE)</f>
        <v>CAM</v>
      </c>
      <c r="D632" t="s">
        <v>65</v>
      </c>
      <c r="E632" t="s">
        <v>69</v>
      </c>
      <c r="F632">
        <v>40</v>
      </c>
      <c r="G632">
        <v>1000</v>
      </c>
      <c r="H632" t="s">
        <v>47</v>
      </c>
      <c r="I632" t="s">
        <v>20</v>
      </c>
      <c r="J632">
        <v>402</v>
      </c>
      <c r="K632" s="7">
        <f t="shared" si="34"/>
        <v>1402</v>
      </c>
      <c r="L632" s="17"/>
      <c r="M632" s="56">
        <v>45930</v>
      </c>
      <c r="N632" s="12">
        <f t="shared" si="32"/>
        <v>0</v>
      </c>
      <c r="O632" s="12"/>
      <c r="P632" s="12"/>
      <c r="Q632" s="57" t="s">
        <v>93</v>
      </c>
    </row>
    <row r="633" spans="1:17" ht="15.75" x14ac:dyDescent="0.25">
      <c r="A633" s="55" t="s">
        <v>91</v>
      </c>
      <c r="B633" s="12" t="str">
        <f t="shared" si="33"/>
        <v>DOUALAISTANBUL20</v>
      </c>
      <c r="C633" s="13" t="str">
        <f>VLOOKUP(D633,[1]equiv!A:B,2,FALSE)</f>
        <v>CAM</v>
      </c>
      <c r="D633" t="s">
        <v>65</v>
      </c>
      <c r="E633" t="s">
        <v>96</v>
      </c>
      <c r="F633">
        <v>20</v>
      </c>
      <c r="G633">
        <v>850</v>
      </c>
      <c r="H633" t="s">
        <v>47</v>
      </c>
      <c r="I633" t="s">
        <v>32</v>
      </c>
      <c r="J633">
        <v>205</v>
      </c>
      <c r="K633" s="7">
        <f t="shared" si="34"/>
        <v>1055</v>
      </c>
      <c r="L633" s="17"/>
      <c r="M633" s="56">
        <v>45930</v>
      </c>
      <c r="N633" s="12">
        <f t="shared" si="32"/>
        <v>0</v>
      </c>
      <c r="O633" s="12"/>
      <c r="P633" s="12"/>
      <c r="Q633" s="57" t="s">
        <v>93</v>
      </c>
    </row>
    <row r="634" spans="1:17" ht="15.75" x14ac:dyDescent="0.25">
      <c r="A634" s="55" t="s">
        <v>91</v>
      </c>
      <c r="B634" s="12" t="str">
        <f t="shared" si="33"/>
        <v>DOUALAISTANBUL40</v>
      </c>
      <c r="C634" s="13" t="str">
        <f>VLOOKUP(D634,[1]equiv!A:B,2,FALSE)</f>
        <v>CAM</v>
      </c>
      <c r="D634" t="s">
        <v>65</v>
      </c>
      <c r="E634" t="s">
        <v>96</v>
      </c>
      <c r="F634">
        <v>40</v>
      </c>
      <c r="G634">
        <v>1000</v>
      </c>
      <c r="H634" t="s">
        <v>47</v>
      </c>
      <c r="I634" t="s">
        <v>32</v>
      </c>
      <c r="J634">
        <v>410</v>
      </c>
      <c r="K634" s="7">
        <f t="shared" si="34"/>
        <v>1410</v>
      </c>
      <c r="L634" s="17"/>
      <c r="M634" s="56">
        <v>45930</v>
      </c>
      <c r="N634" s="12">
        <f t="shared" si="32"/>
        <v>0</v>
      </c>
      <c r="O634" s="12"/>
      <c r="P634" s="12"/>
      <c r="Q634" s="57" t="s">
        <v>93</v>
      </c>
    </row>
    <row r="635" spans="1:17" ht="15.75" x14ac:dyDescent="0.25">
      <c r="A635" s="55" t="s">
        <v>91</v>
      </c>
      <c r="B635" s="12" t="str">
        <f t="shared" si="33"/>
        <v>DOUALAMONTREAL20</v>
      </c>
      <c r="C635" s="13" t="str">
        <f>VLOOKUP(D635,[1]equiv!A:B,2,FALSE)</f>
        <v>CAM</v>
      </c>
      <c r="D635" t="s">
        <v>65</v>
      </c>
      <c r="E635" t="s">
        <v>111</v>
      </c>
      <c r="F635">
        <v>20</v>
      </c>
      <c r="G635">
        <v>3632</v>
      </c>
      <c r="H635" t="s">
        <v>47</v>
      </c>
      <c r="I635" t="s">
        <v>32</v>
      </c>
      <c r="J635">
        <v>621</v>
      </c>
      <c r="K635" s="7">
        <f t="shared" si="34"/>
        <v>4253</v>
      </c>
      <c r="L635" s="17"/>
      <c r="M635" s="56">
        <v>45930</v>
      </c>
      <c r="N635" s="12">
        <f t="shared" si="32"/>
        <v>0</v>
      </c>
      <c r="O635" s="12"/>
      <c r="P635" s="12"/>
      <c r="Q635" s="57" t="s">
        <v>93</v>
      </c>
    </row>
    <row r="636" spans="1:17" ht="15.75" x14ac:dyDescent="0.25">
      <c r="A636" s="55" t="s">
        <v>91</v>
      </c>
      <c r="B636" s="12" t="str">
        <f t="shared" si="33"/>
        <v>DOUALAMONTREAL40</v>
      </c>
      <c r="C636" s="13" t="str">
        <f>VLOOKUP(D636,[1]equiv!A:B,2,FALSE)</f>
        <v>CAM</v>
      </c>
      <c r="D636" t="s">
        <v>65</v>
      </c>
      <c r="E636" t="s">
        <v>111</v>
      </c>
      <c r="F636">
        <v>40</v>
      </c>
      <c r="G636">
        <v>3459</v>
      </c>
      <c r="H636" t="s">
        <v>47</v>
      </c>
      <c r="I636" t="s">
        <v>32</v>
      </c>
      <c r="J636">
        <v>1242</v>
      </c>
      <c r="K636" s="7">
        <f t="shared" si="34"/>
        <v>4701</v>
      </c>
      <c r="L636" s="17"/>
      <c r="M636" s="56">
        <v>45930</v>
      </c>
      <c r="N636" s="12">
        <f t="shared" si="32"/>
        <v>0</v>
      </c>
      <c r="O636" s="12"/>
      <c r="P636" s="12"/>
      <c r="Q636" s="57" t="s">
        <v>93</v>
      </c>
    </row>
    <row r="637" spans="1:17" ht="15.75" x14ac:dyDescent="0.25">
      <c r="A637" s="55" t="s">
        <v>91</v>
      </c>
      <c r="B637" s="12" t="str">
        <f t="shared" si="33"/>
        <v>KRIBIANTWERP20</v>
      </c>
      <c r="C637" s="13" t="str">
        <f>VLOOKUP(D637,[1]equiv!A:B,2,FALSE)</f>
        <v>CAM</v>
      </c>
      <c r="D637" t="s">
        <v>80</v>
      </c>
      <c r="E637" t="s">
        <v>49</v>
      </c>
      <c r="F637">
        <v>20</v>
      </c>
      <c r="G637">
        <v>200</v>
      </c>
      <c r="H637" t="s">
        <v>47</v>
      </c>
      <c r="I637" t="s">
        <v>20</v>
      </c>
      <c r="J637">
        <v>201</v>
      </c>
      <c r="K637" s="7">
        <f t="shared" si="34"/>
        <v>401</v>
      </c>
      <c r="L637" s="17"/>
      <c r="M637" s="56">
        <v>45930</v>
      </c>
      <c r="N637" s="12">
        <f t="shared" si="32"/>
        <v>0</v>
      </c>
      <c r="O637" s="12"/>
      <c r="P637" s="12"/>
      <c r="Q637" s="57" t="s">
        <v>93</v>
      </c>
    </row>
    <row r="638" spans="1:17" ht="15.75" x14ac:dyDescent="0.25">
      <c r="A638" s="55" t="s">
        <v>91</v>
      </c>
      <c r="B638" s="12" t="str">
        <f t="shared" si="33"/>
        <v>KRIBIANTWERP40</v>
      </c>
      <c r="C638" s="13" t="str">
        <f>VLOOKUP(D638,[1]equiv!A:B,2,FALSE)</f>
        <v>CAM</v>
      </c>
      <c r="D638" t="s">
        <v>80</v>
      </c>
      <c r="E638" t="s">
        <v>49</v>
      </c>
      <c r="F638">
        <v>40</v>
      </c>
      <c r="G638">
        <v>200</v>
      </c>
      <c r="H638" t="s">
        <v>47</v>
      </c>
      <c r="I638" t="s">
        <v>20</v>
      </c>
      <c r="J638">
        <v>402</v>
      </c>
      <c r="K638" s="7">
        <f t="shared" si="34"/>
        <v>602</v>
      </c>
      <c r="L638" s="17"/>
      <c r="M638" s="56">
        <v>45930</v>
      </c>
      <c r="N638" s="12">
        <f t="shared" si="32"/>
        <v>0</v>
      </c>
      <c r="O638" s="12"/>
      <c r="P638" s="12"/>
      <c r="Q638" s="57" t="s">
        <v>93</v>
      </c>
    </row>
    <row r="639" spans="1:17" ht="15.75" x14ac:dyDescent="0.25">
      <c r="A639" s="55" t="s">
        <v>91</v>
      </c>
      <c r="B639" s="12" t="str">
        <f t="shared" si="33"/>
        <v>KRIBIAMSTERDAM20</v>
      </c>
      <c r="C639" s="13" t="str">
        <f>VLOOKUP(D639,[1]equiv!A:B,2,FALSE)</f>
        <v>CAM</v>
      </c>
      <c r="D639" t="s">
        <v>80</v>
      </c>
      <c r="E639" t="s">
        <v>94</v>
      </c>
      <c r="F639">
        <v>20</v>
      </c>
      <c r="G639">
        <v>450</v>
      </c>
      <c r="H639" t="s">
        <v>47</v>
      </c>
      <c r="I639" t="s">
        <v>20</v>
      </c>
      <c r="J639">
        <v>201</v>
      </c>
      <c r="K639" s="7">
        <f t="shared" si="34"/>
        <v>651</v>
      </c>
      <c r="L639" s="17"/>
      <c r="M639" s="56">
        <v>45930</v>
      </c>
      <c r="N639" s="12">
        <f t="shared" si="32"/>
        <v>0</v>
      </c>
      <c r="O639" s="12"/>
      <c r="P639" s="12"/>
      <c r="Q639" s="57" t="s">
        <v>93</v>
      </c>
    </row>
    <row r="640" spans="1:17" ht="15.75" x14ac:dyDescent="0.25">
      <c r="A640" s="55" t="s">
        <v>91</v>
      </c>
      <c r="B640" s="12" t="str">
        <f t="shared" si="33"/>
        <v>KRIBIAMSTERDAM40</v>
      </c>
      <c r="C640" s="13" t="str">
        <f>VLOOKUP(D640,[1]equiv!A:B,2,FALSE)</f>
        <v>CAM</v>
      </c>
      <c r="D640" t="s">
        <v>80</v>
      </c>
      <c r="E640" t="s">
        <v>94</v>
      </c>
      <c r="F640">
        <v>40</v>
      </c>
      <c r="G640">
        <v>575</v>
      </c>
      <c r="H640" t="s">
        <v>47</v>
      </c>
      <c r="I640" t="s">
        <v>20</v>
      </c>
      <c r="J640">
        <v>402</v>
      </c>
      <c r="K640" s="7">
        <f t="shared" si="34"/>
        <v>977</v>
      </c>
      <c r="L640" s="17"/>
      <c r="M640" s="56">
        <v>45930</v>
      </c>
      <c r="N640" s="12">
        <f t="shared" si="32"/>
        <v>0</v>
      </c>
      <c r="O640" s="12"/>
      <c r="P640" s="12"/>
      <c r="Q640" s="57" t="s">
        <v>93</v>
      </c>
    </row>
    <row r="641" spans="1:17" ht="15.75" x14ac:dyDescent="0.25">
      <c r="A641" s="55" t="s">
        <v>91</v>
      </c>
      <c r="B641" s="12" t="str">
        <f t="shared" si="33"/>
        <v>KRIBIROTTERDAM20</v>
      </c>
      <c r="C641" s="13" t="str">
        <f>VLOOKUP(D641,[1]equiv!A:B,2,FALSE)</f>
        <v>CAM</v>
      </c>
      <c r="D641" t="s">
        <v>80</v>
      </c>
      <c r="E641" t="s">
        <v>63</v>
      </c>
      <c r="F641">
        <v>20</v>
      </c>
      <c r="G641">
        <v>535</v>
      </c>
      <c r="H641" t="s">
        <v>47</v>
      </c>
      <c r="I641" t="s">
        <v>20</v>
      </c>
      <c r="J641">
        <v>201</v>
      </c>
      <c r="K641" s="7">
        <f t="shared" si="34"/>
        <v>736</v>
      </c>
      <c r="L641" s="17"/>
      <c r="M641" s="56">
        <v>45930</v>
      </c>
      <c r="N641" s="12">
        <f t="shared" si="32"/>
        <v>0</v>
      </c>
      <c r="O641" s="12"/>
      <c r="P641" s="12"/>
      <c r="Q641" s="57" t="s">
        <v>93</v>
      </c>
    </row>
    <row r="642" spans="1:17" ht="15.75" x14ac:dyDescent="0.25">
      <c r="A642" s="55" t="s">
        <v>91</v>
      </c>
      <c r="B642" s="12" t="str">
        <f t="shared" si="33"/>
        <v>KRIBIROTTERDAM40</v>
      </c>
      <c r="C642" s="13" t="str">
        <f>VLOOKUP(D642,[1]equiv!A:B,2,FALSE)</f>
        <v>CAM</v>
      </c>
      <c r="D642" t="s">
        <v>80</v>
      </c>
      <c r="E642" t="s">
        <v>63</v>
      </c>
      <c r="F642">
        <v>40</v>
      </c>
      <c r="G642">
        <v>675</v>
      </c>
      <c r="H642" t="s">
        <v>47</v>
      </c>
      <c r="I642" t="s">
        <v>20</v>
      </c>
      <c r="J642">
        <v>402</v>
      </c>
      <c r="K642" s="7">
        <f t="shared" si="34"/>
        <v>1077</v>
      </c>
      <c r="L642" s="17"/>
      <c r="M642" s="56">
        <v>45930</v>
      </c>
      <c r="N642" s="12">
        <f t="shared" ref="N642:N705" si="35">IF(H642="not included",0,1)</f>
        <v>0</v>
      </c>
      <c r="O642" s="12"/>
      <c r="P642" s="12"/>
      <c r="Q642" s="57" t="s">
        <v>93</v>
      </c>
    </row>
    <row r="643" spans="1:17" ht="15.75" x14ac:dyDescent="0.25">
      <c r="A643" s="55" t="s">
        <v>91</v>
      </c>
      <c r="B643" s="12" t="str">
        <f t="shared" si="33"/>
        <v>KRIBIHAMBURG20</v>
      </c>
      <c r="C643" s="13" t="str">
        <f>VLOOKUP(D643,[1]equiv!A:B,2,FALSE)</f>
        <v>CAM</v>
      </c>
      <c r="D643" t="s">
        <v>80</v>
      </c>
      <c r="E643" t="s">
        <v>52</v>
      </c>
      <c r="F643">
        <v>20</v>
      </c>
      <c r="G643">
        <v>450</v>
      </c>
      <c r="H643" t="s">
        <v>47</v>
      </c>
      <c r="I643" t="s">
        <v>20</v>
      </c>
      <c r="J643">
        <v>201</v>
      </c>
      <c r="K643" s="7">
        <f t="shared" si="34"/>
        <v>651</v>
      </c>
      <c r="L643" s="17"/>
      <c r="M643" s="56">
        <v>45930</v>
      </c>
      <c r="N643" s="12">
        <f t="shared" si="35"/>
        <v>0</v>
      </c>
      <c r="O643" s="12"/>
      <c r="P643" s="12"/>
      <c r="Q643" s="57" t="s">
        <v>93</v>
      </c>
    </row>
    <row r="644" spans="1:17" ht="15.75" x14ac:dyDescent="0.25">
      <c r="A644" s="55" t="s">
        <v>91</v>
      </c>
      <c r="B644" s="12" t="str">
        <f t="shared" si="33"/>
        <v>KRIBIHAMBURG40</v>
      </c>
      <c r="C644" s="13" t="str">
        <f>VLOOKUP(D644,[1]equiv!A:B,2,FALSE)</f>
        <v>CAM</v>
      </c>
      <c r="D644" t="s">
        <v>80</v>
      </c>
      <c r="E644" t="s">
        <v>52</v>
      </c>
      <c r="F644">
        <v>40</v>
      </c>
      <c r="G644">
        <v>415</v>
      </c>
      <c r="H644" t="s">
        <v>47</v>
      </c>
      <c r="I644" t="s">
        <v>20</v>
      </c>
      <c r="J644">
        <v>402</v>
      </c>
      <c r="K644" s="7">
        <f t="shared" si="34"/>
        <v>817</v>
      </c>
      <c r="L644" s="17"/>
      <c r="M644" s="56">
        <v>45930</v>
      </c>
      <c r="N644" s="12">
        <f t="shared" si="35"/>
        <v>0</v>
      </c>
      <c r="O644" s="12"/>
      <c r="P644" s="12"/>
      <c r="Q644" s="57" t="s">
        <v>93</v>
      </c>
    </row>
    <row r="645" spans="1:17" ht="15.75" x14ac:dyDescent="0.25">
      <c r="A645" s="55" t="s">
        <v>91</v>
      </c>
      <c r="B645" s="12" t="str">
        <f t="shared" si="33"/>
        <v>KRIBIBARCELONA20</v>
      </c>
      <c r="C645" s="13" t="str">
        <f>VLOOKUP(D645,[1]equiv!A:B,2,FALSE)</f>
        <v>CAM</v>
      </c>
      <c r="D645" t="s">
        <v>80</v>
      </c>
      <c r="E645" t="s">
        <v>51</v>
      </c>
      <c r="F645">
        <v>20</v>
      </c>
      <c r="G645">
        <v>1000</v>
      </c>
      <c r="H645" t="s">
        <v>47</v>
      </c>
      <c r="I645" t="s">
        <v>20</v>
      </c>
      <c r="J645">
        <v>201</v>
      </c>
      <c r="K645" s="7">
        <f t="shared" si="34"/>
        <v>1201</v>
      </c>
      <c r="L645" s="17"/>
      <c r="M645" s="56">
        <v>45930</v>
      </c>
      <c r="N645" s="12">
        <f t="shared" si="35"/>
        <v>0</v>
      </c>
      <c r="O645" s="12"/>
      <c r="P645" s="12"/>
      <c r="Q645" s="57" t="s">
        <v>93</v>
      </c>
    </row>
    <row r="646" spans="1:17" ht="15.75" x14ac:dyDescent="0.25">
      <c r="A646" s="55" t="s">
        <v>91</v>
      </c>
      <c r="B646" s="12" t="str">
        <f t="shared" si="33"/>
        <v>KRIBIBARCELONA40</v>
      </c>
      <c r="C646" s="13" t="str">
        <f>VLOOKUP(D646,[1]equiv!A:B,2,FALSE)</f>
        <v>CAM</v>
      </c>
      <c r="D646" t="s">
        <v>80</v>
      </c>
      <c r="E646" t="s">
        <v>51</v>
      </c>
      <c r="F646">
        <v>40</v>
      </c>
      <c r="G646">
        <v>1000</v>
      </c>
      <c r="H646" t="s">
        <v>47</v>
      </c>
      <c r="I646" t="s">
        <v>20</v>
      </c>
      <c r="J646">
        <v>402</v>
      </c>
      <c r="K646" s="7">
        <f t="shared" si="34"/>
        <v>1402</v>
      </c>
      <c r="L646" s="17"/>
      <c r="M646" s="56">
        <v>45930</v>
      </c>
      <c r="N646" s="12">
        <f t="shared" si="35"/>
        <v>0</v>
      </c>
      <c r="O646" s="12"/>
      <c r="P646" s="12"/>
      <c r="Q646" s="57" t="s">
        <v>93</v>
      </c>
    </row>
    <row r="647" spans="1:17" ht="15.75" x14ac:dyDescent="0.25">
      <c r="A647" s="55" t="s">
        <v>91</v>
      </c>
      <c r="B647" s="12" t="str">
        <f t="shared" ref="B647:B710" si="36">+D647&amp;E647&amp;F647</f>
        <v>KRIBIVALENCIA20</v>
      </c>
      <c r="C647" s="13" t="str">
        <f>VLOOKUP(D647,[1]equiv!A:B,2,FALSE)</f>
        <v>CAM</v>
      </c>
      <c r="D647" t="s">
        <v>80</v>
      </c>
      <c r="E647" t="s">
        <v>55</v>
      </c>
      <c r="F647">
        <v>20</v>
      </c>
      <c r="G647">
        <v>1000</v>
      </c>
      <c r="H647" t="s">
        <v>47</v>
      </c>
      <c r="I647" t="s">
        <v>20</v>
      </c>
      <c r="J647">
        <v>201</v>
      </c>
      <c r="K647" s="7">
        <f t="shared" si="34"/>
        <v>1201</v>
      </c>
      <c r="L647" s="17"/>
      <c r="M647" s="56">
        <v>45930</v>
      </c>
      <c r="N647" s="12">
        <f t="shared" si="35"/>
        <v>0</v>
      </c>
      <c r="O647" s="12"/>
      <c r="P647" s="12"/>
      <c r="Q647" s="57" t="s">
        <v>93</v>
      </c>
    </row>
    <row r="648" spans="1:17" ht="15.75" x14ac:dyDescent="0.25">
      <c r="A648" s="55" t="s">
        <v>91</v>
      </c>
      <c r="B648" s="12" t="str">
        <f t="shared" si="36"/>
        <v>KRIBIVALENCIA40</v>
      </c>
      <c r="C648" s="13" t="str">
        <f>VLOOKUP(D648,[1]equiv!A:B,2,FALSE)</f>
        <v>CAM</v>
      </c>
      <c r="D648" t="s">
        <v>80</v>
      </c>
      <c r="E648" t="s">
        <v>55</v>
      </c>
      <c r="F648">
        <v>40</v>
      </c>
      <c r="G648">
        <v>1000</v>
      </c>
      <c r="H648" t="s">
        <v>47</v>
      </c>
      <c r="I648" t="s">
        <v>20</v>
      </c>
      <c r="J648">
        <v>402</v>
      </c>
      <c r="K648" s="7">
        <f t="shared" si="34"/>
        <v>1402</v>
      </c>
      <c r="L648" s="17"/>
      <c r="M648" s="56">
        <v>45930</v>
      </c>
      <c r="N648" s="12">
        <f t="shared" si="35"/>
        <v>0</v>
      </c>
      <c r="O648" s="12"/>
      <c r="P648" s="12"/>
      <c r="Q648" s="57" t="s">
        <v>93</v>
      </c>
    </row>
    <row r="649" spans="1:17" ht="15.75" x14ac:dyDescent="0.25">
      <c r="A649" s="55" t="s">
        <v>91</v>
      </c>
      <c r="B649" s="12" t="str">
        <f t="shared" si="36"/>
        <v>KRIBIGENOA20</v>
      </c>
      <c r="C649" s="13" t="str">
        <f>VLOOKUP(D649,[1]equiv!A:B,2,FALSE)</f>
        <v>CAM</v>
      </c>
      <c r="D649" t="s">
        <v>80</v>
      </c>
      <c r="E649" t="s">
        <v>69</v>
      </c>
      <c r="F649">
        <v>20</v>
      </c>
      <c r="G649">
        <v>1000</v>
      </c>
      <c r="H649" t="s">
        <v>47</v>
      </c>
      <c r="I649" t="s">
        <v>20</v>
      </c>
      <c r="J649">
        <v>201</v>
      </c>
      <c r="K649" s="7">
        <f t="shared" si="34"/>
        <v>1201</v>
      </c>
      <c r="L649" s="17"/>
      <c r="M649" s="56">
        <v>45930</v>
      </c>
      <c r="N649" s="12">
        <f t="shared" si="35"/>
        <v>0</v>
      </c>
      <c r="O649" s="12"/>
      <c r="P649" s="12"/>
      <c r="Q649" s="57" t="s">
        <v>93</v>
      </c>
    </row>
    <row r="650" spans="1:17" ht="15.75" x14ac:dyDescent="0.25">
      <c r="A650" s="55" t="s">
        <v>91</v>
      </c>
      <c r="B650" s="12" t="str">
        <f t="shared" si="36"/>
        <v>KRIBIGENOA40</v>
      </c>
      <c r="C650" s="13" t="str">
        <f>VLOOKUP(D650,[1]equiv!A:B,2,FALSE)</f>
        <v>CAM</v>
      </c>
      <c r="D650" t="s">
        <v>80</v>
      </c>
      <c r="E650" t="s">
        <v>69</v>
      </c>
      <c r="F650">
        <v>40</v>
      </c>
      <c r="G650">
        <v>1000</v>
      </c>
      <c r="H650" t="s">
        <v>47</v>
      </c>
      <c r="I650" t="s">
        <v>20</v>
      </c>
      <c r="J650">
        <v>402</v>
      </c>
      <c r="K650" s="7">
        <f t="shared" si="34"/>
        <v>1402</v>
      </c>
      <c r="L650" s="17"/>
      <c r="M650" s="56">
        <v>45930</v>
      </c>
      <c r="N650" s="12">
        <f t="shared" si="35"/>
        <v>0</v>
      </c>
      <c r="O650" s="12"/>
      <c r="P650" s="12"/>
      <c r="Q650" s="57" t="s">
        <v>93</v>
      </c>
    </row>
    <row r="651" spans="1:17" ht="15.75" x14ac:dyDescent="0.25">
      <c r="A651" s="55" t="s">
        <v>91</v>
      </c>
      <c r="B651" s="12" t="str">
        <f t="shared" si="36"/>
        <v>KRIBIISTANBUL20</v>
      </c>
      <c r="C651" s="13" t="str">
        <f>VLOOKUP(D651,[1]equiv!A:B,2,FALSE)</f>
        <v>CAM</v>
      </c>
      <c r="D651" t="s">
        <v>80</v>
      </c>
      <c r="E651" t="s">
        <v>96</v>
      </c>
      <c r="F651">
        <v>20</v>
      </c>
      <c r="G651">
        <v>475</v>
      </c>
      <c r="H651" t="s">
        <v>47</v>
      </c>
      <c r="I651" t="s">
        <v>32</v>
      </c>
      <c r="J651">
        <v>205</v>
      </c>
      <c r="K651" s="7">
        <f t="shared" si="34"/>
        <v>680</v>
      </c>
      <c r="L651" s="17"/>
      <c r="M651" s="56">
        <v>45930</v>
      </c>
      <c r="N651" s="12">
        <f t="shared" si="35"/>
        <v>0</v>
      </c>
      <c r="O651" s="12"/>
      <c r="P651" s="12"/>
      <c r="Q651" s="57" t="s">
        <v>93</v>
      </c>
    </row>
    <row r="652" spans="1:17" ht="15.75" x14ac:dyDescent="0.25">
      <c r="A652" s="55" t="s">
        <v>91</v>
      </c>
      <c r="B652" s="12" t="str">
        <f t="shared" si="36"/>
        <v>KRIBIISTANBUL40</v>
      </c>
      <c r="C652" s="13" t="str">
        <f>VLOOKUP(D652,[1]equiv!A:B,2,FALSE)</f>
        <v>CAM</v>
      </c>
      <c r="D652" t="s">
        <v>80</v>
      </c>
      <c r="E652" t="s">
        <v>96</v>
      </c>
      <c r="F652">
        <v>40</v>
      </c>
      <c r="G652">
        <v>500</v>
      </c>
      <c r="H652" t="s">
        <v>47</v>
      </c>
      <c r="I652" t="s">
        <v>32</v>
      </c>
      <c r="J652">
        <v>410</v>
      </c>
      <c r="K652" s="7">
        <f t="shared" si="34"/>
        <v>910</v>
      </c>
      <c r="L652" s="17"/>
      <c r="M652" s="56">
        <v>45930</v>
      </c>
      <c r="N652" s="12">
        <f t="shared" si="35"/>
        <v>0</v>
      </c>
      <c r="O652" s="12"/>
      <c r="P652" s="12"/>
      <c r="Q652" s="57" t="s">
        <v>93</v>
      </c>
    </row>
    <row r="653" spans="1:17" ht="15.75" x14ac:dyDescent="0.25">
      <c r="A653" s="55" t="s">
        <v>91</v>
      </c>
      <c r="B653" s="12" t="str">
        <f t="shared" si="36"/>
        <v>KRIBIMONTREAL20</v>
      </c>
      <c r="C653" s="13" t="str">
        <f>VLOOKUP(D653,[1]equiv!A:B,2,FALSE)</f>
        <v>CAM</v>
      </c>
      <c r="D653" t="s">
        <v>80</v>
      </c>
      <c r="E653" t="s">
        <v>111</v>
      </c>
      <c r="F653">
        <v>20</v>
      </c>
      <c r="G653">
        <v>1827</v>
      </c>
      <c r="H653" t="s">
        <v>47</v>
      </c>
      <c r="I653" t="s">
        <v>32</v>
      </c>
      <c r="J653">
        <v>621</v>
      </c>
      <c r="K653" s="7">
        <f t="shared" si="34"/>
        <v>2448</v>
      </c>
      <c r="L653" s="17"/>
      <c r="M653" s="56">
        <v>45930</v>
      </c>
      <c r="N653" s="12">
        <f t="shared" si="35"/>
        <v>0</v>
      </c>
      <c r="O653" s="12"/>
      <c r="P653" s="12"/>
      <c r="Q653" s="57" t="s">
        <v>93</v>
      </c>
    </row>
    <row r="654" spans="1:17" ht="15.75" x14ac:dyDescent="0.25">
      <c r="A654" s="55" t="s">
        <v>91</v>
      </c>
      <c r="B654" s="12" t="str">
        <f t="shared" si="36"/>
        <v>KRIBIMONTREAL40</v>
      </c>
      <c r="C654" s="13" t="str">
        <f>VLOOKUP(D654,[1]equiv!A:B,2,FALSE)</f>
        <v>CAM</v>
      </c>
      <c r="D654" t="s">
        <v>80</v>
      </c>
      <c r="E654" t="s">
        <v>111</v>
      </c>
      <c r="F654">
        <v>40</v>
      </c>
      <c r="G654">
        <v>1654</v>
      </c>
      <c r="H654" t="s">
        <v>47</v>
      </c>
      <c r="I654" t="s">
        <v>32</v>
      </c>
      <c r="J654">
        <v>1242</v>
      </c>
      <c r="K654" s="7">
        <f t="shared" si="34"/>
        <v>2896</v>
      </c>
      <c r="L654" s="17"/>
      <c r="M654" s="56">
        <v>45930</v>
      </c>
      <c r="N654" s="12">
        <f t="shared" si="35"/>
        <v>0</v>
      </c>
      <c r="O654" s="12"/>
      <c r="P654" s="12"/>
      <c r="Q654" s="57" t="s">
        <v>93</v>
      </c>
    </row>
    <row r="655" spans="1:17" ht="15.75" x14ac:dyDescent="0.25">
      <c r="A655" s="55" t="s">
        <v>91</v>
      </c>
      <c r="B655" s="12" t="str">
        <f t="shared" si="36"/>
        <v>TEMAANTWERP20</v>
      </c>
      <c r="C655" s="13" t="str">
        <f>VLOOKUP(D655,[1]equiv!A:B,2,FALSE)</f>
        <v>GHA</v>
      </c>
      <c r="D655" t="s">
        <v>90</v>
      </c>
      <c r="E655" t="s">
        <v>49</v>
      </c>
      <c r="F655">
        <v>20</v>
      </c>
      <c r="G655">
        <v>250</v>
      </c>
      <c r="H655" t="s">
        <v>47</v>
      </c>
      <c r="I655" t="s">
        <v>20</v>
      </c>
      <c r="J655">
        <v>208</v>
      </c>
      <c r="K655" s="7">
        <f t="shared" si="34"/>
        <v>458</v>
      </c>
      <c r="L655" s="17"/>
      <c r="M655" s="56">
        <v>45930</v>
      </c>
      <c r="N655" s="12">
        <f t="shared" si="35"/>
        <v>0</v>
      </c>
      <c r="O655" s="12"/>
      <c r="P655" s="12"/>
      <c r="Q655" s="57" t="s">
        <v>93</v>
      </c>
    </row>
    <row r="656" spans="1:17" ht="15.75" x14ac:dyDescent="0.25">
      <c r="A656" s="55" t="s">
        <v>91</v>
      </c>
      <c r="B656" s="12" t="str">
        <f t="shared" si="36"/>
        <v>TEMAANTWERP40</v>
      </c>
      <c r="C656" s="13" t="str">
        <f>VLOOKUP(D656,[1]equiv!A:B,2,FALSE)</f>
        <v>GHA</v>
      </c>
      <c r="D656" t="s">
        <v>90</v>
      </c>
      <c r="E656" t="s">
        <v>49</v>
      </c>
      <c r="F656">
        <v>40</v>
      </c>
      <c r="G656">
        <v>300</v>
      </c>
      <c r="H656" t="s">
        <v>47</v>
      </c>
      <c r="I656" t="s">
        <v>20</v>
      </c>
      <c r="J656">
        <v>416</v>
      </c>
      <c r="K656" s="7">
        <f t="shared" si="34"/>
        <v>716</v>
      </c>
      <c r="L656" s="17"/>
      <c r="M656" s="56">
        <v>45930</v>
      </c>
      <c r="N656" s="12">
        <f t="shared" si="35"/>
        <v>0</v>
      </c>
      <c r="O656" s="12"/>
      <c r="P656" s="12"/>
      <c r="Q656" s="57" t="s">
        <v>93</v>
      </c>
    </row>
    <row r="657" spans="1:17" ht="15.75" x14ac:dyDescent="0.25">
      <c r="A657" s="55" t="s">
        <v>91</v>
      </c>
      <c r="B657" s="12" t="str">
        <f t="shared" si="36"/>
        <v>TEMAAMSTERDAM20</v>
      </c>
      <c r="C657" s="13" t="str">
        <f>VLOOKUP(D657,[1]equiv!A:B,2,FALSE)</f>
        <v>GHA</v>
      </c>
      <c r="D657" t="s">
        <v>90</v>
      </c>
      <c r="E657" t="s">
        <v>94</v>
      </c>
      <c r="F657">
        <v>20</v>
      </c>
      <c r="G657">
        <v>500</v>
      </c>
      <c r="H657" t="s">
        <v>47</v>
      </c>
      <c r="I657" t="s">
        <v>20</v>
      </c>
      <c r="J657">
        <v>208</v>
      </c>
      <c r="K657" s="7">
        <f t="shared" si="34"/>
        <v>708</v>
      </c>
      <c r="L657" s="17"/>
      <c r="M657" s="56">
        <v>45930</v>
      </c>
      <c r="N657" s="12">
        <f t="shared" si="35"/>
        <v>0</v>
      </c>
      <c r="O657" s="12"/>
      <c r="P657" s="12"/>
      <c r="Q657" s="57" t="s">
        <v>93</v>
      </c>
    </row>
    <row r="658" spans="1:17" ht="15.75" x14ac:dyDescent="0.25">
      <c r="A658" s="55" t="s">
        <v>91</v>
      </c>
      <c r="B658" s="12" t="str">
        <f t="shared" si="36"/>
        <v>TEMAAMSTERDAM40</v>
      </c>
      <c r="C658" s="13" t="str">
        <f>VLOOKUP(D658,[1]equiv!A:B,2,FALSE)</f>
        <v>GHA</v>
      </c>
      <c r="D658" t="s">
        <v>90</v>
      </c>
      <c r="E658" t="s">
        <v>94</v>
      </c>
      <c r="F658">
        <v>40</v>
      </c>
      <c r="G658">
        <v>550</v>
      </c>
      <c r="H658" t="s">
        <v>47</v>
      </c>
      <c r="I658" t="s">
        <v>20</v>
      </c>
      <c r="J658">
        <v>416</v>
      </c>
      <c r="K658" s="7">
        <f t="shared" si="34"/>
        <v>966</v>
      </c>
      <c r="L658" s="17"/>
      <c r="M658" s="56">
        <v>45930</v>
      </c>
      <c r="N658" s="12">
        <f t="shared" si="35"/>
        <v>0</v>
      </c>
      <c r="O658" s="12"/>
      <c r="P658" s="12"/>
      <c r="Q658" s="57" t="s">
        <v>93</v>
      </c>
    </row>
    <row r="659" spans="1:17" ht="15.75" x14ac:dyDescent="0.25">
      <c r="A659" s="55" t="s">
        <v>91</v>
      </c>
      <c r="B659" s="12" t="str">
        <f t="shared" si="36"/>
        <v>TEMAROTTERDAM20</v>
      </c>
      <c r="C659" s="13" t="str">
        <f>VLOOKUP(D659,[1]equiv!A:B,2,FALSE)</f>
        <v>GHA</v>
      </c>
      <c r="D659" t="s">
        <v>90</v>
      </c>
      <c r="E659" t="s">
        <v>63</v>
      </c>
      <c r="F659">
        <v>20</v>
      </c>
      <c r="G659">
        <v>360</v>
      </c>
      <c r="H659" t="s">
        <v>47</v>
      </c>
      <c r="I659" t="s">
        <v>20</v>
      </c>
      <c r="J659">
        <v>208</v>
      </c>
      <c r="K659" s="7">
        <f t="shared" si="34"/>
        <v>568</v>
      </c>
      <c r="L659" s="17"/>
      <c r="M659" s="56">
        <v>45930</v>
      </c>
      <c r="N659" s="12">
        <f t="shared" si="35"/>
        <v>0</v>
      </c>
      <c r="O659" s="12"/>
      <c r="P659" s="12"/>
      <c r="Q659" s="57" t="s">
        <v>93</v>
      </c>
    </row>
    <row r="660" spans="1:17" ht="15.75" x14ac:dyDescent="0.25">
      <c r="A660" s="55" t="s">
        <v>91</v>
      </c>
      <c r="B660" s="12" t="str">
        <f t="shared" si="36"/>
        <v>TEMAROTTERDAM40</v>
      </c>
      <c r="C660" s="13" t="str">
        <f>VLOOKUP(D660,[1]equiv!A:B,2,FALSE)</f>
        <v>GHA</v>
      </c>
      <c r="D660" t="s">
        <v>90</v>
      </c>
      <c r="E660" t="s">
        <v>63</v>
      </c>
      <c r="F660">
        <v>40</v>
      </c>
      <c r="G660">
        <v>400</v>
      </c>
      <c r="H660" t="s">
        <v>47</v>
      </c>
      <c r="I660" t="s">
        <v>20</v>
      </c>
      <c r="J660">
        <v>416</v>
      </c>
      <c r="K660" s="7">
        <f t="shared" si="34"/>
        <v>816</v>
      </c>
      <c r="L660" s="17"/>
      <c r="M660" s="56">
        <v>45930</v>
      </c>
      <c r="N660" s="12">
        <f t="shared" si="35"/>
        <v>0</v>
      </c>
      <c r="O660" s="12"/>
      <c r="P660" s="12"/>
      <c r="Q660" s="57" t="s">
        <v>93</v>
      </c>
    </row>
    <row r="661" spans="1:17" ht="15.75" x14ac:dyDescent="0.25">
      <c r="A661" s="55" t="s">
        <v>91</v>
      </c>
      <c r="B661" s="12" t="str">
        <f t="shared" si="36"/>
        <v>TEMAHAMBURG20</v>
      </c>
      <c r="C661" s="13" t="str">
        <f>VLOOKUP(D661,[1]equiv!A:B,2,FALSE)</f>
        <v>GHA</v>
      </c>
      <c r="D661" t="s">
        <v>90</v>
      </c>
      <c r="E661" t="s">
        <v>52</v>
      </c>
      <c r="F661">
        <v>20</v>
      </c>
      <c r="G661">
        <v>350</v>
      </c>
      <c r="H661" t="s">
        <v>47</v>
      </c>
      <c r="I661" t="s">
        <v>20</v>
      </c>
      <c r="J661">
        <v>208</v>
      </c>
      <c r="K661" s="7">
        <f t="shared" si="34"/>
        <v>558</v>
      </c>
      <c r="L661" s="17"/>
      <c r="M661" s="56">
        <v>45930</v>
      </c>
      <c r="N661" s="12">
        <f t="shared" si="35"/>
        <v>0</v>
      </c>
      <c r="O661" s="12"/>
      <c r="P661" s="12"/>
      <c r="Q661" s="57" t="s">
        <v>93</v>
      </c>
    </row>
    <row r="662" spans="1:17" ht="15.75" x14ac:dyDescent="0.25">
      <c r="A662" s="55" t="s">
        <v>91</v>
      </c>
      <c r="B662" s="12" t="str">
        <f t="shared" si="36"/>
        <v>TEMAHAMBURG40</v>
      </c>
      <c r="C662" s="13" t="str">
        <f>VLOOKUP(D662,[1]equiv!A:B,2,FALSE)</f>
        <v>GHA</v>
      </c>
      <c r="D662" t="s">
        <v>90</v>
      </c>
      <c r="E662" t="s">
        <v>52</v>
      </c>
      <c r="F662">
        <v>40</v>
      </c>
      <c r="G662">
        <v>400</v>
      </c>
      <c r="H662" t="s">
        <v>47</v>
      </c>
      <c r="I662" t="s">
        <v>20</v>
      </c>
      <c r="J662">
        <v>416</v>
      </c>
      <c r="K662" s="7">
        <f t="shared" si="34"/>
        <v>816</v>
      </c>
      <c r="L662" s="17"/>
      <c r="M662" s="56">
        <v>45930</v>
      </c>
      <c r="N662" s="12">
        <f t="shared" si="35"/>
        <v>0</v>
      </c>
      <c r="O662" s="12"/>
      <c r="P662" s="12"/>
      <c r="Q662" s="57" t="s">
        <v>93</v>
      </c>
    </row>
    <row r="663" spans="1:17" ht="15.75" x14ac:dyDescent="0.25">
      <c r="A663" s="55" t="s">
        <v>91</v>
      </c>
      <c r="B663" s="12" t="str">
        <f t="shared" si="36"/>
        <v>TEMAGENOA20</v>
      </c>
      <c r="C663" s="13" t="str">
        <f>VLOOKUP(D663,[1]equiv!A:B,2,FALSE)</f>
        <v>GHA</v>
      </c>
      <c r="D663" t="s">
        <v>90</v>
      </c>
      <c r="E663" t="s">
        <v>69</v>
      </c>
      <c r="F663">
        <v>20</v>
      </c>
      <c r="G663">
        <v>500</v>
      </c>
      <c r="H663" t="s">
        <v>47</v>
      </c>
      <c r="I663" t="s">
        <v>20</v>
      </c>
      <c r="J663">
        <v>208</v>
      </c>
      <c r="K663" s="7">
        <f t="shared" si="34"/>
        <v>708</v>
      </c>
      <c r="L663" s="17"/>
      <c r="M663" s="56">
        <v>45930</v>
      </c>
      <c r="N663" s="12">
        <f t="shared" si="35"/>
        <v>0</v>
      </c>
      <c r="O663" s="12"/>
      <c r="P663" s="12"/>
      <c r="Q663" s="57" t="s">
        <v>93</v>
      </c>
    </row>
    <row r="664" spans="1:17" ht="15.75" x14ac:dyDescent="0.25">
      <c r="A664" s="55" t="s">
        <v>91</v>
      </c>
      <c r="B664" s="12" t="str">
        <f t="shared" si="36"/>
        <v>TEMAGENOA40</v>
      </c>
      <c r="C664" s="13" t="str">
        <f>VLOOKUP(D664,[1]equiv!A:B,2,FALSE)</f>
        <v>GHA</v>
      </c>
      <c r="D664" t="s">
        <v>90</v>
      </c>
      <c r="E664" t="s">
        <v>69</v>
      </c>
      <c r="F664">
        <v>40</v>
      </c>
      <c r="G664">
        <v>400</v>
      </c>
      <c r="H664" t="s">
        <v>47</v>
      </c>
      <c r="I664" t="s">
        <v>20</v>
      </c>
      <c r="J664">
        <v>416</v>
      </c>
      <c r="K664" s="7">
        <f t="shared" si="34"/>
        <v>816</v>
      </c>
      <c r="L664" s="17"/>
      <c r="M664" s="56">
        <v>45930</v>
      </c>
      <c r="N664" s="12">
        <f t="shared" si="35"/>
        <v>0</v>
      </c>
      <c r="O664" s="12"/>
      <c r="P664" s="12"/>
      <c r="Q664" s="57" t="s">
        <v>93</v>
      </c>
    </row>
    <row r="665" spans="1:17" ht="15.75" x14ac:dyDescent="0.25">
      <c r="A665" s="55" t="s">
        <v>91</v>
      </c>
      <c r="B665" s="12" t="str">
        <f t="shared" si="36"/>
        <v>TEMAISTANBUL20</v>
      </c>
      <c r="C665" s="13" t="str">
        <f>VLOOKUP(D665,[1]equiv!A:B,2,FALSE)</f>
        <v>GHA</v>
      </c>
      <c r="D665" t="s">
        <v>90</v>
      </c>
      <c r="E665" t="s">
        <v>96</v>
      </c>
      <c r="F665">
        <v>20</v>
      </c>
      <c r="G665">
        <v>450</v>
      </c>
      <c r="H665" t="s">
        <v>47</v>
      </c>
      <c r="I665" t="s">
        <v>32</v>
      </c>
      <c r="J665">
        <v>205</v>
      </c>
      <c r="K665" s="7">
        <f t="shared" si="34"/>
        <v>655</v>
      </c>
      <c r="L665" s="17"/>
      <c r="M665" s="56">
        <v>45930</v>
      </c>
      <c r="N665" s="12">
        <f t="shared" si="35"/>
        <v>0</v>
      </c>
      <c r="O665" s="12"/>
      <c r="P665" s="12"/>
      <c r="Q665" s="57" t="s">
        <v>93</v>
      </c>
    </row>
    <row r="666" spans="1:17" ht="15.75" x14ac:dyDescent="0.25">
      <c r="A666" s="55" t="s">
        <v>91</v>
      </c>
      <c r="B666" s="12" t="str">
        <f t="shared" si="36"/>
        <v>TEMAISTANBUL40</v>
      </c>
      <c r="C666" s="13" t="str">
        <f>VLOOKUP(D666,[1]equiv!A:B,2,FALSE)</f>
        <v>GHA</v>
      </c>
      <c r="D666" t="s">
        <v>90</v>
      </c>
      <c r="E666" t="s">
        <v>96</v>
      </c>
      <c r="F666">
        <v>40</v>
      </c>
      <c r="G666">
        <v>700</v>
      </c>
      <c r="H666" t="s">
        <v>47</v>
      </c>
      <c r="I666" t="s">
        <v>32</v>
      </c>
      <c r="J666">
        <v>410</v>
      </c>
      <c r="K666" s="7">
        <f t="shared" si="34"/>
        <v>1110</v>
      </c>
      <c r="L666" s="17"/>
      <c r="M666" s="56">
        <v>45930</v>
      </c>
      <c r="N666" s="12">
        <f t="shared" si="35"/>
        <v>0</v>
      </c>
      <c r="O666" s="12"/>
      <c r="P666" s="12"/>
      <c r="Q666" s="57" t="s">
        <v>93</v>
      </c>
    </row>
    <row r="667" spans="1:17" ht="15.75" x14ac:dyDescent="0.25">
      <c r="A667" s="55" t="s">
        <v>91</v>
      </c>
      <c r="B667" s="12" t="str">
        <f t="shared" si="36"/>
        <v>TEMAMONTREAL20</v>
      </c>
      <c r="C667" s="13" t="str">
        <f>VLOOKUP(D667,[1]equiv!A:B,2,FALSE)</f>
        <v>GHA</v>
      </c>
      <c r="D667" t="s">
        <v>90</v>
      </c>
      <c r="E667" t="s">
        <v>111</v>
      </c>
      <c r="F667">
        <v>20</v>
      </c>
      <c r="G667">
        <v>1947</v>
      </c>
      <c r="H667" t="s">
        <v>47</v>
      </c>
      <c r="I667" t="s">
        <v>32</v>
      </c>
      <c r="J667">
        <v>621</v>
      </c>
      <c r="K667" s="7">
        <f t="shared" ref="K667:K730" si="37">+IF(H667="not included",G667+J667,G667+H667+J667)</f>
        <v>2568</v>
      </c>
      <c r="L667" s="17"/>
      <c r="M667" s="56">
        <v>45930</v>
      </c>
      <c r="N667" s="12">
        <f t="shared" si="35"/>
        <v>0</v>
      </c>
      <c r="O667" s="12"/>
      <c r="P667" s="12"/>
      <c r="Q667" s="57" t="s">
        <v>93</v>
      </c>
    </row>
    <row r="668" spans="1:17" ht="15.75" x14ac:dyDescent="0.25">
      <c r="A668" s="55" t="s">
        <v>91</v>
      </c>
      <c r="B668" s="12" t="str">
        <f t="shared" si="36"/>
        <v>TEMAMONTREAL40</v>
      </c>
      <c r="C668" s="13" t="str">
        <f>VLOOKUP(D668,[1]equiv!A:B,2,FALSE)</f>
        <v>GHA</v>
      </c>
      <c r="D668" t="s">
        <v>90</v>
      </c>
      <c r="E668" t="s">
        <v>111</v>
      </c>
      <c r="F668">
        <v>40</v>
      </c>
      <c r="G668">
        <v>1894</v>
      </c>
      <c r="H668" t="s">
        <v>47</v>
      </c>
      <c r="I668" t="s">
        <v>32</v>
      </c>
      <c r="J668">
        <v>1242</v>
      </c>
      <c r="K668" s="7">
        <f t="shared" si="37"/>
        <v>3136</v>
      </c>
      <c r="L668" s="17"/>
      <c r="M668" s="56">
        <v>45930</v>
      </c>
      <c r="N668" s="12">
        <f t="shared" si="35"/>
        <v>0</v>
      </c>
      <c r="O668" s="12"/>
      <c r="P668" s="12"/>
      <c r="Q668" s="57" t="s">
        <v>93</v>
      </c>
    </row>
    <row r="669" spans="1:17" ht="15.75" x14ac:dyDescent="0.25">
      <c r="A669" s="55" t="s">
        <v>91</v>
      </c>
      <c r="B669" s="12" t="str">
        <f t="shared" si="36"/>
        <v>CONAKRYANTWERP20</v>
      </c>
      <c r="C669" s="13" t="str">
        <f>VLOOKUP(D669,[1]equiv!A:B,2,FALSE)</f>
        <v>GUI</v>
      </c>
      <c r="D669" t="s">
        <v>62</v>
      </c>
      <c r="E669" t="s">
        <v>49</v>
      </c>
      <c r="F669">
        <v>20</v>
      </c>
      <c r="G669">
        <v>350</v>
      </c>
      <c r="H669" t="s">
        <v>47</v>
      </c>
      <c r="I669" t="s">
        <v>20</v>
      </c>
      <c r="J669">
        <v>208</v>
      </c>
      <c r="K669" s="7">
        <f t="shared" si="37"/>
        <v>558</v>
      </c>
      <c r="L669" s="17"/>
      <c r="M669" s="56">
        <v>45930</v>
      </c>
      <c r="N669" s="12">
        <f t="shared" si="35"/>
        <v>0</v>
      </c>
      <c r="O669" s="12"/>
      <c r="P669" s="12"/>
      <c r="Q669" s="57" t="s">
        <v>93</v>
      </c>
    </row>
    <row r="670" spans="1:17" ht="15.75" x14ac:dyDescent="0.25">
      <c r="A670" s="55" t="s">
        <v>91</v>
      </c>
      <c r="B670" s="12" t="str">
        <f t="shared" si="36"/>
        <v>CONAKRYANTWERP40</v>
      </c>
      <c r="C670" s="13" t="str">
        <f>VLOOKUP(D670,[1]equiv!A:B,2,FALSE)</f>
        <v>GUI</v>
      </c>
      <c r="D670" t="s">
        <v>62</v>
      </c>
      <c r="E670" t="s">
        <v>49</v>
      </c>
      <c r="F670">
        <v>40</v>
      </c>
      <c r="G670">
        <v>300</v>
      </c>
      <c r="H670" t="s">
        <v>47</v>
      </c>
      <c r="I670" t="s">
        <v>20</v>
      </c>
      <c r="J670">
        <v>416</v>
      </c>
      <c r="K670" s="7">
        <f t="shared" si="37"/>
        <v>716</v>
      </c>
      <c r="L670" s="17"/>
      <c r="M670" s="56">
        <v>45930</v>
      </c>
      <c r="N670" s="12">
        <f t="shared" si="35"/>
        <v>0</v>
      </c>
      <c r="O670" s="12"/>
      <c r="P670" s="12"/>
      <c r="Q670" s="57" t="s">
        <v>93</v>
      </c>
    </row>
    <row r="671" spans="1:17" ht="15.75" x14ac:dyDescent="0.25">
      <c r="A671" s="55" t="s">
        <v>91</v>
      </c>
      <c r="B671" s="12" t="str">
        <f t="shared" si="36"/>
        <v>CONAKRYAMSTERDAM20</v>
      </c>
      <c r="C671" s="13" t="str">
        <f>VLOOKUP(D671,[1]equiv!A:B,2,FALSE)</f>
        <v>GUI</v>
      </c>
      <c r="D671" t="s">
        <v>62</v>
      </c>
      <c r="E671" t="s">
        <v>94</v>
      </c>
      <c r="F671">
        <v>20</v>
      </c>
      <c r="G671">
        <v>500</v>
      </c>
      <c r="H671" t="s">
        <v>47</v>
      </c>
      <c r="I671" t="s">
        <v>20</v>
      </c>
      <c r="J671">
        <v>208</v>
      </c>
      <c r="K671" s="7">
        <f t="shared" si="37"/>
        <v>708</v>
      </c>
      <c r="L671" s="17"/>
      <c r="M671" s="56">
        <v>45930</v>
      </c>
      <c r="N671" s="12">
        <f t="shared" si="35"/>
        <v>0</v>
      </c>
      <c r="O671" s="12"/>
      <c r="P671" s="12"/>
      <c r="Q671" s="57" t="s">
        <v>93</v>
      </c>
    </row>
    <row r="672" spans="1:17" ht="15.75" x14ac:dyDescent="0.25">
      <c r="A672" s="55" t="s">
        <v>91</v>
      </c>
      <c r="B672" s="12" t="str">
        <f t="shared" si="36"/>
        <v>CONAKRYAMSTERDAM40</v>
      </c>
      <c r="C672" s="13" t="str">
        <f>VLOOKUP(D672,[1]equiv!A:B,2,FALSE)</f>
        <v>GUI</v>
      </c>
      <c r="D672" t="s">
        <v>62</v>
      </c>
      <c r="E672" t="s">
        <v>94</v>
      </c>
      <c r="F672">
        <v>40</v>
      </c>
      <c r="G672">
        <v>450</v>
      </c>
      <c r="H672" t="s">
        <v>47</v>
      </c>
      <c r="I672" t="s">
        <v>20</v>
      </c>
      <c r="J672">
        <v>416</v>
      </c>
      <c r="K672" s="7">
        <f t="shared" si="37"/>
        <v>866</v>
      </c>
      <c r="L672" s="17"/>
      <c r="M672" s="56">
        <v>45930</v>
      </c>
      <c r="N672" s="12">
        <f t="shared" si="35"/>
        <v>0</v>
      </c>
      <c r="O672" s="12"/>
      <c r="P672" s="12"/>
      <c r="Q672" s="57" t="s">
        <v>93</v>
      </c>
    </row>
    <row r="673" spans="1:17" ht="15.75" x14ac:dyDescent="0.25">
      <c r="A673" s="55" t="s">
        <v>91</v>
      </c>
      <c r="B673" s="12" t="str">
        <f t="shared" si="36"/>
        <v>CONAKRYROTTERDAM20</v>
      </c>
      <c r="C673" s="13" t="str">
        <f>VLOOKUP(D673,[1]equiv!A:B,2,FALSE)</f>
        <v>GUI</v>
      </c>
      <c r="D673" t="s">
        <v>62</v>
      </c>
      <c r="E673" t="s">
        <v>63</v>
      </c>
      <c r="F673">
        <v>20</v>
      </c>
      <c r="G673">
        <v>370</v>
      </c>
      <c r="H673" t="s">
        <v>47</v>
      </c>
      <c r="I673" t="s">
        <v>20</v>
      </c>
      <c r="J673">
        <v>208</v>
      </c>
      <c r="K673" s="7">
        <f t="shared" si="37"/>
        <v>578</v>
      </c>
      <c r="L673" s="17"/>
      <c r="M673" s="56">
        <v>45930</v>
      </c>
      <c r="N673" s="12">
        <f t="shared" si="35"/>
        <v>0</v>
      </c>
      <c r="O673" s="12"/>
      <c r="P673" s="12"/>
      <c r="Q673" s="57" t="s">
        <v>93</v>
      </c>
    </row>
    <row r="674" spans="1:17" ht="15.75" x14ac:dyDescent="0.25">
      <c r="A674" s="55" t="s">
        <v>91</v>
      </c>
      <c r="B674" s="12" t="str">
        <f t="shared" si="36"/>
        <v>CONAKRYROTTERDAM40</v>
      </c>
      <c r="C674" s="13" t="str">
        <f>VLOOKUP(D674,[1]equiv!A:B,2,FALSE)</f>
        <v>GUI</v>
      </c>
      <c r="D674" t="s">
        <v>62</v>
      </c>
      <c r="E674" t="s">
        <v>63</v>
      </c>
      <c r="F674">
        <v>40</v>
      </c>
      <c r="G674">
        <v>350</v>
      </c>
      <c r="H674" t="s">
        <v>47</v>
      </c>
      <c r="I674" t="s">
        <v>20</v>
      </c>
      <c r="J674">
        <v>416</v>
      </c>
      <c r="K674" s="7">
        <f t="shared" si="37"/>
        <v>766</v>
      </c>
      <c r="L674" s="17"/>
      <c r="M674" s="56">
        <v>45930</v>
      </c>
      <c r="N674" s="12">
        <f t="shared" si="35"/>
        <v>0</v>
      </c>
      <c r="O674" s="12"/>
      <c r="P674" s="12"/>
      <c r="Q674" s="57" t="s">
        <v>93</v>
      </c>
    </row>
    <row r="675" spans="1:17" ht="15.75" x14ac:dyDescent="0.25">
      <c r="A675" s="55" t="s">
        <v>91</v>
      </c>
      <c r="B675" s="12" t="str">
        <f t="shared" si="36"/>
        <v>CONAKRYHAMBURG20</v>
      </c>
      <c r="C675" s="13" t="str">
        <f>VLOOKUP(D675,[1]equiv!A:B,2,FALSE)</f>
        <v>GUI</v>
      </c>
      <c r="D675" t="s">
        <v>62</v>
      </c>
      <c r="E675" t="s">
        <v>52</v>
      </c>
      <c r="F675">
        <v>20</v>
      </c>
      <c r="G675">
        <v>370</v>
      </c>
      <c r="H675" t="s">
        <v>47</v>
      </c>
      <c r="I675" t="s">
        <v>20</v>
      </c>
      <c r="J675">
        <v>208</v>
      </c>
      <c r="K675" s="7">
        <f t="shared" si="37"/>
        <v>578</v>
      </c>
      <c r="L675" s="17"/>
      <c r="M675" s="56">
        <v>45930</v>
      </c>
      <c r="N675" s="12">
        <f t="shared" si="35"/>
        <v>0</v>
      </c>
      <c r="O675" s="12"/>
      <c r="P675" s="12"/>
      <c r="Q675" s="57" t="s">
        <v>93</v>
      </c>
    </row>
    <row r="676" spans="1:17" ht="15.75" x14ac:dyDescent="0.25">
      <c r="A676" s="55" t="s">
        <v>91</v>
      </c>
      <c r="B676" s="12" t="str">
        <f t="shared" si="36"/>
        <v>CONAKRYHAMBURG40</v>
      </c>
      <c r="C676" s="13" t="str">
        <f>VLOOKUP(D676,[1]equiv!A:B,2,FALSE)</f>
        <v>GUI</v>
      </c>
      <c r="D676" t="s">
        <v>62</v>
      </c>
      <c r="E676" t="s">
        <v>52</v>
      </c>
      <c r="F676">
        <v>40</v>
      </c>
      <c r="G676">
        <v>350</v>
      </c>
      <c r="H676" t="s">
        <v>47</v>
      </c>
      <c r="I676" t="s">
        <v>20</v>
      </c>
      <c r="J676">
        <v>416</v>
      </c>
      <c r="K676" s="7">
        <f t="shared" si="37"/>
        <v>766</v>
      </c>
      <c r="L676" s="17"/>
      <c r="M676" s="56">
        <v>45930</v>
      </c>
      <c r="N676" s="12">
        <f t="shared" si="35"/>
        <v>0</v>
      </c>
      <c r="O676" s="12"/>
      <c r="P676" s="12"/>
      <c r="Q676" s="57" t="s">
        <v>93</v>
      </c>
    </row>
    <row r="677" spans="1:17" ht="15.75" x14ac:dyDescent="0.25">
      <c r="A677" s="55" t="s">
        <v>91</v>
      </c>
      <c r="B677" s="12" t="str">
        <f t="shared" si="36"/>
        <v>CONAKRYBARCELONA20</v>
      </c>
      <c r="C677" s="13" t="str">
        <f>VLOOKUP(D677,[1]equiv!A:B,2,FALSE)</f>
        <v>GUI</v>
      </c>
      <c r="D677" t="s">
        <v>62</v>
      </c>
      <c r="E677" t="s">
        <v>51</v>
      </c>
      <c r="F677">
        <v>20</v>
      </c>
      <c r="G677">
        <v>500</v>
      </c>
      <c r="H677" t="s">
        <v>47</v>
      </c>
      <c r="I677" t="s">
        <v>20</v>
      </c>
      <c r="J677">
        <v>208</v>
      </c>
      <c r="K677" s="7">
        <f t="shared" si="37"/>
        <v>708</v>
      </c>
      <c r="L677" s="17"/>
      <c r="M677" s="56">
        <v>45930</v>
      </c>
      <c r="N677" s="12">
        <f t="shared" si="35"/>
        <v>0</v>
      </c>
      <c r="O677" s="12"/>
      <c r="P677" s="12"/>
      <c r="Q677" s="57" t="s">
        <v>93</v>
      </c>
    </row>
    <row r="678" spans="1:17" ht="15.75" x14ac:dyDescent="0.25">
      <c r="A678" s="55" t="s">
        <v>91</v>
      </c>
      <c r="B678" s="12" t="str">
        <f t="shared" si="36"/>
        <v>CONAKRYBARCELONA40</v>
      </c>
      <c r="C678" s="13" t="str">
        <f>VLOOKUP(D678,[1]equiv!A:B,2,FALSE)</f>
        <v>GUI</v>
      </c>
      <c r="D678" t="s">
        <v>62</v>
      </c>
      <c r="E678" t="s">
        <v>51</v>
      </c>
      <c r="F678">
        <v>40</v>
      </c>
      <c r="G678">
        <v>675</v>
      </c>
      <c r="H678" t="s">
        <v>47</v>
      </c>
      <c r="I678" t="s">
        <v>20</v>
      </c>
      <c r="J678">
        <v>416</v>
      </c>
      <c r="K678" s="7">
        <f t="shared" si="37"/>
        <v>1091</v>
      </c>
      <c r="L678" s="17"/>
      <c r="M678" s="56">
        <v>45930</v>
      </c>
      <c r="N678" s="12">
        <f t="shared" si="35"/>
        <v>0</v>
      </c>
      <c r="O678" s="12"/>
      <c r="P678" s="12"/>
      <c r="Q678" s="57" t="s">
        <v>93</v>
      </c>
    </row>
    <row r="679" spans="1:17" ht="15.75" x14ac:dyDescent="0.25">
      <c r="A679" s="55" t="s">
        <v>91</v>
      </c>
      <c r="B679" s="12" t="str">
        <f t="shared" si="36"/>
        <v>CONAKRYVALENCIA20</v>
      </c>
      <c r="C679" s="13" t="str">
        <f>VLOOKUP(D679,[1]equiv!A:B,2,FALSE)</f>
        <v>GUI</v>
      </c>
      <c r="D679" t="s">
        <v>62</v>
      </c>
      <c r="E679" t="s">
        <v>55</v>
      </c>
      <c r="F679">
        <v>20</v>
      </c>
      <c r="G679">
        <v>500</v>
      </c>
      <c r="H679" t="s">
        <v>47</v>
      </c>
      <c r="I679" t="s">
        <v>20</v>
      </c>
      <c r="J679">
        <v>208</v>
      </c>
      <c r="K679" s="7">
        <f t="shared" si="37"/>
        <v>708</v>
      </c>
      <c r="L679" s="17"/>
      <c r="M679" s="56">
        <v>45930</v>
      </c>
      <c r="N679" s="12">
        <f t="shared" si="35"/>
        <v>0</v>
      </c>
      <c r="O679" s="12"/>
      <c r="P679" s="12"/>
      <c r="Q679" s="57" t="s">
        <v>93</v>
      </c>
    </row>
    <row r="680" spans="1:17" ht="15.75" x14ac:dyDescent="0.25">
      <c r="A680" s="55" t="s">
        <v>91</v>
      </c>
      <c r="B680" s="12" t="str">
        <f t="shared" si="36"/>
        <v>CONAKRYVALENCIA40</v>
      </c>
      <c r="C680" s="13" t="str">
        <f>VLOOKUP(D680,[1]equiv!A:B,2,FALSE)</f>
        <v>GUI</v>
      </c>
      <c r="D680" t="s">
        <v>62</v>
      </c>
      <c r="E680" t="s">
        <v>55</v>
      </c>
      <c r="F680">
        <v>40</v>
      </c>
      <c r="G680">
        <v>675</v>
      </c>
      <c r="H680" t="s">
        <v>47</v>
      </c>
      <c r="I680" t="s">
        <v>20</v>
      </c>
      <c r="J680">
        <v>416</v>
      </c>
      <c r="K680" s="7">
        <f t="shared" si="37"/>
        <v>1091</v>
      </c>
      <c r="L680" s="17"/>
      <c r="M680" s="56">
        <v>45930</v>
      </c>
      <c r="N680" s="12">
        <f t="shared" si="35"/>
        <v>0</v>
      </c>
      <c r="O680" s="12"/>
      <c r="P680" s="12"/>
      <c r="Q680" s="57" t="s">
        <v>93</v>
      </c>
    </row>
    <row r="681" spans="1:17" ht="15.75" x14ac:dyDescent="0.25">
      <c r="A681" s="55" t="s">
        <v>91</v>
      </c>
      <c r="B681" s="12" t="str">
        <f t="shared" si="36"/>
        <v>CONAKRYGENOA20</v>
      </c>
      <c r="C681" s="13" t="str">
        <f>VLOOKUP(D681,[1]equiv!A:B,2,FALSE)</f>
        <v>GUI</v>
      </c>
      <c r="D681" t="s">
        <v>62</v>
      </c>
      <c r="E681" t="s">
        <v>69</v>
      </c>
      <c r="F681">
        <v>20</v>
      </c>
      <c r="G681">
        <v>400</v>
      </c>
      <c r="H681" t="s">
        <v>47</v>
      </c>
      <c r="I681" t="s">
        <v>20</v>
      </c>
      <c r="J681">
        <v>208</v>
      </c>
      <c r="K681" s="7">
        <f t="shared" si="37"/>
        <v>608</v>
      </c>
      <c r="L681" s="17"/>
      <c r="M681" s="56">
        <v>45930</v>
      </c>
      <c r="N681" s="12">
        <f t="shared" si="35"/>
        <v>0</v>
      </c>
      <c r="O681" s="12"/>
      <c r="P681" s="12"/>
      <c r="Q681" s="57" t="s">
        <v>93</v>
      </c>
    </row>
    <row r="682" spans="1:17" ht="15.75" x14ac:dyDescent="0.25">
      <c r="A682" s="55" t="s">
        <v>91</v>
      </c>
      <c r="B682" s="12" t="str">
        <f t="shared" si="36"/>
        <v>CONAKRYGENOA40</v>
      </c>
      <c r="C682" s="13" t="str">
        <f>VLOOKUP(D682,[1]equiv!A:B,2,FALSE)</f>
        <v>GUI</v>
      </c>
      <c r="D682" t="s">
        <v>62</v>
      </c>
      <c r="E682" t="s">
        <v>69</v>
      </c>
      <c r="F682">
        <v>40</v>
      </c>
      <c r="G682">
        <v>400</v>
      </c>
      <c r="H682" t="s">
        <v>47</v>
      </c>
      <c r="I682" t="s">
        <v>20</v>
      </c>
      <c r="J682">
        <v>416</v>
      </c>
      <c r="K682" s="7">
        <f t="shared" si="37"/>
        <v>816</v>
      </c>
      <c r="L682" s="17"/>
      <c r="M682" s="56">
        <v>45930</v>
      </c>
      <c r="N682" s="12">
        <f t="shared" si="35"/>
        <v>0</v>
      </c>
      <c r="O682" s="12"/>
      <c r="P682" s="12"/>
      <c r="Q682" s="57" t="s">
        <v>93</v>
      </c>
    </row>
    <row r="683" spans="1:17" ht="15.75" x14ac:dyDescent="0.25">
      <c r="A683" s="55" t="s">
        <v>91</v>
      </c>
      <c r="B683" s="12" t="str">
        <f t="shared" si="36"/>
        <v>CONAKRYISTANBUL20</v>
      </c>
      <c r="C683" s="13" t="str">
        <f>VLOOKUP(D683,[1]equiv!A:B,2,FALSE)</f>
        <v>GUI</v>
      </c>
      <c r="D683" t="s">
        <v>62</v>
      </c>
      <c r="E683" t="s">
        <v>96</v>
      </c>
      <c r="F683">
        <v>20</v>
      </c>
      <c r="G683">
        <v>400</v>
      </c>
      <c r="H683" t="s">
        <v>47</v>
      </c>
      <c r="I683" t="s">
        <v>32</v>
      </c>
      <c r="J683">
        <v>205</v>
      </c>
      <c r="K683" s="7">
        <f t="shared" si="37"/>
        <v>605</v>
      </c>
      <c r="L683" s="17"/>
      <c r="M683" s="56">
        <v>45930</v>
      </c>
      <c r="N683" s="12">
        <f t="shared" si="35"/>
        <v>0</v>
      </c>
      <c r="O683" s="12"/>
      <c r="P683" s="12"/>
      <c r="Q683" s="57" t="s">
        <v>93</v>
      </c>
    </row>
    <row r="684" spans="1:17" ht="15.75" x14ac:dyDescent="0.25">
      <c r="A684" s="55" t="s">
        <v>91</v>
      </c>
      <c r="B684" s="12" t="str">
        <f t="shared" si="36"/>
        <v>CONAKRYISTANBUL40</v>
      </c>
      <c r="C684" s="13" t="str">
        <f>VLOOKUP(D684,[1]equiv!A:B,2,FALSE)</f>
        <v>GUI</v>
      </c>
      <c r="D684" t="s">
        <v>62</v>
      </c>
      <c r="E684" t="s">
        <v>96</v>
      </c>
      <c r="F684">
        <v>40</v>
      </c>
      <c r="G684">
        <v>550</v>
      </c>
      <c r="H684" t="s">
        <v>47</v>
      </c>
      <c r="I684" t="s">
        <v>32</v>
      </c>
      <c r="J684">
        <v>410</v>
      </c>
      <c r="K684" s="7">
        <f t="shared" si="37"/>
        <v>960</v>
      </c>
      <c r="L684" s="17"/>
      <c r="M684" s="56">
        <v>45930</v>
      </c>
      <c r="N684" s="12">
        <f t="shared" si="35"/>
        <v>0</v>
      </c>
      <c r="O684" s="12"/>
      <c r="P684" s="12"/>
      <c r="Q684" s="57" t="s">
        <v>93</v>
      </c>
    </row>
    <row r="685" spans="1:17" ht="15.75" x14ac:dyDescent="0.25">
      <c r="A685" s="55" t="s">
        <v>91</v>
      </c>
      <c r="B685" s="12" t="str">
        <f t="shared" si="36"/>
        <v>CONAKRYMONTREAL20</v>
      </c>
      <c r="C685" s="13" t="str">
        <f>VLOOKUP(D685,[1]equiv!A:B,2,FALSE)</f>
        <v>GUI</v>
      </c>
      <c r="D685" t="s">
        <v>62</v>
      </c>
      <c r="E685" t="s">
        <v>111</v>
      </c>
      <c r="F685">
        <v>20</v>
      </c>
      <c r="G685">
        <v>1827</v>
      </c>
      <c r="H685" t="s">
        <v>47</v>
      </c>
      <c r="I685" t="s">
        <v>32</v>
      </c>
      <c r="J685">
        <v>621</v>
      </c>
      <c r="K685" s="7">
        <f t="shared" si="37"/>
        <v>2448</v>
      </c>
      <c r="L685" s="17"/>
      <c r="M685" s="56">
        <v>45930</v>
      </c>
      <c r="N685" s="12">
        <f t="shared" si="35"/>
        <v>0</v>
      </c>
      <c r="O685" s="12"/>
      <c r="P685" s="12"/>
      <c r="Q685" s="57" t="s">
        <v>93</v>
      </c>
    </row>
    <row r="686" spans="1:17" ht="15.75" x14ac:dyDescent="0.25">
      <c r="A686" s="55" t="s">
        <v>91</v>
      </c>
      <c r="B686" s="12" t="str">
        <f t="shared" si="36"/>
        <v>CONAKRYMONTREAL40</v>
      </c>
      <c r="C686" s="13" t="str">
        <f>VLOOKUP(D686,[1]equiv!A:B,2,FALSE)</f>
        <v>GUI</v>
      </c>
      <c r="D686" t="s">
        <v>62</v>
      </c>
      <c r="E686" t="s">
        <v>111</v>
      </c>
      <c r="F686">
        <v>40</v>
      </c>
      <c r="G686">
        <v>1654</v>
      </c>
      <c r="H686" t="s">
        <v>47</v>
      </c>
      <c r="I686" t="s">
        <v>32</v>
      </c>
      <c r="J686">
        <v>1242</v>
      </c>
      <c r="K686" s="7">
        <f t="shared" si="37"/>
        <v>2896</v>
      </c>
      <c r="L686" s="17"/>
      <c r="M686" s="56">
        <v>45930</v>
      </c>
      <c r="N686" s="12">
        <f t="shared" si="35"/>
        <v>0</v>
      </c>
      <c r="O686" s="12"/>
      <c r="P686" s="12"/>
      <c r="Q686" s="57" t="s">
        <v>93</v>
      </c>
    </row>
    <row r="687" spans="1:17" ht="15.75" x14ac:dyDescent="0.25">
      <c r="A687" s="55" t="s">
        <v>91</v>
      </c>
      <c r="B687" s="12" t="str">
        <f t="shared" si="36"/>
        <v>MONROVIAANTWERP20</v>
      </c>
      <c r="C687" s="13" t="str">
        <f>VLOOKUP(D687,[1]equiv!A:B,2,FALSE)</f>
        <v>LIB</v>
      </c>
      <c r="D687" t="s">
        <v>86</v>
      </c>
      <c r="E687" t="s">
        <v>49</v>
      </c>
      <c r="F687">
        <v>20</v>
      </c>
      <c r="G687">
        <v>315</v>
      </c>
      <c r="H687" t="s">
        <v>47</v>
      </c>
      <c r="I687" t="s">
        <v>20</v>
      </c>
      <c r="J687">
        <v>208</v>
      </c>
      <c r="K687" s="7">
        <f t="shared" si="37"/>
        <v>523</v>
      </c>
      <c r="L687" s="17"/>
      <c r="M687" s="56">
        <v>45930</v>
      </c>
      <c r="N687" s="12">
        <f t="shared" si="35"/>
        <v>0</v>
      </c>
      <c r="O687" s="12"/>
      <c r="P687" s="12"/>
      <c r="Q687" s="57" t="s">
        <v>93</v>
      </c>
    </row>
    <row r="688" spans="1:17" ht="15.75" x14ac:dyDescent="0.25">
      <c r="A688" s="55" t="s">
        <v>91</v>
      </c>
      <c r="B688" s="12" t="str">
        <f t="shared" si="36"/>
        <v>MONROVIAANTWERP40</v>
      </c>
      <c r="C688" s="13" t="str">
        <f>VLOOKUP(D688,[1]equiv!A:B,2,FALSE)</f>
        <v>LIB</v>
      </c>
      <c r="D688" t="s">
        <v>86</v>
      </c>
      <c r="E688" t="s">
        <v>49</v>
      </c>
      <c r="F688">
        <v>40</v>
      </c>
      <c r="G688">
        <v>100</v>
      </c>
      <c r="H688" t="s">
        <v>47</v>
      </c>
      <c r="I688" t="s">
        <v>20</v>
      </c>
      <c r="J688">
        <v>416</v>
      </c>
      <c r="K688" s="7">
        <f t="shared" si="37"/>
        <v>516</v>
      </c>
      <c r="L688" s="17"/>
      <c r="M688" s="56">
        <v>45930</v>
      </c>
      <c r="N688" s="12">
        <f t="shared" si="35"/>
        <v>0</v>
      </c>
      <c r="O688" s="12"/>
      <c r="P688" s="12"/>
      <c r="Q688" s="57" t="s">
        <v>93</v>
      </c>
    </row>
    <row r="689" spans="1:17" ht="15.75" x14ac:dyDescent="0.25">
      <c r="A689" s="55" t="s">
        <v>91</v>
      </c>
      <c r="B689" s="12" t="str">
        <f t="shared" si="36"/>
        <v>MONROVIAAMSTERDAM20</v>
      </c>
      <c r="C689" s="13" t="str">
        <f>VLOOKUP(D689,[1]equiv!A:B,2,FALSE)</f>
        <v>LIB</v>
      </c>
      <c r="D689" t="s">
        <v>86</v>
      </c>
      <c r="E689" t="s">
        <v>94</v>
      </c>
      <c r="F689">
        <v>20</v>
      </c>
      <c r="G689">
        <v>600</v>
      </c>
      <c r="H689" t="s">
        <v>47</v>
      </c>
      <c r="I689" t="s">
        <v>20</v>
      </c>
      <c r="J689">
        <v>208</v>
      </c>
      <c r="K689" s="7">
        <f t="shared" si="37"/>
        <v>808</v>
      </c>
      <c r="L689" s="17"/>
      <c r="M689" s="56">
        <v>45930</v>
      </c>
      <c r="N689" s="12">
        <f t="shared" si="35"/>
        <v>0</v>
      </c>
      <c r="O689" s="12"/>
      <c r="P689" s="12"/>
      <c r="Q689" s="57" t="s">
        <v>93</v>
      </c>
    </row>
    <row r="690" spans="1:17" ht="15.75" x14ac:dyDescent="0.25">
      <c r="A690" s="55" t="s">
        <v>91</v>
      </c>
      <c r="B690" s="12" t="str">
        <f t="shared" si="36"/>
        <v>MONROVIAAMSTERDAM40</v>
      </c>
      <c r="C690" s="13" t="str">
        <f>VLOOKUP(D690,[1]equiv!A:B,2,FALSE)</f>
        <v>LIB</v>
      </c>
      <c r="D690" t="s">
        <v>86</v>
      </c>
      <c r="E690" t="s">
        <v>94</v>
      </c>
      <c r="F690">
        <v>40</v>
      </c>
      <c r="G690">
        <v>320</v>
      </c>
      <c r="H690" t="s">
        <v>47</v>
      </c>
      <c r="I690" t="s">
        <v>20</v>
      </c>
      <c r="J690">
        <v>416</v>
      </c>
      <c r="K690" s="7">
        <f t="shared" si="37"/>
        <v>736</v>
      </c>
      <c r="L690" s="17"/>
      <c r="M690" s="56">
        <v>45930</v>
      </c>
      <c r="N690" s="12">
        <f t="shared" si="35"/>
        <v>0</v>
      </c>
      <c r="O690" s="12"/>
      <c r="P690" s="12"/>
      <c r="Q690" s="57" t="s">
        <v>93</v>
      </c>
    </row>
    <row r="691" spans="1:17" ht="15.75" x14ac:dyDescent="0.25">
      <c r="A691" s="55" t="s">
        <v>91</v>
      </c>
      <c r="B691" s="12" t="str">
        <f t="shared" si="36"/>
        <v>MONROVIAROTTERDAM20</v>
      </c>
      <c r="C691" s="13" t="str">
        <f>VLOOKUP(D691,[1]equiv!A:B,2,FALSE)</f>
        <v>LIB</v>
      </c>
      <c r="D691" t="s">
        <v>86</v>
      </c>
      <c r="E691" t="s">
        <v>63</v>
      </c>
      <c r="F691">
        <v>20</v>
      </c>
      <c r="G691">
        <v>421</v>
      </c>
      <c r="H691" t="s">
        <v>47</v>
      </c>
      <c r="I691" t="s">
        <v>20</v>
      </c>
      <c r="J691">
        <v>208</v>
      </c>
      <c r="K691" s="7">
        <f t="shared" si="37"/>
        <v>629</v>
      </c>
      <c r="L691" s="17"/>
      <c r="M691" s="56">
        <v>45930</v>
      </c>
      <c r="N691" s="12">
        <f t="shared" si="35"/>
        <v>0</v>
      </c>
      <c r="O691" s="12"/>
      <c r="P691" s="12"/>
      <c r="Q691" s="57" t="s">
        <v>93</v>
      </c>
    </row>
    <row r="692" spans="1:17" ht="15.75" x14ac:dyDescent="0.25">
      <c r="A692" s="55" t="s">
        <v>91</v>
      </c>
      <c r="B692" s="12" t="str">
        <f t="shared" si="36"/>
        <v>MONROVIAROTTERDAM40</v>
      </c>
      <c r="C692" s="13" t="str">
        <f>VLOOKUP(D692,[1]equiv!A:B,2,FALSE)</f>
        <v>LIB</v>
      </c>
      <c r="D692" t="s">
        <v>86</v>
      </c>
      <c r="E692" t="s">
        <v>63</v>
      </c>
      <c r="F692">
        <v>40</v>
      </c>
      <c r="G692">
        <v>220</v>
      </c>
      <c r="H692" t="s">
        <v>47</v>
      </c>
      <c r="I692" t="s">
        <v>20</v>
      </c>
      <c r="J692">
        <v>416</v>
      </c>
      <c r="K692" s="7">
        <f t="shared" si="37"/>
        <v>636</v>
      </c>
      <c r="L692" s="17"/>
      <c r="M692" s="56">
        <v>45930</v>
      </c>
      <c r="N692" s="12">
        <f t="shared" si="35"/>
        <v>0</v>
      </c>
      <c r="O692" s="12"/>
      <c r="P692" s="12"/>
      <c r="Q692" s="57" t="s">
        <v>93</v>
      </c>
    </row>
    <row r="693" spans="1:17" ht="15.75" x14ac:dyDescent="0.25">
      <c r="A693" s="55" t="s">
        <v>91</v>
      </c>
      <c r="B693" s="12" t="str">
        <f t="shared" si="36"/>
        <v>MONROVIAHAMBURG20</v>
      </c>
      <c r="C693" s="13" t="str">
        <f>VLOOKUP(D693,[1]equiv!A:B,2,FALSE)</f>
        <v>LIB</v>
      </c>
      <c r="D693" t="s">
        <v>86</v>
      </c>
      <c r="E693" t="s">
        <v>52</v>
      </c>
      <c r="F693">
        <v>20</v>
      </c>
      <c r="G693">
        <v>320</v>
      </c>
      <c r="H693" t="s">
        <v>47</v>
      </c>
      <c r="I693" t="s">
        <v>20</v>
      </c>
      <c r="J693">
        <v>208</v>
      </c>
      <c r="K693" s="7">
        <f t="shared" si="37"/>
        <v>528</v>
      </c>
      <c r="L693" s="17"/>
      <c r="M693" s="56">
        <v>45930</v>
      </c>
      <c r="N693" s="12">
        <f t="shared" si="35"/>
        <v>0</v>
      </c>
      <c r="O693" s="12"/>
      <c r="P693" s="12"/>
      <c r="Q693" s="57" t="s">
        <v>93</v>
      </c>
    </row>
    <row r="694" spans="1:17" ht="15.75" x14ac:dyDescent="0.25">
      <c r="A694" s="55" t="s">
        <v>91</v>
      </c>
      <c r="B694" s="12" t="str">
        <f t="shared" si="36"/>
        <v>MONROVIAHAMBURG40</v>
      </c>
      <c r="C694" s="13" t="str">
        <f>VLOOKUP(D694,[1]equiv!A:B,2,FALSE)</f>
        <v>LIB</v>
      </c>
      <c r="D694" t="s">
        <v>86</v>
      </c>
      <c r="E694" t="s">
        <v>52</v>
      </c>
      <c r="F694">
        <v>40</v>
      </c>
      <c r="G694">
        <v>200</v>
      </c>
      <c r="H694" t="s">
        <v>47</v>
      </c>
      <c r="I694" t="s">
        <v>20</v>
      </c>
      <c r="J694">
        <v>416</v>
      </c>
      <c r="K694" s="7">
        <f t="shared" si="37"/>
        <v>616</v>
      </c>
      <c r="L694" s="17"/>
      <c r="M694" s="56">
        <v>45930</v>
      </c>
      <c r="N694" s="12">
        <f t="shared" si="35"/>
        <v>0</v>
      </c>
      <c r="O694" s="12"/>
      <c r="P694" s="12"/>
      <c r="Q694" s="57" t="s">
        <v>93</v>
      </c>
    </row>
    <row r="695" spans="1:17" ht="15.75" x14ac:dyDescent="0.25">
      <c r="A695" s="55" t="s">
        <v>91</v>
      </c>
      <c r="B695" s="12" t="str">
        <f t="shared" si="36"/>
        <v>MONROVIABARCELONA20</v>
      </c>
      <c r="C695" s="13" t="str">
        <f>VLOOKUP(D695,[1]equiv!A:B,2,FALSE)</f>
        <v>LIB</v>
      </c>
      <c r="D695" t="s">
        <v>86</v>
      </c>
      <c r="E695" t="s">
        <v>51</v>
      </c>
      <c r="F695">
        <v>20</v>
      </c>
      <c r="G695">
        <v>475</v>
      </c>
      <c r="H695" t="s">
        <v>47</v>
      </c>
      <c r="I695" t="s">
        <v>20</v>
      </c>
      <c r="J695">
        <v>208</v>
      </c>
      <c r="K695" s="7">
        <f t="shared" si="37"/>
        <v>683</v>
      </c>
      <c r="L695" s="17"/>
      <c r="M695" s="56">
        <v>45930</v>
      </c>
      <c r="N695" s="12">
        <f t="shared" si="35"/>
        <v>0</v>
      </c>
      <c r="O695" s="12"/>
      <c r="P695" s="12"/>
      <c r="Q695" s="57" t="s">
        <v>93</v>
      </c>
    </row>
    <row r="696" spans="1:17" ht="15.75" x14ac:dyDescent="0.25">
      <c r="A696" s="55" t="s">
        <v>91</v>
      </c>
      <c r="B696" s="12" t="str">
        <f t="shared" si="36"/>
        <v>MONROVIABARCELONA40</v>
      </c>
      <c r="C696" s="13" t="str">
        <f>VLOOKUP(D696,[1]equiv!A:B,2,FALSE)</f>
        <v>LIB</v>
      </c>
      <c r="D696" t="s">
        <v>86</v>
      </c>
      <c r="E696" t="s">
        <v>51</v>
      </c>
      <c r="F696">
        <v>40</v>
      </c>
      <c r="G696">
        <v>400</v>
      </c>
      <c r="H696" t="s">
        <v>47</v>
      </c>
      <c r="I696" t="s">
        <v>20</v>
      </c>
      <c r="J696">
        <v>416</v>
      </c>
      <c r="K696" s="7">
        <f t="shared" si="37"/>
        <v>816</v>
      </c>
      <c r="L696" s="17"/>
      <c r="M696" s="56">
        <v>45930</v>
      </c>
      <c r="N696" s="12">
        <f t="shared" si="35"/>
        <v>0</v>
      </c>
      <c r="O696" s="12"/>
      <c r="P696" s="12"/>
      <c r="Q696" s="57" t="s">
        <v>93</v>
      </c>
    </row>
    <row r="697" spans="1:17" ht="15.75" x14ac:dyDescent="0.25">
      <c r="A697" s="55" t="s">
        <v>91</v>
      </c>
      <c r="B697" s="12" t="str">
        <f t="shared" si="36"/>
        <v>MONROVIAVALENCIA20</v>
      </c>
      <c r="C697" s="13" t="str">
        <f>VLOOKUP(D697,[1]equiv!A:B,2,FALSE)</f>
        <v>LIB</v>
      </c>
      <c r="D697" t="s">
        <v>86</v>
      </c>
      <c r="E697" t="s">
        <v>55</v>
      </c>
      <c r="F697">
        <v>20</v>
      </c>
      <c r="G697">
        <v>450</v>
      </c>
      <c r="H697" t="s">
        <v>47</v>
      </c>
      <c r="I697" t="s">
        <v>20</v>
      </c>
      <c r="J697">
        <v>208</v>
      </c>
      <c r="K697" s="7">
        <f t="shared" si="37"/>
        <v>658</v>
      </c>
      <c r="L697" s="17"/>
      <c r="M697" s="56">
        <v>45930</v>
      </c>
      <c r="N697" s="12">
        <f t="shared" si="35"/>
        <v>0</v>
      </c>
      <c r="O697" s="12"/>
      <c r="P697" s="12"/>
      <c r="Q697" s="57" t="s">
        <v>93</v>
      </c>
    </row>
    <row r="698" spans="1:17" ht="15.75" x14ac:dyDescent="0.25">
      <c r="A698" s="55" t="s">
        <v>91</v>
      </c>
      <c r="B698" s="12" t="str">
        <f t="shared" si="36"/>
        <v>MONROVIAVALENCIA40</v>
      </c>
      <c r="C698" s="13" t="str">
        <f>VLOOKUP(D698,[1]equiv!A:B,2,FALSE)</f>
        <v>LIB</v>
      </c>
      <c r="D698" t="s">
        <v>86</v>
      </c>
      <c r="E698" t="s">
        <v>55</v>
      </c>
      <c r="F698">
        <v>40</v>
      </c>
      <c r="G698">
        <v>400</v>
      </c>
      <c r="H698" t="s">
        <v>47</v>
      </c>
      <c r="I698" t="s">
        <v>20</v>
      </c>
      <c r="J698">
        <v>416</v>
      </c>
      <c r="K698" s="7">
        <f t="shared" si="37"/>
        <v>816</v>
      </c>
      <c r="L698" s="17"/>
      <c r="M698" s="56">
        <v>45930</v>
      </c>
      <c r="N698" s="12">
        <f t="shared" si="35"/>
        <v>0</v>
      </c>
      <c r="O698" s="12"/>
      <c r="P698" s="12"/>
      <c r="Q698" s="57" t="s">
        <v>93</v>
      </c>
    </row>
    <row r="699" spans="1:17" ht="15.75" x14ac:dyDescent="0.25">
      <c r="A699" s="55" t="s">
        <v>91</v>
      </c>
      <c r="B699" s="12" t="str">
        <f t="shared" si="36"/>
        <v>MONROVIAGENOA20</v>
      </c>
      <c r="C699" s="13" t="str">
        <f>VLOOKUP(D699,[1]equiv!A:B,2,FALSE)</f>
        <v>LIB</v>
      </c>
      <c r="D699" t="s">
        <v>86</v>
      </c>
      <c r="E699" t="s">
        <v>69</v>
      </c>
      <c r="F699">
        <v>20</v>
      </c>
      <c r="G699">
        <v>450</v>
      </c>
      <c r="H699" t="s">
        <v>47</v>
      </c>
      <c r="I699" t="s">
        <v>20</v>
      </c>
      <c r="J699">
        <v>208</v>
      </c>
      <c r="K699" s="7">
        <f t="shared" si="37"/>
        <v>658</v>
      </c>
      <c r="L699" s="17"/>
      <c r="M699" s="56">
        <v>45930</v>
      </c>
      <c r="N699" s="12">
        <f t="shared" si="35"/>
        <v>0</v>
      </c>
      <c r="O699" s="12"/>
      <c r="P699" s="12"/>
      <c r="Q699" s="57" t="s">
        <v>93</v>
      </c>
    </row>
    <row r="700" spans="1:17" ht="15.75" x14ac:dyDescent="0.25">
      <c r="A700" s="55" t="s">
        <v>91</v>
      </c>
      <c r="B700" s="12" t="str">
        <f t="shared" si="36"/>
        <v>MONROVIAGENOA40</v>
      </c>
      <c r="C700" s="13" t="str">
        <f>VLOOKUP(D700,[1]equiv!A:B,2,FALSE)</f>
        <v>LIB</v>
      </c>
      <c r="D700" t="s">
        <v>86</v>
      </c>
      <c r="E700" t="s">
        <v>69</v>
      </c>
      <c r="F700">
        <v>40</v>
      </c>
      <c r="G700">
        <v>400</v>
      </c>
      <c r="H700" t="s">
        <v>47</v>
      </c>
      <c r="I700" t="s">
        <v>20</v>
      </c>
      <c r="J700">
        <v>416</v>
      </c>
      <c r="K700" s="7">
        <f t="shared" si="37"/>
        <v>816</v>
      </c>
      <c r="L700" s="17"/>
      <c r="M700" s="56">
        <v>45930</v>
      </c>
      <c r="N700" s="12">
        <f t="shared" si="35"/>
        <v>0</v>
      </c>
      <c r="O700" s="12"/>
      <c r="P700" s="12"/>
      <c r="Q700" s="57" t="s">
        <v>93</v>
      </c>
    </row>
    <row r="701" spans="1:17" ht="15.75" x14ac:dyDescent="0.25">
      <c r="A701" s="55" t="s">
        <v>91</v>
      </c>
      <c r="B701" s="12" t="str">
        <f t="shared" si="36"/>
        <v>MONROVIAISTANBUL20</v>
      </c>
      <c r="C701" s="13" t="str">
        <f>VLOOKUP(D701,[1]equiv!A:B,2,FALSE)</f>
        <v>LIB</v>
      </c>
      <c r="D701" t="s">
        <v>86</v>
      </c>
      <c r="E701" t="s">
        <v>96</v>
      </c>
      <c r="F701">
        <v>20</v>
      </c>
      <c r="G701">
        <v>475</v>
      </c>
      <c r="H701" t="s">
        <v>47</v>
      </c>
      <c r="I701" t="s">
        <v>32</v>
      </c>
      <c r="J701">
        <v>205</v>
      </c>
      <c r="K701" s="7">
        <f t="shared" si="37"/>
        <v>680</v>
      </c>
      <c r="L701" s="17"/>
      <c r="M701" s="56">
        <v>45930</v>
      </c>
      <c r="N701" s="12">
        <f t="shared" si="35"/>
        <v>0</v>
      </c>
      <c r="O701" s="12"/>
      <c r="P701" s="12"/>
      <c r="Q701" s="57" t="s">
        <v>93</v>
      </c>
    </row>
    <row r="702" spans="1:17" ht="15.75" x14ac:dyDescent="0.25">
      <c r="A702" s="55" t="s">
        <v>91</v>
      </c>
      <c r="B702" s="12" t="str">
        <f t="shared" si="36"/>
        <v>MONROVIAISTANBUL40</v>
      </c>
      <c r="C702" s="13" t="str">
        <f>VLOOKUP(D702,[1]equiv!A:B,2,FALSE)</f>
        <v>LIB</v>
      </c>
      <c r="D702" t="s">
        <v>86</v>
      </c>
      <c r="E702" t="s">
        <v>96</v>
      </c>
      <c r="F702">
        <v>40</v>
      </c>
      <c r="G702">
        <v>400</v>
      </c>
      <c r="H702" t="s">
        <v>47</v>
      </c>
      <c r="I702" t="s">
        <v>32</v>
      </c>
      <c r="J702">
        <v>410</v>
      </c>
      <c r="K702" s="7">
        <f t="shared" si="37"/>
        <v>810</v>
      </c>
      <c r="L702" s="17"/>
      <c r="M702" s="56">
        <v>45930</v>
      </c>
      <c r="N702" s="12">
        <f t="shared" si="35"/>
        <v>0</v>
      </c>
      <c r="O702" s="12"/>
      <c r="P702" s="12"/>
      <c r="Q702" s="57" t="s">
        <v>93</v>
      </c>
    </row>
    <row r="703" spans="1:17" ht="15.75" x14ac:dyDescent="0.25">
      <c r="A703" s="55" t="s">
        <v>91</v>
      </c>
      <c r="B703" s="12" t="str">
        <f t="shared" si="36"/>
        <v>MONROVIAMONTREAL20</v>
      </c>
      <c r="C703" s="13" t="str">
        <f>VLOOKUP(D703,[1]equiv!A:B,2,FALSE)</f>
        <v>LIB</v>
      </c>
      <c r="D703" t="s">
        <v>86</v>
      </c>
      <c r="E703" t="s">
        <v>111</v>
      </c>
      <c r="F703">
        <v>20</v>
      </c>
      <c r="G703">
        <v>1827</v>
      </c>
      <c r="H703" t="s">
        <v>47</v>
      </c>
      <c r="I703" t="s">
        <v>32</v>
      </c>
      <c r="J703">
        <v>621</v>
      </c>
      <c r="K703" s="7">
        <f t="shared" si="37"/>
        <v>2448</v>
      </c>
      <c r="L703" s="17"/>
      <c r="M703" s="56">
        <v>45930</v>
      </c>
      <c r="N703" s="12">
        <f t="shared" si="35"/>
        <v>0</v>
      </c>
      <c r="O703" s="12"/>
      <c r="P703" s="12"/>
      <c r="Q703" s="57" t="s">
        <v>93</v>
      </c>
    </row>
    <row r="704" spans="1:17" ht="15.75" x14ac:dyDescent="0.25">
      <c r="A704" s="55" t="s">
        <v>91</v>
      </c>
      <c r="B704" s="12" t="str">
        <f t="shared" si="36"/>
        <v>MONROVIAMONTREAL40</v>
      </c>
      <c r="C704" s="13" t="str">
        <f>VLOOKUP(D704,[1]equiv!A:B,2,FALSE)</f>
        <v>LIB</v>
      </c>
      <c r="D704" t="s">
        <v>86</v>
      </c>
      <c r="E704" t="s">
        <v>111</v>
      </c>
      <c r="F704">
        <v>40</v>
      </c>
      <c r="G704">
        <v>1654</v>
      </c>
      <c r="H704" t="s">
        <v>47</v>
      </c>
      <c r="I704" t="s">
        <v>32</v>
      </c>
      <c r="J704">
        <v>1242</v>
      </c>
      <c r="K704" s="7">
        <f t="shared" si="37"/>
        <v>2896</v>
      </c>
      <c r="L704" s="17"/>
      <c r="M704" s="56">
        <v>45930</v>
      </c>
      <c r="N704" s="12">
        <f t="shared" si="35"/>
        <v>0</v>
      </c>
      <c r="O704" s="12"/>
      <c r="P704" s="12"/>
      <c r="Q704" s="57" t="s">
        <v>93</v>
      </c>
    </row>
    <row r="705" spans="1:17" ht="15.75" x14ac:dyDescent="0.25">
      <c r="A705" s="55" t="s">
        <v>91</v>
      </c>
      <c r="B705" s="12" t="str">
        <f t="shared" si="36"/>
        <v>APAPAANTWERP20</v>
      </c>
      <c r="C705" s="13" t="str">
        <f>VLOOKUP(D705,[1]equiv!A:B,2,FALSE)</f>
        <v>NIG</v>
      </c>
      <c r="D705" t="s">
        <v>110</v>
      </c>
      <c r="E705" t="s">
        <v>49</v>
      </c>
      <c r="F705">
        <v>20</v>
      </c>
      <c r="G705">
        <v>300</v>
      </c>
      <c r="H705" t="s">
        <v>47</v>
      </c>
      <c r="I705" t="s">
        <v>20</v>
      </c>
      <c r="J705">
        <v>208</v>
      </c>
      <c r="K705" s="7">
        <f t="shared" si="37"/>
        <v>508</v>
      </c>
      <c r="L705" s="17"/>
      <c r="M705" s="56">
        <v>45930</v>
      </c>
      <c r="N705" s="12">
        <f t="shared" si="35"/>
        <v>0</v>
      </c>
      <c r="O705" s="12"/>
      <c r="P705" s="12"/>
      <c r="Q705" s="57" t="s">
        <v>93</v>
      </c>
    </row>
    <row r="706" spans="1:17" ht="15.75" x14ac:dyDescent="0.25">
      <c r="A706" s="55" t="s">
        <v>91</v>
      </c>
      <c r="B706" s="12" t="str">
        <f t="shared" si="36"/>
        <v>APAPAANTWERP40</v>
      </c>
      <c r="C706" s="13" t="str">
        <f>VLOOKUP(D706,[1]equiv!A:B,2,FALSE)</f>
        <v>NIG</v>
      </c>
      <c r="D706" t="s">
        <v>110</v>
      </c>
      <c r="E706" t="s">
        <v>49</v>
      </c>
      <c r="F706">
        <v>40</v>
      </c>
      <c r="G706">
        <v>250</v>
      </c>
      <c r="H706" t="s">
        <v>47</v>
      </c>
      <c r="I706" t="s">
        <v>20</v>
      </c>
      <c r="J706">
        <v>416</v>
      </c>
      <c r="K706" s="7">
        <f t="shared" si="37"/>
        <v>666</v>
      </c>
      <c r="L706" s="17"/>
      <c r="M706" s="56">
        <v>45930</v>
      </c>
      <c r="N706" s="12">
        <f t="shared" ref="N706:N769" si="38">IF(H706="not included",0,1)</f>
        <v>0</v>
      </c>
      <c r="O706" s="12"/>
      <c r="P706" s="12"/>
      <c r="Q706" s="57" t="s">
        <v>93</v>
      </c>
    </row>
    <row r="707" spans="1:17" ht="15.75" x14ac:dyDescent="0.25">
      <c r="A707" s="55" t="s">
        <v>91</v>
      </c>
      <c r="B707" s="12" t="str">
        <f t="shared" si="36"/>
        <v>APAPAAMSTERDAM20</v>
      </c>
      <c r="C707" s="13" t="str">
        <f>VLOOKUP(D707,[1]equiv!A:B,2,FALSE)</f>
        <v>NIG</v>
      </c>
      <c r="D707" t="s">
        <v>110</v>
      </c>
      <c r="E707" t="s">
        <v>94</v>
      </c>
      <c r="F707">
        <v>20</v>
      </c>
      <c r="G707">
        <v>450</v>
      </c>
      <c r="H707" t="s">
        <v>47</v>
      </c>
      <c r="I707" t="s">
        <v>20</v>
      </c>
      <c r="J707">
        <v>208</v>
      </c>
      <c r="K707" s="7">
        <f t="shared" si="37"/>
        <v>658</v>
      </c>
      <c r="L707" s="17"/>
      <c r="M707" s="56">
        <v>45930</v>
      </c>
      <c r="N707" s="12">
        <f t="shared" si="38"/>
        <v>0</v>
      </c>
      <c r="O707" s="12"/>
      <c r="P707" s="12"/>
      <c r="Q707" s="57" t="s">
        <v>93</v>
      </c>
    </row>
    <row r="708" spans="1:17" ht="15.75" x14ac:dyDescent="0.25">
      <c r="A708" s="55" t="s">
        <v>91</v>
      </c>
      <c r="B708" s="12" t="str">
        <f t="shared" si="36"/>
        <v>APAPAAMSTERDAM40</v>
      </c>
      <c r="C708" s="13" t="str">
        <f>VLOOKUP(D708,[1]equiv!A:B,2,FALSE)</f>
        <v>NIG</v>
      </c>
      <c r="D708" t="s">
        <v>110</v>
      </c>
      <c r="E708" t="s">
        <v>94</v>
      </c>
      <c r="F708">
        <v>40</v>
      </c>
      <c r="G708">
        <v>450</v>
      </c>
      <c r="H708" t="s">
        <v>47</v>
      </c>
      <c r="I708" t="s">
        <v>20</v>
      </c>
      <c r="J708">
        <v>416</v>
      </c>
      <c r="K708" s="7">
        <f t="shared" si="37"/>
        <v>866</v>
      </c>
      <c r="L708" s="17"/>
      <c r="M708" s="56">
        <v>45930</v>
      </c>
      <c r="N708" s="12">
        <f t="shared" si="38"/>
        <v>0</v>
      </c>
      <c r="O708" s="12"/>
      <c r="P708" s="12"/>
      <c r="Q708" s="57" t="s">
        <v>93</v>
      </c>
    </row>
    <row r="709" spans="1:17" ht="15.75" x14ac:dyDescent="0.25">
      <c r="A709" s="55" t="s">
        <v>91</v>
      </c>
      <c r="B709" s="12" t="str">
        <f t="shared" si="36"/>
        <v>APAPAROTTERDAM20</v>
      </c>
      <c r="C709" s="13" t="str">
        <f>VLOOKUP(D709,[1]equiv!A:B,2,FALSE)</f>
        <v>NIG</v>
      </c>
      <c r="D709" t="s">
        <v>110</v>
      </c>
      <c r="E709" t="s">
        <v>63</v>
      </c>
      <c r="F709">
        <v>20</v>
      </c>
      <c r="G709">
        <v>375</v>
      </c>
      <c r="H709" t="s">
        <v>47</v>
      </c>
      <c r="I709" t="s">
        <v>20</v>
      </c>
      <c r="J709">
        <v>208</v>
      </c>
      <c r="K709" s="7">
        <f t="shared" si="37"/>
        <v>583</v>
      </c>
      <c r="L709" s="17"/>
      <c r="M709" s="56">
        <v>45930</v>
      </c>
      <c r="N709" s="12">
        <f t="shared" si="38"/>
        <v>0</v>
      </c>
      <c r="O709" s="12"/>
      <c r="P709" s="12"/>
      <c r="Q709" s="57" t="s">
        <v>93</v>
      </c>
    </row>
    <row r="710" spans="1:17" ht="15.75" x14ac:dyDescent="0.25">
      <c r="A710" s="55" t="s">
        <v>91</v>
      </c>
      <c r="B710" s="12" t="str">
        <f t="shared" si="36"/>
        <v>APAPAROTTERDAM40</v>
      </c>
      <c r="C710" s="13" t="str">
        <f>VLOOKUP(D710,[1]equiv!A:B,2,FALSE)</f>
        <v>NIG</v>
      </c>
      <c r="D710" t="s">
        <v>110</v>
      </c>
      <c r="E710" t="s">
        <v>63</v>
      </c>
      <c r="F710">
        <v>40</v>
      </c>
      <c r="G710">
        <v>350</v>
      </c>
      <c r="H710" t="s">
        <v>47</v>
      </c>
      <c r="I710" t="s">
        <v>20</v>
      </c>
      <c r="J710">
        <v>416</v>
      </c>
      <c r="K710" s="7">
        <f t="shared" si="37"/>
        <v>766</v>
      </c>
      <c r="L710" s="17"/>
      <c r="M710" s="56">
        <v>45930</v>
      </c>
      <c r="N710" s="12">
        <f t="shared" si="38"/>
        <v>0</v>
      </c>
      <c r="O710" s="12"/>
      <c r="P710" s="12"/>
      <c r="Q710" s="57" t="s">
        <v>93</v>
      </c>
    </row>
    <row r="711" spans="1:17" ht="15.75" x14ac:dyDescent="0.25">
      <c r="A711" s="55" t="s">
        <v>91</v>
      </c>
      <c r="B711" s="12" t="str">
        <f t="shared" ref="B711:B774" si="39">+D711&amp;E711&amp;F711</f>
        <v>APAPAHAMBURG20</v>
      </c>
      <c r="C711" s="13" t="str">
        <f>VLOOKUP(D711,[1]equiv!A:B,2,FALSE)</f>
        <v>NIG</v>
      </c>
      <c r="D711" t="s">
        <v>110</v>
      </c>
      <c r="E711" t="s">
        <v>52</v>
      </c>
      <c r="F711">
        <v>20</v>
      </c>
      <c r="G711">
        <v>300</v>
      </c>
      <c r="H711" t="s">
        <v>47</v>
      </c>
      <c r="I711" t="s">
        <v>20</v>
      </c>
      <c r="J711">
        <v>208</v>
      </c>
      <c r="K711" s="7">
        <f t="shared" si="37"/>
        <v>508</v>
      </c>
      <c r="L711" s="17"/>
      <c r="M711" s="56">
        <v>45930</v>
      </c>
      <c r="N711" s="12">
        <f t="shared" si="38"/>
        <v>0</v>
      </c>
      <c r="O711" s="12"/>
      <c r="P711" s="12"/>
      <c r="Q711" s="57" t="s">
        <v>93</v>
      </c>
    </row>
    <row r="712" spans="1:17" ht="15.75" x14ac:dyDescent="0.25">
      <c r="A712" s="55" t="s">
        <v>91</v>
      </c>
      <c r="B712" s="12" t="str">
        <f t="shared" si="39"/>
        <v>APAPAHAMBURG40</v>
      </c>
      <c r="C712" s="13" t="str">
        <f>VLOOKUP(D712,[1]equiv!A:B,2,FALSE)</f>
        <v>NIG</v>
      </c>
      <c r="D712" t="s">
        <v>110</v>
      </c>
      <c r="E712" t="s">
        <v>52</v>
      </c>
      <c r="F712">
        <v>40</v>
      </c>
      <c r="G712">
        <v>250</v>
      </c>
      <c r="H712" t="s">
        <v>47</v>
      </c>
      <c r="I712" t="s">
        <v>20</v>
      </c>
      <c r="J712">
        <v>416</v>
      </c>
      <c r="K712" s="7">
        <f t="shared" si="37"/>
        <v>666</v>
      </c>
      <c r="L712" s="17"/>
      <c r="M712" s="56">
        <v>45930</v>
      </c>
      <c r="N712" s="12">
        <f t="shared" si="38"/>
        <v>0</v>
      </c>
      <c r="O712" s="12"/>
      <c r="P712" s="12"/>
      <c r="Q712" s="57" t="s">
        <v>93</v>
      </c>
    </row>
    <row r="713" spans="1:17" ht="15.75" x14ac:dyDescent="0.25">
      <c r="A713" s="55" t="s">
        <v>91</v>
      </c>
      <c r="B713" s="12" t="str">
        <f t="shared" si="39"/>
        <v>APAPABARCELONA20</v>
      </c>
      <c r="C713" s="13" t="str">
        <f>VLOOKUP(D713,[1]equiv!A:B,2,FALSE)</f>
        <v>NIG</v>
      </c>
      <c r="D713" t="s">
        <v>110</v>
      </c>
      <c r="E713" t="s">
        <v>51</v>
      </c>
      <c r="F713">
        <v>20</v>
      </c>
      <c r="G713">
        <v>400</v>
      </c>
      <c r="H713" t="s">
        <v>47</v>
      </c>
      <c r="I713" t="s">
        <v>20</v>
      </c>
      <c r="J713">
        <v>208</v>
      </c>
      <c r="K713" s="7">
        <f t="shared" si="37"/>
        <v>608</v>
      </c>
      <c r="L713" s="17"/>
      <c r="M713" s="56">
        <v>45930</v>
      </c>
      <c r="N713" s="12">
        <f t="shared" si="38"/>
        <v>0</v>
      </c>
      <c r="O713" s="12"/>
      <c r="P713" s="12"/>
      <c r="Q713" s="57" t="s">
        <v>93</v>
      </c>
    </row>
    <row r="714" spans="1:17" ht="15.75" x14ac:dyDescent="0.25">
      <c r="A714" s="55" t="s">
        <v>91</v>
      </c>
      <c r="B714" s="12" t="str">
        <f t="shared" si="39"/>
        <v>APAPABARCELONA40</v>
      </c>
      <c r="C714" s="13" t="str">
        <f>VLOOKUP(D714,[1]equiv!A:B,2,FALSE)</f>
        <v>NIG</v>
      </c>
      <c r="D714" t="s">
        <v>110</v>
      </c>
      <c r="E714" t="s">
        <v>51</v>
      </c>
      <c r="F714">
        <v>40</v>
      </c>
      <c r="G714">
        <v>578</v>
      </c>
      <c r="H714" t="s">
        <v>47</v>
      </c>
      <c r="I714" t="s">
        <v>20</v>
      </c>
      <c r="J714">
        <v>416</v>
      </c>
      <c r="K714" s="7">
        <f t="shared" si="37"/>
        <v>994</v>
      </c>
      <c r="L714" s="17"/>
      <c r="M714" s="56">
        <v>45930</v>
      </c>
      <c r="N714" s="12">
        <f t="shared" si="38"/>
        <v>0</v>
      </c>
      <c r="O714" s="12"/>
      <c r="P714" s="12"/>
      <c r="Q714" s="57" t="s">
        <v>93</v>
      </c>
    </row>
    <row r="715" spans="1:17" ht="15.75" x14ac:dyDescent="0.25">
      <c r="A715" s="55" t="s">
        <v>91</v>
      </c>
      <c r="B715" s="12" t="str">
        <f t="shared" si="39"/>
        <v>APAPAVALENCIA20</v>
      </c>
      <c r="C715" s="13" t="str">
        <f>VLOOKUP(D715,[1]equiv!A:B,2,FALSE)</f>
        <v>NIG</v>
      </c>
      <c r="D715" t="s">
        <v>110</v>
      </c>
      <c r="E715" t="s">
        <v>55</v>
      </c>
      <c r="F715">
        <v>20</v>
      </c>
      <c r="G715">
        <v>400</v>
      </c>
      <c r="H715" t="s">
        <v>47</v>
      </c>
      <c r="I715" t="s">
        <v>20</v>
      </c>
      <c r="J715">
        <v>208</v>
      </c>
      <c r="K715" s="7">
        <f t="shared" si="37"/>
        <v>608</v>
      </c>
      <c r="L715" s="17"/>
      <c r="M715" s="56">
        <v>45930</v>
      </c>
      <c r="N715" s="12">
        <f t="shared" si="38"/>
        <v>0</v>
      </c>
      <c r="O715" s="12"/>
      <c r="P715" s="12"/>
      <c r="Q715" s="57" t="s">
        <v>93</v>
      </c>
    </row>
    <row r="716" spans="1:17" ht="15.75" x14ac:dyDescent="0.25">
      <c r="A716" s="55" t="s">
        <v>91</v>
      </c>
      <c r="B716" s="12" t="str">
        <f t="shared" si="39"/>
        <v>APAPAVALENCIA40</v>
      </c>
      <c r="C716" s="13" t="str">
        <f>VLOOKUP(D716,[1]equiv!A:B,2,FALSE)</f>
        <v>NIG</v>
      </c>
      <c r="D716" t="s">
        <v>110</v>
      </c>
      <c r="E716" t="s">
        <v>55</v>
      </c>
      <c r="F716">
        <v>40</v>
      </c>
      <c r="G716">
        <v>800</v>
      </c>
      <c r="H716" t="s">
        <v>47</v>
      </c>
      <c r="I716" t="s">
        <v>20</v>
      </c>
      <c r="J716">
        <v>416</v>
      </c>
      <c r="K716" s="7">
        <f t="shared" si="37"/>
        <v>1216</v>
      </c>
      <c r="L716" s="17"/>
      <c r="M716" s="56">
        <v>45930</v>
      </c>
      <c r="N716" s="12">
        <f t="shared" si="38"/>
        <v>0</v>
      </c>
      <c r="O716" s="12"/>
      <c r="P716" s="12"/>
      <c r="Q716" s="57" t="s">
        <v>93</v>
      </c>
    </row>
    <row r="717" spans="1:17" ht="15.75" x14ac:dyDescent="0.25">
      <c r="A717" s="55" t="s">
        <v>91</v>
      </c>
      <c r="B717" s="12" t="str">
        <f t="shared" si="39"/>
        <v>APAPAGENOA20</v>
      </c>
      <c r="C717" s="13" t="str">
        <f>VLOOKUP(D717,[1]equiv!A:B,2,FALSE)</f>
        <v>NIG</v>
      </c>
      <c r="D717" t="s">
        <v>110</v>
      </c>
      <c r="E717" t="s">
        <v>69</v>
      </c>
      <c r="F717">
        <v>20</v>
      </c>
      <c r="G717">
        <v>450</v>
      </c>
      <c r="H717" t="s">
        <v>47</v>
      </c>
      <c r="I717" t="s">
        <v>20</v>
      </c>
      <c r="J717">
        <v>208</v>
      </c>
      <c r="K717" s="7">
        <f t="shared" si="37"/>
        <v>658</v>
      </c>
      <c r="L717" s="17"/>
      <c r="M717" s="56">
        <v>45930</v>
      </c>
      <c r="N717" s="12">
        <f t="shared" si="38"/>
        <v>0</v>
      </c>
      <c r="O717" s="12"/>
      <c r="P717" s="12"/>
      <c r="Q717" s="57" t="s">
        <v>93</v>
      </c>
    </row>
    <row r="718" spans="1:17" ht="15.75" x14ac:dyDescent="0.25">
      <c r="A718" s="55" t="s">
        <v>91</v>
      </c>
      <c r="B718" s="12" t="str">
        <f t="shared" si="39"/>
        <v>APAPAGENOA40</v>
      </c>
      <c r="C718" s="13" t="str">
        <f>VLOOKUP(D718,[1]equiv!A:B,2,FALSE)</f>
        <v>NIG</v>
      </c>
      <c r="D718" t="s">
        <v>110</v>
      </c>
      <c r="E718" t="s">
        <v>69</v>
      </c>
      <c r="F718">
        <v>40</v>
      </c>
      <c r="G718">
        <v>350</v>
      </c>
      <c r="H718" t="s">
        <v>47</v>
      </c>
      <c r="I718" t="s">
        <v>20</v>
      </c>
      <c r="J718">
        <v>416</v>
      </c>
      <c r="K718" s="7">
        <f t="shared" si="37"/>
        <v>766</v>
      </c>
      <c r="L718" s="17"/>
      <c r="M718" s="56">
        <v>45930</v>
      </c>
      <c r="N718" s="12">
        <f t="shared" si="38"/>
        <v>0</v>
      </c>
      <c r="O718" s="12"/>
      <c r="P718" s="12"/>
      <c r="Q718" s="57" t="s">
        <v>93</v>
      </c>
    </row>
    <row r="719" spans="1:17" ht="15.75" x14ac:dyDescent="0.25">
      <c r="A719" s="55" t="s">
        <v>91</v>
      </c>
      <c r="B719" s="12" t="str">
        <f t="shared" si="39"/>
        <v>APAPAISTANBUL20</v>
      </c>
      <c r="C719" s="13" t="str">
        <f>VLOOKUP(D719,[1]equiv!A:B,2,FALSE)</f>
        <v>NIG</v>
      </c>
      <c r="D719" t="s">
        <v>110</v>
      </c>
      <c r="E719" t="s">
        <v>96</v>
      </c>
      <c r="F719">
        <v>20</v>
      </c>
      <c r="G719">
        <v>475</v>
      </c>
      <c r="H719" t="s">
        <v>47</v>
      </c>
      <c r="I719" t="s">
        <v>32</v>
      </c>
      <c r="J719">
        <v>205</v>
      </c>
      <c r="K719" s="7">
        <f t="shared" si="37"/>
        <v>680</v>
      </c>
      <c r="L719" s="17"/>
      <c r="M719" s="56">
        <v>45930</v>
      </c>
      <c r="N719" s="12">
        <f t="shared" si="38"/>
        <v>0</v>
      </c>
      <c r="O719" s="12"/>
      <c r="P719" s="12"/>
      <c r="Q719" s="57" t="s">
        <v>93</v>
      </c>
    </row>
    <row r="720" spans="1:17" ht="15.75" x14ac:dyDescent="0.25">
      <c r="A720" s="55" t="s">
        <v>91</v>
      </c>
      <c r="B720" s="12" t="str">
        <f t="shared" si="39"/>
        <v>APAPAISTANBUL40</v>
      </c>
      <c r="C720" s="13" t="str">
        <f>VLOOKUP(D720,[1]equiv!A:B,2,FALSE)</f>
        <v>NIG</v>
      </c>
      <c r="D720" t="s">
        <v>110</v>
      </c>
      <c r="E720" t="s">
        <v>96</v>
      </c>
      <c r="F720">
        <v>40</v>
      </c>
      <c r="G720">
        <v>425</v>
      </c>
      <c r="H720" t="s">
        <v>47</v>
      </c>
      <c r="I720" t="s">
        <v>32</v>
      </c>
      <c r="J720">
        <v>410</v>
      </c>
      <c r="K720" s="7">
        <f t="shared" si="37"/>
        <v>835</v>
      </c>
      <c r="L720" s="17"/>
      <c r="M720" s="56">
        <v>45930</v>
      </c>
      <c r="N720" s="12">
        <f t="shared" si="38"/>
        <v>0</v>
      </c>
      <c r="O720" s="12"/>
      <c r="P720" s="12"/>
      <c r="Q720" s="57" t="s">
        <v>93</v>
      </c>
    </row>
    <row r="721" spans="1:17" ht="15.75" x14ac:dyDescent="0.25">
      <c r="A721" s="55" t="s">
        <v>91</v>
      </c>
      <c r="B721" s="12" t="str">
        <f t="shared" si="39"/>
        <v>APAPAMONTREAL20</v>
      </c>
      <c r="C721" s="13" t="str">
        <f>VLOOKUP(D721,[1]equiv!A:B,2,FALSE)</f>
        <v>NIG</v>
      </c>
      <c r="D721" t="s">
        <v>110</v>
      </c>
      <c r="E721" t="s">
        <v>111</v>
      </c>
      <c r="F721">
        <v>20</v>
      </c>
      <c r="G721">
        <v>1827</v>
      </c>
      <c r="H721" t="s">
        <v>47</v>
      </c>
      <c r="I721" t="s">
        <v>32</v>
      </c>
      <c r="J721">
        <v>621</v>
      </c>
      <c r="K721" s="7">
        <f t="shared" si="37"/>
        <v>2448</v>
      </c>
      <c r="L721" s="17"/>
      <c r="M721" s="56">
        <v>45930</v>
      </c>
      <c r="N721" s="12">
        <f t="shared" si="38"/>
        <v>0</v>
      </c>
      <c r="O721" s="12"/>
      <c r="P721" s="12"/>
      <c r="Q721" s="57" t="s">
        <v>93</v>
      </c>
    </row>
    <row r="722" spans="1:17" ht="15.75" x14ac:dyDescent="0.25">
      <c r="A722" s="55" t="s">
        <v>91</v>
      </c>
      <c r="B722" s="12" t="str">
        <f t="shared" si="39"/>
        <v>APAPAMONTREAL40</v>
      </c>
      <c r="C722" s="13" t="str">
        <f>VLOOKUP(D722,[1]equiv!A:B,2,FALSE)</f>
        <v>NIG</v>
      </c>
      <c r="D722" t="s">
        <v>110</v>
      </c>
      <c r="E722" t="s">
        <v>111</v>
      </c>
      <c r="F722">
        <v>40</v>
      </c>
      <c r="G722">
        <v>1654</v>
      </c>
      <c r="H722" t="s">
        <v>47</v>
      </c>
      <c r="I722" t="s">
        <v>32</v>
      </c>
      <c r="J722">
        <v>1242</v>
      </c>
      <c r="K722" s="7">
        <f t="shared" si="37"/>
        <v>2896</v>
      </c>
      <c r="L722" s="17"/>
      <c r="M722" s="56">
        <v>45930</v>
      </c>
      <c r="N722" s="12">
        <f t="shared" si="38"/>
        <v>0</v>
      </c>
      <c r="O722" s="12"/>
      <c r="P722" s="12"/>
      <c r="Q722" s="57" t="s">
        <v>93</v>
      </c>
    </row>
    <row r="723" spans="1:17" ht="15.75" x14ac:dyDescent="0.25">
      <c r="A723" s="55" t="s">
        <v>91</v>
      </c>
      <c r="B723" s="12" t="str">
        <f t="shared" si="39"/>
        <v>TIN CANANTWERP20</v>
      </c>
      <c r="C723" s="13" t="str">
        <f>VLOOKUP(D723,[1]equiv!A:B,2,FALSE)</f>
        <v>NIG</v>
      </c>
      <c r="D723" t="s">
        <v>105</v>
      </c>
      <c r="E723" t="s">
        <v>49</v>
      </c>
      <c r="F723">
        <v>20</v>
      </c>
      <c r="G723">
        <v>200</v>
      </c>
      <c r="H723" t="s">
        <v>47</v>
      </c>
      <c r="I723" t="s">
        <v>20</v>
      </c>
      <c r="J723">
        <v>208</v>
      </c>
      <c r="K723" s="7">
        <f t="shared" si="37"/>
        <v>408</v>
      </c>
      <c r="L723" s="17"/>
      <c r="M723" s="56">
        <v>45930</v>
      </c>
      <c r="N723" s="12">
        <f t="shared" si="38"/>
        <v>0</v>
      </c>
      <c r="O723" s="12"/>
      <c r="P723" s="12"/>
      <c r="Q723" s="57" t="s">
        <v>93</v>
      </c>
    </row>
    <row r="724" spans="1:17" ht="15.75" x14ac:dyDescent="0.25">
      <c r="A724" s="55" t="s">
        <v>91</v>
      </c>
      <c r="B724" s="12" t="str">
        <f t="shared" si="39"/>
        <v>TIN CANANTWERP40</v>
      </c>
      <c r="C724" s="13" t="str">
        <f>VLOOKUP(D724,[1]equiv!A:B,2,FALSE)</f>
        <v>NIG</v>
      </c>
      <c r="D724" t="s">
        <v>105</v>
      </c>
      <c r="E724" t="s">
        <v>49</v>
      </c>
      <c r="F724">
        <v>40</v>
      </c>
      <c r="G724">
        <v>200</v>
      </c>
      <c r="H724" t="s">
        <v>47</v>
      </c>
      <c r="I724" t="s">
        <v>20</v>
      </c>
      <c r="J724">
        <v>416</v>
      </c>
      <c r="K724" s="7">
        <f t="shared" si="37"/>
        <v>616</v>
      </c>
      <c r="L724" s="17"/>
      <c r="M724" s="56">
        <v>45930</v>
      </c>
      <c r="N724" s="12">
        <f t="shared" si="38"/>
        <v>0</v>
      </c>
      <c r="O724" s="12"/>
      <c r="P724" s="12"/>
      <c r="Q724" s="57" t="s">
        <v>93</v>
      </c>
    </row>
    <row r="725" spans="1:17" ht="15.75" x14ac:dyDescent="0.25">
      <c r="A725" s="55" t="s">
        <v>91</v>
      </c>
      <c r="B725" s="12" t="str">
        <f t="shared" si="39"/>
        <v>TIN CANAMSTERDAM20</v>
      </c>
      <c r="C725" s="13" t="str">
        <f>VLOOKUP(D725,[1]equiv!A:B,2,FALSE)</f>
        <v>NIG</v>
      </c>
      <c r="D725" t="s">
        <v>105</v>
      </c>
      <c r="E725" t="s">
        <v>94</v>
      </c>
      <c r="F725">
        <v>20</v>
      </c>
      <c r="G725">
        <v>375</v>
      </c>
      <c r="H725" t="s">
        <v>47</v>
      </c>
      <c r="I725" t="s">
        <v>20</v>
      </c>
      <c r="J725">
        <v>208</v>
      </c>
      <c r="K725" s="7">
        <f t="shared" si="37"/>
        <v>583</v>
      </c>
      <c r="L725" s="17"/>
      <c r="M725" s="56">
        <v>45930</v>
      </c>
      <c r="N725" s="12">
        <f t="shared" si="38"/>
        <v>0</v>
      </c>
      <c r="O725" s="12"/>
      <c r="P725" s="12"/>
      <c r="Q725" s="57" t="s">
        <v>93</v>
      </c>
    </row>
    <row r="726" spans="1:17" ht="15.75" x14ac:dyDescent="0.25">
      <c r="A726" s="55" t="s">
        <v>91</v>
      </c>
      <c r="B726" s="12" t="str">
        <f t="shared" si="39"/>
        <v>TIN CANAMSTERDAM40</v>
      </c>
      <c r="C726" s="13" t="str">
        <f>VLOOKUP(D726,[1]equiv!A:B,2,FALSE)</f>
        <v>NIG</v>
      </c>
      <c r="D726" t="s">
        <v>105</v>
      </c>
      <c r="E726" t="s">
        <v>94</v>
      </c>
      <c r="F726">
        <v>40</v>
      </c>
      <c r="G726">
        <v>360</v>
      </c>
      <c r="H726" t="s">
        <v>47</v>
      </c>
      <c r="I726" t="s">
        <v>20</v>
      </c>
      <c r="J726">
        <v>416</v>
      </c>
      <c r="K726" s="7">
        <f t="shared" si="37"/>
        <v>776</v>
      </c>
      <c r="L726" s="17"/>
      <c r="M726" s="56">
        <v>45930</v>
      </c>
      <c r="N726" s="12">
        <f t="shared" si="38"/>
        <v>0</v>
      </c>
      <c r="O726" s="12"/>
      <c r="P726" s="12"/>
      <c r="Q726" s="57" t="s">
        <v>93</v>
      </c>
    </row>
    <row r="727" spans="1:17" ht="15.75" x14ac:dyDescent="0.25">
      <c r="A727" s="55" t="s">
        <v>91</v>
      </c>
      <c r="B727" s="12" t="str">
        <f t="shared" si="39"/>
        <v>TIN CANROTTERDAM20</v>
      </c>
      <c r="C727" s="13" t="str">
        <f>VLOOKUP(D727,[1]equiv!A:B,2,FALSE)</f>
        <v>NIG</v>
      </c>
      <c r="D727" t="s">
        <v>105</v>
      </c>
      <c r="E727" t="s">
        <v>63</v>
      </c>
      <c r="F727">
        <v>20</v>
      </c>
      <c r="G727">
        <v>300</v>
      </c>
      <c r="H727" t="s">
        <v>47</v>
      </c>
      <c r="I727" t="s">
        <v>20</v>
      </c>
      <c r="J727">
        <v>208</v>
      </c>
      <c r="K727" s="7">
        <f t="shared" si="37"/>
        <v>508</v>
      </c>
      <c r="L727" s="17"/>
      <c r="M727" s="56">
        <v>45930</v>
      </c>
      <c r="N727" s="12">
        <f t="shared" si="38"/>
        <v>0</v>
      </c>
      <c r="O727" s="12"/>
      <c r="P727" s="12"/>
      <c r="Q727" s="57" t="s">
        <v>93</v>
      </c>
    </row>
    <row r="728" spans="1:17" ht="15.75" x14ac:dyDescent="0.25">
      <c r="A728" s="55" t="s">
        <v>91</v>
      </c>
      <c r="B728" s="12" t="str">
        <f t="shared" si="39"/>
        <v>TIN CANROTTERDAM40</v>
      </c>
      <c r="C728" s="13" t="str">
        <f>VLOOKUP(D728,[1]equiv!A:B,2,FALSE)</f>
        <v>NIG</v>
      </c>
      <c r="D728" t="s">
        <v>105</v>
      </c>
      <c r="E728" t="s">
        <v>63</v>
      </c>
      <c r="F728">
        <v>40</v>
      </c>
      <c r="G728">
        <v>275</v>
      </c>
      <c r="H728" t="s">
        <v>47</v>
      </c>
      <c r="I728" t="s">
        <v>20</v>
      </c>
      <c r="J728">
        <v>416</v>
      </c>
      <c r="K728" s="7">
        <f t="shared" si="37"/>
        <v>691</v>
      </c>
      <c r="L728" s="17"/>
      <c r="M728" s="56">
        <v>45930</v>
      </c>
      <c r="N728" s="12">
        <f t="shared" si="38"/>
        <v>0</v>
      </c>
      <c r="O728" s="12"/>
      <c r="P728" s="12"/>
      <c r="Q728" s="57" t="s">
        <v>93</v>
      </c>
    </row>
    <row r="729" spans="1:17" ht="15.75" x14ac:dyDescent="0.25">
      <c r="A729" s="55" t="s">
        <v>91</v>
      </c>
      <c r="B729" s="12" t="str">
        <f t="shared" si="39"/>
        <v>TIN CANHAMBURG20</v>
      </c>
      <c r="C729" s="13" t="str">
        <f>VLOOKUP(D729,[1]equiv!A:B,2,FALSE)</f>
        <v>NIG</v>
      </c>
      <c r="D729" t="s">
        <v>105</v>
      </c>
      <c r="E729" t="s">
        <v>52</v>
      </c>
      <c r="F729">
        <v>20</v>
      </c>
      <c r="G729">
        <v>250</v>
      </c>
      <c r="H729" t="s">
        <v>47</v>
      </c>
      <c r="I729" t="s">
        <v>20</v>
      </c>
      <c r="J729">
        <v>208</v>
      </c>
      <c r="K729" s="7">
        <f t="shared" si="37"/>
        <v>458</v>
      </c>
      <c r="L729" s="17"/>
      <c r="M729" s="56">
        <v>45930</v>
      </c>
      <c r="N729" s="12">
        <f t="shared" si="38"/>
        <v>0</v>
      </c>
      <c r="O729" s="12"/>
      <c r="P729" s="12"/>
      <c r="Q729" s="57" t="s">
        <v>93</v>
      </c>
    </row>
    <row r="730" spans="1:17" ht="15.75" x14ac:dyDescent="0.25">
      <c r="A730" s="55" t="s">
        <v>91</v>
      </c>
      <c r="B730" s="12" t="str">
        <f t="shared" si="39"/>
        <v>TIN CANHAMBURG40</v>
      </c>
      <c r="C730" s="13" t="str">
        <f>VLOOKUP(D730,[1]equiv!A:B,2,FALSE)</f>
        <v>NIG</v>
      </c>
      <c r="D730" t="s">
        <v>105</v>
      </c>
      <c r="E730" t="s">
        <v>52</v>
      </c>
      <c r="F730">
        <v>40</v>
      </c>
      <c r="G730">
        <v>175</v>
      </c>
      <c r="H730" t="s">
        <v>47</v>
      </c>
      <c r="I730" t="s">
        <v>20</v>
      </c>
      <c r="J730">
        <v>416</v>
      </c>
      <c r="K730" s="7">
        <f t="shared" si="37"/>
        <v>591</v>
      </c>
      <c r="L730" s="17"/>
      <c r="M730" s="56">
        <v>45930</v>
      </c>
      <c r="N730" s="12">
        <f t="shared" si="38"/>
        <v>0</v>
      </c>
      <c r="O730" s="12"/>
      <c r="P730" s="12"/>
      <c r="Q730" s="57" t="s">
        <v>93</v>
      </c>
    </row>
    <row r="731" spans="1:17" ht="15.75" x14ac:dyDescent="0.25">
      <c r="A731" s="55" t="s">
        <v>91</v>
      </c>
      <c r="B731" s="12" t="str">
        <f t="shared" si="39"/>
        <v>TIN CANBARCELONA20</v>
      </c>
      <c r="C731" s="13" t="str">
        <f>VLOOKUP(D731,[1]equiv!A:B,2,FALSE)</f>
        <v>NIG</v>
      </c>
      <c r="D731" t="s">
        <v>105</v>
      </c>
      <c r="E731" t="s">
        <v>51</v>
      </c>
      <c r="F731">
        <v>20</v>
      </c>
      <c r="G731">
        <v>400</v>
      </c>
      <c r="H731" t="s">
        <v>47</v>
      </c>
      <c r="I731" t="s">
        <v>20</v>
      </c>
      <c r="J731">
        <v>208</v>
      </c>
      <c r="K731" s="7">
        <f t="shared" ref="K731:K792" si="40">+IF(H731="not included",G731+J731,G731+H731+J731)</f>
        <v>608</v>
      </c>
      <c r="L731" s="17"/>
      <c r="M731" s="56">
        <v>45930</v>
      </c>
      <c r="N731" s="12">
        <f t="shared" si="38"/>
        <v>0</v>
      </c>
      <c r="O731" s="12"/>
      <c r="P731" s="12"/>
      <c r="Q731" s="57" t="s">
        <v>93</v>
      </c>
    </row>
    <row r="732" spans="1:17" ht="15.75" x14ac:dyDescent="0.25">
      <c r="A732" s="55" t="s">
        <v>91</v>
      </c>
      <c r="B732" s="12" t="str">
        <f t="shared" si="39"/>
        <v>TIN CANBARCELONA40</v>
      </c>
      <c r="C732" s="13" t="str">
        <f>VLOOKUP(D732,[1]equiv!A:B,2,FALSE)</f>
        <v>NIG</v>
      </c>
      <c r="D732" t="s">
        <v>105</v>
      </c>
      <c r="E732" t="s">
        <v>51</v>
      </c>
      <c r="F732">
        <v>40</v>
      </c>
      <c r="G732">
        <v>600</v>
      </c>
      <c r="H732" t="s">
        <v>47</v>
      </c>
      <c r="I732" t="s">
        <v>20</v>
      </c>
      <c r="J732">
        <v>416</v>
      </c>
      <c r="K732" s="7">
        <f t="shared" si="40"/>
        <v>1016</v>
      </c>
      <c r="L732" s="17"/>
      <c r="M732" s="56">
        <v>45930</v>
      </c>
      <c r="N732" s="12">
        <f t="shared" si="38"/>
        <v>0</v>
      </c>
      <c r="O732" s="12"/>
      <c r="P732" s="12"/>
      <c r="Q732" s="57" t="s">
        <v>93</v>
      </c>
    </row>
    <row r="733" spans="1:17" ht="15.75" x14ac:dyDescent="0.25">
      <c r="A733" s="55" t="s">
        <v>91</v>
      </c>
      <c r="B733" s="12" t="str">
        <f t="shared" si="39"/>
        <v>TIN CANVALENCIA20</v>
      </c>
      <c r="C733" s="13" t="str">
        <f>VLOOKUP(D733,[1]equiv!A:B,2,FALSE)</f>
        <v>NIG</v>
      </c>
      <c r="D733" t="s">
        <v>105</v>
      </c>
      <c r="E733" t="s">
        <v>55</v>
      </c>
      <c r="F733">
        <v>20</v>
      </c>
      <c r="G733">
        <v>400</v>
      </c>
      <c r="H733" t="s">
        <v>47</v>
      </c>
      <c r="I733" t="s">
        <v>20</v>
      </c>
      <c r="J733">
        <v>208</v>
      </c>
      <c r="K733" s="7">
        <f t="shared" si="40"/>
        <v>608</v>
      </c>
      <c r="L733" s="17"/>
      <c r="M733" s="56">
        <v>45930</v>
      </c>
      <c r="N733" s="12">
        <f t="shared" si="38"/>
        <v>0</v>
      </c>
      <c r="O733" s="12"/>
      <c r="P733" s="12"/>
      <c r="Q733" s="57" t="s">
        <v>93</v>
      </c>
    </row>
    <row r="734" spans="1:17" ht="15.75" x14ac:dyDescent="0.25">
      <c r="A734" s="55" t="s">
        <v>91</v>
      </c>
      <c r="B734" s="12" t="str">
        <f t="shared" si="39"/>
        <v>TIN CANVALENCIA40</v>
      </c>
      <c r="C734" s="13" t="str">
        <f>VLOOKUP(D734,[1]equiv!A:B,2,FALSE)</f>
        <v>NIG</v>
      </c>
      <c r="D734" t="s">
        <v>105</v>
      </c>
      <c r="E734" t="s">
        <v>55</v>
      </c>
      <c r="F734">
        <v>40</v>
      </c>
      <c r="G734">
        <v>400</v>
      </c>
      <c r="H734" t="s">
        <v>47</v>
      </c>
      <c r="I734" t="s">
        <v>20</v>
      </c>
      <c r="J734">
        <v>416</v>
      </c>
      <c r="K734" s="7">
        <f t="shared" si="40"/>
        <v>816</v>
      </c>
      <c r="L734" s="17"/>
      <c r="M734" s="56">
        <v>45930</v>
      </c>
      <c r="N734" s="12">
        <f t="shared" si="38"/>
        <v>0</v>
      </c>
      <c r="O734" s="12"/>
      <c r="P734" s="12"/>
      <c r="Q734" s="57" t="s">
        <v>93</v>
      </c>
    </row>
    <row r="735" spans="1:17" ht="15.75" x14ac:dyDescent="0.25">
      <c r="A735" s="55" t="s">
        <v>91</v>
      </c>
      <c r="B735" s="12" t="str">
        <f t="shared" si="39"/>
        <v>TIN CANGENOA20</v>
      </c>
      <c r="C735" s="13" t="str">
        <f>VLOOKUP(D735,[1]equiv!A:B,2,FALSE)</f>
        <v>NIG</v>
      </c>
      <c r="D735" t="s">
        <v>105</v>
      </c>
      <c r="E735" t="s">
        <v>69</v>
      </c>
      <c r="F735">
        <v>20</v>
      </c>
      <c r="G735">
        <v>400</v>
      </c>
      <c r="H735" t="s">
        <v>47</v>
      </c>
      <c r="I735" t="s">
        <v>20</v>
      </c>
      <c r="J735">
        <v>208</v>
      </c>
      <c r="K735" s="7">
        <f t="shared" si="40"/>
        <v>608</v>
      </c>
      <c r="L735" s="17"/>
      <c r="M735" s="56">
        <v>45930</v>
      </c>
      <c r="N735" s="12">
        <f t="shared" si="38"/>
        <v>0</v>
      </c>
      <c r="O735" s="12"/>
      <c r="P735" s="12"/>
      <c r="Q735" s="57" t="s">
        <v>93</v>
      </c>
    </row>
    <row r="736" spans="1:17" ht="15.75" x14ac:dyDescent="0.25">
      <c r="A736" s="55" t="s">
        <v>91</v>
      </c>
      <c r="B736" s="12" t="str">
        <f t="shared" si="39"/>
        <v>TIN CANGENOA40</v>
      </c>
      <c r="C736" s="13" t="str">
        <f>VLOOKUP(D736,[1]equiv!A:B,2,FALSE)</f>
        <v>NIG</v>
      </c>
      <c r="D736" t="s">
        <v>105</v>
      </c>
      <c r="E736" t="s">
        <v>69</v>
      </c>
      <c r="F736">
        <v>40</v>
      </c>
      <c r="G736">
        <v>350</v>
      </c>
      <c r="H736" t="s">
        <v>47</v>
      </c>
      <c r="I736" t="s">
        <v>20</v>
      </c>
      <c r="J736">
        <v>416</v>
      </c>
      <c r="K736" s="7">
        <f t="shared" si="40"/>
        <v>766</v>
      </c>
      <c r="L736" s="17"/>
      <c r="M736" s="56">
        <v>45930</v>
      </c>
      <c r="N736" s="12">
        <f t="shared" si="38"/>
        <v>0</v>
      </c>
      <c r="O736" s="12"/>
      <c r="P736" s="12"/>
      <c r="Q736" s="57" t="s">
        <v>93</v>
      </c>
    </row>
    <row r="737" spans="1:17" ht="15.75" x14ac:dyDescent="0.25">
      <c r="A737" s="55" t="s">
        <v>91</v>
      </c>
      <c r="B737" s="12" t="str">
        <f t="shared" si="39"/>
        <v>TIN CANISTANBUL20</v>
      </c>
      <c r="C737" s="13" t="str">
        <f>VLOOKUP(D737,[1]equiv!A:B,2,FALSE)</f>
        <v>NIG</v>
      </c>
      <c r="D737" t="s">
        <v>105</v>
      </c>
      <c r="E737" t="s">
        <v>96</v>
      </c>
      <c r="F737">
        <v>20</v>
      </c>
      <c r="G737">
        <v>475</v>
      </c>
      <c r="H737" t="s">
        <v>47</v>
      </c>
      <c r="I737" t="s">
        <v>32</v>
      </c>
      <c r="J737">
        <v>205</v>
      </c>
      <c r="K737" s="7">
        <f t="shared" si="40"/>
        <v>680</v>
      </c>
      <c r="L737" s="17"/>
      <c r="M737" s="56">
        <v>45930</v>
      </c>
      <c r="N737" s="12">
        <f t="shared" si="38"/>
        <v>0</v>
      </c>
      <c r="O737" s="12"/>
      <c r="P737" s="12"/>
      <c r="Q737" s="57" t="s">
        <v>93</v>
      </c>
    </row>
    <row r="738" spans="1:17" ht="15.75" x14ac:dyDescent="0.25">
      <c r="A738" s="55" t="s">
        <v>91</v>
      </c>
      <c r="B738" s="12" t="str">
        <f t="shared" si="39"/>
        <v>TIN CANISTANBUL40</v>
      </c>
      <c r="C738" s="13" t="str">
        <f>VLOOKUP(D738,[1]equiv!A:B,2,FALSE)</f>
        <v>NIG</v>
      </c>
      <c r="D738" t="s">
        <v>105</v>
      </c>
      <c r="E738" t="s">
        <v>96</v>
      </c>
      <c r="F738">
        <v>40</v>
      </c>
      <c r="G738">
        <v>500</v>
      </c>
      <c r="H738" t="s">
        <v>47</v>
      </c>
      <c r="I738" t="s">
        <v>32</v>
      </c>
      <c r="J738">
        <v>410</v>
      </c>
      <c r="K738" s="7">
        <f t="shared" si="40"/>
        <v>910</v>
      </c>
      <c r="L738" s="17"/>
      <c r="M738" s="56">
        <v>45930</v>
      </c>
      <c r="N738" s="12">
        <f t="shared" si="38"/>
        <v>0</v>
      </c>
      <c r="O738" s="12"/>
      <c r="P738" s="12"/>
      <c r="Q738" s="57" t="s">
        <v>93</v>
      </c>
    </row>
    <row r="739" spans="1:17" ht="15.75" x14ac:dyDescent="0.25">
      <c r="A739" s="55" t="s">
        <v>91</v>
      </c>
      <c r="B739" s="12" t="str">
        <f t="shared" si="39"/>
        <v>TIN CANMONTREAL20</v>
      </c>
      <c r="C739" s="13" t="str">
        <f>VLOOKUP(D739,[1]equiv!A:B,2,FALSE)</f>
        <v>NIG</v>
      </c>
      <c r="D739" t="s">
        <v>105</v>
      </c>
      <c r="E739" t="s">
        <v>111</v>
      </c>
      <c r="F739">
        <v>20</v>
      </c>
      <c r="G739">
        <v>1827</v>
      </c>
      <c r="H739" t="s">
        <v>47</v>
      </c>
      <c r="I739" t="s">
        <v>32</v>
      </c>
      <c r="J739">
        <v>621</v>
      </c>
      <c r="K739" s="7">
        <f t="shared" si="40"/>
        <v>2448</v>
      </c>
      <c r="L739" s="17"/>
      <c r="M739" s="56">
        <v>45930</v>
      </c>
      <c r="N739" s="12">
        <f t="shared" si="38"/>
        <v>0</v>
      </c>
      <c r="O739" s="12"/>
      <c r="P739" s="12"/>
      <c r="Q739" s="57" t="s">
        <v>93</v>
      </c>
    </row>
    <row r="740" spans="1:17" ht="15.75" x14ac:dyDescent="0.25">
      <c r="A740" s="55" t="s">
        <v>91</v>
      </c>
      <c r="B740" s="12" t="str">
        <f t="shared" si="39"/>
        <v>TIN CANMONTREAL40</v>
      </c>
      <c r="C740" s="13" t="str">
        <f>VLOOKUP(D740,[1]equiv!A:B,2,FALSE)</f>
        <v>NIG</v>
      </c>
      <c r="D740" t="s">
        <v>105</v>
      </c>
      <c r="E740" t="s">
        <v>111</v>
      </c>
      <c r="F740">
        <v>40</v>
      </c>
      <c r="G740">
        <v>1264</v>
      </c>
      <c r="H740" t="s">
        <v>47</v>
      </c>
      <c r="I740" t="s">
        <v>32</v>
      </c>
      <c r="J740">
        <v>1242</v>
      </c>
      <c r="K740" s="7">
        <f t="shared" si="40"/>
        <v>2506</v>
      </c>
      <c r="L740" s="17"/>
      <c r="M740" s="56">
        <v>45930</v>
      </c>
      <c r="N740" s="12">
        <f t="shared" si="38"/>
        <v>0</v>
      </c>
      <c r="O740" s="12"/>
      <c r="P740" s="12"/>
      <c r="Q740" s="57" t="s">
        <v>93</v>
      </c>
    </row>
    <row r="741" spans="1:17" ht="15.75" x14ac:dyDescent="0.25">
      <c r="A741" s="55" t="s">
        <v>91</v>
      </c>
      <c r="B741" s="12" t="str">
        <f t="shared" si="39"/>
        <v>FREETOWNANTWERP20</v>
      </c>
      <c r="C741" s="13" t="str">
        <f>VLOOKUP(D741,[1]equiv!A:B,2,FALSE)</f>
        <v>SLE</v>
      </c>
      <c r="D741" t="s">
        <v>67</v>
      </c>
      <c r="E741" t="s">
        <v>49</v>
      </c>
      <c r="F741">
        <v>20</v>
      </c>
      <c r="G741">
        <v>421</v>
      </c>
      <c r="H741" t="s">
        <v>47</v>
      </c>
      <c r="I741" t="s">
        <v>20</v>
      </c>
      <c r="J741">
        <v>208</v>
      </c>
      <c r="K741" s="7">
        <f t="shared" si="40"/>
        <v>629</v>
      </c>
      <c r="L741" s="17"/>
      <c r="M741" s="56">
        <v>45930</v>
      </c>
      <c r="N741" s="12">
        <f t="shared" si="38"/>
        <v>0</v>
      </c>
      <c r="O741" s="12"/>
      <c r="P741" s="12"/>
      <c r="Q741" s="57" t="s">
        <v>93</v>
      </c>
    </row>
    <row r="742" spans="1:17" ht="15.75" x14ac:dyDescent="0.25">
      <c r="A742" s="55" t="s">
        <v>91</v>
      </c>
      <c r="B742" s="12" t="str">
        <f t="shared" si="39"/>
        <v>FREETOWNANTWERP40</v>
      </c>
      <c r="C742" s="13" t="str">
        <f>VLOOKUP(D742,[1]equiv!A:B,2,FALSE)</f>
        <v>SLE</v>
      </c>
      <c r="D742" t="s">
        <v>67</v>
      </c>
      <c r="E742" t="s">
        <v>49</v>
      </c>
      <c r="F742">
        <v>40</v>
      </c>
      <c r="G742">
        <v>600</v>
      </c>
      <c r="H742" t="s">
        <v>47</v>
      </c>
      <c r="I742" t="s">
        <v>20</v>
      </c>
      <c r="J742">
        <v>416</v>
      </c>
      <c r="K742" s="7">
        <f t="shared" si="40"/>
        <v>1016</v>
      </c>
      <c r="L742" s="17"/>
      <c r="M742" s="56">
        <v>45930</v>
      </c>
      <c r="N742" s="12">
        <f t="shared" si="38"/>
        <v>0</v>
      </c>
      <c r="O742" s="12"/>
      <c r="P742" s="12"/>
      <c r="Q742" s="57" t="s">
        <v>93</v>
      </c>
    </row>
    <row r="743" spans="1:17" ht="15.75" x14ac:dyDescent="0.25">
      <c r="A743" s="55" t="s">
        <v>91</v>
      </c>
      <c r="B743" s="12" t="str">
        <f t="shared" si="39"/>
        <v>FREETOWNAMSTERDAM20</v>
      </c>
      <c r="C743" s="13" t="str">
        <f>VLOOKUP(D743,[1]equiv!A:B,2,FALSE)</f>
        <v>SLE</v>
      </c>
      <c r="D743" t="s">
        <v>67</v>
      </c>
      <c r="E743" t="s">
        <v>94</v>
      </c>
      <c r="F743">
        <v>20</v>
      </c>
      <c r="G743">
        <v>616</v>
      </c>
      <c r="H743" t="s">
        <v>47</v>
      </c>
      <c r="I743" t="s">
        <v>20</v>
      </c>
      <c r="J743">
        <v>208</v>
      </c>
      <c r="K743" s="7">
        <f t="shared" si="40"/>
        <v>824</v>
      </c>
      <c r="L743" s="17"/>
      <c r="M743" s="56">
        <v>45930</v>
      </c>
      <c r="N743" s="12">
        <f t="shared" si="38"/>
        <v>0</v>
      </c>
      <c r="O743" s="12"/>
      <c r="P743" s="12"/>
      <c r="Q743" s="57" t="s">
        <v>93</v>
      </c>
    </row>
    <row r="744" spans="1:17" ht="15.75" x14ac:dyDescent="0.25">
      <c r="A744" s="55" t="s">
        <v>91</v>
      </c>
      <c r="B744" s="12" t="str">
        <f t="shared" si="39"/>
        <v>FREETOWNAMSTERDAM40</v>
      </c>
      <c r="C744" s="13" t="str">
        <f>VLOOKUP(D744,[1]equiv!A:B,2,FALSE)</f>
        <v>SLE</v>
      </c>
      <c r="D744" t="s">
        <v>67</v>
      </c>
      <c r="E744" t="s">
        <v>94</v>
      </c>
      <c r="F744">
        <v>40</v>
      </c>
      <c r="G744">
        <v>700</v>
      </c>
      <c r="H744" t="s">
        <v>47</v>
      </c>
      <c r="I744" t="s">
        <v>20</v>
      </c>
      <c r="J744">
        <v>416</v>
      </c>
      <c r="K744" s="7">
        <f t="shared" si="40"/>
        <v>1116</v>
      </c>
      <c r="L744" s="17"/>
      <c r="M744" s="56">
        <v>45930</v>
      </c>
      <c r="N744" s="12">
        <f t="shared" si="38"/>
        <v>0</v>
      </c>
      <c r="O744" s="12"/>
      <c r="P744" s="12"/>
      <c r="Q744" s="57" t="s">
        <v>93</v>
      </c>
    </row>
    <row r="745" spans="1:17" ht="15.75" x14ac:dyDescent="0.25">
      <c r="A745" s="55" t="s">
        <v>91</v>
      </c>
      <c r="B745" s="12" t="str">
        <f t="shared" si="39"/>
        <v>FREETOWNROTTERDAM20</v>
      </c>
      <c r="C745" s="13" t="str">
        <f>VLOOKUP(D745,[1]equiv!A:B,2,FALSE)</f>
        <v>SLE</v>
      </c>
      <c r="D745" t="s">
        <v>67</v>
      </c>
      <c r="E745" t="s">
        <v>63</v>
      </c>
      <c r="F745">
        <v>20</v>
      </c>
      <c r="G745">
        <v>421</v>
      </c>
      <c r="H745" t="s">
        <v>47</v>
      </c>
      <c r="I745" t="s">
        <v>20</v>
      </c>
      <c r="J745">
        <v>208</v>
      </c>
      <c r="K745" s="7">
        <f t="shared" si="40"/>
        <v>629</v>
      </c>
      <c r="L745" s="17"/>
      <c r="M745" s="56">
        <v>45930</v>
      </c>
      <c r="N745" s="12">
        <f t="shared" si="38"/>
        <v>0</v>
      </c>
      <c r="O745" s="12"/>
      <c r="P745" s="12"/>
      <c r="Q745" s="57" t="s">
        <v>93</v>
      </c>
    </row>
    <row r="746" spans="1:17" ht="15.75" x14ac:dyDescent="0.25">
      <c r="A746" s="55" t="s">
        <v>91</v>
      </c>
      <c r="B746" s="12" t="str">
        <f t="shared" si="39"/>
        <v>FREETOWNROTTERDAM40</v>
      </c>
      <c r="C746" s="13" t="str">
        <f>VLOOKUP(D746,[1]equiv!A:B,2,FALSE)</f>
        <v>SLE</v>
      </c>
      <c r="D746" t="s">
        <v>67</v>
      </c>
      <c r="E746" t="s">
        <v>63</v>
      </c>
      <c r="F746">
        <v>40</v>
      </c>
      <c r="G746">
        <v>600</v>
      </c>
      <c r="H746" t="s">
        <v>47</v>
      </c>
      <c r="I746" t="s">
        <v>20</v>
      </c>
      <c r="J746">
        <v>416</v>
      </c>
      <c r="K746" s="7">
        <f t="shared" si="40"/>
        <v>1016</v>
      </c>
      <c r="L746" s="17"/>
      <c r="M746" s="56">
        <v>45930</v>
      </c>
      <c r="N746" s="12">
        <f t="shared" si="38"/>
        <v>0</v>
      </c>
      <c r="O746" s="12"/>
      <c r="P746" s="12"/>
      <c r="Q746" s="57" t="s">
        <v>93</v>
      </c>
    </row>
    <row r="747" spans="1:17" ht="15.75" x14ac:dyDescent="0.25">
      <c r="A747" s="55" t="s">
        <v>91</v>
      </c>
      <c r="B747" s="12" t="str">
        <f t="shared" si="39"/>
        <v>FREETOWNHAMBURG20</v>
      </c>
      <c r="C747" s="13" t="str">
        <f>VLOOKUP(D747,[1]equiv!A:B,2,FALSE)</f>
        <v>SLE</v>
      </c>
      <c r="D747" t="s">
        <v>67</v>
      </c>
      <c r="E747" t="s">
        <v>52</v>
      </c>
      <c r="F747">
        <v>20</v>
      </c>
      <c r="G747">
        <v>521</v>
      </c>
      <c r="H747" t="s">
        <v>47</v>
      </c>
      <c r="I747" t="s">
        <v>20</v>
      </c>
      <c r="J747">
        <v>208</v>
      </c>
      <c r="K747" s="7">
        <f t="shared" si="40"/>
        <v>729</v>
      </c>
      <c r="L747" s="17"/>
      <c r="M747" s="56">
        <v>45930</v>
      </c>
      <c r="N747" s="12">
        <f t="shared" si="38"/>
        <v>0</v>
      </c>
      <c r="O747" s="12"/>
      <c r="P747" s="12"/>
      <c r="Q747" s="57" t="s">
        <v>93</v>
      </c>
    </row>
    <row r="748" spans="1:17" ht="15.75" x14ac:dyDescent="0.25">
      <c r="A748" s="55" t="s">
        <v>91</v>
      </c>
      <c r="B748" s="12" t="str">
        <f t="shared" si="39"/>
        <v>FREETOWNHAMBURG40</v>
      </c>
      <c r="C748" s="13" t="str">
        <f>VLOOKUP(D748,[1]equiv!A:B,2,FALSE)</f>
        <v>SLE</v>
      </c>
      <c r="D748" t="s">
        <v>67</v>
      </c>
      <c r="E748" t="s">
        <v>52</v>
      </c>
      <c r="F748">
        <v>40</v>
      </c>
      <c r="G748">
        <v>580</v>
      </c>
      <c r="H748" t="s">
        <v>47</v>
      </c>
      <c r="I748" t="s">
        <v>20</v>
      </c>
      <c r="J748">
        <v>416</v>
      </c>
      <c r="K748" s="7">
        <f t="shared" si="40"/>
        <v>996</v>
      </c>
      <c r="L748" s="17"/>
      <c r="M748" s="56">
        <v>45930</v>
      </c>
      <c r="N748" s="12">
        <f t="shared" si="38"/>
        <v>0</v>
      </c>
      <c r="O748" s="12"/>
      <c r="P748" s="12"/>
      <c r="Q748" s="57" t="s">
        <v>93</v>
      </c>
    </row>
    <row r="749" spans="1:17" ht="15.75" x14ac:dyDescent="0.25">
      <c r="A749" s="55" t="s">
        <v>91</v>
      </c>
      <c r="B749" s="12" t="str">
        <f t="shared" si="39"/>
        <v>FREETOWNBARCELONA20</v>
      </c>
      <c r="C749" s="13" t="str">
        <f>VLOOKUP(D749,[1]equiv!A:B,2,FALSE)</f>
        <v>SLE</v>
      </c>
      <c r="D749" t="s">
        <v>67</v>
      </c>
      <c r="E749" t="s">
        <v>51</v>
      </c>
      <c r="F749">
        <v>20</v>
      </c>
      <c r="G749">
        <v>618</v>
      </c>
      <c r="H749" t="s">
        <v>47</v>
      </c>
      <c r="I749" t="s">
        <v>20</v>
      </c>
      <c r="J749">
        <v>208</v>
      </c>
      <c r="K749" s="7">
        <f t="shared" si="40"/>
        <v>826</v>
      </c>
      <c r="L749" s="17"/>
      <c r="M749" s="56">
        <v>45930</v>
      </c>
      <c r="N749" s="12">
        <f t="shared" si="38"/>
        <v>0</v>
      </c>
      <c r="O749" s="12"/>
      <c r="P749" s="12"/>
      <c r="Q749" s="57" t="s">
        <v>93</v>
      </c>
    </row>
    <row r="750" spans="1:17" ht="15.75" x14ac:dyDescent="0.25">
      <c r="A750" s="55" t="s">
        <v>91</v>
      </c>
      <c r="B750" s="12" t="str">
        <f t="shared" si="39"/>
        <v>FREETOWNBARCELONA40</v>
      </c>
      <c r="C750" s="13" t="str">
        <f>VLOOKUP(D750,[1]equiv!A:B,2,FALSE)</f>
        <v>SLE</v>
      </c>
      <c r="D750" t="s">
        <v>67</v>
      </c>
      <c r="E750" t="s">
        <v>51</v>
      </c>
      <c r="F750">
        <v>40</v>
      </c>
      <c r="G750">
        <v>700</v>
      </c>
      <c r="H750" t="s">
        <v>47</v>
      </c>
      <c r="I750" t="s">
        <v>20</v>
      </c>
      <c r="J750">
        <v>416</v>
      </c>
      <c r="K750" s="7">
        <f t="shared" si="40"/>
        <v>1116</v>
      </c>
      <c r="L750" s="17"/>
      <c r="M750" s="56">
        <v>45930</v>
      </c>
      <c r="N750" s="12">
        <f t="shared" si="38"/>
        <v>0</v>
      </c>
      <c r="O750" s="12"/>
      <c r="P750" s="12"/>
      <c r="Q750" s="57" t="s">
        <v>93</v>
      </c>
    </row>
    <row r="751" spans="1:17" ht="15.75" x14ac:dyDescent="0.25">
      <c r="A751" s="55" t="s">
        <v>91</v>
      </c>
      <c r="B751" s="12" t="str">
        <f t="shared" si="39"/>
        <v>FREETOWNVALENCIA20</v>
      </c>
      <c r="C751" s="13" t="str">
        <f>VLOOKUP(D751,[1]equiv!A:B,2,FALSE)</f>
        <v>SLE</v>
      </c>
      <c r="D751" t="s">
        <v>67</v>
      </c>
      <c r="E751" t="s">
        <v>55</v>
      </c>
      <c r="F751">
        <v>20</v>
      </c>
      <c r="G751">
        <v>800</v>
      </c>
      <c r="H751" t="s">
        <v>47</v>
      </c>
      <c r="I751" t="s">
        <v>20</v>
      </c>
      <c r="J751">
        <v>208</v>
      </c>
      <c r="K751" s="7">
        <f t="shared" si="40"/>
        <v>1008</v>
      </c>
      <c r="L751" s="17"/>
      <c r="M751" s="56">
        <v>45930</v>
      </c>
      <c r="N751" s="12">
        <f t="shared" si="38"/>
        <v>0</v>
      </c>
      <c r="O751" s="12"/>
      <c r="P751" s="12"/>
      <c r="Q751" s="57" t="s">
        <v>93</v>
      </c>
    </row>
    <row r="752" spans="1:17" ht="15.75" x14ac:dyDescent="0.25">
      <c r="A752" s="55" t="s">
        <v>91</v>
      </c>
      <c r="B752" s="12" t="str">
        <f t="shared" si="39"/>
        <v>FREETOWNVALENCIA40</v>
      </c>
      <c r="C752" s="13" t="str">
        <f>VLOOKUP(D752,[1]equiv!A:B,2,FALSE)</f>
        <v>SLE</v>
      </c>
      <c r="D752" t="s">
        <v>67</v>
      </c>
      <c r="E752" t="s">
        <v>55</v>
      </c>
      <c r="F752">
        <v>40</v>
      </c>
      <c r="G752">
        <v>700</v>
      </c>
      <c r="H752" t="s">
        <v>47</v>
      </c>
      <c r="I752" t="s">
        <v>20</v>
      </c>
      <c r="J752">
        <v>416</v>
      </c>
      <c r="K752" s="7">
        <f t="shared" si="40"/>
        <v>1116</v>
      </c>
      <c r="L752" s="17"/>
      <c r="M752" s="56">
        <v>45930</v>
      </c>
      <c r="N752" s="12">
        <f t="shared" si="38"/>
        <v>0</v>
      </c>
      <c r="O752" s="12"/>
      <c r="P752" s="12"/>
      <c r="Q752" s="57" t="s">
        <v>93</v>
      </c>
    </row>
    <row r="753" spans="1:17" ht="15.75" x14ac:dyDescent="0.25">
      <c r="A753" s="55" t="s">
        <v>91</v>
      </c>
      <c r="B753" s="12" t="str">
        <f t="shared" si="39"/>
        <v>FREETOWNGENOA20</v>
      </c>
      <c r="C753" s="13" t="str">
        <f>VLOOKUP(D753,[1]equiv!A:B,2,FALSE)</f>
        <v>SLE</v>
      </c>
      <c r="D753" t="s">
        <v>67</v>
      </c>
      <c r="E753" t="s">
        <v>69</v>
      </c>
      <c r="F753">
        <v>20</v>
      </c>
      <c r="G753">
        <v>800</v>
      </c>
      <c r="H753" t="s">
        <v>47</v>
      </c>
      <c r="I753" t="s">
        <v>20</v>
      </c>
      <c r="J753">
        <v>208</v>
      </c>
      <c r="K753" s="7">
        <f t="shared" si="40"/>
        <v>1008</v>
      </c>
      <c r="L753" s="17"/>
      <c r="M753" s="56">
        <v>45930</v>
      </c>
      <c r="N753" s="12">
        <f t="shared" si="38"/>
        <v>0</v>
      </c>
      <c r="O753" s="12"/>
      <c r="P753" s="12"/>
      <c r="Q753" s="57" t="s">
        <v>93</v>
      </c>
    </row>
    <row r="754" spans="1:17" ht="15.75" x14ac:dyDescent="0.25">
      <c r="A754" s="55" t="s">
        <v>91</v>
      </c>
      <c r="B754" s="12" t="str">
        <f t="shared" si="39"/>
        <v>FREETOWNGENOA40</v>
      </c>
      <c r="C754" s="13" t="str">
        <f>VLOOKUP(D754,[1]equiv!A:B,2,FALSE)</f>
        <v>SLE</v>
      </c>
      <c r="D754" t="s">
        <v>67</v>
      </c>
      <c r="E754" t="s">
        <v>69</v>
      </c>
      <c r="F754">
        <v>40</v>
      </c>
      <c r="G754">
        <v>700</v>
      </c>
      <c r="H754" t="s">
        <v>47</v>
      </c>
      <c r="I754" t="s">
        <v>20</v>
      </c>
      <c r="J754">
        <v>416</v>
      </c>
      <c r="K754" s="7">
        <f t="shared" si="40"/>
        <v>1116</v>
      </c>
      <c r="L754" s="17"/>
      <c r="M754" s="56">
        <v>45930</v>
      </c>
      <c r="N754" s="12">
        <f t="shared" si="38"/>
        <v>0</v>
      </c>
      <c r="O754" s="12"/>
      <c r="P754" s="12"/>
      <c r="Q754" s="57" t="s">
        <v>93</v>
      </c>
    </row>
    <row r="755" spans="1:17" ht="15.75" x14ac:dyDescent="0.25">
      <c r="A755" s="55" t="s">
        <v>91</v>
      </c>
      <c r="B755" s="12" t="str">
        <f t="shared" si="39"/>
        <v>FREETOWNISTANBUL20</v>
      </c>
      <c r="C755" s="13" t="str">
        <f>VLOOKUP(D755,[1]equiv!A:B,2,FALSE)</f>
        <v>SLE</v>
      </c>
      <c r="D755" t="s">
        <v>67</v>
      </c>
      <c r="E755" t="s">
        <v>96</v>
      </c>
      <c r="F755">
        <v>20</v>
      </c>
      <c r="G755">
        <v>500</v>
      </c>
      <c r="H755" t="s">
        <v>47</v>
      </c>
      <c r="I755" t="s">
        <v>32</v>
      </c>
      <c r="J755">
        <v>205</v>
      </c>
      <c r="K755" s="7">
        <f t="shared" si="40"/>
        <v>705</v>
      </c>
      <c r="L755" s="17"/>
      <c r="M755" s="56">
        <v>45930</v>
      </c>
      <c r="N755" s="12">
        <f t="shared" si="38"/>
        <v>0</v>
      </c>
      <c r="O755" s="12"/>
      <c r="P755" s="12"/>
      <c r="Q755" s="57" t="s">
        <v>93</v>
      </c>
    </row>
    <row r="756" spans="1:17" ht="15.75" x14ac:dyDescent="0.25">
      <c r="A756" s="55" t="s">
        <v>91</v>
      </c>
      <c r="B756" s="12" t="str">
        <f t="shared" si="39"/>
        <v>FREETOWNISTANBUL40</v>
      </c>
      <c r="C756" s="13" t="str">
        <f>VLOOKUP(D756,[1]equiv!A:B,2,FALSE)</f>
        <v>SLE</v>
      </c>
      <c r="D756" t="s">
        <v>67</v>
      </c>
      <c r="E756" t="s">
        <v>96</v>
      </c>
      <c r="F756">
        <v>40</v>
      </c>
      <c r="G756">
        <v>650</v>
      </c>
      <c r="H756" t="s">
        <v>47</v>
      </c>
      <c r="I756" t="s">
        <v>32</v>
      </c>
      <c r="J756">
        <v>410</v>
      </c>
      <c r="K756" s="7">
        <f t="shared" si="40"/>
        <v>1060</v>
      </c>
      <c r="L756" s="17"/>
      <c r="M756" s="56">
        <v>45930</v>
      </c>
      <c r="N756" s="12">
        <f t="shared" si="38"/>
        <v>0</v>
      </c>
      <c r="O756" s="12"/>
      <c r="P756" s="12"/>
      <c r="Q756" s="57" t="s">
        <v>93</v>
      </c>
    </row>
    <row r="757" spans="1:17" ht="15.75" x14ac:dyDescent="0.25">
      <c r="A757" s="55" t="s">
        <v>91</v>
      </c>
      <c r="B757" s="12" t="str">
        <f t="shared" si="39"/>
        <v>FREETOWNMONTREAL20</v>
      </c>
      <c r="C757" s="13" t="str">
        <f>VLOOKUP(D757,[1]equiv!A:B,2,FALSE)</f>
        <v>SLE</v>
      </c>
      <c r="D757" t="s">
        <v>67</v>
      </c>
      <c r="E757" t="s">
        <v>111</v>
      </c>
      <c r="F757">
        <v>20</v>
      </c>
      <c r="G757">
        <v>1827</v>
      </c>
      <c r="H757" t="s">
        <v>47</v>
      </c>
      <c r="I757" t="s">
        <v>32</v>
      </c>
      <c r="J757">
        <v>621</v>
      </c>
      <c r="K757" s="7">
        <f t="shared" si="40"/>
        <v>2448</v>
      </c>
      <c r="L757" s="17"/>
      <c r="M757" s="56">
        <v>45930</v>
      </c>
      <c r="N757" s="12">
        <f t="shared" si="38"/>
        <v>0</v>
      </c>
      <c r="O757" s="12"/>
      <c r="P757" s="12"/>
      <c r="Q757" s="57" t="s">
        <v>93</v>
      </c>
    </row>
    <row r="758" spans="1:17" ht="15.75" x14ac:dyDescent="0.25">
      <c r="A758" s="55" t="s">
        <v>91</v>
      </c>
      <c r="B758" s="12" t="str">
        <f t="shared" si="39"/>
        <v>FREETOWNMONTREAL40</v>
      </c>
      <c r="C758" s="13" t="str">
        <f>VLOOKUP(D758,[1]equiv!A:B,2,FALSE)</f>
        <v>SLE</v>
      </c>
      <c r="D758" t="s">
        <v>67</v>
      </c>
      <c r="E758" t="s">
        <v>111</v>
      </c>
      <c r="F758">
        <v>40</v>
      </c>
      <c r="G758">
        <v>1654</v>
      </c>
      <c r="H758" t="s">
        <v>47</v>
      </c>
      <c r="I758" t="s">
        <v>32</v>
      </c>
      <c r="J758">
        <v>1242</v>
      </c>
      <c r="K758" s="7">
        <f t="shared" si="40"/>
        <v>2896</v>
      </c>
      <c r="L758" s="17"/>
      <c r="M758" s="56">
        <v>45930</v>
      </c>
      <c r="N758" s="12">
        <f t="shared" si="38"/>
        <v>0</v>
      </c>
      <c r="O758" s="12"/>
      <c r="P758" s="12"/>
      <c r="Q758" s="57" t="s">
        <v>93</v>
      </c>
    </row>
    <row r="759" spans="1:17" ht="15.75" x14ac:dyDescent="0.25">
      <c r="A759" s="55" t="s">
        <v>91</v>
      </c>
      <c r="B759" s="12" t="str">
        <f t="shared" si="39"/>
        <v>MATADIANTWERP20</v>
      </c>
      <c r="C759" s="13" t="str">
        <f>VLOOKUP(D759,[1]equiv!A:B,2,FALSE)</f>
        <v>CONG</v>
      </c>
      <c r="D759" t="s">
        <v>106</v>
      </c>
      <c r="E759" t="s">
        <v>49</v>
      </c>
      <c r="F759">
        <v>20</v>
      </c>
      <c r="G759">
        <v>250</v>
      </c>
      <c r="H759" t="s">
        <v>47</v>
      </c>
      <c r="I759" t="s">
        <v>20</v>
      </c>
      <c r="J759">
        <v>201</v>
      </c>
      <c r="K759" s="7">
        <f t="shared" si="40"/>
        <v>451</v>
      </c>
      <c r="L759" s="17"/>
      <c r="M759" s="56">
        <v>45930</v>
      </c>
      <c r="N759" s="12">
        <f t="shared" si="38"/>
        <v>0</v>
      </c>
      <c r="O759" s="12"/>
      <c r="P759" s="12"/>
      <c r="Q759" s="57" t="s">
        <v>93</v>
      </c>
    </row>
    <row r="760" spans="1:17" ht="15.75" x14ac:dyDescent="0.25">
      <c r="A760" s="55" t="s">
        <v>91</v>
      </c>
      <c r="B760" s="12" t="str">
        <f t="shared" si="39"/>
        <v>MATADIANTWERP40</v>
      </c>
      <c r="C760" s="13" t="str">
        <f>VLOOKUP(D760,[1]equiv!A:B,2,FALSE)</f>
        <v>CONG</v>
      </c>
      <c r="D760" t="s">
        <v>106</v>
      </c>
      <c r="E760" t="s">
        <v>49</v>
      </c>
      <c r="F760">
        <v>40</v>
      </c>
      <c r="G760">
        <v>50</v>
      </c>
      <c r="H760" t="s">
        <v>47</v>
      </c>
      <c r="I760" t="s">
        <v>20</v>
      </c>
      <c r="J760">
        <v>402</v>
      </c>
      <c r="K760" s="7">
        <f t="shared" si="40"/>
        <v>452</v>
      </c>
      <c r="L760" s="17"/>
      <c r="M760" s="56">
        <v>45930</v>
      </c>
      <c r="N760" s="12">
        <f t="shared" si="38"/>
        <v>0</v>
      </c>
      <c r="O760" s="12"/>
      <c r="P760" s="12"/>
      <c r="Q760" s="57" t="s">
        <v>93</v>
      </c>
    </row>
    <row r="761" spans="1:17" ht="15.75" x14ac:dyDescent="0.25">
      <c r="A761" s="55" t="s">
        <v>91</v>
      </c>
      <c r="B761" s="12" t="str">
        <f t="shared" si="39"/>
        <v>MATADIAMSTERDAM20</v>
      </c>
      <c r="C761" s="13" t="str">
        <f>VLOOKUP(D761,[1]equiv!A:B,2,FALSE)</f>
        <v>CONG</v>
      </c>
      <c r="D761" t="s">
        <v>106</v>
      </c>
      <c r="E761" t="s">
        <v>94</v>
      </c>
      <c r="F761">
        <v>20</v>
      </c>
      <c r="G761">
        <v>500</v>
      </c>
      <c r="H761" t="s">
        <v>47</v>
      </c>
      <c r="I761" t="s">
        <v>20</v>
      </c>
      <c r="J761">
        <v>201</v>
      </c>
      <c r="K761" s="7">
        <f t="shared" si="40"/>
        <v>701</v>
      </c>
      <c r="L761" s="17"/>
      <c r="M761" s="56">
        <v>45930</v>
      </c>
      <c r="N761" s="12">
        <f t="shared" si="38"/>
        <v>0</v>
      </c>
      <c r="O761" s="12"/>
      <c r="P761" s="12"/>
      <c r="Q761" s="57" t="s">
        <v>93</v>
      </c>
    </row>
    <row r="762" spans="1:17" ht="15.75" x14ac:dyDescent="0.25">
      <c r="A762" s="55" t="s">
        <v>91</v>
      </c>
      <c r="B762" s="12" t="str">
        <f t="shared" si="39"/>
        <v>MATADIAMSTERDAM40</v>
      </c>
      <c r="C762" s="13" t="str">
        <f>VLOOKUP(D762,[1]equiv!A:B,2,FALSE)</f>
        <v>CONG</v>
      </c>
      <c r="D762" t="s">
        <v>106</v>
      </c>
      <c r="E762" t="s">
        <v>94</v>
      </c>
      <c r="F762">
        <v>40</v>
      </c>
      <c r="G762">
        <v>325</v>
      </c>
      <c r="H762" t="s">
        <v>47</v>
      </c>
      <c r="I762" t="s">
        <v>20</v>
      </c>
      <c r="J762">
        <v>402</v>
      </c>
      <c r="K762" s="7">
        <f t="shared" si="40"/>
        <v>727</v>
      </c>
      <c r="L762" s="17"/>
      <c r="M762" s="56">
        <v>45930</v>
      </c>
      <c r="N762" s="12">
        <f t="shared" si="38"/>
        <v>0</v>
      </c>
      <c r="O762" s="12"/>
      <c r="P762" s="12"/>
      <c r="Q762" s="57" t="s">
        <v>93</v>
      </c>
    </row>
    <row r="763" spans="1:17" ht="15.75" x14ac:dyDescent="0.25">
      <c r="A763" s="55" t="s">
        <v>91</v>
      </c>
      <c r="B763" s="12" t="str">
        <f t="shared" si="39"/>
        <v>MATADIROTTERDAM20</v>
      </c>
      <c r="C763" s="13" t="str">
        <f>VLOOKUP(D763,[1]equiv!A:B,2,FALSE)</f>
        <v>CONG</v>
      </c>
      <c r="D763" t="s">
        <v>106</v>
      </c>
      <c r="E763" t="s">
        <v>63</v>
      </c>
      <c r="F763">
        <v>20</v>
      </c>
      <c r="G763">
        <v>575</v>
      </c>
      <c r="H763" t="s">
        <v>47</v>
      </c>
      <c r="I763" t="s">
        <v>20</v>
      </c>
      <c r="J763">
        <v>201</v>
      </c>
      <c r="K763" s="7">
        <f t="shared" si="40"/>
        <v>776</v>
      </c>
      <c r="L763" s="17"/>
      <c r="M763" s="56">
        <v>45930</v>
      </c>
      <c r="N763" s="12">
        <f t="shared" si="38"/>
        <v>0</v>
      </c>
      <c r="O763" s="12"/>
      <c r="P763" s="12"/>
      <c r="Q763" s="57" t="s">
        <v>93</v>
      </c>
    </row>
    <row r="764" spans="1:17" ht="15.75" x14ac:dyDescent="0.25">
      <c r="A764" s="55" t="s">
        <v>91</v>
      </c>
      <c r="B764" s="12" t="str">
        <f t="shared" si="39"/>
        <v>MATADIROTTERDAM40</v>
      </c>
      <c r="C764" s="13" t="str">
        <f>VLOOKUP(D764,[1]equiv!A:B,2,FALSE)</f>
        <v>CONG</v>
      </c>
      <c r="D764" t="s">
        <v>106</v>
      </c>
      <c r="E764" t="s">
        <v>63</v>
      </c>
      <c r="F764">
        <v>40</v>
      </c>
      <c r="G764">
        <v>400</v>
      </c>
      <c r="H764" t="s">
        <v>47</v>
      </c>
      <c r="I764" t="s">
        <v>20</v>
      </c>
      <c r="J764">
        <v>402</v>
      </c>
      <c r="K764" s="7">
        <f t="shared" si="40"/>
        <v>802</v>
      </c>
      <c r="L764" s="17"/>
      <c r="M764" s="56">
        <v>45930</v>
      </c>
      <c r="N764" s="12">
        <f t="shared" si="38"/>
        <v>0</v>
      </c>
      <c r="O764" s="12"/>
      <c r="P764" s="12"/>
      <c r="Q764" s="57" t="s">
        <v>93</v>
      </c>
    </row>
    <row r="765" spans="1:17" ht="15.75" x14ac:dyDescent="0.25">
      <c r="A765" s="55" t="s">
        <v>91</v>
      </c>
      <c r="B765" s="12" t="str">
        <f t="shared" si="39"/>
        <v>MATADIHAMBURG20</v>
      </c>
      <c r="C765" s="13" t="str">
        <f>VLOOKUP(D765,[1]equiv!A:B,2,FALSE)</f>
        <v>CONG</v>
      </c>
      <c r="D765" t="s">
        <v>106</v>
      </c>
      <c r="E765" t="s">
        <v>52</v>
      </c>
      <c r="F765">
        <v>20</v>
      </c>
      <c r="G765">
        <v>525</v>
      </c>
      <c r="H765" t="s">
        <v>47</v>
      </c>
      <c r="I765" t="s">
        <v>20</v>
      </c>
      <c r="J765">
        <v>201</v>
      </c>
      <c r="K765" s="7">
        <f t="shared" si="40"/>
        <v>726</v>
      </c>
      <c r="L765" s="17"/>
      <c r="M765" s="56">
        <v>45930</v>
      </c>
      <c r="N765" s="12">
        <f t="shared" si="38"/>
        <v>0</v>
      </c>
      <c r="O765" s="12"/>
      <c r="P765" s="12"/>
      <c r="Q765" s="57" t="s">
        <v>93</v>
      </c>
    </row>
    <row r="766" spans="1:17" ht="15.75" x14ac:dyDescent="0.25">
      <c r="A766" s="55" t="s">
        <v>91</v>
      </c>
      <c r="B766" s="12" t="str">
        <f t="shared" si="39"/>
        <v>MATADIHAMBURG40</v>
      </c>
      <c r="C766" s="13" t="str">
        <f>VLOOKUP(D766,[1]equiv!A:B,2,FALSE)</f>
        <v>CONG</v>
      </c>
      <c r="D766" t="s">
        <v>106</v>
      </c>
      <c r="E766" t="s">
        <v>52</v>
      </c>
      <c r="F766">
        <v>40</v>
      </c>
      <c r="G766">
        <v>300</v>
      </c>
      <c r="H766" t="s">
        <v>47</v>
      </c>
      <c r="I766" t="s">
        <v>20</v>
      </c>
      <c r="J766">
        <v>402</v>
      </c>
      <c r="K766" s="7">
        <f t="shared" si="40"/>
        <v>702</v>
      </c>
      <c r="L766" s="17"/>
      <c r="M766" s="56">
        <v>45930</v>
      </c>
      <c r="N766" s="12">
        <f t="shared" si="38"/>
        <v>0</v>
      </c>
      <c r="O766" s="12"/>
      <c r="P766" s="12"/>
      <c r="Q766" s="57" t="s">
        <v>93</v>
      </c>
    </row>
    <row r="767" spans="1:17" ht="15.75" x14ac:dyDescent="0.25">
      <c r="A767" s="55" t="s">
        <v>91</v>
      </c>
      <c r="B767" s="12" t="str">
        <f t="shared" si="39"/>
        <v>MATADIBARCELONA20</v>
      </c>
      <c r="C767" s="13" t="str">
        <f>VLOOKUP(D767,[1]equiv!A:B,2,FALSE)</f>
        <v>CONG</v>
      </c>
      <c r="D767" t="s">
        <v>106</v>
      </c>
      <c r="E767" t="s">
        <v>51</v>
      </c>
      <c r="F767">
        <v>20</v>
      </c>
      <c r="G767">
        <v>740</v>
      </c>
      <c r="H767" t="s">
        <v>47</v>
      </c>
      <c r="I767" t="s">
        <v>20</v>
      </c>
      <c r="J767">
        <v>201</v>
      </c>
      <c r="K767" s="7">
        <f t="shared" si="40"/>
        <v>941</v>
      </c>
      <c r="L767" s="17"/>
      <c r="M767" s="56">
        <v>45930</v>
      </c>
      <c r="N767" s="12">
        <f t="shared" si="38"/>
        <v>0</v>
      </c>
      <c r="O767" s="12"/>
      <c r="P767" s="12"/>
      <c r="Q767" s="57" t="s">
        <v>93</v>
      </c>
    </row>
    <row r="768" spans="1:17" ht="15.75" x14ac:dyDescent="0.25">
      <c r="A768" s="55" t="s">
        <v>91</v>
      </c>
      <c r="B768" s="12" t="str">
        <f t="shared" si="39"/>
        <v>MATADIBARCELONA40</v>
      </c>
      <c r="C768" s="13" t="str">
        <f>VLOOKUP(D768,[1]equiv!A:B,2,FALSE)</f>
        <v>CONG</v>
      </c>
      <c r="D768" t="s">
        <v>106</v>
      </c>
      <c r="E768" t="s">
        <v>51</v>
      </c>
      <c r="F768">
        <v>40</v>
      </c>
      <c r="G768">
        <v>800</v>
      </c>
      <c r="H768" t="s">
        <v>47</v>
      </c>
      <c r="I768" t="s">
        <v>20</v>
      </c>
      <c r="J768">
        <v>402</v>
      </c>
      <c r="K768" s="7">
        <f t="shared" si="40"/>
        <v>1202</v>
      </c>
      <c r="L768" s="17"/>
      <c r="M768" s="56">
        <v>45930</v>
      </c>
      <c r="N768" s="12">
        <f t="shared" si="38"/>
        <v>0</v>
      </c>
      <c r="O768" s="12"/>
      <c r="P768" s="12"/>
      <c r="Q768" s="57" t="s">
        <v>93</v>
      </c>
    </row>
    <row r="769" spans="1:17" ht="15.75" x14ac:dyDescent="0.25">
      <c r="A769" s="55" t="s">
        <v>91</v>
      </c>
      <c r="B769" s="12" t="str">
        <f t="shared" si="39"/>
        <v>MATADIVALENCIA20</v>
      </c>
      <c r="C769" s="13" t="str">
        <f>VLOOKUP(D769,[1]equiv!A:B,2,FALSE)</f>
        <v>CONG</v>
      </c>
      <c r="D769" t="s">
        <v>106</v>
      </c>
      <c r="E769" t="s">
        <v>55</v>
      </c>
      <c r="F769">
        <v>20</v>
      </c>
      <c r="G769">
        <v>740</v>
      </c>
      <c r="H769" t="s">
        <v>47</v>
      </c>
      <c r="I769" t="s">
        <v>20</v>
      </c>
      <c r="J769">
        <v>201</v>
      </c>
      <c r="K769" s="7">
        <f t="shared" si="40"/>
        <v>941</v>
      </c>
      <c r="L769" s="17"/>
      <c r="M769" s="56">
        <v>45930</v>
      </c>
      <c r="N769" s="12">
        <f t="shared" si="38"/>
        <v>0</v>
      </c>
      <c r="O769" s="12"/>
      <c r="P769" s="12"/>
      <c r="Q769" s="57" t="s">
        <v>93</v>
      </c>
    </row>
    <row r="770" spans="1:17" ht="15.75" x14ac:dyDescent="0.25">
      <c r="A770" s="55" t="s">
        <v>91</v>
      </c>
      <c r="B770" s="12" t="str">
        <f t="shared" si="39"/>
        <v>MATADIVALENCIA40</v>
      </c>
      <c r="C770" s="13" t="str">
        <f>VLOOKUP(D770,[1]equiv!A:B,2,FALSE)</f>
        <v>CONG</v>
      </c>
      <c r="D770" t="s">
        <v>106</v>
      </c>
      <c r="E770" t="s">
        <v>55</v>
      </c>
      <c r="F770">
        <v>40</v>
      </c>
      <c r="G770">
        <v>800</v>
      </c>
      <c r="H770" t="s">
        <v>47</v>
      </c>
      <c r="I770" t="s">
        <v>20</v>
      </c>
      <c r="J770">
        <v>402</v>
      </c>
      <c r="K770" s="7">
        <f t="shared" si="40"/>
        <v>1202</v>
      </c>
      <c r="L770" s="17"/>
      <c r="M770" s="56">
        <v>45930</v>
      </c>
      <c r="N770" s="12">
        <f t="shared" ref="N770:N793" si="41">IF(H770="not included",0,1)</f>
        <v>0</v>
      </c>
      <c r="O770" s="12"/>
      <c r="P770" s="12"/>
      <c r="Q770" s="57" t="s">
        <v>93</v>
      </c>
    </row>
    <row r="771" spans="1:17" ht="15.75" x14ac:dyDescent="0.25">
      <c r="A771" s="55" t="s">
        <v>91</v>
      </c>
      <c r="B771" s="12" t="str">
        <f t="shared" si="39"/>
        <v>MATADIGENOA20</v>
      </c>
      <c r="C771" s="13" t="str">
        <f>VLOOKUP(D771,[1]equiv!A:B,2,FALSE)</f>
        <v>CONG</v>
      </c>
      <c r="D771" t="s">
        <v>106</v>
      </c>
      <c r="E771" t="s">
        <v>69</v>
      </c>
      <c r="F771">
        <v>20</v>
      </c>
      <c r="G771">
        <v>740</v>
      </c>
      <c r="H771" t="s">
        <v>47</v>
      </c>
      <c r="I771" t="s">
        <v>20</v>
      </c>
      <c r="J771">
        <v>201</v>
      </c>
      <c r="K771" s="7">
        <f t="shared" si="40"/>
        <v>941</v>
      </c>
      <c r="L771" s="17"/>
      <c r="M771" s="56">
        <v>45930</v>
      </c>
      <c r="N771" s="12">
        <f t="shared" si="41"/>
        <v>0</v>
      </c>
      <c r="O771" s="12"/>
      <c r="P771" s="12"/>
      <c r="Q771" s="57" t="s">
        <v>93</v>
      </c>
    </row>
    <row r="772" spans="1:17" ht="15.75" x14ac:dyDescent="0.25">
      <c r="A772" s="55" t="s">
        <v>91</v>
      </c>
      <c r="B772" s="12" t="str">
        <f t="shared" si="39"/>
        <v>MATADIGENOA40</v>
      </c>
      <c r="C772" s="13" t="str">
        <f>VLOOKUP(D772,[1]equiv!A:B,2,FALSE)</f>
        <v>CONG</v>
      </c>
      <c r="D772" t="s">
        <v>106</v>
      </c>
      <c r="E772" t="s">
        <v>69</v>
      </c>
      <c r="F772">
        <v>40</v>
      </c>
      <c r="G772">
        <v>800</v>
      </c>
      <c r="H772" t="s">
        <v>47</v>
      </c>
      <c r="I772" t="s">
        <v>20</v>
      </c>
      <c r="J772">
        <v>402</v>
      </c>
      <c r="K772" s="7">
        <f t="shared" si="40"/>
        <v>1202</v>
      </c>
      <c r="L772" s="17"/>
      <c r="M772" s="56">
        <v>45930</v>
      </c>
      <c r="N772" s="12">
        <f t="shared" si="41"/>
        <v>0</v>
      </c>
      <c r="O772" s="12"/>
      <c r="P772" s="12"/>
      <c r="Q772" s="57" t="s">
        <v>93</v>
      </c>
    </row>
    <row r="773" spans="1:17" ht="15.75" x14ac:dyDescent="0.25">
      <c r="A773" s="55" t="s">
        <v>91</v>
      </c>
      <c r="B773" s="12" t="str">
        <f t="shared" si="39"/>
        <v>MATADIISTANBUL20</v>
      </c>
      <c r="C773" s="13" t="str">
        <f>VLOOKUP(D773,[1]equiv!A:B,2,FALSE)</f>
        <v>CONG</v>
      </c>
      <c r="D773" t="s">
        <v>106</v>
      </c>
      <c r="E773" t="s">
        <v>96</v>
      </c>
      <c r="F773">
        <v>20</v>
      </c>
      <c r="G773">
        <v>650</v>
      </c>
      <c r="H773" t="s">
        <v>47</v>
      </c>
      <c r="I773" t="s">
        <v>32</v>
      </c>
      <c r="J773">
        <v>205</v>
      </c>
      <c r="K773" s="7">
        <f t="shared" si="40"/>
        <v>855</v>
      </c>
      <c r="L773" s="17"/>
      <c r="M773" s="56">
        <v>45930</v>
      </c>
      <c r="N773" s="12">
        <f t="shared" si="41"/>
        <v>0</v>
      </c>
      <c r="O773" s="12"/>
      <c r="P773" s="12"/>
      <c r="Q773" s="57" t="s">
        <v>93</v>
      </c>
    </row>
    <row r="774" spans="1:17" ht="15.75" x14ac:dyDescent="0.25">
      <c r="A774" s="55" t="s">
        <v>91</v>
      </c>
      <c r="B774" s="12" t="str">
        <f t="shared" si="39"/>
        <v>MATADIISTANBUL40</v>
      </c>
      <c r="C774" s="13" t="str">
        <f>VLOOKUP(D774,[1]equiv!A:B,2,FALSE)</f>
        <v>CONG</v>
      </c>
      <c r="D774" t="s">
        <v>106</v>
      </c>
      <c r="E774" t="s">
        <v>96</v>
      </c>
      <c r="F774">
        <v>40</v>
      </c>
      <c r="G774">
        <v>670</v>
      </c>
      <c r="H774" t="s">
        <v>47</v>
      </c>
      <c r="I774" t="s">
        <v>32</v>
      </c>
      <c r="J774">
        <v>410</v>
      </c>
      <c r="K774" s="7">
        <f t="shared" si="40"/>
        <v>1080</v>
      </c>
      <c r="L774" s="17"/>
      <c r="M774" s="56">
        <v>45930</v>
      </c>
      <c r="N774" s="12">
        <f t="shared" si="41"/>
        <v>0</v>
      </c>
      <c r="O774" s="12"/>
      <c r="P774" s="12"/>
      <c r="Q774" s="57" t="s">
        <v>93</v>
      </c>
    </row>
    <row r="775" spans="1:17" ht="15.75" x14ac:dyDescent="0.25">
      <c r="A775" s="55" t="s">
        <v>91</v>
      </c>
      <c r="B775" s="12" t="str">
        <f t="shared" ref="B775:B838" si="42">+D775&amp;E775&amp;F775</f>
        <v>MATADIMONTREAL20</v>
      </c>
      <c r="C775" s="13" t="str">
        <f>VLOOKUP(D775,[1]equiv!A:B,2,FALSE)</f>
        <v>CONG</v>
      </c>
      <c r="D775" t="s">
        <v>106</v>
      </c>
      <c r="E775" t="s">
        <v>111</v>
      </c>
      <c r="F775">
        <v>20</v>
      </c>
      <c r="G775">
        <v>2327</v>
      </c>
      <c r="H775" t="s">
        <v>47</v>
      </c>
      <c r="I775" t="s">
        <v>32</v>
      </c>
      <c r="J775">
        <v>621</v>
      </c>
      <c r="K775" s="7">
        <f t="shared" si="40"/>
        <v>2948</v>
      </c>
      <c r="L775" s="17"/>
      <c r="M775" s="56">
        <v>45930</v>
      </c>
      <c r="N775" s="12">
        <f t="shared" si="41"/>
        <v>0</v>
      </c>
      <c r="O775" s="12"/>
      <c r="P775" s="12"/>
      <c r="Q775" s="57" t="s">
        <v>93</v>
      </c>
    </row>
    <row r="776" spans="1:17" ht="15.75" x14ac:dyDescent="0.25">
      <c r="A776" s="55" t="s">
        <v>91</v>
      </c>
      <c r="B776" s="12" t="str">
        <f t="shared" si="42"/>
        <v>MATADIMONTREAL40</v>
      </c>
      <c r="C776" s="13" t="str">
        <f>VLOOKUP(D776,[1]equiv!A:B,2,FALSE)</f>
        <v>CONG</v>
      </c>
      <c r="D776" t="s">
        <v>106</v>
      </c>
      <c r="E776" t="s">
        <v>111</v>
      </c>
      <c r="F776">
        <v>40</v>
      </c>
      <c r="G776">
        <v>2154</v>
      </c>
      <c r="H776" t="s">
        <v>47</v>
      </c>
      <c r="I776" t="s">
        <v>32</v>
      </c>
      <c r="J776">
        <v>1242</v>
      </c>
      <c r="K776" s="7">
        <f t="shared" si="40"/>
        <v>3396</v>
      </c>
      <c r="L776" s="17"/>
      <c r="M776" s="56">
        <v>45930</v>
      </c>
      <c r="N776" s="12">
        <f t="shared" si="41"/>
        <v>0</v>
      </c>
      <c r="O776" s="12"/>
      <c r="P776" s="12"/>
      <c r="Q776" s="57" t="s">
        <v>93</v>
      </c>
    </row>
    <row r="777" spans="1:17" ht="15.75" x14ac:dyDescent="0.25">
      <c r="A777" s="55" t="s">
        <v>91</v>
      </c>
      <c r="B777" s="12" t="str">
        <f t="shared" si="42"/>
        <v>MOMBASAANTWERP20</v>
      </c>
      <c r="C777" s="13" t="str">
        <f>VLOOKUP(D777,[1]equiv!A:B,2,FALSE)</f>
        <v>KEN</v>
      </c>
      <c r="D777" t="s">
        <v>107</v>
      </c>
      <c r="E777" t="s">
        <v>49</v>
      </c>
      <c r="F777">
        <v>20</v>
      </c>
      <c r="G777">
        <v>700</v>
      </c>
      <c r="H777" t="s">
        <v>47</v>
      </c>
      <c r="I777" t="s">
        <v>32</v>
      </c>
      <c r="J777">
        <v>373</v>
      </c>
      <c r="K777" s="7">
        <f t="shared" si="40"/>
        <v>1073</v>
      </c>
      <c r="L777" s="17"/>
      <c r="M777" s="56">
        <v>45930</v>
      </c>
      <c r="N777" s="12">
        <f t="shared" si="41"/>
        <v>0</v>
      </c>
      <c r="O777" s="12"/>
      <c r="P777" s="12"/>
      <c r="Q777" s="57" t="s">
        <v>93</v>
      </c>
    </row>
    <row r="778" spans="1:17" ht="15.75" x14ac:dyDescent="0.25">
      <c r="A778" s="55" t="s">
        <v>91</v>
      </c>
      <c r="B778" s="12" t="str">
        <f t="shared" si="42"/>
        <v>MOMBASAANTWERP40</v>
      </c>
      <c r="C778" s="13" t="str">
        <f>VLOOKUP(D778,[1]equiv!A:B,2,FALSE)</f>
        <v>KEN</v>
      </c>
      <c r="D778" t="s">
        <v>107</v>
      </c>
      <c r="E778" t="s">
        <v>49</v>
      </c>
      <c r="F778">
        <v>40</v>
      </c>
      <c r="G778">
        <v>500</v>
      </c>
      <c r="H778" t="s">
        <v>47</v>
      </c>
      <c r="I778" t="s">
        <v>32</v>
      </c>
      <c r="J778">
        <v>746</v>
      </c>
      <c r="K778" s="7">
        <f t="shared" si="40"/>
        <v>1246</v>
      </c>
      <c r="L778" s="17"/>
      <c r="M778" s="56">
        <v>45930</v>
      </c>
      <c r="N778" s="12">
        <f t="shared" si="41"/>
        <v>0</v>
      </c>
      <c r="O778" s="12"/>
      <c r="P778" s="12"/>
      <c r="Q778" s="57" t="s">
        <v>93</v>
      </c>
    </row>
    <row r="779" spans="1:17" ht="15.75" x14ac:dyDescent="0.25">
      <c r="A779" s="55" t="s">
        <v>91</v>
      </c>
      <c r="B779" s="12" t="str">
        <f t="shared" si="42"/>
        <v>MOMBASAAMSTERDAM20</v>
      </c>
      <c r="C779" s="13" t="str">
        <f>VLOOKUP(D779,[1]equiv!A:B,2,FALSE)</f>
        <v>KEN</v>
      </c>
      <c r="D779" t="s">
        <v>107</v>
      </c>
      <c r="E779" t="s">
        <v>94</v>
      </c>
      <c r="F779">
        <v>20</v>
      </c>
      <c r="G779">
        <v>700</v>
      </c>
      <c r="H779" t="s">
        <v>47</v>
      </c>
      <c r="I779" t="s">
        <v>32</v>
      </c>
      <c r="J779">
        <v>373</v>
      </c>
      <c r="K779" s="7">
        <f t="shared" si="40"/>
        <v>1073</v>
      </c>
      <c r="L779" s="17"/>
      <c r="M779" s="56">
        <v>45930</v>
      </c>
      <c r="N779" s="12">
        <f t="shared" si="41"/>
        <v>0</v>
      </c>
      <c r="O779" s="12"/>
      <c r="P779" s="12"/>
      <c r="Q779" s="57" t="s">
        <v>93</v>
      </c>
    </row>
    <row r="780" spans="1:17" ht="15.75" x14ac:dyDescent="0.25">
      <c r="A780" s="55" t="s">
        <v>91</v>
      </c>
      <c r="B780" s="12" t="str">
        <f t="shared" si="42"/>
        <v>MOMBASAAMSTERDAM40</v>
      </c>
      <c r="C780" s="13" t="str">
        <f>VLOOKUP(D780,[1]equiv!A:B,2,FALSE)</f>
        <v>KEN</v>
      </c>
      <c r="D780" t="s">
        <v>107</v>
      </c>
      <c r="E780" t="s">
        <v>94</v>
      </c>
      <c r="F780">
        <v>40</v>
      </c>
      <c r="G780">
        <v>500</v>
      </c>
      <c r="H780" t="s">
        <v>47</v>
      </c>
      <c r="I780" t="s">
        <v>32</v>
      </c>
      <c r="J780">
        <v>746</v>
      </c>
      <c r="K780" s="7">
        <f t="shared" si="40"/>
        <v>1246</v>
      </c>
      <c r="L780" s="17"/>
      <c r="M780" s="56">
        <v>45930</v>
      </c>
      <c r="N780" s="12">
        <f t="shared" si="41"/>
        <v>0</v>
      </c>
      <c r="O780" s="12"/>
      <c r="P780" s="12"/>
      <c r="Q780" s="57" t="s">
        <v>93</v>
      </c>
    </row>
    <row r="781" spans="1:17" ht="15.75" x14ac:dyDescent="0.25">
      <c r="A781" s="55" t="s">
        <v>91</v>
      </c>
      <c r="B781" s="12" t="str">
        <f t="shared" si="42"/>
        <v>MOMBASAROTTERDAM20</v>
      </c>
      <c r="C781" s="13" t="str">
        <f>VLOOKUP(D781,[1]equiv!A:B,2,FALSE)</f>
        <v>KEN</v>
      </c>
      <c r="D781" t="s">
        <v>107</v>
      </c>
      <c r="E781" t="s">
        <v>63</v>
      </c>
      <c r="F781">
        <v>20</v>
      </c>
      <c r="G781">
        <v>700</v>
      </c>
      <c r="H781" t="s">
        <v>47</v>
      </c>
      <c r="I781" t="s">
        <v>32</v>
      </c>
      <c r="J781">
        <v>373</v>
      </c>
      <c r="K781" s="7">
        <f t="shared" si="40"/>
        <v>1073</v>
      </c>
      <c r="L781" s="17"/>
      <c r="M781" s="56">
        <v>45930</v>
      </c>
      <c r="N781" s="12">
        <f t="shared" si="41"/>
        <v>0</v>
      </c>
      <c r="O781" s="12"/>
      <c r="P781" s="12"/>
      <c r="Q781" s="57" t="s">
        <v>93</v>
      </c>
    </row>
    <row r="782" spans="1:17" ht="15.75" x14ac:dyDescent="0.25">
      <c r="A782" s="55" t="s">
        <v>91</v>
      </c>
      <c r="B782" s="12" t="str">
        <f t="shared" si="42"/>
        <v>MOMBASAROTTERDAM40</v>
      </c>
      <c r="C782" s="13" t="str">
        <f>VLOOKUP(D782,[1]equiv!A:B,2,FALSE)</f>
        <v>KEN</v>
      </c>
      <c r="D782" t="s">
        <v>107</v>
      </c>
      <c r="E782" t="s">
        <v>63</v>
      </c>
      <c r="F782">
        <v>40</v>
      </c>
      <c r="G782">
        <v>500</v>
      </c>
      <c r="H782" t="s">
        <v>47</v>
      </c>
      <c r="I782" t="s">
        <v>32</v>
      </c>
      <c r="J782">
        <v>746</v>
      </c>
      <c r="K782" s="7">
        <f t="shared" si="40"/>
        <v>1246</v>
      </c>
      <c r="L782" s="17"/>
      <c r="M782" s="56">
        <v>45930</v>
      </c>
      <c r="N782" s="12">
        <f t="shared" si="41"/>
        <v>0</v>
      </c>
      <c r="O782" s="12"/>
      <c r="P782" s="12"/>
      <c r="Q782" s="57" t="s">
        <v>93</v>
      </c>
    </row>
    <row r="783" spans="1:17" ht="15.75" x14ac:dyDescent="0.25">
      <c r="A783" s="55" t="s">
        <v>91</v>
      </c>
      <c r="B783" s="12" t="str">
        <f t="shared" si="42"/>
        <v>MOMBASAHAMBURG20</v>
      </c>
      <c r="C783" s="13" t="str">
        <f>VLOOKUP(D783,[1]equiv!A:B,2,FALSE)</f>
        <v>KEN</v>
      </c>
      <c r="D783" t="s">
        <v>107</v>
      </c>
      <c r="E783" t="s">
        <v>52</v>
      </c>
      <c r="F783">
        <v>20</v>
      </c>
      <c r="G783">
        <v>700</v>
      </c>
      <c r="H783" t="s">
        <v>47</v>
      </c>
      <c r="I783" t="s">
        <v>32</v>
      </c>
      <c r="J783">
        <v>373</v>
      </c>
      <c r="K783" s="7">
        <f t="shared" si="40"/>
        <v>1073</v>
      </c>
      <c r="L783" s="17"/>
      <c r="M783" s="56">
        <v>45930</v>
      </c>
      <c r="N783" s="12">
        <f t="shared" si="41"/>
        <v>0</v>
      </c>
      <c r="O783" s="12"/>
      <c r="P783" s="12"/>
      <c r="Q783" s="57" t="s">
        <v>93</v>
      </c>
    </row>
    <row r="784" spans="1:17" ht="15.75" x14ac:dyDescent="0.25">
      <c r="A784" s="55" t="s">
        <v>91</v>
      </c>
      <c r="B784" s="12" t="str">
        <f t="shared" si="42"/>
        <v>MOMBASAHAMBURG40</v>
      </c>
      <c r="C784" s="13" t="str">
        <f>VLOOKUP(D784,[1]equiv!A:B,2,FALSE)</f>
        <v>KEN</v>
      </c>
      <c r="D784" t="s">
        <v>107</v>
      </c>
      <c r="E784" t="s">
        <v>52</v>
      </c>
      <c r="F784">
        <v>40</v>
      </c>
      <c r="G784">
        <v>500</v>
      </c>
      <c r="H784" t="s">
        <v>47</v>
      </c>
      <c r="I784" t="s">
        <v>32</v>
      </c>
      <c r="J784">
        <v>746</v>
      </c>
      <c r="K784" s="7">
        <f t="shared" si="40"/>
        <v>1246</v>
      </c>
      <c r="L784" s="17"/>
      <c r="M784" s="56">
        <v>45930</v>
      </c>
      <c r="N784" s="12">
        <f t="shared" si="41"/>
        <v>0</v>
      </c>
      <c r="O784" s="12"/>
      <c r="P784" s="12"/>
      <c r="Q784" s="57" t="s">
        <v>93</v>
      </c>
    </row>
    <row r="785" spans="1:17" ht="15.75" x14ac:dyDescent="0.25">
      <c r="A785" s="55" t="s">
        <v>91</v>
      </c>
      <c r="B785" s="12" t="str">
        <f t="shared" si="42"/>
        <v>MOMBASABARCELONA20</v>
      </c>
      <c r="C785" s="13" t="str">
        <f>VLOOKUP(D785,[1]equiv!A:B,2,FALSE)</f>
        <v>KEN</v>
      </c>
      <c r="D785" t="s">
        <v>107</v>
      </c>
      <c r="E785" t="s">
        <v>51</v>
      </c>
      <c r="F785">
        <v>20</v>
      </c>
      <c r="G785">
        <v>700</v>
      </c>
      <c r="H785" t="s">
        <v>47</v>
      </c>
      <c r="I785" t="s">
        <v>32</v>
      </c>
      <c r="J785">
        <v>373</v>
      </c>
      <c r="K785" s="7">
        <f t="shared" si="40"/>
        <v>1073</v>
      </c>
      <c r="L785" s="17"/>
      <c r="M785" s="56">
        <v>45930</v>
      </c>
      <c r="N785" s="12">
        <f t="shared" si="41"/>
        <v>0</v>
      </c>
      <c r="O785" s="12"/>
      <c r="P785" s="12"/>
      <c r="Q785" s="57" t="s">
        <v>93</v>
      </c>
    </row>
    <row r="786" spans="1:17" ht="15.75" x14ac:dyDescent="0.25">
      <c r="A786" s="55" t="s">
        <v>91</v>
      </c>
      <c r="B786" s="12" t="str">
        <f t="shared" si="42"/>
        <v>MOMBASABARCELONA40</v>
      </c>
      <c r="C786" s="13" t="str">
        <f>VLOOKUP(D786,[1]equiv!A:B,2,FALSE)</f>
        <v>KEN</v>
      </c>
      <c r="D786" t="s">
        <v>107</v>
      </c>
      <c r="E786" t="s">
        <v>51</v>
      </c>
      <c r="F786">
        <v>40</v>
      </c>
      <c r="G786">
        <v>500</v>
      </c>
      <c r="H786" t="s">
        <v>47</v>
      </c>
      <c r="I786" t="s">
        <v>32</v>
      </c>
      <c r="J786">
        <v>746</v>
      </c>
      <c r="K786" s="7">
        <f t="shared" si="40"/>
        <v>1246</v>
      </c>
      <c r="L786" s="17"/>
      <c r="M786" s="56">
        <v>45930</v>
      </c>
      <c r="N786" s="12">
        <f t="shared" si="41"/>
        <v>0</v>
      </c>
      <c r="O786" s="12"/>
      <c r="P786" s="12"/>
      <c r="Q786" s="57" t="s">
        <v>93</v>
      </c>
    </row>
    <row r="787" spans="1:17" ht="15.75" x14ac:dyDescent="0.25">
      <c r="A787" s="55" t="s">
        <v>91</v>
      </c>
      <c r="B787" s="12" t="str">
        <f t="shared" si="42"/>
        <v>MOMBASAVALENCIA20</v>
      </c>
      <c r="C787" s="13" t="str">
        <f>VLOOKUP(D787,[1]equiv!A:B,2,FALSE)</f>
        <v>KEN</v>
      </c>
      <c r="D787" t="s">
        <v>107</v>
      </c>
      <c r="E787" t="s">
        <v>55</v>
      </c>
      <c r="F787">
        <v>20</v>
      </c>
      <c r="G787">
        <v>700</v>
      </c>
      <c r="H787" t="s">
        <v>47</v>
      </c>
      <c r="I787" t="s">
        <v>32</v>
      </c>
      <c r="J787">
        <v>373</v>
      </c>
      <c r="K787" s="7">
        <f t="shared" si="40"/>
        <v>1073</v>
      </c>
      <c r="L787" s="17"/>
      <c r="M787" s="56">
        <v>45930</v>
      </c>
      <c r="N787" s="12">
        <f t="shared" si="41"/>
        <v>0</v>
      </c>
      <c r="O787" s="12"/>
      <c r="P787" s="12"/>
      <c r="Q787" s="57" t="s">
        <v>93</v>
      </c>
    </row>
    <row r="788" spans="1:17" ht="15.75" x14ac:dyDescent="0.25">
      <c r="A788" s="55" t="s">
        <v>91</v>
      </c>
      <c r="B788" s="12" t="str">
        <f t="shared" si="42"/>
        <v>MOMBASAVALENCIA40</v>
      </c>
      <c r="C788" s="13" t="str">
        <f>VLOOKUP(D788,[1]equiv!A:B,2,FALSE)</f>
        <v>KEN</v>
      </c>
      <c r="D788" t="s">
        <v>107</v>
      </c>
      <c r="E788" t="s">
        <v>55</v>
      </c>
      <c r="F788">
        <v>40</v>
      </c>
      <c r="G788">
        <v>500</v>
      </c>
      <c r="H788" t="s">
        <v>47</v>
      </c>
      <c r="I788" t="s">
        <v>32</v>
      </c>
      <c r="J788">
        <v>746</v>
      </c>
      <c r="K788" s="7">
        <f t="shared" si="40"/>
        <v>1246</v>
      </c>
      <c r="L788" s="17"/>
      <c r="M788" s="56">
        <v>45930</v>
      </c>
      <c r="N788" s="12">
        <f t="shared" si="41"/>
        <v>0</v>
      </c>
      <c r="O788" s="12"/>
      <c r="P788" s="12"/>
      <c r="Q788" s="57" t="s">
        <v>93</v>
      </c>
    </row>
    <row r="789" spans="1:17" ht="15.75" x14ac:dyDescent="0.25">
      <c r="A789" s="55" t="s">
        <v>91</v>
      </c>
      <c r="B789" s="12" t="str">
        <f t="shared" si="42"/>
        <v>MOMBASAGENOA20</v>
      </c>
      <c r="C789" s="13" t="str">
        <f>VLOOKUP(D789,[1]equiv!A:B,2,FALSE)</f>
        <v>KEN</v>
      </c>
      <c r="D789" t="s">
        <v>107</v>
      </c>
      <c r="E789" t="s">
        <v>69</v>
      </c>
      <c r="F789">
        <v>20</v>
      </c>
      <c r="G789">
        <v>700</v>
      </c>
      <c r="H789" t="s">
        <v>47</v>
      </c>
      <c r="I789" t="s">
        <v>32</v>
      </c>
      <c r="J789">
        <v>373</v>
      </c>
      <c r="K789" s="7">
        <f t="shared" si="40"/>
        <v>1073</v>
      </c>
      <c r="L789" s="17"/>
      <c r="M789" s="56">
        <v>45930</v>
      </c>
      <c r="N789" s="12">
        <f t="shared" si="41"/>
        <v>0</v>
      </c>
      <c r="O789" s="12"/>
      <c r="P789" s="12"/>
      <c r="Q789" s="57" t="s">
        <v>93</v>
      </c>
    </row>
    <row r="790" spans="1:17" ht="15.75" x14ac:dyDescent="0.25">
      <c r="A790" s="55" t="s">
        <v>91</v>
      </c>
      <c r="B790" s="12" t="str">
        <f t="shared" si="42"/>
        <v>MOMBASAGENOA40</v>
      </c>
      <c r="C790" s="13" t="str">
        <f>VLOOKUP(D790,[1]equiv!A:B,2,FALSE)</f>
        <v>KEN</v>
      </c>
      <c r="D790" t="s">
        <v>107</v>
      </c>
      <c r="E790" t="s">
        <v>69</v>
      </c>
      <c r="F790">
        <v>40</v>
      </c>
      <c r="G790">
        <v>500</v>
      </c>
      <c r="H790" t="s">
        <v>47</v>
      </c>
      <c r="I790" t="s">
        <v>32</v>
      </c>
      <c r="J790">
        <v>746</v>
      </c>
      <c r="K790" s="7">
        <f t="shared" si="40"/>
        <v>1246</v>
      </c>
      <c r="L790" s="17"/>
      <c r="M790" s="56">
        <v>45930</v>
      </c>
      <c r="N790" s="12">
        <f t="shared" si="41"/>
        <v>0</v>
      </c>
      <c r="O790" s="12"/>
      <c r="P790" s="12"/>
      <c r="Q790" s="57" t="s">
        <v>93</v>
      </c>
    </row>
    <row r="791" spans="1:17" ht="15.75" x14ac:dyDescent="0.25">
      <c r="A791" s="55" t="s">
        <v>91</v>
      </c>
      <c r="B791" s="12" t="str">
        <f t="shared" si="42"/>
        <v>MOMBASAISTANBUL20</v>
      </c>
      <c r="C791" s="13" t="str">
        <f>VLOOKUP(D791,[1]equiv!A:B,2,FALSE)</f>
        <v>KEN</v>
      </c>
      <c r="D791" t="s">
        <v>107</v>
      </c>
      <c r="E791" t="s">
        <v>96</v>
      </c>
      <c r="F791">
        <v>20</v>
      </c>
      <c r="G791">
        <v>700</v>
      </c>
      <c r="H791" t="s">
        <v>47</v>
      </c>
      <c r="I791" t="s">
        <v>32</v>
      </c>
      <c r="J791">
        <v>317</v>
      </c>
      <c r="K791" s="7">
        <f t="shared" si="40"/>
        <v>1017</v>
      </c>
      <c r="L791" s="17"/>
      <c r="M791" s="56">
        <v>45930</v>
      </c>
      <c r="N791" s="12">
        <f t="shared" si="41"/>
        <v>0</v>
      </c>
      <c r="O791" s="12"/>
      <c r="P791" s="12"/>
      <c r="Q791" s="57" t="s">
        <v>93</v>
      </c>
    </row>
    <row r="792" spans="1:17" ht="15.75" x14ac:dyDescent="0.25">
      <c r="A792" s="55" t="s">
        <v>91</v>
      </c>
      <c r="B792" s="12" t="str">
        <f t="shared" si="42"/>
        <v>MOMBASAISTANBUL40</v>
      </c>
      <c r="C792" s="13" t="str">
        <f>VLOOKUP(D792,[1]equiv!A:B,2,FALSE)</f>
        <v>KEN</v>
      </c>
      <c r="D792" t="s">
        <v>107</v>
      </c>
      <c r="E792" t="s">
        <v>96</v>
      </c>
      <c r="F792">
        <v>40</v>
      </c>
      <c r="G792">
        <v>500</v>
      </c>
      <c r="H792" t="s">
        <v>47</v>
      </c>
      <c r="I792" t="s">
        <v>32</v>
      </c>
      <c r="J792">
        <v>634</v>
      </c>
      <c r="K792" s="7">
        <f t="shared" si="40"/>
        <v>1134</v>
      </c>
      <c r="L792" s="17"/>
      <c r="M792" s="56">
        <v>45930</v>
      </c>
      <c r="N792" s="12">
        <f t="shared" si="41"/>
        <v>0</v>
      </c>
      <c r="O792" s="12"/>
      <c r="P792" s="12"/>
      <c r="Q792" s="57" t="s">
        <v>93</v>
      </c>
    </row>
    <row r="793" spans="1:17" ht="15.75" x14ac:dyDescent="0.25">
      <c r="A793" s="55" t="s">
        <v>91</v>
      </c>
      <c r="B793" s="12" t="str">
        <f t="shared" si="42"/>
        <v>KampalaSurabaya40</v>
      </c>
      <c r="C793" s="13" t="str">
        <f>VLOOKUP(D793,[1]equiv!A:B,2,FALSE)</f>
        <v>UGA</v>
      </c>
      <c r="D793" s="12" t="s">
        <v>73</v>
      </c>
      <c r="E793" s="12" t="s">
        <v>40</v>
      </c>
      <c r="F793" s="12">
        <v>40</v>
      </c>
      <c r="G793" s="17">
        <v>1592</v>
      </c>
      <c r="H793" t="s">
        <v>47</v>
      </c>
      <c r="I793" t="s">
        <v>32</v>
      </c>
      <c r="J793" s="17">
        <v>414</v>
      </c>
      <c r="K793" s="7">
        <f>+IF(H793="not included",G793+J793,G793+H793+J793)</f>
        <v>2006</v>
      </c>
      <c r="L793" s="17"/>
      <c r="M793" s="56">
        <v>45930</v>
      </c>
      <c r="N793" s="12">
        <f t="shared" si="41"/>
        <v>0</v>
      </c>
      <c r="O793" s="12"/>
      <c r="P793" s="12"/>
      <c r="Q793" s="57" t="s">
        <v>93</v>
      </c>
    </row>
    <row r="794" spans="1:17" ht="15.75" x14ac:dyDescent="0.25">
      <c r="A794" s="55" t="s">
        <v>91</v>
      </c>
      <c r="B794" s="12" t="str">
        <f t="shared" si="42"/>
        <v>AntwerpPiraeus40</v>
      </c>
      <c r="C794" s="13" t="str">
        <f>VLOOKUP(D794,[1]equiv!A:B,2,FALSE)</f>
        <v>BEL</v>
      </c>
      <c r="D794" s="12" t="s">
        <v>19</v>
      </c>
      <c r="E794" s="12" t="s">
        <v>112</v>
      </c>
      <c r="F794" s="12">
        <v>40</v>
      </c>
      <c r="G794" s="17">
        <v>501</v>
      </c>
      <c r="H794" t="s">
        <v>47</v>
      </c>
      <c r="I794" t="s">
        <v>32</v>
      </c>
      <c r="J794" s="17"/>
      <c r="K794" s="12"/>
      <c r="L794" s="17"/>
      <c r="M794" s="17"/>
      <c r="N794" s="12"/>
      <c r="O794" s="12"/>
      <c r="P794" s="12"/>
      <c r="Q794" s="12"/>
    </row>
    <row r="795" spans="1:17" ht="15.75" x14ac:dyDescent="0.25">
      <c r="A795" s="55" t="s">
        <v>91</v>
      </c>
      <c r="B795" s="12" t="str">
        <f t="shared" si="42"/>
        <v>AntwerpPiraeus20</v>
      </c>
      <c r="C795" s="13" t="str">
        <f>VLOOKUP(D795,[1]equiv!A:B,2,FALSE)</f>
        <v>BEL</v>
      </c>
      <c r="D795" s="12" t="s">
        <v>19</v>
      </c>
      <c r="E795" s="12" t="s">
        <v>112</v>
      </c>
      <c r="F795" s="12">
        <v>20</v>
      </c>
      <c r="G795" s="17">
        <v>737</v>
      </c>
      <c r="H795" t="s">
        <v>47</v>
      </c>
      <c r="I795" t="s">
        <v>32</v>
      </c>
      <c r="J795" s="17"/>
      <c r="K795" s="12"/>
      <c r="L795" s="17"/>
      <c r="M795" s="17"/>
      <c r="N795" s="12"/>
      <c r="O795" s="12"/>
      <c r="P795" s="12"/>
      <c r="Q795" s="12"/>
    </row>
    <row r="796" spans="1:17" ht="15.75" x14ac:dyDescent="0.25">
      <c r="A796" s="32" t="s">
        <v>113</v>
      </c>
      <c r="B796" s="32" t="str">
        <f t="shared" si="42"/>
        <v>KampalaAmsterdam40</v>
      </c>
      <c r="C796" s="13" t="str">
        <f>VLOOKUP(D796,[1]equiv!A:B,2,FALSE)</f>
        <v>UGA</v>
      </c>
      <c r="D796" s="13" t="s">
        <v>73</v>
      </c>
      <c r="E796" s="6" t="s">
        <v>25</v>
      </c>
      <c r="F796" s="34">
        <v>40</v>
      </c>
      <c r="G796" s="59">
        <v>1536</v>
      </c>
      <c r="H796" s="60" t="s">
        <v>47</v>
      </c>
      <c r="I796" s="60" t="s">
        <v>32</v>
      </c>
      <c r="J796" s="38">
        <f>1520+V796</f>
        <v>1520</v>
      </c>
      <c r="K796" s="38">
        <f>+IF(H796="not included",G796+J796,G796+H796+J796+V796)</f>
        <v>3056</v>
      </c>
      <c r="L796" s="61">
        <v>56</v>
      </c>
      <c r="M796" s="62">
        <v>45930</v>
      </c>
      <c r="N796" s="32">
        <f t="shared" ref="N796:N859" si="43">IF(H796="not included",0,1)</f>
        <v>0</v>
      </c>
      <c r="O796" s="40"/>
      <c r="P796" s="40"/>
      <c r="Q796" s="40">
        <v>4924948</v>
      </c>
    </row>
    <row r="797" spans="1:17" ht="15.75" x14ac:dyDescent="0.25">
      <c r="A797" s="32" t="s">
        <v>113</v>
      </c>
      <c r="B797" s="32" t="str">
        <f t="shared" si="42"/>
        <v>KampalaAntwerp40</v>
      </c>
      <c r="C797" s="13" t="str">
        <f>VLOOKUP(D797,[1]equiv!A:B,2,FALSE)</f>
        <v>UGA</v>
      </c>
      <c r="D797" s="13" t="s">
        <v>73</v>
      </c>
      <c r="E797" s="6" t="s">
        <v>19</v>
      </c>
      <c r="F797" s="34">
        <v>40</v>
      </c>
      <c r="G797" s="59">
        <v>1051</v>
      </c>
      <c r="H797" s="60" t="s">
        <v>47</v>
      </c>
      <c r="I797" s="60" t="s">
        <v>32</v>
      </c>
      <c r="J797" s="38">
        <f t="shared" ref="J797:J798" si="44">1520+V797</f>
        <v>1520</v>
      </c>
      <c r="K797" s="38">
        <f>+IF(H797="not included",G797+J797,G797+H797+J797+V797)</f>
        <v>2571</v>
      </c>
      <c r="L797" s="61">
        <v>44</v>
      </c>
      <c r="M797" s="62">
        <v>45930</v>
      </c>
      <c r="N797" s="32">
        <f t="shared" si="43"/>
        <v>0</v>
      </c>
      <c r="O797" s="40"/>
      <c r="P797" s="40"/>
      <c r="Q797" s="40">
        <v>4924948</v>
      </c>
    </row>
    <row r="798" spans="1:17" ht="15.75" x14ac:dyDescent="0.25">
      <c r="A798" s="32" t="s">
        <v>113</v>
      </c>
      <c r="B798" s="32" t="str">
        <f t="shared" si="42"/>
        <v>KampalaBarcelona40</v>
      </c>
      <c r="C798" s="13" t="str">
        <f>VLOOKUP(D798,[1]equiv!A:B,2,FALSE)</f>
        <v>UGA</v>
      </c>
      <c r="D798" s="13" t="s">
        <v>73</v>
      </c>
      <c r="E798" s="6" t="s">
        <v>23</v>
      </c>
      <c r="F798" s="34">
        <v>40</v>
      </c>
      <c r="G798" s="59">
        <v>1101</v>
      </c>
      <c r="H798" s="60" t="s">
        <v>47</v>
      </c>
      <c r="I798" s="60" t="s">
        <v>32</v>
      </c>
      <c r="J798" s="38">
        <f t="shared" si="44"/>
        <v>1520</v>
      </c>
      <c r="K798" s="38">
        <f>+IF(H798="not included",G798+J798,G798+H798+J798+V798)</f>
        <v>2621</v>
      </c>
      <c r="L798" s="61">
        <v>35</v>
      </c>
      <c r="M798" s="62">
        <v>45930</v>
      </c>
      <c r="N798" s="32">
        <f t="shared" si="43"/>
        <v>0</v>
      </c>
      <c r="O798" s="40"/>
      <c r="P798" s="40"/>
      <c r="Q798" s="40">
        <v>4924948</v>
      </c>
    </row>
    <row r="799" spans="1:17" ht="15.75" x14ac:dyDescent="0.25">
      <c r="A799" s="32" t="s">
        <v>113</v>
      </c>
      <c r="B799" s="32" t="str">
        <f t="shared" si="42"/>
        <v>KampalaBatam40</v>
      </c>
      <c r="C799" s="13" t="str">
        <f>VLOOKUP(D799,[1]equiv!A:B,2,FALSE)</f>
        <v>UGA</v>
      </c>
      <c r="D799" s="13" t="s">
        <v>73</v>
      </c>
      <c r="E799" s="6" t="s">
        <v>36</v>
      </c>
      <c r="F799" s="34">
        <v>40</v>
      </c>
      <c r="G799" s="59">
        <v>1443</v>
      </c>
      <c r="H799" s="60" t="s">
        <v>47</v>
      </c>
      <c r="I799" s="60" t="s">
        <v>32</v>
      </c>
      <c r="J799" s="38">
        <f>2010+V799</f>
        <v>2010</v>
      </c>
      <c r="K799" s="38">
        <f>+IF(H799="not included",G799+J799,G799+H799+J799+V799)</f>
        <v>3453</v>
      </c>
      <c r="L799" s="61">
        <v>43</v>
      </c>
      <c r="M799" s="62">
        <v>45930</v>
      </c>
      <c r="N799" s="32">
        <f t="shared" si="43"/>
        <v>0</v>
      </c>
      <c r="O799" s="40"/>
      <c r="P799" s="40"/>
      <c r="Q799" s="40">
        <v>4924948</v>
      </c>
    </row>
    <row r="800" spans="1:17" ht="15.75" x14ac:dyDescent="0.25">
      <c r="A800" s="32" t="s">
        <v>113</v>
      </c>
      <c r="B800" s="32" t="str">
        <f t="shared" si="42"/>
        <v>KampalaJakarta40</v>
      </c>
      <c r="C800" s="13" t="str">
        <f>VLOOKUP(D800,[1]equiv!A:B,2,FALSE)</f>
        <v>UGA</v>
      </c>
      <c r="D800" s="13" t="s">
        <v>73</v>
      </c>
      <c r="E800" s="6" t="s">
        <v>114</v>
      </c>
      <c r="F800" s="34">
        <v>40</v>
      </c>
      <c r="G800" s="59">
        <v>493</v>
      </c>
      <c r="H800" s="60" t="s">
        <v>47</v>
      </c>
      <c r="I800" s="60" t="s">
        <v>32</v>
      </c>
      <c r="J800" s="38">
        <f>1520+V800</f>
        <v>1520</v>
      </c>
      <c r="K800" s="38">
        <f t="shared" ref="K800:K807" si="45">+IF(H800="not included",G800+J800,G800+H800+J800+V800)</f>
        <v>2013</v>
      </c>
      <c r="L800" s="61">
        <v>34</v>
      </c>
      <c r="M800" s="62">
        <v>45930</v>
      </c>
      <c r="N800" s="32">
        <f t="shared" si="43"/>
        <v>0</v>
      </c>
      <c r="O800" s="40"/>
      <c r="P800" s="40"/>
      <c r="Q800" s="40">
        <v>4924948</v>
      </c>
    </row>
    <row r="801" spans="1:17" ht="15.75" x14ac:dyDescent="0.25">
      <c r="A801" s="32" t="s">
        <v>113</v>
      </c>
      <c r="B801" s="32" t="str">
        <f t="shared" si="42"/>
        <v>KampalaPasir Gudang40</v>
      </c>
      <c r="C801" s="13" t="str">
        <f>VLOOKUP(D801,[1]equiv!A:B,2,FALSE)</f>
        <v>UGA</v>
      </c>
      <c r="D801" s="13" t="s">
        <v>73</v>
      </c>
      <c r="E801" s="6" t="s">
        <v>38</v>
      </c>
      <c r="F801" s="34">
        <v>40</v>
      </c>
      <c r="G801" s="59">
        <v>493</v>
      </c>
      <c r="H801" s="60" t="s">
        <v>47</v>
      </c>
      <c r="I801" s="60" t="s">
        <v>32</v>
      </c>
      <c r="J801" s="38">
        <f t="shared" ref="J801:J807" si="46">1520+V801</f>
        <v>1520</v>
      </c>
      <c r="K801" s="38">
        <f>+IF(H801="not included",G801+J801,G801+H801+J801+V801)</f>
        <v>2013</v>
      </c>
      <c r="L801" s="61">
        <v>30</v>
      </c>
      <c r="M801" s="62">
        <v>45930</v>
      </c>
      <c r="N801" s="32">
        <f t="shared" si="43"/>
        <v>0</v>
      </c>
      <c r="O801" s="40"/>
      <c r="P801" s="40"/>
      <c r="Q801" s="40">
        <v>4924948</v>
      </c>
    </row>
    <row r="802" spans="1:17" ht="15.75" x14ac:dyDescent="0.25">
      <c r="A802" s="32" t="s">
        <v>113</v>
      </c>
      <c r="B802" s="32" t="str">
        <f t="shared" si="42"/>
        <v>KampalaPTP40</v>
      </c>
      <c r="C802" s="13" t="str">
        <f>VLOOKUP(D802,[1]equiv!A:B,2,FALSE)</f>
        <v>UGA</v>
      </c>
      <c r="D802" s="13" t="s">
        <v>73</v>
      </c>
      <c r="E802" s="6" t="s">
        <v>41</v>
      </c>
      <c r="F802" s="34">
        <v>40</v>
      </c>
      <c r="G802" s="59">
        <v>493</v>
      </c>
      <c r="H802" s="60" t="s">
        <v>47</v>
      </c>
      <c r="I802" s="60" t="s">
        <v>32</v>
      </c>
      <c r="J802" s="38">
        <f t="shared" si="46"/>
        <v>1520</v>
      </c>
      <c r="K802" s="38">
        <f t="shared" si="45"/>
        <v>2013</v>
      </c>
      <c r="L802" s="61">
        <v>23</v>
      </c>
      <c r="M802" s="62">
        <v>45930</v>
      </c>
      <c r="N802" s="32">
        <f t="shared" si="43"/>
        <v>0</v>
      </c>
      <c r="O802" s="40"/>
      <c r="P802" s="40"/>
      <c r="Q802" s="40">
        <v>4924948</v>
      </c>
    </row>
    <row r="803" spans="1:17" ht="15.75" x14ac:dyDescent="0.25">
      <c r="A803" s="32" t="s">
        <v>113</v>
      </c>
      <c r="B803" s="32" t="str">
        <f t="shared" si="42"/>
        <v>KampalaSurabaya40</v>
      </c>
      <c r="C803" s="13" t="str">
        <f>VLOOKUP(D803,[1]equiv!A:B,2,FALSE)</f>
        <v>UGA</v>
      </c>
      <c r="D803" s="13" t="s">
        <v>73</v>
      </c>
      <c r="E803" s="6" t="s">
        <v>40</v>
      </c>
      <c r="F803" s="34">
        <v>40</v>
      </c>
      <c r="G803" s="59">
        <v>493</v>
      </c>
      <c r="H803" s="60" t="s">
        <v>47</v>
      </c>
      <c r="I803" s="60" t="s">
        <v>32</v>
      </c>
      <c r="J803" s="38">
        <f t="shared" si="46"/>
        <v>1520</v>
      </c>
      <c r="K803" s="38">
        <f t="shared" si="45"/>
        <v>2013</v>
      </c>
      <c r="L803" s="61">
        <v>35</v>
      </c>
      <c r="M803" s="62">
        <v>45930</v>
      </c>
      <c r="N803" s="32">
        <f t="shared" si="43"/>
        <v>0</v>
      </c>
      <c r="O803" s="40"/>
      <c r="P803" s="40"/>
      <c r="Q803" s="40">
        <v>4924948</v>
      </c>
    </row>
    <row r="804" spans="1:17" ht="15.75" x14ac:dyDescent="0.25">
      <c r="A804" s="32" t="s">
        <v>113</v>
      </c>
      <c r="B804" s="32" t="str">
        <f t="shared" si="42"/>
        <v>KampalaValencia40</v>
      </c>
      <c r="C804" s="13" t="str">
        <f>VLOOKUP(D804,[1]equiv!A:B,2,FALSE)</f>
        <v>UGA</v>
      </c>
      <c r="D804" s="13" t="s">
        <v>73</v>
      </c>
      <c r="E804" s="6" t="s">
        <v>35</v>
      </c>
      <c r="F804" s="34">
        <v>40</v>
      </c>
      <c r="G804" s="59">
        <v>1960</v>
      </c>
      <c r="H804" s="60" t="s">
        <v>47</v>
      </c>
      <c r="I804" s="60" t="s">
        <v>32</v>
      </c>
      <c r="J804" s="38">
        <f t="shared" si="46"/>
        <v>1520</v>
      </c>
      <c r="K804" s="38">
        <f t="shared" si="45"/>
        <v>3480</v>
      </c>
      <c r="L804" s="61">
        <v>42</v>
      </c>
      <c r="M804" s="62">
        <v>45930</v>
      </c>
      <c r="N804" s="32">
        <f t="shared" si="43"/>
        <v>0</v>
      </c>
      <c r="O804" s="40"/>
      <c r="P804" s="40"/>
      <c r="Q804" s="40">
        <v>4924948</v>
      </c>
    </row>
    <row r="805" spans="1:17" ht="15.75" x14ac:dyDescent="0.25">
      <c r="A805" s="32" t="s">
        <v>113</v>
      </c>
      <c r="B805" s="32" t="str">
        <f t="shared" si="42"/>
        <v>KampalaWellington40</v>
      </c>
      <c r="C805" s="13" t="str">
        <f>VLOOKUP(D805,[1]equiv!A:B,2,FALSE)</f>
        <v>UGA</v>
      </c>
      <c r="D805" s="13" t="s">
        <v>73</v>
      </c>
      <c r="E805" s="6" t="s">
        <v>115</v>
      </c>
      <c r="F805" s="34">
        <v>40</v>
      </c>
      <c r="G805" s="61">
        <v>3247</v>
      </c>
      <c r="H805" s="60" t="s">
        <v>47</v>
      </c>
      <c r="I805" s="60" t="s">
        <v>32</v>
      </c>
      <c r="J805" s="38">
        <f t="shared" si="46"/>
        <v>1520</v>
      </c>
      <c r="K805" s="38">
        <f t="shared" si="45"/>
        <v>4767</v>
      </c>
      <c r="L805" s="63">
        <v>55</v>
      </c>
      <c r="M805" s="62">
        <v>45930</v>
      </c>
      <c r="N805" s="32">
        <f t="shared" si="43"/>
        <v>0</v>
      </c>
      <c r="O805" s="40"/>
      <c r="P805" s="40"/>
      <c r="Q805" s="40">
        <v>4924948</v>
      </c>
    </row>
    <row r="806" spans="1:17" ht="15.75" x14ac:dyDescent="0.25">
      <c r="A806" s="32" t="s">
        <v>113</v>
      </c>
      <c r="B806" s="32" t="str">
        <f t="shared" si="42"/>
        <v>KampalaYokohama40</v>
      </c>
      <c r="C806" s="13" t="str">
        <f>VLOOKUP(D806,[1]equiv!A:B,2,FALSE)</f>
        <v>UGA</v>
      </c>
      <c r="D806" s="13" t="s">
        <v>73</v>
      </c>
      <c r="E806" s="6" t="s">
        <v>116</v>
      </c>
      <c r="F806" s="34">
        <v>40</v>
      </c>
      <c r="G806" s="64">
        <v>1002</v>
      </c>
      <c r="H806" s="60" t="s">
        <v>47</v>
      </c>
      <c r="I806" s="60" t="s">
        <v>32</v>
      </c>
      <c r="J806" s="38">
        <f t="shared" si="46"/>
        <v>1520</v>
      </c>
      <c r="K806" s="38">
        <f t="shared" si="45"/>
        <v>2522</v>
      </c>
      <c r="L806" s="65">
        <v>48</v>
      </c>
      <c r="M806" s="62">
        <v>45747</v>
      </c>
      <c r="N806" s="32">
        <f t="shared" si="43"/>
        <v>0</v>
      </c>
      <c r="Q806" s="40">
        <v>4924948</v>
      </c>
    </row>
    <row r="807" spans="1:17" ht="15.75" x14ac:dyDescent="0.25">
      <c r="A807" s="32" t="s">
        <v>113</v>
      </c>
      <c r="B807" s="32" t="str">
        <f t="shared" si="42"/>
        <v>KampalaSingapore40</v>
      </c>
      <c r="C807" s="13" t="str">
        <f>VLOOKUP(D807,[1]equiv!A:B,2,FALSE)</f>
        <v>UGA</v>
      </c>
      <c r="D807" s="13" t="s">
        <v>73</v>
      </c>
      <c r="E807" s="6" t="s">
        <v>117</v>
      </c>
      <c r="F807" s="34">
        <v>40</v>
      </c>
      <c r="G807" s="64">
        <v>493</v>
      </c>
      <c r="H807" s="60" t="s">
        <v>47</v>
      </c>
      <c r="I807" s="60" t="s">
        <v>32</v>
      </c>
      <c r="J807" s="38">
        <f t="shared" si="46"/>
        <v>1520</v>
      </c>
      <c r="K807" s="38">
        <f t="shared" si="45"/>
        <v>2013</v>
      </c>
      <c r="L807" s="65"/>
      <c r="M807" s="62">
        <v>45930</v>
      </c>
      <c r="N807" s="32">
        <f t="shared" si="43"/>
        <v>0</v>
      </c>
      <c r="Q807" s="40">
        <v>4924948</v>
      </c>
    </row>
    <row r="808" spans="1:17" ht="15.75" x14ac:dyDescent="0.25">
      <c r="A808" s="32" t="s">
        <v>113</v>
      </c>
      <c r="B808" s="32" t="str">
        <f t="shared" si="42"/>
        <v>KinshasaAntwerp40</v>
      </c>
      <c r="C808" s="13" t="str">
        <f>VLOOKUP(D808,[1]equiv!A:B,2,FALSE)</f>
        <v>CONG</v>
      </c>
      <c r="D808" s="13" t="s">
        <v>118</v>
      </c>
      <c r="E808" s="6" t="s">
        <v>19</v>
      </c>
      <c r="F808" s="34">
        <v>40</v>
      </c>
      <c r="G808" s="64">
        <v>3598</v>
      </c>
      <c r="H808" s="60" t="s">
        <v>47</v>
      </c>
      <c r="I808" s="60" t="s">
        <v>32</v>
      </c>
      <c r="J808" s="38">
        <f>441+V808</f>
        <v>441</v>
      </c>
      <c r="K808" s="38">
        <f>+IF(H808="not included",G808+J808,G808+H808+J808+V808)</f>
        <v>4039</v>
      </c>
      <c r="L808" s="65">
        <v>56</v>
      </c>
      <c r="M808" s="62">
        <v>45747</v>
      </c>
      <c r="N808" s="32">
        <f t="shared" si="43"/>
        <v>0</v>
      </c>
      <c r="Q808" s="40">
        <v>4924948</v>
      </c>
    </row>
    <row r="809" spans="1:17" ht="15.75" x14ac:dyDescent="0.25">
      <c r="A809" s="32" t="s">
        <v>113</v>
      </c>
      <c r="B809" s="32" t="str">
        <f t="shared" si="42"/>
        <v>KinshasaAmsterdam40</v>
      </c>
      <c r="C809" s="13" t="str">
        <f>VLOOKUP(D809,[1]equiv!A:B,2,FALSE)</f>
        <v>CONG</v>
      </c>
      <c r="D809" s="13" t="s">
        <v>118</v>
      </c>
      <c r="E809" s="6" t="s">
        <v>25</v>
      </c>
      <c r="F809" s="34">
        <v>40</v>
      </c>
      <c r="G809" s="64">
        <v>1808</v>
      </c>
      <c r="H809" s="60" t="s">
        <v>47</v>
      </c>
      <c r="I809" s="60" t="s">
        <v>32</v>
      </c>
      <c r="J809" s="38">
        <f>2353+V809</f>
        <v>2353</v>
      </c>
      <c r="K809" s="38">
        <f>+IF(H809="not included",G809+J809,G809+H809+J809+V809)</f>
        <v>4161</v>
      </c>
      <c r="L809" s="65"/>
      <c r="M809" s="66">
        <v>45930</v>
      </c>
      <c r="N809" s="32">
        <f t="shared" si="43"/>
        <v>0</v>
      </c>
      <c r="Q809" s="40">
        <v>4924948</v>
      </c>
    </row>
    <row r="810" spans="1:17" ht="15.75" x14ac:dyDescent="0.25">
      <c r="A810" s="32" t="s">
        <v>113</v>
      </c>
      <c r="B810" s="32" t="str">
        <f t="shared" si="42"/>
        <v>MonroviaPasir Gudang40</v>
      </c>
      <c r="C810" s="13" t="str">
        <f>VLOOKUP(D810,[1]equiv!A:B,2,FALSE)</f>
        <v>LIB</v>
      </c>
      <c r="D810" s="13" t="s">
        <v>119</v>
      </c>
      <c r="E810" s="6" t="s">
        <v>38</v>
      </c>
      <c r="F810" s="34">
        <v>40</v>
      </c>
      <c r="G810" s="64">
        <v>350</v>
      </c>
      <c r="H810" s="60" t="s">
        <v>47</v>
      </c>
      <c r="I810" s="60" t="s">
        <v>32</v>
      </c>
      <c r="J810" s="38">
        <f>527+V810</f>
        <v>527</v>
      </c>
      <c r="K810" s="38">
        <f t="shared" ref="K810:K811" si="47">+IF(H810="not included",G810+J810,G810+H810+J810+V810)</f>
        <v>877</v>
      </c>
      <c r="L810" s="65"/>
      <c r="M810" s="66">
        <v>45930</v>
      </c>
      <c r="N810" s="32">
        <f t="shared" si="43"/>
        <v>0</v>
      </c>
      <c r="Q810" s="40">
        <v>4924948</v>
      </c>
    </row>
    <row r="811" spans="1:17" ht="15.75" x14ac:dyDescent="0.25">
      <c r="A811" s="32" t="s">
        <v>113</v>
      </c>
      <c r="B811" s="32" t="str">
        <f t="shared" si="42"/>
        <v>ConakryPasir Gudang40</v>
      </c>
      <c r="C811" s="13" t="str">
        <f>VLOOKUP(D811,[1]equiv!A:B,2,FALSE)</f>
        <v>GUI</v>
      </c>
      <c r="D811" s="13" t="s">
        <v>120</v>
      </c>
      <c r="E811" s="6" t="s">
        <v>38</v>
      </c>
      <c r="F811" s="34">
        <v>40</v>
      </c>
      <c r="G811" s="64">
        <v>300</v>
      </c>
      <c r="H811" s="60" t="s">
        <v>47</v>
      </c>
      <c r="I811" s="60" t="s">
        <v>32</v>
      </c>
      <c r="J811" s="38">
        <f>527+V811</f>
        <v>527</v>
      </c>
      <c r="K811" s="38">
        <f t="shared" si="47"/>
        <v>827</v>
      </c>
      <c r="L811" s="65"/>
      <c r="M811" s="66">
        <v>45930</v>
      </c>
      <c r="N811" s="32">
        <f t="shared" si="43"/>
        <v>0</v>
      </c>
      <c r="Q811" s="40">
        <v>4924948</v>
      </c>
    </row>
    <row r="812" spans="1:17" ht="15.75" x14ac:dyDescent="0.25">
      <c r="A812" s="55" t="s">
        <v>121</v>
      </c>
      <c r="B812" s="12" t="str">
        <f t="shared" si="42"/>
        <v>ABIDJANAMSTERDAM 20</v>
      </c>
      <c r="C812" s="13" t="str">
        <f>VLOOKUP(D812,[1]equiv!$A:$B,2,FALSE)</f>
        <v>IVC</v>
      </c>
      <c r="D812" s="13" t="s">
        <v>46</v>
      </c>
      <c r="E812" s="53" t="s">
        <v>122</v>
      </c>
      <c r="F812" s="16">
        <v>20</v>
      </c>
      <c r="G812" s="45">
        <v>562</v>
      </c>
      <c r="H812" s="17" t="s">
        <v>47</v>
      </c>
      <c r="I812" s="45" t="s">
        <v>20</v>
      </c>
      <c r="J812" s="7">
        <f t="shared" ref="J812:J826" si="48">+IFERROR(VLOOKUP(A812&amp;B812,surcharges, 6,FALSE),0)</f>
        <v>0</v>
      </c>
      <c r="K812" s="17">
        <f>G812</f>
        <v>562</v>
      </c>
      <c r="L812" s="46"/>
      <c r="M812" s="56">
        <v>45930</v>
      </c>
      <c r="N812" s="12">
        <f t="shared" si="43"/>
        <v>0</v>
      </c>
      <c r="O812" s="12"/>
      <c r="P812" s="12"/>
      <c r="Q812" s="12" t="s">
        <v>123</v>
      </c>
    </row>
    <row r="813" spans="1:17" ht="15.75" x14ac:dyDescent="0.25">
      <c r="A813" s="12" t="s">
        <v>121</v>
      </c>
      <c r="B813" s="12" t="str">
        <f t="shared" si="42"/>
        <v>ABIDJANAMSTERDAM 40</v>
      </c>
      <c r="C813" s="13" t="str">
        <f>VLOOKUP(D813,[1]equiv!$A:$B,2,FALSE)</f>
        <v>IVC</v>
      </c>
      <c r="D813" s="67" t="s">
        <v>46</v>
      </c>
      <c r="E813" s="53" t="s">
        <v>122</v>
      </c>
      <c r="F813" s="68">
        <v>40</v>
      </c>
      <c r="G813" s="18">
        <v>864</v>
      </c>
      <c r="H813" s="17" t="s">
        <v>47</v>
      </c>
      <c r="I813" s="18" t="s">
        <v>20</v>
      </c>
      <c r="J813" s="69">
        <f t="shared" si="48"/>
        <v>0</v>
      </c>
      <c r="K813" s="17">
        <f t="shared" ref="K813:K876" si="49">G813</f>
        <v>864</v>
      </c>
      <c r="L813" s="17"/>
      <c r="M813" s="56">
        <v>45930</v>
      </c>
      <c r="N813" s="12">
        <f t="shared" si="43"/>
        <v>0</v>
      </c>
      <c r="O813" s="12"/>
      <c r="P813" s="12"/>
      <c r="Q813" s="12" t="s">
        <v>123</v>
      </c>
    </row>
    <row r="814" spans="1:17" ht="15.75" x14ac:dyDescent="0.25">
      <c r="A814" s="12" t="s">
        <v>121</v>
      </c>
      <c r="B814" s="12" t="str">
        <f t="shared" si="42"/>
        <v>ABIDJANANTWERP 20</v>
      </c>
      <c r="C814" s="13" t="str">
        <f>VLOOKUP(D814,[1]equiv!$A:$B,2,FALSE)</f>
        <v>IVC</v>
      </c>
      <c r="D814" s="67" t="s">
        <v>46</v>
      </c>
      <c r="E814" s="70" t="s">
        <v>124</v>
      </c>
      <c r="F814" s="68">
        <v>20</v>
      </c>
      <c r="G814" s="18">
        <v>482</v>
      </c>
      <c r="H814" s="17" t="s">
        <v>47</v>
      </c>
      <c r="I814" s="18" t="s">
        <v>20</v>
      </c>
      <c r="J814" s="69">
        <f t="shared" si="48"/>
        <v>0</v>
      </c>
      <c r="K814" s="17">
        <f t="shared" si="49"/>
        <v>482</v>
      </c>
      <c r="L814" s="17"/>
      <c r="M814" s="56">
        <v>45930</v>
      </c>
      <c r="N814" s="12">
        <f t="shared" si="43"/>
        <v>0</v>
      </c>
      <c r="O814" s="12"/>
      <c r="P814" s="12"/>
      <c r="Q814" s="12" t="s">
        <v>123</v>
      </c>
    </row>
    <row r="815" spans="1:17" ht="15.75" x14ac:dyDescent="0.25">
      <c r="A815" s="12" t="s">
        <v>121</v>
      </c>
      <c r="B815" s="12" t="str">
        <f t="shared" si="42"/>
        <v>ABIDJANANTWERP 40</v>
      </c>
      <c r="C815" s="13" t="str">
        <f>VLOOKUP(D815,[1]equiv!$A:$B,2,FALSE)</f>
        <v>IVC</v>
      </c>
      <c r="D815" s="67" t="s">
        <v>46</v>
      </c>
      <c r="E815" s="70" t="s">
        <v>124</v>
      </c>
      <c r="F815" s="68">
        <v>40</v>
      </c>
      <c r="G815" s="18">
        <v>584</v>
      </c>
      <c r="H815" s="17" t="s">
        <v>47</v>
      </c>
      <c r="I815" s="18" t="s">
        <v>20</v>
      </c>
      <c r="J815" s="69">
        <f t="shared" si="48"/>
        <v>0</v>
      </c>
      <c r="K815" s="17">
        <f t="shared" si="49"/>
        <v>584</v>
      </c>
      <c r="L815" s="17"/>
      <c r="M815" s="56">
        <v>45930</v>
      </c>
      <c r="N815" s="12">
        <f t="shared" si="43"/>
        <v>0</v>
      </c>
      <c r="O815" s="12"/>
      <c r="P815" s="12"/>
      <c r="Q815" s="12" t="s">
        <v>123</v>
      </c>
    </row>
    <row r="816" spans="1:17" ht="15.75" x14ac:dyDescent="0.25">
      <c r="A816" s="12" t="s">
        <v>121</v>
      </c>
      <c r="B816" s="12" t="str">
        <f t="shared" si="42"/>
        <v>ABIDJANBatam40</v>
      </c>
      <c r="C816" s="13" t="str">
        <f>VLOOKUP(D816,[1]equiv!$A:$B,2,FALSE)</f>
        <v>IVC</v>
      </c>
      <c r="D816" s="67" t="s">
        <v>46</v>
      </c>
      <c r="E816" s="70" t="s">
        <v>36</v>
      </c>
      <c r="F816" s="68">
        <v>40</v>
      </c>
      <c r="G816" s="18">
        <v>1368</v>
      </c>
      <c r="H816" s="17" t="s">
        <v>47</v>
      </c>
      <c r="I816" s="18" t="s">
        <v>32</v>
      </c>
      <c r="J816" s="69">
        <f t="shared" si="48"/>
        <v>0</v>
      </c>
      <c r="K816" s="17">
        <f t="shared" si="49"/>
        <v>1368</v>
      </c>
      <c r="L816" s="17"/>
      <c r="M816" s="56">
        <v>45930</v>
      </c>
      <c r="N816" s="12">
        <f t="shared" si="43"/>
        <v>0</v>
      </c>
      <c r="O816" s="12"/>
      <c r="P816" s="12"/>
      <c r="Q816" s="12" t="s">
        <v>123</v>
      </c>
    </row>
    <row r="817" spans="1:17" ht="15.75" x14ac:dyDescent="0.25">
      <c r="A817" s="12" t="s">
        <v>121</v>
      </c>
      <c r="B817" s="12" t="str">
        <f t="shared" si="42"/>
        <v>ABIDJANHAMBURG20</v>
      </c>
      <c r="C817" s="13" t="str">
        <f>VLOOKUP(D817,[1]equiv!$A:$B,2,FALSE)</f>
        <v>IVC</v>
      </c>
      <c r="D817" s="67" t="s">
        <v>46</v>
      </c>
      <c r="E817" s="70" t="s">
        <v>52</v>
      </c>
      <c r="F817" s="68">
        <v>20</v>
      </c>
      <c r="G817" s="18">
        <v>677</v>
      </c>
      <c r="H817" s="17" t="s">
        <v>47</v>
      </c>
      <c r="I817" s="18" t="s">
        <v>20</v>
      </c>
      <c r="J817" s="69">
        <f t="shared" si="48"/>
        <v>0</v>
      </c>
      <c r="K817" s="17">
        <f t="shared" si="49"/>
        <v>677</v>
      </c>
      <c r="L817" s="17"/>
      <c r="M817" s="56">
        <v>45930</v>
      </c>
      <c r="N817" s="12">
        <f t="shared" si="43"/>
        <v>0</v>
      </c>
      <c r="O817" s="12"/>
      <c r="P817" s="12"/>
      <c r="Q817" s="12" t="s">
        <v>123</v>
      </c>
    </row>
    <row r="818" spans="1:17" ht="15.75" x14ac:dyDescent="0.25">
      <c r="A818" s="12" t="s">
        <v>121</v>
      </c>
      <c r="B818" s="12" t="str">
        <f t="shared" si="42"/>
        <v>ABIDJANHAMBURG40</v>
      </c>
      <c r="C818" s="13" t="str">
        <f>VLOOKUP(D818,[1]equiv!$A:$B,2,FALSE)</f>
        <v>IVC</v>
      </c>
      <c r="D818" s="67" t="s">
        <v>46</v>
      </c>
      <c r="E818" s="70" t="s">
        <v>52</v>
      </c>
      <c r="F818" s="68">
        <v>40</v>
      </c>
      <c r="G818" s="18">
        <v>929</v>
      </c>
      <c r="H818" s="17" t="s">
        <v>47</v>
      </c>
      <c r="I818" s="18" t="s">
        <v>20</v>
      </c>
      <c r="J818" s="69">
        <f t="shared" si="48"/>
        <v>0</v>
      </c>
      <c r="K818" s="17">
        <f t="shared" si="49"/>
        <v>929</v>
      </c>
      <c r="L818" s="17"/>
      <c r="M818" s="56">
        <v>45930</v>
      </c>
      <c r="N818" s="12">
        <f t="shared" si="43"/>
        <v>0</v>
      </c>
      <c r="O818" s="12"/>
      <c r="P818" s="12"/>
      <c r="Q818" s="12" t="s">
        <v>123</v>
      </c>
    </row>
    <row r="819" spans="1:17" ht="15.75" x14ac:dyDescent="0.25">
      <c r="A819" s="12" t="s">
        <v>121</v>
      </c>
      <c r="B819" s="12" t="str">
        <f t="shared" si="42"/>
        <v>ABIDJANISTANBUL40</v>
      </c>
      <c r="C819" s="13" t="str">
        <f>VLOOKUP(D819,[1]equiv!$A:$B,2,FALSE)</f>
        <v>IVC</v>
      </c>
      <c r="D819" s="67" t="s">
        <v>46</v>
      </c>
      <c r="E819" s="70" t="s">
        <v>96</v>
      </c>
      <c r="F819" s="68">
        <v>40</v>
      </c>
      <c r="G819" s="18">
        <v>700</v>
      </c>
      <c r="H819" s="17" t="s">
        <v>47</v>
      </c>
      <c r="I819" s="18" t="s">
        <v>32</v>
      </c>
      <c r="J819" s="69">
        <f t="shared" si="48"/>
        <v>0</v>
      </c>
      <c r="K819" s="17">
        <f t="shared" si="49"/>
        <v>700</v>
      </c>
      <c r="L819" s="17"/>
      <c r="M819" s="56">
        <v>45930</v>
      </c>
      <c r="N819" s="12">
        <f t="shared" si="43"/>
        <v>0</v>
      </c>
      <c r="O819" s="12"/>
      <c r="P819" s="12"/>
      <c r="Q819" s="12" t="s">
        <v>123</v>
      </c>
    </row>
    <row r="820" spans="1:17" ht="15.75" x14ac:dyDescent="0.25">
      <c r="A820" s="12" t="s">
        <v>121</v>
      </c>
      <c r="B820" s="12" t="str">
        <f t="shared" si="42"/>
        <v>ABIDJANJAKARTA40</v>
      </c>
      <c r="C820" s="13" t="str">
        <f>VLOOKUP(D820,[1]equiv!$A:$B,2,FALSE)</f>
        <v>IVC</v>
      </c>
      <c r="D820" s="67" t="s">
        <v>46</v>
      </c>
      <c r="E820" s="70" t="s">
        <v>103</v>
      </c>
      <c r="F820" s="68">
        <v>40</v>
      </c>
      <c r="G820" s="18">
        <v>793</v>
      </c>
      <c r="H820" s="17" t="s">
        <v>47</v>
      </c>
      <c r="I820" s="18" t="s">
        <v>32</v>
      </c>
      <c r="J820" s="69">
        <f t="shared" si="48"/>
        <v>0</v>
      </c>
      <c r="K820" s="17">
        <f t="shared" si="49"/>
        <v>793</v>
      </c>
      <c r="L820" s="17"/>
      <c r="M820" s="56">
        <v>45930</v>
      </c>
      <c r="N820" s="12">
        <f t="shared" si="43"/>
        <v>0</v>
      </c>
      <c r="O820" s="12"/>
      <c r="P820" s="12"/>
      <c r="Q820" s="12" t="s">
        <v>123</v>
      </c>
    </row>
    <row r="821" spans="1:17" ht="15.75" x14ac:dyDescent="0.25">
      <c r="A821" s="12" t="s">
        <v>121</v>
      </c>
      <c r="B821" s="12" t="str">
        <f t="shared" si="42"/>
        <v>ABIDJANPASIR GUDANG40</v>
      </c>
      <c r="C821" s="13" t="str">
        <f>VLOOKUP(D821,[1]equiv!$A:$B,2,FALSE)</f>
        <v>IVC</v>
      </c>
      <c r="D821" s="67" t="s">
        <v>46</v>
      </c>
      <c r="E821" s="70" t="s">
        <v>53</v>
      </c>
      <c r="F821" s="68">
        <v>40</v>
      </c>
      <c r="G821" s="18">
        <v>795</v>
      </c>
      <c r="H821" s="17" t="s">
        <v>47</v>
      </c>
      <c r="I821" s="18" t="s">
        <v>32</v>
      </c>
      <c r="J821" s="69">
        <f t="shared" si="48"/>
        <v>0</v>
      </c>
      <c r="K821" s="17">
        <f t="shared" si="49"/>
        <v>795</v>
      </c>
      <c r="L821" s="17"/>
      <c r="M821" s="56">
        <v>45930</v>
      </c>
      <c r="N821" s="12">
        <f t="shared" si="43"/>
        <v>0</v>
      </c>
      <c r="O821" s="12"/>
      <c r="P821" s="12"/>
      <c r="Q821" s="12" t="s">
        <v>123</v>
      </c>
    </row>
    <row r="822" spans="1:17" ht="15.75" x14ac:dyDescent="0.25">
      <c r="A822" s="12" t="s">
        <v>121</v>
      </c>
      <c r="B822" s="12" t="str">
        <f t="shared" si="42"/>
        <v>ABIDJANPHILADELPHIA40</v>
      </c>
      <c r="C822" s="13" t="str">
        <f>VLOOKUP(D822,[1]equiv!$A:$B,2,FALSE)</f>
        <v>IVC</v>
      </c>
      <c r="D822" s="67" t="s">
        <v>46</v>
      </c>
      <c r="E822" s="70" t="s">
        <v>109</v>
      </c>
      <c r="F822" s="68">
        <v>40</v>
      </c>
      <c r="G822" s="18">
        <v>2013</v>
      </c>
      <c r="H822" s="17" t="s">
        <v>47</v>
      </c>
      <c r="I822" s="18" t="s">
        <v>32</v>
      </c>
      <c r="J822" s="69">
        <f t="shared" si="48"/>
        <v>0</v>
      </c>
      <c r="K822" s="17">
        <f t="shared" si="49"/>
        <v>2013</v>
      </c>
      <c r="L822" s="17"/>
      <c r="M822" s="56">
        <v>45930</v>
      </c>
      <c r="N822" s="12">
        <f t="shared" si="43"/>
        <v>0</v>
      </c>
      <c r="O822" s="12"/>
      <c r="P822" s="12"/>
      <c r="Q822" s="12" t="s">
        <v>123</v>
      </c>
    </row>
    <row r="823" spans="1:17" ht="15.75" x14ac:dyDescent="0.25">
      <c r="A823" s="12" t="s">
        <v>121</v>
      </c>
      <c r="B823" s="12" t="str">
        <f t="shared" si="42"/>
        <v>ABIDJANPORT KLANG40</v>
      </c>
      <c r="C823" s="13" t="str">
        <f>VLOOKUP(D823,[1]equiv!$A:$B,2,FALSE)</f>
        <v>IVC</v>
      </c>
      <c r="D823" s="67" t="s">
        <v>46</v>
      </c>
      <c r="E823" s="70" t="s">
        <v>104</v>
      </c>
      <c r="F823" s="68">
        <v>40</v>
      </c>
      <c r="G823" s="18">
        <v>745</v>
      </c>
      <c r="H823" s="17" t="s">
        <v>47</v>
      </c>
      <c r="I823" s="18" t="s">
        <v>32</v>
      </c>
      <c r="J823" s="69">
        <f t="shared" si="48"/>
        <v>0</v>
      </c>
      <c r="K823" s="17">
        <f t="shared" si="49"/>
        <v>745</v>
      </c>
      <c r="L823" s="17"/>
      <c r="M823" s="56">
        <v>45930</v>
      </c>
      <c r="N823" s="12">
        <f t="shared" si="43"/>
        <v>0</v>
      </c>
      <c r="O823" s="12"/>
      <c r="P823" s="12"/>
      <c r="Q823" s="12" t="s">
        <v>123</v>
      </c>
    </row>
    <row r="824" spans="1:17" ht="15.75" x14ac:dyDescent="0.25">
      <c r="A824" s="12" t="s">
        <v>121</v>
      </c>
      <c r="B824" s="12" t="str">
        <f t="shared" si="42"/>
        <v>ABIDJANSURABAYA40</v>
      </c>
      <c r="C824" s="13" t="str">
        <f>VLOOKUP(D824,[1]equiv!$A:$B,2,FALSE)</f>
        <v>IVC</v>
      </c>
      <c r="D824" s="67" t="s">
        <v>46</v>
      </c>
      <c r="E824" s="70" t="s">
        <v>70</v>
      </c>
      <c r="F824" s="68">
        <v>40</v>
      </c>
      <c r="G824" s="18">
        <v>723</v>
      </c>
      <c r="H824" s="17" t="s">
        <v>47</v>
      </c>
      <c r="I824" s="18" t="s">
        <v>32</v>
      </c>
      <c r="J824" s="69">
        <f t="shared" si="48"/>
        <v>0</v>
      </c>
      <c r="K824" s="17">
        <f t="shared" si="49"/>
        <v>723</v>
      </c>
      <c r="L824" s="17"/>
      <c r="M824" s="56">
        <v>45930</v>
      </c>
      <c r="N824" s="12">
        <f t="shared" si="43"/>
        <v>0</v>
      </c>
      <c r="O824" s="12"/>
      <c r="P824" s="12"/>
      <c r="Q824" s="12" t="s">
        <v>123</v>
      </c>
    </row>
    <row r="825" spans="1:17" ht="15.75" x14ac:dyDescent="0.25">
      <c r="A825" s="12" t="s">
        <v>121</v>
      </c>
      <c r="B825" s="12" t="str">
        <f t="shared" si="42"/>
        <v>ABIDJANPTP40</v>
      </c>
      <c r="C825" s="13" t="str">
        <f>VLOOKUP(D825,[1]equiv!$A:$B,2,FALSE)</f>
        <v>IVC</v>
      </c>
      <c r="D825" s="67" t="s">
        <v>46</v>
      </c>
      <c r="E825" s="70" t="s">
        <v>41</v>
      </c>
      <c r="F825" s="68">
        <v>40</v>
      </c>
      <c r="G825" s="18">
        <v>765</v>
      </c>
      <c r="H825" s="17" t="s">
        <v>47</v>
      </c>
      <c r="I825" s="18" t="s">
        <v>32</v>
      </c>
      <c r="J825" s="69">
        <f t="shared" si="48"/>
        <v>0</v>
      </c>
      <c r="K825" s="17">
        <f t="shared" si="49"/>
        <v>765</v>
      </c>
      <c r="L825" s="17"/>
      <c r="M825" s="56">
        <v>45930</v>
      </c>
      <c r="N825" s="12">
        <f t="shared" si="43"/>
        <v>0</v>
      </c>
      <c r="O825" s="12"/>
      <c r="P825" s="12"/>
      <c r="Q825" s="12" t="s">
        <v>123</v>
      </c>
    </row>
    <row r="826" spans="1:17" ht="15.75" x14ac:dyDescent="0.25">
      <c r="A826" s="12" t="s">
        <v>121</v>
      </c>
      <c r="B826" s="12" t="str">
        <f t="shared" si="42"/>
        <v>ABIDJANVALENCIA 40</v>
      </c>
      <c r="C826" s="13" t="str">
        <f>VLOOKUP(D826,[1]equiv!$A:$B,2,FALSE)</f>
        <v>IVC</v>
      </c>
      <c r="D826" s="67" t="s">
        <v>46</v>
      </c>
      <c r="E826" s="70" t="s">
        <v>125</v>
      </c>
      <c r="F826" s="68">
        <v>40</v>
      </c>
      <c r="G826" s="18">
        <v>778</v>
      </c>
      <c r="H826" s="17" t="s">
        <v>47</v>
      </c>
      <c r="I826" s="18" t="s">
        <v>20</v>
      </c>
      <c r="J826" s="69">
        <f t="shared" si="48"/>
        <v>0</v>
      </c>
      <c r="K826" s="17">
        <f t="shared" si="49"/>
        <v>778</v>
      </c>
      <c r="L826" s="17"/>
      <c r="M826" s="56">
        <v>45930</v>
      </c>
      <c r="N826" s="12">
        <f t="shared" si="43"/>
        <v>0</v>
      </c>
      <c r="O826" s="12"/>
      <c r="P826" s="12"/>
      <c r="Q826" s="12" t="s">
        <v>123</v>
      </c>
    </row>
    <row r="827" spans="1:17" ht="15.75" x14ac:dyDescent="0.25">
      <c r="A827" s="12" t="s">
        <v>121</v>
      </c>
      <c r="B827" s="12" t="str">
        <f t="shared" si="42"/>
        <v>ABIDJANWELLINGTON20</v>
      </c>
      <c r="C827" s="13" t="str">
        <f>VLOOKUP(D827,[1]equiv!$A:$B,2,FALSE)</f>
        <v>IVC</v>
      </c>
      <c r="D827" s="67" t="s">
        <v>46</v>
      </c>
      <c r="E827" s="70" t="s">
        <v>56</v>
      </c>
      <c r="F827" s="68">
        <v>20</v>
      </c>
      <c r="G827" s="18">
        <v>3402</v>
      </c>
      <c r="H827" s="17" t="s">
        <v>47</v>
      </c>
      <c r="I827" s="18" t="s">
        <v>32</v>
      </c>
      <c r="J827" s="69">
        <v>0</v>
      </c>
      <c r="K827" s="17">
        <f t="shared" si="49"/>
        <v>3402</v>
      </c>
      <c r="L827" s="17"/>
      <c r="M827" s="56">
        <v>45930</v>
      </c>
      <c r="N827" s="12">
        <f t="shared" si="43"/>
        <v>0</v>
      </c>
      <c r="O827" s="12"/>
      <c r="P827" s="12"/>
      <c r="Q827" s="12" t="s">
        <v>123</v>
      </c>
    </row>
    <row r="828" spans="1:17" ht="15.75" x14ac:dyDescent="0.25">
      <c r="A828" s="12" t="s">
        <v>121</v>
      </c>
      <c r="B828" s="12" t="str">
        <f t="shared" si="42"/>
        <v>ABIDJANWELLINGTON40</v>
      </c>
      <c r="C828" s="13" t="str">
        <f>VLOOKUP(D828,[1]equiv!$A:$B,2,FALSE)</f>
        <v>IVC</v>
      </c>
      <c r="D828" s="67" t="s">
        <v>46</v>
      </c>
      <c r="E828" s="70" t="s">
        <v>56</v>
      </c>
      <c r="F828" s="68">
        <v>40</v>
      </c>
      <c r="G828" s="18">
        <v>5693</v>
      </c>
      <c r="H828" s="17" t="s">
        <v>47</v>
      </c>
      <c r="I828" s="18" t="s">
        <v>32</v>
      </c>
      <c r="J828" s="69">
        <v>0</v>
      </c>
      <c r="K828" s="17">
        <f t="shared" si="49"/>
        <v>5693</v>
      </c>
      <c r="L828" s="17"/>
      <c r="M828" s="56">
        <v>45930</v>
      </c>
      <c r="N828" s="12">
        <f t="shared" si="43"/>
        <v>0</v>
      </c>
      <c r="O828" s="12"/>
      <c r="P828" s="12"/>
      <c r="Q828" s="12" t="s">
        <v>123</v>
      </c>
    </row>
    <row r="829" spans="1:17" ht="15.75" x14ac:dyDescent="0.25">
      <c r="A829" s="12" t="s">
        <v>121</v>
      </c>
      <c r="B829" s="12" t="str">
        <f t="shared" si="42"/>
        <v>CONAKRYAMSTERDAM 40</v>
      </c>
      <c r="C829" s="13" t="str">
        <f>VLOOKUP(D829,[1]equiv!$A:$B,2,FALSE)</f>
        <v>GUI</v>
      </c>
      <c r="D829" s="67" t="s">
        <v>62</v>
      </c>
      <c r="E829" s="70" t="s">
        <v>122</v>
      </c>
      <c r="F829" s="68">
        <v>40</v>
      </c>
      <c r="G829" s="18">
        <v>1174</v>
      </c>
      <c r="H829" s="17" t="s">
        <v>47</v>
      </c>
      <c r="I829" s="18" t="s">
        <v>20</v>
      </c>
      <c r="J829" s="69">
        <v>0</v>
      </c>
      <c r="K829" s="17">
        <f t="shared" si="49"/>
        <v>1174</v>
      </c>
      <c r="L829" s="17"/>
      <c r="M829" s="56">
        <v>45930</v>
      </c>
      <c r="N829" s="12">
        <f t="shared" si="43"/>
        <v>0</v>
      </c>
      <c r="O829" s="12"/>
      <c r="P829" s="12"/>
      <c r="Q829" s="12" t="s">
        <v>123</v>
      </c>
    </row>
    <row r="830" spans="1:17" ht="15.75" x14ac:dyDescent="0.25">
      <c r="A830" s="12" t="s">
        <v>121</v>
      </c>
      <c r="B830" s="12" t="str">
        <f t="shared" si="42"/>
        <v>CONAKRYAMSTERDAM 20</v>
      </c>
      <c r="C830" s="13" t="str">
        <f>VLOOKUP(D830,[1]equiv!$A:$B,2,FALSE)</f>
        <v>GUI</v>
      </c>
      <c r="D830" s="67" t="s">
        <v>62</v>
      </c>
      <c r="E830" s="53" t="s">
        <v>122</v>
      </c>
      <c r="F830" s="68">
        <v>20</v>
      </c>
      <c r="G830" s="18">
        <v>712</v>
      </c>
      <c r="H830" s="17" t="s">
        <v>47</v>
      </c>
      <c r="I830" s="18" t="s">
        <v>20</v>
      </c>
      <c r="J830" s="69">
        <v>0</v>
      </c>
      <c r="K830" s="17">
        <f t="shared" si="49"/>
        <v>712</v>
      </c>
      <c r="L830" s="17"/>
      <c r="M830" s="56">
        <v>45930</v>
      </c>
      <c r="N830" s="12">
        <f t="shared" si="43"/>
        <v>0</v>
      </c>
      <c r="O830" s="12"/>
      <c r="P830" s="12"/>
      <c r="Q830" s="12" t="s">
        <v>123</v>
      </c>
    </row>
    <row r="831" spans="1:17" ht="15.75" x14ac:dyDescent="0.25">
      <c r="A831" s="12" t="s">
        <v>121</v>
      </c>
      <c r="B831" s="12" t="str">
        <f t="shared" si="42"/>
        <v>CONAKRYANTWERP 40</v>
      </c>
      <c r="C831" s="13" t="str">
        <f>VLOOKUP(D831,[1]equiv!$A:$B,2,FALSE)</f>
        <v>GUI</v>
      </c>
      <c r="D831" s="67" t="s">
        <v>62</v>
      </c>
      <c r="E831" s="53" t="s">
        <v>124</v>
      </c>
      <c r="F831" s="68">
        <v>40</v>
      </c>
      <c r="G831" s="18">
        <v>1094</v>
      </c>
      <c r="H831" s="17" t="s">
        <v>47</v>
      </c>
      <c r="I831" s="18" t="s">
        <v>20</v>
      </c>
      <c r="J831" s="69">
        <v>0</v>
      </c>
      <c r="K831" s="17">
        <f t="shared" si="49"/>
        <v>1094</v>
      </c>
      <c r="L831" s="17"/>
      <c r="M831" s="56">
        <v>45930</v>
      </c>
      <c r="N831" s="12">
        <f t="shared" si="43"/>
        <v>0</v>
      </c>
      <c r="O831" s="12"/>
      <c r="P831" s="12"/>
      <c r="Q831" s="12" t="s">
        <v>123</v>
      </c>
    </row>
    <row r="832" spans="1:17" ht="15.75" x14ac:dyDescent="0.25">
      <c r="A832" s="12" t="s">
        <v>121</v>
      </c>
      <c r="B832" s="12" t="str">
        <f t="shared" si="42"/>
        <v>CONAKRYANTWERP 20</v>
      </c>
      <c r="C832" s="13" t="str">
        <f>VLOOKUP(D832,[1]equiv!$A:$B,2,FALSE)</f>
        <v>GUI</v>
      </c>
      <c r="D832" s="67" t="s">
        <v>62</v>
      </c>
      <c r="E832" s="70" t="s">
        <v>124</v>
      </c>
      <c r="F832" s="68">
        <v>20</v>
      </c>
      <c r="G832" s="18">
        <v>632</v>
      </c>
      <c r="H832" s="17" t="s">
        <v>47</v>
      </c>
      <c r="I832" s="18" t="s">
        <v>20</v>
      </c>
      <c r="J832" s="69">
        <v>0</v>
      </c>
      <c r="K832" s="17">
        <f t="shared" si="49"/>
        <v>632</v>
      </c>
      <c r="L832" s="17"/>
      <c r="M832" s="56">
        <v>45930</v>
      </c>
      <c r="N832" s="12">
        <f t="shared" si="43"/>
        <v>0</v>
      </c>
      <c r="O832" s="12"/>
      <c r="P832" s="12"/>
      <c r="Q832" s="12" t="s">
        <v>123</v>
      </c>
    </row>
    <row r="833" spans="1:17" ht="15.75" x14ac:dyDescent="0.25">
      <c r="A833" s="12" t="s">
        <v>121</v>
      </c>
      <c r="B833" s="12" t="str">
        <f t="shared" si="42"/>
        <v>CONAKRYBARCELONA40</v>
      </c>
      <c r="C833" s="13" t="str">
        <f>VLOOKUP(D833,[1]equiv!$A:$B,2,FALSE)</f>
        <v>GUI</v>
      </c>
      <c r="D833" s="67" t="s">
        <v>62</v>
      </c>
      <c r="E833" s="70" t="s">
        <v>51</v>
      </c>
      <c r="F833" s="68">
        <v>40</v>
      </c>
      <c r="G833" s="18">
        <v>1288</v>
      </c>
      <c r="H833" s="17" t="s">
        <v>47</v>
      </c>
      <c r="I833" s="18" t="s">
        <v>20</v>
      </c>
      <c r="J833" s="69">
        <v>0</v>
      </c>
      <c r="K833" s="17">
        <f t="shared" si="49"/>
        <v>1288</v>
      </c>
      <c r="L833" s="17"/>
      <c r="M833" s="56">
        <v>45930</v>
      </c>
      <c r="N833" s="12">
        <f t="shared" si="43"/>
        <v>0</v>
      </c>
      <c r="O833" s="12"/>
      <c r="P833" s="12"/>
      <c r="Q833" s="12" t="s">
        <v>123</v>
      </c>
    </row>
    <row r="834" spans="1:17" ht="15.75" x14ac:dyDescent="0.25">
      <c r="A834" s="12" t="s">
        <v>121</v>
      </c>
      <c r="B834" s="12" t="str">
        <f t="shared" si="42"/>
        <v>CONAKRYBatam40</v>
      </c>
      <c r="C834" s="13" t="str">
        <f>VLOOKUP(D834,[1]equiv!$A:$B,2,FALSE)</f>
        <v>GUI</v>
      </c>
      <c r="D834" s="67" t="s">
        <v>62</v>
      </c>
      <c r="E834" s="70" t="s">
        <v>36</v>
      </c>
      <c r="F834" s="68">
        <v>40</v>
      </c>
      <c r="G834" s="18">
        <v>1603</v>
      </c>
      <c r="H834" s="17" t="s">
        <v>47</v>
      </c>
      <c r="I834" s="18" t="s">
        <v>32</v>
      </c>
      <c r="J834" s="69">
        <f t="shared" ref="J834:J847" si="50">+IFERROR(VLOOKUP(A834&amp;B834,surcharges, 6,FALSE),0)</f>
        <v>0</v>
      </c>
      <c r="K834" s="17">
        <f t="shared" si="49"/>
        <v>1603</v>
      </c>
      <c r="L834" s="17"/>
      <c r="M834" s="56">
        <v>45930</v>
      </c>
      <c r="N834" s="12">
        <f t="shared" si="43"/>
        <v>0</v>
      </c>
      <c r="O834" s="12"/>
      <c r="P834" s="12"/>
      <c r="Q834" s="12" t="s">
        <v>123</v>
      </c>
    </row>
    <row r="835" spans="1:17" ht="15.75" x14ac:dyDescent="0.25">
      <c r="A835" s="12" t="s">
        <v>121</v>
      </c>
      <c r="B835" s="12" t="str">
        <f t="shared" si="42"/>
        <v>CONAKRYHAMBURG40</v>
      </c>
      <c r="C835" s="13" t="str">
        <f>VLOOKUP(D835,[1]equiv!$A:$B,2,FALSE)</f>
        <v>GUI</v>
      </c>
      <c r="D835" s="67" t="s">
        <v>62</v>
      </c>
      <c r="E835" s="70" t="s">
        <v>52</v>
      </c>
      <c r="F835" s="68">
        <v>40</v>
      </c>
      <c r="G835" s="18">
        <v>1219</v>
      </c>
      <c r="H835" s="17" t="s">
        <v>47</v>
      </c>
      <c r="I835" s="18" t="s">
        <v>20</v>
      </c>
      <c r="J835" s="69">
        <f t="shared" si="50"/>
        <v>0</v>
      </c>
      <c r="K835" s="17">
        <f t="shared" si="49"/>
        <v>1219</v>
      </c>
      <c r="L835" s="17"/>
      <c r="M835" s="56">
        <v>45930</v>
      </c>
      <c r="N835" s="12">
        <f t="shared" si="43"/>
        <v>0</v>
      </c>
      <c r="O835" s="12"/>
      <c r="P835" s="12"/>
      <c r="Q835" s="12" t="s">
        <v>123</v>
      </c>
    </row>
    <row r="836" spans="1:17" ht="15.75" x14ac:dyDescent="0.25">
      <c r="A836" s="12" t="s">
        <v>121</v>
      </c>
      <c r="B836" s="12" t="str">
        <f t="shared" si="42"/>
        <v>CONAKRYPASIR GUDANG40</v>
      </c>
      <c r="C836" s="13" t="str">
        <f>VLOOKUP(D836,[1]equiv!$A:$B,2,FALSE)</f>
        <v>GUI</v>
      </c>
      <c r="D836" s="67" t="s">
        <v>62</v>
      </c>
      <c r="E836" s="70" t="s">
        <v>53</v>
      </c>
      <c r="F836" s="68">
        <v>40</v>
      </c>
      <c r="G836" s="18">
        <v>855</v>
      </c>
      <c r="H836" s="17" t="s">
        <v>47</v>
      </c>
      <c r="I836" s="18" t="s">
        <v>32</v>
      </c>
      <c r="J836" s="69">
        <f t="shared" si="50"/>
        <v>0</v>
      </c>
      <c r="K836" s="17">
        <f t="shared" si="49"/>
        <v>855</v>
      </c>
      <c r="L836" s="17"/>
      <c r="M836" s="56">
        <v>45930</v>
      </c>
      <c r="N836" s="12">
        <f t="shared" si="43"/>
        <v>0</v>
      </c>
      <c r="O836" s="12"/>
      <c r="P836" s="12"/>
      <c r="Q836" s="12" t="s">
        <v>123</v>
      </c>
    </row>
    <row r="837" spans="1:17" ht="15.75" x14ac:dyDescent="0.25">
      <c r="A837" s="12" t="s">
        <v>121</v>
      </c>
      <c r="B837" s="12" t="str">
        <f t="shared" si="42"/>
        <v>CONAKRYSURABAYA40</v>
      </c>
      <c r="C837" s="13" t="str">
        <f>VLOOKUP(D837,[1]equiv!$A:$B,2,FALSE)</f>
        <v>GUI</v>
      </c>
      <c r="D837" s="67" t="s">
        <v>62</v>
      </c>
      <c r="E837" s="70" t="s">
        <v>70</v>
      </c>
      <c r="F837" s="68">
        <v>40</v>
      </c>
      <c r="G837" s="18">
        <v>1053</v>
      </c>
      <c r="H837" s="17" t="s">
        <v>47</v>
      </c>
      <c r="I837" s="18" t="s">
        <v>32</v>
      </c>
      <c r="J837" s="69">
        <f t="shared" si="50"/>
        <v>0</v>
      </c>
      <c r="K837" s="17">
        <f t="shared" si="49"/>
        <v>1053</v>
      </c>
      <c r="L837" s="17"/>
      <c r="M837" s="56">
        <v>45930</v>
      </c>
      <c r="N837" s="12">
        <f t="shared" si="43"/>
        <v>0</v>
      </c>
      <c r="O837" s="12"/>
      <c r="P837" s="12"/>
      <c r="Q837" s="12" t="s">
        <v>123</v>
      </c>
    </row>
    <row r="838" spans="1:17" ht="15.75" x14ac:dyDescent="0.25">
      <c r="A838" s="12" t="s">
        <v>121</v>
      </c>
      <c r="B838" s="12" t="str">
        <f t="shared" si="42"/>
        <v>CONAKRYPTP40</v>
      </c>
      <c r="C838" s="13" t="str">
        <f>VLOOKUP(D838,[1]equiv!$A:$B,2,FALSE)</f>
        <v>GUI</v>
      </c>
      <c r="D838" s="67" t="s">
        <v>62</v>
      </c>
      <c r="E838" s="70" t="s">
        <v>41</v>
      </c>
      <c r="F838" s="68">
        <v>40</v>
      </c>
      <c r="G838" s="18">
        <v>1167</v>
      </c>
      <c r="H838" s="17" t="s">
        <v>47</v>
      </c>
      <c r="I838" s="18" t="s">
        <v>32</v>
      </c>
      <c r="J838" s="69">
        <f t="shared" si="50"/>
        <v>0</v>
      </c>
      <c r="K838" s="17">
        <f t="shared" si="49"/>
        <v>1167</v>
      </c>
      <c r="L838" s="17"/>
      <c r="M838" s="56">
        <v>45930</v>
      </c>
      <c r="N838" s="12">
        <f t="shared" si="43"/>
        <v>0</v>
      </c>
      <c r="O838" s="12"/>
      <c r="P838" s="12"/>
      <c r="Q838" s="12" t="s">
        <v>123</v>
      </c>
    </row>
    <row r="839" spans="1:17" ht="15.75" x14ac:dyDescent="0.25">
      <c r="A839" s="12" t="s">
        <v>121</v>
      </c>
      <c r="B839" s="12" t="str">
        <f t="shared" ref="B839:B847" si="51">+D839&amp;E839&amp;F839</f>
        <v>CONAKRYVALENCIA 40</v>
      </c>
      <c r="C839" s="13" t="str">
        <f>VLOOKUP(D839,[1]equiv!$A:$B,2,FALSE)</f>
        <v>GUI</v>
      </c>
      <c r="D839" s="67" t="s">
        <v>62</v>
      </c>
      <c r="E839" s="70" t="s">
        <v>125</v>
      </c>
      <c r="F839" s="68">
        <v>40</v>
      </c>
      <c r="G839" s="18">
        <v>1288</v>
      </c>
      <c r="H839" s="17" t="s">
        <v>47</v>
      </c>
      <c r="I839" s="18" t="s">
        <v>20</v>
      </c>
      <c r="J839" s="69">
        <f t="shared" si="50"/>
        <v>0</v>
      </c>
      <c r="K839" s="17">
        <f t="shared" si="49"/>
        <v>1288</v>
      </c>
      <c r="L839" s="17"/>
      <c r="M839" s="56">
        <v>45930</v>
      </c>
      <c r="N839" s="12">
        <f t="shared" si="43"/>
        <v>0</v>
      </c>
      <c r="O839" s="12"/>
      <c r="P839" s="12"/>
      <c r="Q839" s="12" t="s">
        <v>123</v>
      </c>
    </row>
    <row r="840" spans="1:17" ht="15.75" x14ac:dyDescent="0.25">
      <c r="A840" s="12" t="s">
        <v>121</v>
      </c>
      <c r="B840" s="12" t="str">
        <f t="shared" si="51"/>
        <v>DOUALAAMSTERDAM 20</v>
      </c>
      <c r="C840" s="13" t="str">
        <f>VLOOKUP(D840,[1]equiv!$A:$B,2,FALSE)</f>
        <v>CAM</v>
      </c>
      <c r="D840" s="67" t="s">
        <v>65</v>
      </c>
      <c r="E840" s="70" t="s">
        <v>122</v>
      </c>
      <c r="F840" s="68">
        <v>20</v>
      </c>
      <c r="G840" s="18">
        <v>709</v>
      </c>
      <c r="H840" s="17" t="s">
        <v>47</v>
      </c>
      <c r="I840" s="18" t="s">
        <v>20</v>
      </c>
      <c r="J840" s="69">
        <f t="shared" si="50"/>
        <v>0</v>
      </c>
      <c r="K840" s="17">
        <f t="shared" si="49"/>
        <v>709</v>
      </c>
      <c r="L840" s="17"/>
      <c r="M840" s="56">
        <v>45930</v>
      </c>
      <c r="N840" s="12">
        <f t="shared" si="43"/>
        <v>0</v>
      </c>
      <c r="O840" s="12"/>
      <c r="P840" s="12"/>
      <c r="Q840" s="12" t="s">
        <v>123</v>
      </c>
    </row>
    <row r="841" spans="1:17" ht="15.75" x14ac:dyDescent="0.25">
      <c r="A841" s="12" t="s">
        <v>121</v>
      </c>
      <c r="B841" s="12" t="str">
        <f t="shared" si="51"/>
        <v>DOUALAAMSTERDAM 40</v>
      </c>
      <c r="C841" s="13" t="str">
        <f>VLOOKUP(D841,[1]equiv!$A:$B,2,FALSE)</f>
        <v>CAM</v>
      </c>
      <c r="D841" s="67" t="s">
        <v>65</v>
      </c>
      <c r="E841" s="53" t="s">
        <v>122</v>
      </c>
      <c r="F841" s="68">
        <v>40</v>
      </c>
      <c r="G841" s="18">
        <v>1033</v>
      </c>
      <c r="H841" s="17" t="s">
        <v>47</v>
      </c>
      <c r="I841" s="18" t="s">
        <v>20</v>
      </c>
      <c r="J841" s="69">
        <f t="shared" si="50"/>
        <v>0</v>
      </c>
      <c r="K841" s="17">
        <f t="shared" si="49"/>
        <v>1033</v>
      </c>
      <c r="L841" s="17"/>
      <c r="M841" s="56">
        <v>45930</v>
      </c>
      <c r="N841" s="12">
        <f t="shared" si="43"/>
        <v>0</v>
      </c>
      <c r="O841" s="12"/>
      <c r="P841" s="12"/>
      <c r="Q841" s="12" t="s">
        <v>123</v>
      </c>
    </row>
    <row r="842" spans="1:17" ht="15.75" x14ac:dyDescent="0.25">
      <c r="A842" s="12" t="s">
        <v>121</v>
      </c>
      <c r="B842" s="12" t="str">
        <f t="shared" si="51"/>
        <v>DOUALAANTWERP 20</v>
      </c>
      <c r="C842" s="13" t="str">
        <f>VLOOKUP(D842,[1]equiv!$A:$B,2,FALSE)</f>
        <v>CAM</v>
      </c>
      <c r="D842" s="67" t="s">
        <v>65</v>
      </c>
      <c r="E842" s="53" t="s">
        <v>124</v>
      </c>
      <c r="F842" s="68">
        <v>20</v>
      </c>
      <c r="G842" s="18">
        <v>604</v>
      </c>
      <c r="H842" s="17" t="s">
        <v>47</v>
      </c>
      <c r="I842" s="18" t="s">
        <v>20</v>
      </c>
      <c r="J842" s="69">
        <f t="shared" si="50"/>
        <v>0</v>
      </c>
      <c r="K842" s="17">
        <f t="shared" si="49"/>
        <v>604</v>
      </c>
      <c r="L842" s="17"/>
      <c r="M842" s="56">
        <v>45930</v>
      </c>
      <c r="N842" s="12">
        <f t="shared" si="43"/>
        <v>0</v>
      </c>
      <c r="O842" s="12"/>
      <c r="P842" s="12"/>
      <c r="Q842" s="12" t="s">
        <v>123</v>
      </c>
    </row>
    <row r="843" spans="1:17" ht="15.75" x14ac:dyDescent="0.25">
      <c r="A843" s="12" t="s">
        <v>121</v>
      </c>
      <c r="B843" s="12" t="str">
        <f t="shared" si="51"/>
        <v>DOUALAANTWERP 40</v>
      </c>
      <c r="C843" s="13" t="str">
        <f>VLOOKUP(D843,[1]equiv!$A:$B,2,FALSE)</f>
        <v>CAM</v>
      </c>
      <c r="D843" s="67" t="s">
        <v>65</v>
      </c>
      <c r="E843" s="70" t="s">
        <v>124</v>
      </c>
      <c r="F843" s="68">
        <v>40</v>
      </c>
      <c r="G843" s="18">
        <v>953</v>
      </c>
      <c r="H843" s="17" t="s">
        <v>47</v>
      </c>
      <c r="I843" s="18" t="s">
        <v>20</v>
      </c>
      <c r="J843" s="69">
        <f t="shared" si="50"/>
        <v>0</v>
      </c>
      <c r="K843" s="17">
        <f t="shared" si="49"/>
        <v>953</v>
      </c>
      <c r="L843" s="17"/>
      <c r="M843" s="56">
        <v>45930</v>
      </c>
      <c r="N843" s="12">
        <f t="shared" si="43"/>
        <v>0</v>
      </c>
      <c r="O843" s="12"/>
      <c r="P843" s="12"/>
      <c r="Q843" s="12" t="s">
        <v>123</v>
      </c>
    </row>
    <row r="844" spans="1:17" ht="15.75" x14ac:dyDescent="0.25">
      <c r="A844" s="12" t="s">
        <v>121</v>
      </c>
      <c r="B844" s="12" t="str">
        <f t="shared" si="51"/>
        <v>DOUALAVALENCIA 40</v>
      </c>
      <c r="C844" s="13" t="str">
        <f>VLOOKUP(D844,[1]equiv!$A:$B,2,FALSE)</f>
        <v>CAM</v>
      </c>
      <c r="D844" s="67" t="s">
        <v>65</v>
      </c>
      <c r="E844" s="70" t="s">
        <v>125</v>
      </c>
      <c r="F844" s="68">
        <v>40</v>
      </c>
      <c r="G844" s="18">
        <v>997</v>
      </c>
      <c r="H844" s="17" t="s">
        <v>47</v>
      </c>
      <c r="I844" s="18" t="s">
        <v>20</v>
      </c>
      <c r="J844" s="69">
        <f t="shared" si="50"/>
        <v>0</v>
      </c>
      <c r="K844" s="17">
        <f t="shared" si="49"/>
        <v>997</v>
      </c>
      <c r="L844" s="17"/>
      <c r="M844" s="56">
        <v>45930</v>
      </c>
      <c r="N844" s="12">
        <f t="shared" si="43"/>
        <v>0</v>
      </c>
      <c r="O844" s="12"/>
      <c r="P844" s="12"/>
      <c r="Q844" s="12" t="s">
        <v>123</v>
      </c>
    </row>
    <row r="845" spans="1:17" ht="15.75" x14ac:dyDescent="0.25">
      <c r="A845" s="12" t="s">
        <v>121</v>
      </c>
      <c r="B845" s="12" t="str">
        <f t="shared" si="51"/>
        <v>FREETOWNAMSTERDAM 40</v>
      </c>
      <c r="C845" s="13" t="str">
        <f>VLOOKUP(D845,[1]equiv!$A:$B,2,FALSE)</f>
        <v>SLE</v>
      </c>
      <c r="D845" s="67" t="s">
        <v>67</v>
      </c>
      <c r="E845" s="70" t="s">
        <v>122</v>
      </c>
      <c r="F845" s="68">
        <v>40</v>
      </c>
      <c r="G845" s="18">
        <v>1606</v>
      </c>
      <c r="H845" s="17" t="s">
        <v>47</v>
      </c>
      <c r="I845" s="18" t="s">
        <v>20</v>
      </c>
      <c r="J845" s="69">
        <f t="shared" si="50"/>
        <v>0</v>
      </c>
      <c r="K845" s="17">
        <f t="shared" si="49"/>
        <v>1606</v>
      </c>
      <c r="L845" s="17"/>
      <c r="M845" s="56">
        <v>45930</v>
      </c>
      <c r="N845" s="12">
        <f t="shared" si="43"/>
        <v>0</v>
      </c>
      <c r="O845" s="12"/>
      <c r="P845" s="12"/>
      <c r="Q845" s="12" t="s">
        <v>123</v>
      </c>
    </row>
    <row r="846" spans="1:17" ht="15.75" x14ac:dyDescent="0.25">
      <c r="A846" s="12" t="s">
        <v>121</v>
      </c>
      <c r="B846" s="12" t="str">
        <f t="shared" si="51"/>
        <v>FREETOWNANTWERP 20</v>
      </c>
      <c r="C846" s="13" t="str">
        <f>VLOOKUP(D846,[1]equiv!$A:$B,2,FALSE)</f>
        <v>SLE</v>
      </c>
      <c r="D846" s="67" t="s">
        <v>67</v>
      </c>
      <c r="E846" s="70" t="s">
        <v>124</v>
      </c>
      <c r="F846" s="68">
        <v>20</v>
      </c>
      <c r="G846" s="18">
        <v>759</v>
      </c>
      <c r="H846" s="17" t="s">
        <v>47</v>
      </c>
      <c r="I846" s="18" t="s">
        <v>20</v>
      </c>
      <c r="J846" s="69">
        <f t="shared" si="50"/>
        <v>0</v>
      </c>
      <c r="K846" s="17">
        <f t="shared" si="49"/>
        <v>759</v>
      </c>
      <c r="L846" s="17"/>
      <c r="M846" s="56">
        <v>45930</v>
      </c>
      <c r="N846" s="12">
        <f t="shared" si="43"/>
        <v>0</v>
      </c>
      <c r="O846" s="12"/>
      <c r="P846" s="12"/>
      <c r="Q846" s="12" t="s">
        <v>123</v>
      </c>
    </row>
    <row r="847" spans="1:17" ht="15.75" x14ac:dyDescent="0.25">
      <c r="A847" s="12" t="s">
        <v>121</v>
      </c>
      <c r="B847" s="12" t="str">
        <f t="shared" si="51"/>
        <v>FREETOWNANTWERP 40</v>
      </c>
      <c r="C847" s="13" t="str">
        <f>VLOOKUP(D847,[1]equiv!$A:$B,2,FALSE)</f>
        <v>SLE</v>
      </c>
      <c r="D847" s="67" t="s">
        <v>67</v>
      </c>
      <c r="E847" s="53" t="s">
        <v>124</v>
      </c>
      <c r="F847" s="68">
        <v>40</v>
      </c>
      <c r="G847" s="18">
        <v>1378</v>
      </c>
      <c r="H847" s="17" t="s">
        <v>47</v>
      </c>
      <c r="I847" s="18" t="s">
        <v>20</v>
      </c>
      <c r="J847" s="69">
        <f t="shared" si="50"/>
        <v>0</v>
      </c>
      <c r="K847" s="17">
        <f t="shared" si="49"/>
        <v>1378</v>
      </c>
      <c r="L847" s="17"/>
      <c r="M847" s="56">
        <v>45930</v>
      </c>
      <c r="N847" s="12">
        <f t="shared" si="43"/>
        <v>0</v>
      </c>
      <c r="O847" s="12"/>
      <c r="P847" s="12"/>
      <c r="Q847" s="12" t="s">
        <v>123</v>
      </c>
    </row>
    <row r="848" spans="1:17" ht="15.75" x14ac:dyDescent="0.25">
      <c r="A848" s="12" t="s">
        <v>121</v>
      </c>
      <c r="B848" s="12" t="str">
        <f>+D848&amp;E847&amp;F847</f>
        <v>FREETOWNANTWERP 40</v>
      </c>
      <c r="C848" s="13" t="str">
        <f>VLOOKUP(D848,[1]equiv!$A:$B,2,FALSE)</f>
        <v>SLE</v>
      </c>
      <c r="D848" s="67" t="s">
        <v>67</v>
      </c>
      <c r="E848" s="70" t="s">
        <v>51</v>
      </c>
      <c r="F848" s="68">
        <v>40</v>
      </c>
      <c r="G848" s="18">
        <v>1822</v>
      </c>
      <c r="H848" s="17" t="s">
        <v>47</v>
      </c>
      <c r="I848" s="18" t="s">
        <v>20</v>
      </c>
      <c r="J848" s="69">
        <f>+IFERROR(VLOOKUP(A849&amp;B849,surcharges, 6,FALSE),0)</f>
        <v>0</v>
      </c>
      <c r="K848" s="17">
        <f t="shared" si="49"/>
        <v>1822</v>
      </c>
      <c r="L848" s="17"/>
      <c r="M848" s="56">
        <v>45930</v>
      </c>
      <c r="N848" s="12">
        <f t="shared" si="43"/>
        <v>0</v>
      </c>
      <c r="O848" s="12"/>
      <c r="P848" s="12"/>
      <c r="Q848" s="12" t="s">
        <v>123</v>
      </c>
    </row>
    <row r="849" spans="1:17" ht="15.75" x14ac:dyDescent="0.25">
      <c r="A849" s="12" t="s">
        <v>121</v>
      </c>
      <c r="B849" s="12" t="str">
        <f>+D849&amp;E848&amp;F848</f>
        <v>FREETOWNBARCELONA40</v>
      </c>
      <c r="C849" s="13" t="str">
        <f>VLOOKUP(D849,[1]equiv!$A:$B,2,FALSE)</f>
        <v>SLE</v>
      </c>
      <c r="D849" s="67" t="s">
        <v>67</v>
      </c>
      <c r="E849" s="70" t="s">
        <v>69</v>
      </c>
      <c r="F849" s="68">
        <v>40</v>
      </c>
      <c r="G849" s="18">
        <v>1572</v>
      </c>
      <c r="H849" s="17" t="s">
        <v>47</v>
      </c>
      <c r="I849" s="18" t="s">
        <v>20</v>
      </c>
      <c r="J849" s="69">
        <f>+IFERROR(VLOOKUP(A850&amp;B850,surcharges, 6,FALSE),0)</f>
        <v>0</v>
      </c>
      <c r="K849" s="17">
        <f t="shared" si="49"/>
        <v>1572</v>
      </c>
      <c r="L849" s="17"/>
      <c r="M849" s="56">
        <v>45930</v>
      </c>
      <c r="N849" s="12">
        <f t="shared" si="43"/>
        <v>0</v>
      </c>
      <c r="O849" s="12"/>
      <c r="P849" s="12"/>
      <c r="Q849" s="12" t="s">
        <v>123</v>
      </c>
    </row>
    <row r="850" spans="1:17" ht="15.75" x14ac:dyDescent="0.25">
      <c r="A850" s="12" t="s">
        <v>121</v>
      </c>
      <c r="B850" s="12" t="str">
        <f>+D850&amp;E849&amp;F849</f>
        <v>FREETOWNGENOA40</v>
      </c>
      <c r="C850" s="13" t="str">
        <f>VLOOKUP(D850,[1]equiv!$A:$B,2,FALSE)</f>
        <v>SLE</v>
      </c>
      <c r="D850" s="67" t="s">
        <v>67</v>
      </c>
      <c r="E850" s="70" t="s">
        <v>69</v>
      </c>
      <c r="F850" s="68">
        <v>20</v>
      </c>
      <c r="G850" s="18">
        <v>1026</v>
      </c>
      <c r="H850" s="17" t="s">
        <v>47</v>
      </c>
      <c r="I850" s="18" t="s">
        <v>20</v>
      </c>
      <c r="J850" s="69">
        <f>+IFERROR(VLOOKUP(A851&amp;B851,surcharges, 6,FALSE),0)</f>
        <v>0</v>
      </c>
      <c r="K850" s="17">
        <f t="shared" si="49"/>
        <v>1026</v>
      </c>
      <c r="L850" s="17"/>
      <c r="M850" s="56">
        <v>45930</v>
      </c>
      <c r="N850" s="12">
        <f t="shared" si="43"/>
        <v>0</v>
      </c>
      <c r="O850" s="12"/>
      <c r="P850" s="12"/>
      <c r="Q850" s="12" t="s">
        <v>123</v>
      </c>
    </row>
    <row r="851" spans="1:17" ht="15.75" x14ac:dyDescent="0.25">
      <c r="A851" s="12" t="s">
        <v>121</v>
      </c>
      <c r="B851" s="12" t="str">
        <f>+D851&amp;E850&amp;F850</f>
        <v>FREETOWNGENOA20</v>
      </c>
      <c r="C851" s="13" t="str">
        <f>VLOOKUP(D851,[1]equiv!$A:$B,2,FALSE)</f>
        <v>SLE</v>
      </c>
      <c r="D851" s="67" t="s">
        <v>67</v>
      </c>
      <c r="E851" s="70" t="s">
        <v>52</v>
      </c>
      <c r="F851" s="68">
        <v>40</v>
      </c>
      <c r="G851" s="18">
        <v>1603</v>
      </c>
      <c r="H851" s="17" t="s">
        <v>47</v>
      </c>
      <c r="I851" s="18" t="s">
        <v>20</v>
      </c>
      <c r="J851" s="69">
        <f>+IFERROR(VLOOKUP(A852&amp;B852,surcharges, 6,FALSE),0)</f>
        <v>0</v>
      </c>
      <c r="K851" s="17">
        <f t="shared" si="49"/>
        <v>1603</v>
      </c>
      <c r="L851" s="17"/>
      <c r="M851" s="56">
        <v>45930</v>
      </c>
      <c r="N851" s="12">
        <f t="shared" si="43"/>
        <v>0</v>
      </c>
      <c r="O851" s="12"/>
      <c r="P851" s="12"/>
      <c r="Q851" s="12" t="s">
        <v>123</v>
      </c>
    </row>
    <row r="852" spans="1:17" ht="15.75" x14ac:dyDescent="0.25">
      <c r="A852" s="12" t="s">
        <v>121</v>
      </c>
      <c r="B852" s="12" t="str">
        <f>+D852&amp;E851&amp;F851</f>
        <v>FREETOWNHAMBURG40</v>
      </c>
      <c r="C852" s="13" t="str">
        <f>VLOOKUP(D852,[1]equiv!$A:$B,2,FALSE)</f>
        <v>SLE</v>
      </c>
      <c r="D852" s="67" t="s">
        <v>67</v>
      </c>
      <c r="E852" s="70" t="s">
        <v>53</v>
      </c>
      <c r="F852" s="68">
        <v>40</v>
      </c>
      <c r="G852" s="18">
        <v>1519</v>
      </c>
      <c r="H852" s="17" t="s">
        <v>47</v>
      </c>
      <c r="I852" s="18" t="s">
        <v>32</v>
      </c>
      <c r="J852" s="69">
        <f>+IFERROR(VLOOKUP(#REF!&amp;#REF!,surcharges, 6,FALSE),0)</f>
        <v>0</v>
      </c>
      <c r="K852" s="17">
        <f t="shared" si="49"/>
        <v>1519</v>
      </c>
      <c r="L852" s="17"/>
      <c r="M852" s="56">
        <v>45930</v>
      </c>
      <c r="N852" s="12">
        <f t="shared" si="43"/>
        <v>0</v>
      </c>
      <c r="O852" s="12"/>
      <c r="P852" s="12"/>
      <c r="Q852" s="12" t="s">
        <v>123</v>
      </c>
    </row>
    <row r="853" spans="1:17" ht="15.75" x14ac:dyDescent="0.25">
      <c r="A853" s="12" t="s">
        <v>121</v>
      </c>
      <c r="B853" s="12" t="str">
        <f t="shared" ref="B853:B916" si="52">+D853&amp;E853&amp;F853</f>
        <v>FREETOWNPORT KLANG40</v>
      </c>
      <c r="C853" s="13" t="str">
        <f>VLOOKUP(D853,[1]equiv!$A:$B,2,FALSE)</f>
        <v>SLE</v>
      </c>
      <c r="D853" s="67" t="s">
        <v>67</v>
      </c>
      <c r="E853" s="70" t="s">
        <v>104</v>
      </c>
      <c r="F853" s="68">
        <v>40</v>
      </c>
      <c r="G853" s="18">
        <v>1969</v>
      </c>
      <c r="H853" s="17" t="s">
        <v>47</v>
      </c>
      <c r="I853" s="18" t="s">
        <v>32</v>
      </c>
      <c r="J853" s="69">
        <f>+IFERROR(VLOOKUP(A853&amp;B853,surcharges, 6,FALSE),0)</f>
        <v>0</v>
      </c>
      <c r="K853" s="17">
        <f t="shared" si="49"/>
        <v>1969</v>
      </c>
      <c r="L853" s="17"/>
      <c r="M853" s="56">
        <v>45930</v>
      </c>
      <c r="N853" s="12">
        <f t="shared" si="43"/>
        <v>0</v>
      </c>
      <c r="O853" s="12"/>
      <c r="P853" s="12"/>
      <c r="Q853" s="12" t="s">
        <v>123</v>
      </c>
    </row>
    <row r="854" spans="1:17" ht="15.75" x14ac:dyDescent="0.25">
      <c r="A854" s="12" t="s">
        <v>121</v>
      </c>
      <c r="B854" s="12" t="str">
        <f t="shared" si="52"/>
        <v>FREETOWNSURABAYA40</v>
      </c>
      <c r="C854" s="13" t="str">
        <f>VLOOKUP(D854,[1]equiv!$A:$B,2,FALSE)</f>
        <v>SLE</v>
      </c>
      <c r="D854" s="67" t="s">
        <v>67</v>
      </c>
      <c r="E854" s="70" t="s">
        <v>70</v>
      </c>
      <c r="F854" s="68">
        <v>40</v>
      </c>
      <c r="G854" s="18">
        <v>1397</v>
      </c>
      <c r="H854" s="17" t="s">
        <v>47</v>
      </c>
      <c r="I854" s="18" t="s">
        <v>32</v>
      </c>
      <c r="J854" s="69">
        <f>+IFERROR(VLOOKUP(A854&amp;B854,surcharges, 6,FALSE),0)</f>
        <v>0</v>
      </c>
      <c r="K854" s="17">
        <f t="shared" si="49"/>
        <v>1397</v>
      </c>
      <c r="L854" s="17"/>
      <c r="M854" s="56">
        <v>45930</v>
      </c>
      <c r="N854" s="12">
        <f t="shared" si="43"/>
        <v>0</v>
      </c>
      <c r="O854" s="12"/>
      <c r="P854" s="12"/>
      <c r="Q854" s="12" t="s">
        <v>123</v>
      </c>
    </row>
    <row r="855" spans="1:17" ht="15.75" x14ac:dyDescent="0.25">
      <c r="A855" s="12" t="s">
        <v>121</v>
      </c>
      <c r="B855" s="12" t="str">
        <f t="shared" si="52"/>
        <v>FREETOWNPTP40</v>
      </c>
      <c r="C855" s="13" t="str">
        <f>VLOOKUP(D855,[1]equiv!$A:$B,2,FALSE)</f>
        <v>SLE</v>
      </c>
      <c r="D855" s="67" t="s">
        <v>67</v>
      </c>
      <c r="E855" s="70" t="s">
        <v>41</v>
      </c>
      <c r="F855" s="68">
        <v>40</v>
      </c>
      <c r="G855" s="50">
        <v>1519</v>
      </c>
      <c r="H855" s="71" t="s">
        <v>47</v>
      </c>
      <c r="I855" s="18" t="s">
        <v>32</v>
      </c>
      <c r="J855" s="69">
        <v>0</v>
      </c>
      <c r="K855" s="17">
        <f t="shared" si="49"/>
        <v>1519</v>
      </c>
      <c r="L855" s="50"/>
      <c r="M855" s="56">
        <v>45930</v>
      </c>
      <c r="N855" s="12">
        <f t="shared" si="43"/>
        <v>0</v>
      </c>
      <c r="Q855" s="12" t="s">
        <v>123</v>
      </c>
    </row>
    <row r="856" spans="1:17" ht="15.75" x14ac:dyDescent="0.25">
      <c r="A856" s="12" t="s">
        <v>121</v>
      </c>
      <c r="B856" s="12" t="str">
        <f t="shared" si="52"/>
        <v>FREETOWNVALENCIA 40</v>
      </c>
      <c r="C856" s="13" t="str">
        <f>VLOOKUP(D856,[1]equiv!$A:$B,2,FALSE)</f>
        <v>SLE</v>
      </c>
      <c r="D856" s="67" t="s">
        <v>67</v>
      </c>
      <c r="E856" s="70" t="s">
        <v>125</v>
      </c>
      <c r="F856" s="68">
        <v>40</v>
      </c>
      <c r="G856" s="50">
        <v>1822</v>
      </c>
      <c r="H856" s="71" t="s">
        <v>47</v>
      </c>
      <c r="I856" s="18" t="s">
        <v>20</v>
      </c>
      <c r="J856" s="69">
        <v>0</v>
      </c>
      <c r="K856" s="17">
        <f t="shared" si="49"/>
        <v>1822</v>
      </c>
      <c r="L856" s="50"/>
      <c r="M856" s="56">
        <v>45930</v>
      </c>
      <c r="N856" s="12">
        <f t="shared" si="43"/>
        <v>0</v>
      </c>
      <c r="Q856" s="12" t="s">
        <v>123</v>
      </c>
    </row>
    <row r="857" spans="1:17" ht="15.75" x14ac:dyDescent="0.25">
      <c r="A857" s="12" t="s">
        <v>121</v>
      </c>
      <c r="B857" s="12" t="str">
        <f t="shared" si="52"/>
        <v>FREETOWNWELLINGTON40</v>
      </c>
      <c r="C857" s="13" t="str">
        <f>VLOOKUP(D857,[1]equiv!$A:$B,2,FALSE)</f>
        <v>SLE</v>
      </c>
      <c r="D857" s="67" t="s">
        <v>67</v>
      </c>
      <c r="E857" s="70" t="s">
        <v>56</v>
      </c>
      <c r="F857" s="68">
        <v>40</v>
      </c>
      <c r="G857" s="50">
        <v>6187</v>
      </c>
      <c r="H857" s="71" t="s">
        <v>47</v>
      </c>
      <c r="I857" s="18" t="s">
        <v>32</v>
      </c>
      <c r="J857" s="69">
        <v>0</v>
      </c>
      <c r="K857" s="17">
        <f t="shared" si="49"/>
        <v>6187</v>
      </c>
      <c r="L857" s="50"/>
      <c r="M857" s="56">
        <v>45930</v>
      </c>
      <c r="N857" s="12">
        <f t="shared" si="43"/>
        <v>0</v>
      </c>
      <c r="Q857" s="12" t="s">
        <v>123</v>
      </c>
    </row>
    <row r="858" spans="1:17" ht="15.75" x14ac:dyDescent="0.25">
      <c r="A858" s="12" t="s">
        <v>121</v>
      </c>
      <c r="B858" s="12" t="str">
        <f t="shared" si="52"/>
        <v>LOMEAMSTERDAM 40</v>
      </c>
      <c r="C858" s="13" t="str">
        <f>VLOOKUP(D858,[1]equiv!$A:$B,2,FALSE)</f>
        <v>TOG</v>
      </c>
      <c r="D858" s="67" t="s">
        <v>82</v>
      </c>
      <c r="E858" s="70" t="s">
        <v>122</v>
      </c>
      <c r="F858" s="68">
        <v>40</v>
      </c>
      <c r="G858" s="50">
        <v>874</v>
      </c>
      <c r="H858" s="71" t="s">
        <v>47</v>
      </c>
      <c r="I858" s="18" t="s">
        <v>20</v>
      </c>
      <c r="J858" s="69">
        <v>0</v>
      </c>
      <c r="K858" s="17">
        <f t="shared" si="49"/>
        <v>874</v>
      </c>
      <c r="L858" s="50"/>
      <c r="M858" s="56">
        <v>45930</v>
      </c>
      <c r="N858" s="12">
        <f t="shared" si="43"/>
        <v>0</v>
      </c>
      <c r="Q858" s="12" t="s">
        <v>123</v>
      </c>
    </row>
    <row r="859" spans="1:17" ht="15.75" x14ac:dyDescent="0.25">
      <c r="A859" s="12" t="s">
        <v>121</v>
      </c>
      <c r="B859" s="12" t="str">
        <f t="shared" si="52"/>
        <v>LOMEANTWERP 40</v>
      </c>
      <c r="C859" s="13" t="str">
        <f>VLOOKUP(D859,[1]equiv!$A:$B,2,FALSE)</f>
        <v>TOG</v>
      </c>
      <c r="D859" s="67" t="s">
        <v>82</v>
      </c>
      <c r="E859" s="70" t="s">
        <v>124</v>
      </c>
      <c r="F859" s="68">
        <v>40</v>
      </c>
      <c r="G859" s="50">
        <v>734</v>
      </c>
      <c r="H859" s="71" t="s">
        <v>47</v>
      </c>
      <c r="I859" s="18" t="s">
        <v>20</v>
      </c>
      <c r="J859" s="69">
        <v>1</v>
      </c>
      <c r="K859" s="17">
        <f t="shared" si="49"/>
        <v>734</v>
      </c>
      <c r="L859" s="50"/>
      <c r="M859" s="56">
        <v>45930</v>
      </c>
      <c r="N859" s="12">
        <f t="shared" si="43"/>
        <v>0</v>
      </c>
      <c r="Q859" s="12" t="s">
        <v>123</v>
      </c>
    </row>
    <row r="860" spans="1:17" ht="15.75" x14ac:dyDescent="0.25">
      <c r="A860" s="12" t="s">
        <v>121</v>
      </c>
      <c r="B860" s="12" t="str">
        <f t="shared" si="52"/>
        <v>LOMEANTWERP 20</v>
      </c>
      <c r="C860" s="13" t="str">
        <f>VLOOKUP(D860,[1]equiv!$A:$B,2,FALSE)</f>
        <v>TOG</v>
      </c>
      <c r="D860" s="67" t="s">
        <v>82</v>
      </c>
      <c r="E860" s="70" t="s">
        <v>124</v>
      </c>
      <c r="F860" s="68">
        <v>20</v>
      </c>
      <c r="G860" s="50">
        <v>462</v>
      </c>
      <c r="H860" s="71" t="s">
        <v>47</v>
      </c>
      <c r="I860" s="18" t="s">
        <v>20</v>
      </c>
      <c r="J860" s="69">
        <v>0</v>
      </c>
      <c r="K860" s="17">
        <f t="shared" si="49"/>
        <v>462</v>
      </c>
      <c r="L860" s="50"/>
      <c r="M860" s="56">
        <v>45930</v>
      </c>
      <c r="N860" s="12">
        <f t="shared" ref="N860:N923" si="53">IF(H860="not included",0,1)</f>
        <v>0</v>
      </c>
      <c r="Q860" s="12" t="s">
        <v>123</v>
      </c>
    </row>
    <row r="861" spans="1:17" ht="15.75" x14ac:dyDescent="0.25">
      <c r="A861" s="12" t="s">
        <v>121</v>
      </c>
      <c r="B861" s="12" t="str">
        <f t="shared" si="52"/>
        <v>LOMEBARCELONA40</v>
      </c>
      <c r="C861" s="13" t="str">
        <f>VLOOKUP(D861,[1]equiv!$A:$B,2,FALSE)</f>
        <v>TOG</v>
      </c>
      <c r="D861" s="67" t="s">
        <v>82</v>
      </c>
      <c r="E861" s="70" t="s">
        <v>51</v>
      </c>
      <c r="F861" s="68">
        <v>40</v>
      </c>
      <c r="G861" s="50">
        <v>988</v>
      </c>
      <c r="H861" s="71" t="s">
        <v>47</v>
      </c>
      <c r="I861" s="18" t="s">
        <v>20</v>
      </c>
      <c r="J861" s="69">
        <v>0</v>
      </c>
      <c r="K861" s="17">
        <f t="shared" si="49"/>
        <v>988</v>
      </c>
      <c r="L861" s="50"/>
      <c r="M861" s="56">
        <v>45930</v>
      </c>
      <c r="N861" s="12">
        <f t="shared" si="53"/>
        <v>0</v>
      </c>
      <c r="Q861" s="12" t="s">
        <v>123</v>
      </c>
    </row>
    <row r="862" spans="1:17" ht="15.75" x14ac:dyDescent="0.25">
      <c r="A862" s="12" t="s">
        <v>121</v>
      </c>
      <c r="B862" s="12" t="str">
        <f t="shared" si="52"/>
        <v>LOMEBATAM via Singapore40</v>
      </c>
      <c r="C862" s="13" t="str">
        <f>VLOOKUP(D862,[1]equiv!$A:$B,2,FALSE)</f>
        <v>TOG</v>
      </c>
      <c r="D862" s="67" t="s">
        <v>82</v>
      </c>
      <c r="E862" s="70" t="s">
        <v>126</v>
      </c>
      <c r="F862" s="68">
        <v>40</v>
      </c>
      <c r="G862" s="50">
        <v>1095</v>
      </c>
      <c r="H862" s="71" t="s">
        <v>47</v>
      </c>
      <c r="I862" s="18" t="s">
        <v>32</v>
      </c>
      <c r="J862" s="69">
        <v>0</v>
      </c>
      <c r="K862" s="17">
        <f t="shared" si="49"/>
        <v>1095</v>
      </c>
      <c r="L862" s="50"/>
      <c r="M862" s="56">
        <v>45930</v>
      </c>
      <c r="N862" s="12">
        <f t="shared" si="53"/>
        <v>0</v>
      </c>
      <c r="Q862" s="12" t="s">
        <v>123</v>
      </c>
    </row>
    <row r="863" spans="1:17" ht="15.75" x14ac:dyDescent="0.25">
      <c r="A863" s="12" t="s">
        <v>121</v>
      </c>
      <c r="B863" s="12" t="str">
        <f t="shared" si="52"/>
        <v>LOMEGENOA40</v>
      </c>
      <c r="C863" s="13" t="str">
        <f>VLOOKUP(D863,[1]equiv!$A:$B,2,FALSE)</f>
        <v>TOG</v>
      </c>
      <c r="D863" s="67" t="s">
        <v>82</v>
      </c>
      <c r="E863" s="70" t="s">
        <v>69</v>
      </c>
      <c r="F863" s="68">
        <v>40</v>
      </c>
      <c r="G863" s="50">
        <v>838</v>
      </c>
      <c r="H863" s="71" t="s">
        <v>47</v>
      </c>
      <c r="I863" s="18" t="s">
        <v>20</v>
      </c>
      <c r="J863" s="69">
        <v>0</v>
      </c>
      <c r="K863" s="17">
        <f t="shared" si="49"/>
        <v>838</v>
      </c>
      <c r="L863" s="50"/>
      <c r="M863" s="56">
        <v>45930</v>
      </c>
      <c r="N863" s="12">
        <f t="shared" si="53"/>
        <v>0</v>
      </c>
      <c r="Q863" s="12" t="s">
        <v>123</v>
      </c>
    </row>
    <row r="864" spans="1:17" ht="15.75" x14ac:dyDescent="0.25">
      <c r="A864" s="12" t="s">
        <v>121</v>
      </c>
      <c r="B864" s="12" t="str">
        <f t="shared" si="52"/>
        <v>LOMEHAMBURG40</v>
      </c>
      <c r="C864" s="13" t="str">
        <f>VLOOKUP(D864,[1]equiv!$A:$B,2,FALSE)</f>
        <v>TOG</v>
      </c>
      <c r="D864" s="67" t="s">
        <v>82</v>
      </c>
      <c r="E864" s="70" t="s">
        <v>52</v>
      </c>
      <c r="F864" s="68">
        <v>40</v>
      </c>
      <c r="G864" s="50">
        <v>889</v>
      </c>
      <c r="H864" s="71" t="s">
        <v>47</v>
      </c>
      <c r="I864" s="18" t="s">
        <v>20</v>
      </c>
      <c r="J864" s="69">
        <v>0</v>
      </c>
      <c r="K864" s="17">
        <f t="shared" si="49"/>
        <v>889</v>
      </c>
      <c r="L864" s="50"/>
      <c r="M864" s="56">
        <v>45930</v>
      </c>
      <c r="N864" s="12">
        <f t="shared" si="53"/>
        <v>0</v>
      </c>
      <c r="Q864" s="12" t="s">
        <v>123</v>
      </c>
    </row>
    <row r="865" spans="1:17" ht="15.75" x14ac:dyDescent="0.25">
      <c r="A865" s="12" t="s">
        <v>121</v>
      </c>
      <c r="B865" s="12" t="str">
        <f t="shared" si="52"/>
        <v>LOMEISTANBUL40</v>
      </c>
      <c r="C865" s="13" t="str">
        <f>VLOOKUP(D865,[1]equiv!$A:$B,2,FALSE)</f>
        <v>TOG</v>
      </c>
      <c r="D865" s="67" t="s">
        <v>82</v>
      </c>
      <c r="E865" s="70" t="s">
        <v>96</v>
      </c>
      <c r="F865" s="68">
        <v>40</v>
      </c>
      <c r="G865" s="50">
        <v>910</v>
      </c>
      <c r="H865" s="71" t="s">
        <v>47</v>
      </c>
      <c r="I865" s="18" t="s">
        <v>32</v>
      </c>
      <c r="J865" s="69">
        <v>0</v>
      </c>
      <c r="K865" s="17">
        <f t="shared" si="49"/>
        <v>910</v>
      </c>
      <c r="L865" s="50"/>
      <c r="M865" s="56">
        <v>45930</v>
      </c>
      <c r="N865" s="12">
        <f t="shared" si="53"/>
        <v>0</v>
      </c>
      <c r="Q865" s="12" t="s">
        <v>123</v>
      </c>
    </row>
    <row r="866" spans="1:17" ht="15.75" x14ac:dyDescent="0.25">
      <c r="A866" s="12" t="s">
        <v>121</v>
      </c>
      <c r="B866" s="12" t="str">
        <f t="shared" si="52"/>
        <v>LOMEJAKARTA40</v>
      </c>
      <c r="C866" s="13" t="str">
        <f>VLOOKUP(D866,[1]equiv!$A:$B,2,FALSE)</f>
        <v>TOG</v>
      </c>
      <c r="D866" s="67" t="s">
        <v>82</v>
      </c>
      <c r="E866" s="70" t="s">
        <v>103</v>
      </c>
      <c r="F866" s="68">
        <v>40</v>
      </c>
      <c r="G866" s="18">
        <v>705</v>
      </c>
      <c r="H866" s="17" t="s">
        <v>47</v>
      </c>
      <c r="I866" s="18" t="s">
        <v>32</v>
      </c>
      <c r="J866" s="69">
        <f t="shared" ref="J866:J881" si="54">+IFERROR(VLOOKUP(A866&amp;B866,surcharges, 6,FALSE),0)</f>
        <v>0</v>
      </c>
      <c r="K866" s="17">
        <f t="shared" si="49"/>
        <v>705</v>
      </c>
      <c r="L866" s="17"/>
      <c r="M866" s="56">
        <v>45930</v>
      </c>
      <c r="N866" s="12">
        <f t="shared" si="53"/>
        <v>0</v>
      </c>
      <c r="O866" s="12"/>
      <c r="P866" s="12"/>
      <c r="Q866" s="12" t="s">
        <v>123</v>
      </c>
    </row>
    <row r="867" spans="1:17" ht="15.75" x14ac:dyDescent="0.25">
      <c r="A867" s="12" t="s">
        <v>121</v>
      </c>
      <c r="B867" s="12" t="str">
        <f t="shared" si="52"/>
        <v>LOMEPASIR GUDANG40</v>
      </c>
      <c r="C867" s="13" t="str">
        <f>VLOOKUP(D867,[1]equiv!$A:$B,2,FALSE)</f>
        <v>TOG</v>
      </c>
      <c r="D867" s="67" t="s">
        <v>82</v>
      </c>
      <c r="E867" s="72" t="s">
        <v>53</v>
      </c>
      <c r="F867" s="68">
        <v>40</v>
      </c>
      <c r="G867" s="18">
        <v>827</v>
      </c>
      <c r="H867" s="17" t="s">
        <v>47</v>
      </c>
      <c r="I867" s="18" t="s">
        <v>32</v>
      </c>
      <c r="J867" s="69">
        <f t="shared" si="54"/>
        <v>0</v>
      </c>
      <c r="K867" s="17">
        <f t="shared" si="49"/>
        <v>827</v>
      </c>
      <c r="L867" s="17"/>
      <c r="M867" s="56">
        <v>45930</v>
      </c>
      <c r="N867" s="12">
        <f t="shared" si="53"/>
        <v>0</v>
      </c>
      <c r="O867" s="12"/>
      <c r="P867" s="12"/>
      <c r="Q867" s="12" t="s">
        <v>123</v>
      </c>
    </row>
    <row r="868" spans="1:17" ht="15.75" x14ac:dyDescent="0.25">
      <c r="A868" s="12" t="s">
        <v>121</v>
      </c>
      <c r="B868" s="12" t="str">
        <f t="shared" si="52"/>
        <v>LOMEPHILADELPHIA40</v>
      </c>
      <c r="C868" s="13" t="str">
        <f>VLOOKUP(D868,[1]equiv!$A:$B,2,FALSE)</f>
        <v>TOG</v>
      </c>
      <c r="D868" s="67" t="s">
        <v>82</v>
      </c>
      <c r="E868" s="70" t="s">
        <v>109</v>
      </c>
      <c r="F868" s="68">
        <v>40</v>
      </c>
      <c r="G868" s="18">
        <v>2083</v>
      </c>
      <c r="H868" s="17" t="s">
        <v>47</v>
      </c>
      <c r="I868" s="18" t="s">
        <v>32</v>
      </c>
      <c r="J868" s="69">
        <f t="shared" si="54"/>
        <v>0</v>
      </c>
      <c r="K868" s="17">
        <f t="shared" si="49"/>
        <v>2083</v>
      </c>
      <c r="L868" s="17"/>
      <c r="M868" s="56">
        <v>45930</v>
      </c>
      <c r="N868" s="12">
        <f t="shared" si="53"/>
        <v>0</v>
      </c>
      <c r="O868" s="12"/>
      <c r="P868" s="12"/>
      <c r="Q868" s="12" t="s">
        <v>123</v>
      </c>
    </row>
    <row r="869" spans="1:17" ht="15.75" x14ac:dyDescent="0.25">
      <c r="A869" s="12" t="s">
        <v>121</v>
      </c>
      <c r="B869" s="12" t="str">
        <f t="shared" si="52"/>
        <v>LOMESURABAYA40</v>
      </c>
      <c r="C869" s="13" t="str">
        <f>VLOOKUP(D869,[1]equiv!$A:$B,2,FALSE)</f>
        <v>TOG</v>
      </c>
      <c r="D869" s="67" t="s">
        <v>82</v>
      </c>
      <c r="E869" s="70" t="s">
        <v>70</v>
      </c>
      <c r="F869" s="68">
        <v>40</v>
      </c>
      <c r="G869" s="18">
        <v>625</v>
      </c>
      <c r="H869" s="17" t="s">
        <v>47</v>
      </c>
      <c r="I869" s="18" t="s">
        <v>32</v>
      </c>
      <c r="J869" s="69">
        <f t="shared" si="54"/>
        <v>0</v>
      </c>
      <c r="K869" s="17">
        <f t="shared" si="49"/>
        <v>625</v>
      </c>
      <c r="L869" s="17"/>
      <c r="M869" s="56">
        <v>45930</v>
      </c>
      <c r="N869" s="12">
        <f t="shared" si="53"/>
        <v>0</v>
      </c>
      <c r="O869" s="12"/>
      <c r="P869" s="12"/>
      <c r="Q869" s="12" t="s">
        <v>123</v>
      </c>
    </row>
    <row r="870" spans="1:17" ht="15.75" x14ac:dyDescent="0.25">
      <c r="A870" s="12" t="s">
        <v>121</v>
      </c>
      <c r="B870" s="12" t="str">
        <f t="shared" si="52"/>
        <v>LOMEPTP40</v>
      </c>
      <c r="C870" s="13" t="str">
        <f>VLOOKUP(D870,[1]equiv!$A:$B,2,FALSE)</f>
        <v>TOG</v>
      </c>
      <c r="D870" s="67" t="s">
        <v>82</v>
      </c>
      <c r="E870" s="70" t="s">
        <v>41</v>
      </c>
      <c r="F870" s="68">
        <v>40</v>
      </c>
      <c r="G870" s="18">
        <v>647</v>
      </c>
      <c r="H870" s="17" t="s">
        <v>47</v>
      </c>
      <c r="I870" s="18" t="s">
        <v>32</v>
      </c>
      <c r="J870" s="69">
        <f t="shared" si="54"/>
        <v>0</v>
      </c>
      <c r="K870" s="17">
        <f t="shared" si="49"/>
        <v>647</v>
      </c>
      <c r="L870" s="17"/>
      <c r="M870" s="56">
        <v>45930</v>
      </c>
      <c r="N870" s="12">
        <f t="shared" si="53"/>
        <v>0</v>
      </c>
      <c r="O870" s="12"/>
      <c r="P870" s="12"/>
      <c r="Q870" s="12" t="s">
        <v>123</v>
      </c>
    </row>
    <row r="871" spans="1:17" ht="15.75" x14ac:dyDescent="0.25">
      <c r="A871" s="12" t="s">
        <v>121</v>
      </c>
      <c r="B871" s="12" t="str">
        <f t="shared" si="52"/>
        <v>LOMEWELLINGTON20</v>
      </c>
      <c r="C871" s="13" t="str">
        <f>VLOOKUP(D871,[1]equiv!$A:$B,2,FALSE)</f>
        <v>TOG</v>
      </c>
      <c r="D871" s="67" t="s">
        <v>82</v>
      </c>
      <c r="E871" s="70" t="s">
        <v>56</v>
      </c>
      <c r="F871" s="68">
        <v>20</v>
      </c>
      <c r="G871" s="18">
        <v>3382</v>
      </c>
      <c r="H871" s="17" t="s">
        <v>47</v>
      </c>
      <c r="I871" s="18" t="s">
        <v>32</v>
      </c>
      <c r="J871" s="69">
        <v>0</v>
      </c>
      <c r="K871" s="17">
        <f t="shared" si="49"/>
        <v>3382</v>
      </c>
      <c r="L871" s="17"/>
      <c r="M871" s="56">
        <v>45930</v>
      </c>
      <c r="N871" s="12">
        <f t="shared" si="53"/>
        <v>0</v>
      </c>
      <c r="O871" s="12"/>
      <c r="P871" s="12"/>
      <c r="Q871" s="12" t="s">
        <v>123</v>
      </c>
    </row>
    <row r="872" spans="1:17" ht="15.75" x14ac:dyDescent="0.25">
      <c r="A872" s="12" t="s">
        <v>121</v>
      </c>
      <c r="B872" s="12" t="str">
        <f t="shared" si="52"/>
        <v>LOMEWELLINGTON40</v>
      </c>
      <c r="C872" s="13" t="str">
        <f>VLOOKUP(D872,[1]equiv!$A:$B,2,FALSE)</f>
        <v>TOG</v>
      </c>
      <c r="D872" s="67" t="s">
        <v>82</v>
      </c>
      <c r="E872" s="70" t="s">
        <v>56</v>
      </c>
      <c r="F872" s="68">
        <v>40</v>
      </c>
      <c r="G872" s="18">
        <v>5653</v>
      </c>
      <c r="H872" s="17" t="s">
        <v>47</v>
      </c>
      <c r="I872" s="18" t="s">
        <v>32</v>
      </c>
      <c r="J872" s="69">
        <v>0</v>
      </c>
      <c r="K872" s="17">
        <f t="shared" si="49"/>
        <v>5653</v>
      </c>
      <c r="L872" s="17"/>
      <c r="M872" s="56">
        <v>45930</v>
      </c>
      <c r="N872" s="12"/>
      <c r="O872" s="12"/>
      <c r="P872" s="12"/>
      <c r="Q872" s="12" t="s">
        <v>123</v>
      </c>
    </row>
    <row r="873" spans="1:17" ht="15.75" x14ac:dyDescent="0.25">
      <c r="A873" s="12" t="s">
        <v>121</v>
      </c>
      <c r="B873" s="12" t="str">
        <f t="shared" si="52"/>
        <v>MatadiAMSTERDAM40</v>
      </c>
      <c r="C873" s="13" t="str">
        <f>VLOOKUP(D873,[1]equiv!$A:$B,2,FALSE)</f>
        <v>CONG</v>
      </c>
      <c r="D873" s="67" t="s">
        <v>84</v>
      </c>
      <c r="E873" s="70" t="s">
        <v>94</v>
      </c>
      <c r="F873" s="68">
        <v>40</v>
      </c>
      <c r="G873" s="18">
        <v>2478</v>
      </c>
      <c r="H873" s="17" t="s">
        <v>47</v>
      </c>
      <c r="I873" s="18" t="s">
        <v>20</v>
      </c>
      <c r="J873" s="69">
        <f t="shared" si="54"/>
        <v>0</v>
      </c>
      <c r="K873" s="17">
        <f t="shared" si="49"/>
        <v>2478</v>
      </c>
      <c r="L873" s="17"/>
      <c r="M873" s="56">
        <v>45930</v>
      </c>
      <c r="N873" s="12">
        <f t="shared" si="53"/>
        <v>0</v>
      </c>
      <c r="O873" s="12"/>
      <c r="P873" s="12"/>
      <c r="Q873" s="12" t="s">
        <v>123</v>
      </c>
    </row>
    <row r="874" spans="1:17" ht="15.75" x14ac:dyDescent="0.25">
      <c r="A874" s="12" t="s">
        <v>121</v>
      </c>
      <c r="B874" s="12" t="str">
        <f t="shared" si="52"/>
        <v>MatadiANTWERP 40</v>
      </c>
      <c r="C874" s="13" t="str">
        <f>VLOOKUP(D874,[1]equiv!$A:$B,2,FALSE)</f>
        <v>CONG</v>
      </c>
      <c r="D874" s="67" t="s">
        <v>84</v>
      </c>
      <c r="E874" s="70" t="s">
        <v>124</v>
      </c>
      <c r="F874" s="68">
        <v>40</v>
      </c>
      <c r="G874" s="18">
        <v>2098</v>
      </c>
      <c r="H874" s="17" t="s">
        <v>47</v>
      </c>
      <c r="I874" s="18" t="s">
        <v>20</v>
      </c>
      <c r="J874" s="69">
        <f t="shared" si="54"/>
        <v>0</v>
      </c>
      <c r="K874" s="17">
        <f t="shared" si="49"/>
        <v>2098</v>
      </c>
      <c r="L874" s="17"/>
      <c r="M874" s="56">
        <v>45930</v>
      </c>
      <c r="N874" s="12">
        <f t="shared" si="53"/>
        <v>0</v>
      </c>
      <c r="O874" s="12"/>
      <c r="P874" s="12"/>
      <c r="Q874" s="12" t="s">
        <v>123</v>
      </c>
    </row>
    <row r="875" spans="1:17" ht="15.75" x14ac:dyDescent="0.25">
      <c r="A875" s="12" t="s">
        <v>121</v>
      </c>
      <c r="B875" s="12" t="str">
        <f t="shared" si="52"/>
        <v>MatadiBARCELONA40</v>
      </c>
      <c r="C875" s="13" t="str">
        <f>VLOOKUP(D875,[1]equiv!$A:$B,2,FALSE)</f>
        <v>CONG</v>
      </c>
      <c r="D875" s="67" t="s">
        <v>84</v>
      </c>
      <c r="E875" s="70" t="s">
        <v>51</v>
      </c>
      <c r="F875" s="68">
        <v>40</v>
      </c>
      <c r="G875" s="18">
        <v>2572</v>
      </c>
      <c r="H875" s="17" t="s">
        <v>47</v>
      </c>
      <c r="I875" s="18" t="s">
        <v>20</v>
      </c>
      <c r="J875" s="69">
        <f t="shared" si="54"/>
        <v>0</v>
      </c>
      <c r="K875" s="17">
        <f t="shared" si="49"/>
        <v>2572</v>
      </c>
      <c r="L875" s="17"/>
      <c r="M875" s="56">
        <v>45930</v>
      </c>
      <c r="N875" s="12">
        <f t="shared" si="53"/>
        <v>0</v>
      </c>
      <c r="O875" s="12"/>
      <c r="P875" s="12"/>
      <c r="Q875" s="12" t="s">
        <v>123</v>
      </c>
    </row>
    <row r="876" spans="1:17" ht="15.75" x14ac:dyDescent="0.25">
      <c r="A876" s="12" t="s">
        <v>121</v>
      </c>
      <c r="B876" s="12" t="str">
        <f t="shared" si="52"/>
        <v>MatadiHAMBURG40</v>
      </c>
      <c r="C876" s="13" t="str">
        <f>VLOOKUP(D876,[1]equiv!$A:$B,2,FALSE)</f>
        <v>CONG</v>
      </c>
      <c r="D876" s="67" t="s">
        <v>84</v>
      </c>
      <c r="E876" s="53" t="s">
        <v>52</v>
      </c>
      <c r="F876" s="68">
        <v>40</v>
      </c>
      <c r="G876" s="18">
        <v>2543</v>
      </c>
      <c r="H876" s="17" t="s">
        <v>47</v>
      </c>
      <c r="I876" s="18" t="s">
        <v>20</v>
      </c>
      <c r="J876" s="69">
        <f t="shared" si="54"/>
        <v>0</v>
      </c>
      <c r="K876" s="17">
        <f t="shared" si="49"/>
        <v>2543</v>
      </c>
      <c r="L876" s="17"/>
      <c r="M876" s="56">
        <v>45930</v>
      </c>
      <c r="N876" s="12">
        <f t="shared" si="53"/>
        <v>0</v>
      </c>
      <c r="O876" s="12"/>
      <c r="P876" s="12"/>
      <c r="Q876" s="12" t="s">
        <v>123</v>
      </c>
    </row>
    <row r="877" spans="1:17" ht="15.75" x14ac:dyDescent="0.25">
      <c r="A877" s="12" t="s">
        <v>121</v>
      </c>
      <c r="B877" s="12" t="str">
        <f t="shared" si="52"/>
        <v>MatadiJAKARTA40</v>
      </c>
      <c r="C877" s="13" t="str">
        <f>VLOOKUP(D877,[1]equiv!$A:$B,2,FALSE)</f>
        <v>CONG</v>
      </c>
      <c r="D877" s="67" t="s">
        <v>84</v>
      </c>
      <c r="E877" s="70" t="s">
        <v>103</v>
      </c>
      <c r="F877" s="68">
        <v>40</v>
      </c>
      <c r="G877" s="18">
        <v>2867</v>
      </c>
      <c r="H877" s="17" t="s">
        <v>47</v>
      </c>
      <c r="I877" s="18" t="s">
        <v>32</v>
      </c>
      <c r="J877" s="69">
        <f t="shared" si="54"/>
        <v>0</v>
      </c>
      <c r="K877" s="17">
        <f t="shared" ref="K877:K940" si="55">G877</f>
        <v>2867</v>
      </c>
      <c r="L877" s="17"/>
      <c r="M877" s="56">
        <v>45930</v>
      </c>
      <c r="N877" s="12">
        <f t="shared" si="53"/>
        <v>0</v>
      </c>
      <c r="O877" s="12"/>
      <c r="P877" s="12"/>
      <c r="Q877" s="12" t="s">
        <v>123</v>
      </c>
    </row>
    <row r="878" spans="1:17" ht="15.75" x14ac:dyDescent="0.25">
      <c r="A878" s="12" t="s">
        <v>121</v>
      </c>
      <c r="B878" s="12" t="str">
        <f t="shared" si="52"/>
        <v>MatadiPASIR GUDANG40</v>
      </c>
      <c r="C878" s="13" t="str">
        <f>VLOOKUP(D878,[1]equiv!$A:$B,2,FALSE)</f>
        <v>CONG</v>
      </c>
      <c r="D878" s="67" t="s">
        <v>84</v>
      </c>
      <c r="E878" s="70" t="s">
        <v>53</v>
      </c>
      <c r="F878" s="68">
        <v>40</v>
      </c>
      <c r="G878" s="18">
        <v>2889</v>
      </c>
      <c r="H878" s="17" t="s">
        <v>47</v>
      </c>
      <c r="I878" s="18" t="s">
        <v>32</v>
      </c>
      <c r="J878" s="69">
        <f t="shared" si="54"/>
        <v>0</v>
      </c>
      <c r="K878" s="17">
        <f t="shared" si="55"/>
        <v>2889</v>
      </c>
      <c r="L878" s="17"/>
      <c r="M878" s="56">
        <v>45930</v>
      </c>
      <c r="N878" s="12">
        <f t="shared" si="53"/>
        <v>0</v>
      </c>
      <c r="O878" s="12"/>
      <c r="P878" s="12"/>
      <c r="Q878" s="12" t="s">
        <v>123</v>
      </c>
    </row>
    <row r="879" spans="1:17" ht="15.75" x14ac:dyDescent="0.25">
      <c r="A879" s="12" t="s">
        <v>121</v>
      </c>
      <c r="B879" s="12" t="str">
        <f t="shared" si="52"/>
        <v>MatadiSINGAPORE40</v>
      </c>
      <c r="C879" s="13" t="str">
        <f>VLOOKUP(D879,[1]equiv!$A:$B,2,FALSE)</f>
        <v>CONG</v>
      </c>
      <c r="D879" s="67" t="s">
        <v>84</v>
      </c>
      <c r="E879" s="70" t="s">
        <v>74</v>
      </c>
      <c r="F879" s="68">
        <v>40</v>
      </c>
      <c r="G879" s="73">
        <v>2867</v>
      </c>
      <c r="H879" s="17" t="s">
        <v>47</v>
      </c>
      <c r="I879" s="18" t="s">
        <v>32</v>
      </c>
      <c r="J879" s="69">
        <f t="shared" si="54"/>
        <v>0</v>
      </c>
      <c r="K879" s="17">
        <f t="shared" si="55"/>
        <v>2867</v>
      </c>
      <c r="L879" s="74"/>
      <c r="M879" s="56">
        <v>45930</v>
      </c>
      <c r="N879" s="12">
        <f t="shared" si="53"/>
        <v>0</v>
      </c>
      <c r="O879" s="12"/>
      <c r="P879" s="12"/>
      <c r="Q879" s="12" t="s">
        <v>123</v>
      </c>
    </row>
    <row r="880" spans="1:17" ht="15.75" x14ac:dyDescent="0.25">
      <c r="A880" s="12" t="s">
        <v>121</v>
      </c>
      <c r="B880" s="12" t="str">
        <f t="shared" si="52"/>
        <v>MatadiPTP40</v>
      </c>
      <c r="C880" s="13" t="str">
        <f>VLOOKUP(D880,[1]equiv!$A:$B,2,FALSE)</f>
        <v>CONG</v>
      </c>
      <c r="D880" s="67" t="s">
        <v>84</v>
      </c>
      <c r="E880" s="70" t="s">
        <v>41</v>
      </c>
      <c r="F880" s="68">
        <v>40</v>
      </c>
      <c r="G880" s="18">
        <v>2889</v>
      </c>
      <c r="H880" s="17" t="s">
        <v>47</v>
      </c>
      <c r="I880" s="18" t="s">
        <v>32</v>
      </c>
      <c r="J880" s="69">
        <f t="shared" si="54"/>
        <v>0</v>
      </c>
      <c r="K880" s="17">
        <f t="shared" si="55"/>
        <v>2889</v>
      </c>
      <c r="L880" s="17"/>
      <c r="M880" s="56">
        <v>45930</v>
      </c>
      <c r="N880" s="12">
        <f t="shared" si="53"/>
        <v>0</v>
      </c>
      <c r="O880" s="12"/>
      <c r="P880" s="12"/>
      <c r="Q880" s="12" t="s">
        <v>123</v>
      </c>
    </row>
    <row r="881" spans="1:17" ht="15.75" x14ac:dyDescent="0.25">
      <c r="A881" s="12" t="s">
        <v>121</v>
      </c>
      <c r="B881" s="12" t="str">
        <f t="shared" si="52"/>
        <v>MatadiVALENCIA 40</v>
      </c>
      <c r="C881" s="13" t="str">
        <f>VLOOKUP(D881,[1]equiv!$A:$B,2,FALSE)</f>
        <v>CONG</v>
      </c>
      <c r="D881" s="67" t="s">
        <v>84</v>
      </c>
      <c r="E881" s="70" t="s">
        <v>125</v>
      </c>
      <c r="F881" s="68">
        <v>40</v>
      </c>
      <c r="G881" s="18">
        <v>2822</v>
      </c>
      <c r="H881" s="17" t="s">
        <v>47</v>
      </c>
      <c r="I881" s="18" t="s">
        <v>20</v>
      </c>
      <c r="J881" s="69">
        <f t="shared" si="54"/>
        <v>0</v>
      </c>
      <c r="K881" s="17">
        <f t="shared" si="55"/>
        <v>2822</v>
      </c>
      <c r="L881" s="17"/>
      <c r="M881" s="56">
        <v>45930</v>
      </c>
      <c r="N881" s="12">
        <f t="shared" si="53"/>
        <v>0</v>
      </c>
      <c r="O881" s="12"/>
      <c r="P881" s="12"/>
      <c r="Q881" s="12" t="s">
        <v>123</v>
      </c>
    </row>
    <row r="882" spans="1:17" ht="15.75" x14ac:dyDescent="0.25">
      <c r="A882" s="12" t="s">
        <v>121</v>
      </c>
      <c r="B882" s="12" t="str">
        <f t="shared" si="52"/>
        <v>MONROVIAAMSTERDAM 20</v>
      </c>
      <c r="C882" s="13" t="str">
        <f>VLOOKUP(D882,[1]equiv!$A:$B,2,FALSE)</f>
        <v>LIB</v>
      </c>
      <c r="D882" s="75" t="s">
        <v>86</v>
      </c>
      <c r="E882" s="70" t="s">
        <v>122</v>
      </c>
      <c r="F882" s="68">
        <v>20</v>
      </c>
      <c r="G882" s="18">
        <v>764</v>
      </c>
      <c r="H882" s="17" t="s">
        <v>47</v>
      </c>
      <c r="I882" s="18" t="s">
        <v>20</v>
      </c>
      <c r="J882" s="69">
        <v>0</v>
      </c>
      <c r="K882" s="17">
        <f t="shared" si="55"/>
        <v>764</v>
      </c>
      <c r="L882" s="17"/>
      <c r="M882" s="56">
        <v>45930</v>
      </c>
      <c r="N882" s="12">
        <f t="shared" si="53"/>
        <v>0</v>
      </c>
      <c r="O882" s="12"/>
      <c r="P882" s="12"/>
      <c r="Q882" s="12" t="s">
        <v>123</v>
      </c>
    </row>
    <row r="883" spans="1:17" ht="15.75" x14ac:dyDescent="0.25">
      <c r="A883" s="12" t="s">
        <v>121</v>
      </c>
      <c r="B883" s="12" t="str">
        <f t="shared" si="52"/>
        <v>MONROVIAANTWERP 40</v>
      </c>
      <c r="C883" s="13" t="str">
        <f>VLOOKUP(D883,[1]equiv!$A:$B,2,FALSE)</f>
        <v>LIB</v>
      </c>
      <c r="D883" s="75" t="s">
        <v>86</v>
      </c>
      <c r="E883" s="70" t="s">
        <v>124</v>
      </c>
      <c r="F883" s="68">
        <v>40</v>
      </c>
      <c r="G883" s="18">
        <v>1078</v>
      </c>
      <c r="H883" s="17" t="s">
        <v>47</v>
      </c>
      <c r="I883" s="18" t="s">
        <v>20</v>
      </c>
      <c r="J883" s="69">
        <v>0</v>
      </c>
      <c r="K883" s="17">
        <f t="shared" si="55"/>
        <v>1078</v>
      </c>
      <c r="L883" s="17"/>
      <c r="M883" s="56">
        <v>45930</v>
      </c>
      <c r="N883" s="12">
        <f t="shared" si="53"/>
        <v>0</v>
      </c>
      <c r="O883" s="12"/>
      <c r="P883" s="12"/>
      <c r="Q883" s="12" t="s">
        <v>123</v>
      </c>
    </row>
    <row r="884" spans="1:17" ht="15.75" x14ac:dyDescent="0.25">
      <c r="A884" s="12" t="s">
        <v>121</v>
      </c>
      <c r="B884" s="12" t="str">
        <f t="shared" si="52"/>
        <v>MONROVIAANTWERP 20</v>
      </c>
      <c r="C884" s="13" t="str">
        <f>VLOOKUP(D884,[1]equiv!$A:$B,2,FALSE)</f>
        <v>LIB</v>
      </c>
      <c r="D884" s="75" t="s">
        <v>86</v>
      </c>
      <c r="E884" s="70" t="s">
        <v>124</v>
      </c>
      <c r="F884" s="68">
        <v>20</v>
      </c>
      <c r="G884" s="18">
        <v>684</v>
      </c>
      <c r="H884" s="17" t="s">
        <v>47</v>
      </c>
      <c r="I884" s="18" t="s">
        <v>20</v>
      </c>
      <c r="J884" s="69">
        <f>+IFERROR(VLOOKUP(A884&amp;B884,surcharges, 6,FALSE),0)</f>
        <v>0</v>
      </c>
      <c r="K884" s="17">
        <f t="shared" si="55"/>
        <v>684</v>
      </c>
      <c r="L884" s="17"/>
      <c r="M884" s="56">
        <v>45930</v>
      </c>
      <c r="N884" s="12">
        <f t="shared" si="53"/>
        <v>0</v>
      </c>
      <c r="O884" s="12"/>
      <c r="P884" s="12"/>
      <c r="Q884" s="12" t="s">
        <v>123</v>
      </c>
    </row>
    <row r="885" spans="1:17" ht="15.75" x14ac:dyDescent="0.25">
      <c r="A885" s="12" t="s">
        <v>121</v>
      </c>
      <c r="B885" s="12" t="str">
        <f t="shared" si="52"/>
        <v>MONROVIABARCELONA40</v>
      </c>
      <c r="C885" s="13" t="str">
        <f>VLOOKUP(D885,[1]equiv!$A:$B,2,FALSE)</f>
        <v>LIB</v>
      </c>
      <c r="D885" s="67" t="s">
        <v>86</v>
      </c>
      <c r="E885" s="70" t="s">
        <v>51</v>
      </c>
      <c r="F885" s="68">
        <v>40</v>
      </c>
      <c r="G885" s="18">
        <v>1272</v>
      </c>
      <c r="H885" s="17" t="s">
        <v>47</v>
      </c>
      <c r="I885" s="18" t="s">
        <v>20</v>
      </c>
      <c r="J885" s="69">
        <f>+IFERROR(VLOOKUP(A885&amp;B885,surcharges, 6,FALSE),0)</f>
        <v>0</v>
      </c>
      <c r="K885" s="17">
        <f t="shared" si="55"/>
        <v>1272</v>
      </c>
      <c r="L885" s="17"/>
      <c r="M885" s="56">
        <v>45930</v>
      </c>
      <c r="N885" s="12">
        <f t="shared" si="53"/>
        <v>0</v>
      </c>
      <c r="O885" s="12"/>
      <c r="P885" s="12"/>
      <c r="Q885" s="12" t="s">
        <v>123</v>
      </c>
    </row>
    <row r="886" spans="1:17" ht="15.75" x14ac:dyDescent="0.25">
      <c r="A886" s="12" t="s">
        <v>121</v>
      </c>
      <c r="B886" s="12" t="str">
        <f t="shared" si="52"/>
        <v>MONROVIABatam40</v>
      </c>
      <c r="C886" s="13" t="str">
        <f>VLOOKUP(D886,[1]equiv!$A:$B,2,FALSE)</f>
        <v>LIB</v>
      </c>
      <c r="D886" s="75" t="s">
        <v>86</v>
      </c>
      <c r="E886" s="70" t="s">
        <v>36</v>
      </c>
      <c r="F886" s="68">
        <v>40</v>
      </c>
      <c r="G886" s="18">
        <v>1887</v>
      </c>
      <c r="H886" s="17" t="s">
        <v>47</v>
      </c>
      <c r="I886" s="18" t="s">
        <v>32</v>
      </c>
      <c r="J886" s="69">
        <f>+IFERROR(VLOOKUP(A886&amp;B886,surcharges, 6,FALSE),0)</f>
        <v>0</v>
      </c>
      <c r="K886" s="17">
        <f t="shared" si="55"/>
        <v>1887</v>
      </c>
      <c r="L886" s="17"/>
      <c r="M886" s="56">
        <v>45930</v>
      </c>
      <c r="N886" s="12">
        <f t="shared" si="53"/>
        <v>0</v>
      </c>
      <c r="O886" s="12"/>
      <c r="P886" s="12"/>
      <c r="Q886" s="12" t="s">
        <v>123</v>
      </c>
    </row>
    <row r="887" spans="1:17" ht="15.75" x14ac:dyDescent="0.25">
      <c r="A887" s="12" t="s">
        <v>121</v>
      </c>
      <c r="B887" s="12" t="str">
        <f t="shared" si="52"/>
        <v>MONROVIAHAMBURG40</v>
      </c>
      <c r="C887" s="13" t="str">
        <f>VLOOKUP(D887,[1]equiv!$A:$B,2,FALSE)</f>
        <v>LIB</v>
      </c>
      <c r="D887" s="67" t="s">
        <v>86</v>
      </c>
      <c r="E887" s="70" t="s">
        <v>52</v>
      </c>
      <c r="F887" s="68">
        <v>40</v>
      </c>
      <c r="G887" s="18">
        <v>1203</v>
      </c>
      <c r="H887" s="17" t="s">
        <v>47</v>
      </c>
      <c r="I887" s="18" t="s">
        <v>20</v>
      </c>
      <c r="J887" s="69">
        <v>0</v>
      </c>
      <c r="K887" s="17">
        <f t="shared" si="55"/>
        <v>1203</v>
      </c>
      <c r="L887" s="17"/>
      <c r="M887" s="56">
        <v>45930</v>
      </c>
      <c r="N887" s="12">
        <f t="shared" si="53"/>
        <v>0</v>
      </c>
      <c r="O887" s="12"/>
      <c r="P887" s="12"/>
      <c r="Q887" s="12" t="s">
        <v>123</v>
      </c>
    </row>
    <row r="888" spans="1:17" ht="15.75" x14ac:dyDescent="0.25">
      <c r="A888" s="12" t="s">
        <v>121</v>
      </c>
      <c r="B888" s="12" t="str">
        <f t="shared" si="52"/>
        <v>MONROVIAPASIR GUDANG40</v>
      </c>
      <c r="C888" s="13" t="str">
        <f>VLOOKUP(D888,[1]equiv!$A:$B,2,FALSE)</f>
        <v>LIB</v>
      </c>
      <c r="D888" s="67" t="s">
        <v>86</v>
      </c>
      <c r="E888" s="70" t="s">
        <v>53</v>
      </c>
      <c r="F888" s="68">
        <v>40</v>
      </c>
      <c r="G888" s="18">
        <v>964</v>
      </c>
      <c r="H888" s="17" t="s">
        <v>47</v>
      </c>
      <c r="I888" s="18" t="s">
        <v>32</v>
      </c>
      <c r="J888" s="69">
        <v>0</v>
      </c>
      <c r="K888" s="17">
        <f t="shared" si="55"/>
        <v>964</v>
      </c>
      <c r="L888" s="17"/>
      <c r="M888" s="56">
        <v>45930</v>
      </c>
      <c r="N888" s="12">
        <f t="shared" si="53"/>
        <v>0</v>
      </c>
      <c r="O888" s="12"/>
      <c r="P888" s="12"/>
      <c r="Q888" s="12" t="s">
        <v>123</v>
      </c>
    </row>
    <row r="889" spans="1:17" ht="15.75" x14ac:dyDescent="0.25">
      <c r="A889" s="12" t="s">
        <v>121</v>
      </c>
      <c r="B889" s="12" t="str">
        <f t="shared" si="52"/>
        <v>MONROVIAPORT KLANG40</v>
      </c>
      <c r="C889" s="13" t="str">
        <f>VLOOKUP(D889,[1]equiv!$A:$B,2,FALSE)</f>
        <v>LIB</v>
      </c>
      <c r="D889" s="67" t="s">
        <v>86</v>
      </c>
      <c r="E889" s="70" t="s">
        <v>104</v>
      </c>
      <c r="F889" s="68">
        <v>40</v>
      </c>
      <c r="G889" s="18">
        <v>1289</v>
      </c>
      <c r="H889" s="17" t="s">
        <v>47</v>
      </c>
      <c r="I889" s="18" t="s">
        <v>32</v>
      </c>
      <c r="J889" s="69">
        <v>0</v>
      </c>
      <c r="K889" s="17">
        <f t="shared" si="55"/>
        <v>1289</v>
      </c>
      <c r="L889" s="17"/>
      <c r="M889" s="56">
        <v>45930</v>
      </c>
      <c r="N889" s="12">
        <f t="shared" si="53"/>
        <v>0</v>
      </c>
      <c r="O889" s="12"/>
      <c r="P889" s="12"/>
      <c r="Q889" s="12" t="s">
        <v>123</v>
      </c>
    </row>
    <row r="890" spans="1:17" ht="15.75" x14ac:dyDescent="0.25">
      <c r="A890" s="12" t="s">
        <v>121</v>
      </c>
      <c r="B890" s="12" t="str">
        <f t="shared" si="52"/>
        <v>MONROVIASURABAYA40</v>
      </c>
      <c r="C890" s="13" t="str">
        <f>VLOOKUP(D890,[1]equiv!$A:$B,2,FALSE)</f>
        <v>LIB</v>
      </c>
      <c r="D890" s="67" t="s">
        <v>86</v>
      </c>
      <c r="E890" s="70" t="s">
        <v>70</v>
      </c>
      <c r="F890" s="68">
        <v>40</v>
      </c>
      <c r="G890" s="18">
        <v>1267</v>
      </c>
      <c r="H890" s="17" t="s">
        <v>47</v>
      </c>
      <c r="I890" s="18" t="s">
        <v>32</v>
      </c>
      <c r="J890" s="69">
        <v>0</v>
      </c>
      <c r="K890" s="17">
        <f t="shared" si="55"/>
        <v>1267</v>
      </c>
      <c r="L890" s="17"/>
      <c r="M890" s="56">
        <v>45930</v>
      </c>
      <c r="N890" s="12">
        <f t="shared" si="53"/>
        <v>0</v>
      </c>
      <c r="O890" s="12"/>
      <c r="P890" s="12"/>
      <c r="Q890" s="12" t="s">
        <v>123</v>
      </c>
    </row>
    <row r="891" spans="1:17" ht="15.75" x14ac:dyDescent="0.25">
      <c r="A891" s="12" t="s">
        <v>121</v>
      </c>
      <c r="B891" s="12" t="str">
        <f t="shared" si="52"/>
        <v>MONROVIAPTP40</v>
      </c>
      <c r="C891" s="13" t="str">
        <f>VLOOKUP(D891,[1]equiv!$A:$B,2,FALSE)</f>
        <v>LIB</v>
      </c>
      <c r="D891" s="67" t="s">
        <v>86</v>
      </c>
      <c r="E891" s="70" t="s">
        <v>41</v>
      </c>
      <c r="F891" s="68">
        <v>40</v>
      </c>
      <c r="G891" s="18">
        <v>1339</v>
      </c>
      <c r="H891" s="17" t="s">
        <v>47</v>
      </c>
      <c r="I891" s="18" t="s">
        <v>32</v>
      </c>
      <c r="J891" s="69">
        <v>0</v>
      </c>
      <c r="K891" s="17">
        <f t="shared" si="55"/>
        <v>1339</v>
      </c>
      <c r="L891" s="17"/>
      <c r="M891" s="56">
        <v>45930</v>
      </c>
      <c r="N891" s="12">
        <f t="shared" si="53"/>
        <v>0</v>
      </c>
      <c r="O891" s="12"/>
      <c r="P891" s="12"/>
      <c r="Q891" s="12" t="s">
        <v>123</v>
      </c>
    </row>
    <row r="892" spans="1:17" ht="15.75" x14ac:dyDescent="0.25">
      <c r="A892" s="12" t="s">
        <v>121</v>
      </c>
      <c r="B892" s="12" t="str">
        <f t="shared" si="52"/>
        <v>MONROVIAVALENCIA 40</v>
      </c>
      <c r="C892" s="13" t="str">
        <f>VLOOKUP(D892,[1]equiv!$A:$B,2,FALSE)</f>
        <v>LIB</v>
      </c>
      <c r="D892" s="67" t="s">
        <v>86</v>
      </c>
      <c r="E892" s="70" t="s">
        <v>125</v>
      </c>
      <c r="F892" s="68">
        <v>40</v>
      </c>
      <c r="G892" s="18">
        <v>1122</v>
      </c>
      <c r="H892" s="17" t="s">
        <v>47</v>
      </c>
      <c r="I892" s="18" t="s">
        <v>20</v>
      </c>
      <c r="J892" s="69">
        <v>0</v>
      </c>
      <c r="K892" s="17">
        <f t="shared" si="55"/>
        <v>1122</v>
      </c>
      <c r="L892" s="17"/>
      <c r="M892" s="56">
        <v>45930</v>
      </c>
      <c r="N892" s="12">
        <f t="shared" si="53"/>
        <v>0</v>
      </c>
      <c r="O892" s="12"/>
      <c r="P892" s="12"/>
      <c r="Q892" s="12" t="s">
        <v>123</v>
      </c>
    </row>
    <row r="893" spans="1:17" ht="15.75" x14ac:dyDescent="0.25">
      <c r="A893" s="12" t="s">
        <v>121</v>
      </c>
      <c r="B893" s="12" t="str">
        <f t="shared" si="52"/>
        <v>SAN PEDROAMSTERDAM 20</v>
      </c>
      <c r="C893" s="13" t="str">
        <f>VLOOKUP(D893,[1]equiv!$A:$B,2,FALSE)</f>
        <v>IVC</v>
      </c>
      <c r="D893" s="67" t="s">
        <v>88</v>
      </c>
      <c r="E893" s="70" t="s">
        <v>122</v>
      </c>
      <c r="F893" s="68">
        <v>20</v>
      </c>
      <c r="G893" s="18">
        <v>592</v>
      </c>
      <c r="H893" s="17" t="s">
        <v>47</v>
      </c>
      <c r="I893" s="18" t="s">
        <v>20</v>
      </c>
      <c r="J893" s="69">
        <f t="shared" ref="J893:J938" si="56">+IFERROR(VLOOKUP(A893&amp;B893,surcharges, 6,FALSE),0)</f>
        <v>0</v>
      </c>
      <c r="K893" s="17">
        <f t="shared" si="55"/>
        <v>592</v>
      </c>
      <c r="L893" s="17"/>
      <c r="M893" s="56">
        <v>45930</v>
      </c>
      <c r="N893" s="12">
        <f t="shared" si="53"/>
        <v>0</v>
      </c>
      <c r="O893" s="12"/>
      <c r="P893" s="76"/>
      <c r="Q893" s="12" t="s">
        <v>123</v>
      </c>
    </row>
    <row r="894" spans="1:17" ht="15.75" x14ac:dyDescent="0.25">
      <c r="A894" s="12" t="s">
        <v>121</v>
      </c>
      <c r="B894" s="12" t="str">
        <f t="shared" si="52"/>
        <v>SAN PEDROAMSTERDAM 40</v>
      </c>
      <c r="C894" s="13" t="str">
        <f>VLOOKUP(D894,[1]equiv!$A:$B,2,FALSE)</f>
        <v>IVC</v>
      </c>
      <c r="D894" s="67" t="s">
        <v>88</v>
      </c>
      <c r="E894" s="70" t="s">
        <v>122</v>
      </c>
      <c r="F894" s="68">
        <v>40</v>
      </c>
      <c r="G894" s="18">
        <v>874</v>
      </c>
      <c r="H894" s="17" t="s">
        <v>47</v>
      </c>
      <c r="I894" s="18" t="s">
        <v>20</v>
      </c>
      <c r="J894" s="69">
        <f t="shared" si="56"/>
        <v>0</v>
      </c>
      <c r="K894" s="17">
        <f t="shared" si="55"/>
        <v>874</v>
      </c>
      <c r="L894" s="17"/>
      <c r="M894" s="56">
        <v>45930</v>
      </c>
      <c r="N894" s="12">
        <f t="shared" si="53"/>
        <v>0</v>
      </c>
      <c r="O894" s="12"/>
      <c r="P894" s="76"/>
      <c r="Q894" s="12" t="s">
        <v>123</v>
      </c>
    </row>
    <row r="895" spans="1:17" ht="15.75" x14ac:dyDescent="0.25">
      <c r="A895" s="12" t="s">
        <v>121</v>
      </c>
      <c r="B895" s="12" t="str">
        <f t="shared" si="52"/>
        <v>SAN PEDROANTWERP 20</v>
      </c>
      <c r="C895" s="13" t="str">
        <f>VLOOKUP(D895,[1]equiv!$A:$B,2,FALSE)</f>
        <v>IVC</v>
      </c>
      <c r="D895" s="67" t="s">
        <v>88</v>
      </c>
      <c r="E895" s="70" t="s">
        <v>124</v>
      </c>
      <c r="F895" s="68">
        <v>20</v>
      </c>
      <c r="G895" s="18">
        <v>437</v>
      </c>
      <c r="H895" s="17" t="s">
        <v>47</v>
      </c>
      <c r="I895" s="18" t="s">
        <v>20</v>
      </c>
      <c r="J895" s="69">
        <f t="shared" si="56"/>
        <v>0</v>
      </c>
      <c r="K895" s="17">
        <f t="shared" si="55"/>
        <v>437</v>
      </c>
      <c r="L895" s="17"/>
      <c r="M895" s="56">
        <v>45930</v>
      </c>
      <c r="N895" s="12">
        <f t="shared" si="53"/>
        <v>0</v>
      </c>
      <c r="O895" s="12"/>
      <c r="P895" s="76"/>
      <c r="Q895" s="12" t="s">
        <v>123</v>
      </c>
    </row>
    <row r="896" spans="1:17" ht="15.75" x14ac:dyDescent="0.25">
      <c r="A896" s="12" t="s">
        <v>121</v>
      </c>
      <c r="B896" s="12" t="str">
        <f t="shared" si="52"/>
        <v>SAN PEDROANTWERP 40</v>
      </c>
      <c r="C896" s="13" t="str">
        <f>VLOOKUP(D896,[1]equiv!$A:$B,2,FALSE)</f>
        <v>IVC</v>
      </c>
      <c r="D896" s="67" t="s">
        <v>88</v>
      </c>
      <c r="E896" s="70" t="s">
        <v>124</v>
      </c>
      <c r="F896" s="68">
        <v>40</v>
      </c>
      <c r="G896" s="18">
        <v>694</v>
      </c>
      <c r="H896" s="17" t="s">
        <v>47</v>
      </c>
      <c r="I896" s="18" t="s">
        <v>20</v>
      </c>
      <c r="J896" s="69">
        <f t="shared" si="56"/>
        <v>0</v>
      </c>
      <c r="K896" s="17">
        <f t="shared" si="55"/>
        <v>694</v>
      </c>
      <c r="L896" s="17"/>
      <c r="M896" s="56">
        <v>45930</v>
      </c>
      <c r="N896" s="12">
        <f t="shared" si="53"/>
        <v>0</v>
      </c>
      <c r="O896" s="12"/>
      <c r="P896" s="76"/>
      <c r="Q896" s="12" t="s">
        <v>123</v>
      </c>
    </row>
    <row r="897" spans="1:17" ht="15.75" x14ac:dyDescent="0.25">
      <c r="A897" s="12" t="s">
        <v>121</v>
      </c>
      <c r="B897" s="12" t="str">
        <f t="shared" si="52"/>
        <v>SAN PEDROBatam40</v>
      </c>
      <c r="C897" s="13" t="str">
        <f>VLOOKUP(D897,[1]equiv!$A:$B,2,FALSE)</f>
        <v>IVC</v>
      </c>
      <c r="D897" s="67" t="s">
        <v>88</v>
      </c>
      <c r="E897" s="70" t="s">
        <v>36</v>
      </c>
      <c r="F897" s="68">
        <v>40</v>
      </c>
      <c r="G897" s="18">
        <v>1403</v>
      </c>
      <c r="H897" s="17" t="s">
        <v>47</v>
      </c>
      <c r="I897" s="18" t="s">
        <v>32</v>
      </c>
      <c r="J897" s="69">
        <f t="shared" si="56"/>
        <v>0</v>
      </c>
      <c r="K897" s="17">
        <f t="shared" si="55"/>
        <v>1403</v>
      </c>
      <c r="L897" s="17"/>
      <c r="M897" s="56">
        <v>45930</v>
      </c>
      <c r="N897" s="12">
        <f t="shared" si="53"/>
        <v>0</v>
      </c>
      <c r="O897" s="12"/>
      <c r="P897" s="76"/>
      <c r="Q897" s="12" t="s">
        <v>123</v>
      </c>
    </row>
    <row r="898" spans="1:17" ht="15.75" x14ac:dyDescent="0.25">
      <c r="A898" s="12" t="s">
        <v>121</v>
      </c>
      <c r="B898" s="12" t="str">
        <f t="shared" si="52"/>
        <v>SAN PEDROGENOA40</v>
      </c>
      <c r="C898" s="13" t="str">
        <f>VLOOKUP(D898,[1]equiv!$A:$B,2,FALSE)</f>
        <v>IVC</v>
      </c>
      <c r="D898" s="67" t="s">
        <v>88</v>
      </c>
      <c r="E898" s="70" t="s">
        <v>69</v>
      </c>
      <c r="F898" s="68">
        <v>40</v>
      </c>
      <c r="G898" s="18">
        <v>888</v>
      </c>
      <c r="H898" s="17" t="s">
        <v>47</v>
      </c>
      <c r="I898" s="18" t="s">
        <v>20</v>
      </c>
      <c r="J898" s="69">
        <f t="shared" si="56"/>
        <v>0</v>
      </c>
      <c r="K898" s="17">
        <f t="shared" si="55"/>
        <v>888</v>
      </c>
      <c r="L898" s="17"/>
      <c r="M898" s="56">
        <v>45930</v>
      </c>
      <c r="N898" s="12">
        <f t="shared" si="53"/>
        <v>0</v>
      </c>
      <c r="O898" s="12"/>
      <c r="P898" s="76"/>
      <c r="Q898" s="12" t="s">
        <v>123</v>
      </c>
    </row>
    <row r="899" spans="1:17" ht="15.75" x14ac:dyDescent="0.25">
      <c r="A899" s="12" t="s">
        <v>121</v>
      </c>
      <c r="B899" s="12" t="str">
        <f t="shared" si="52"/>
        <v>SAN PEDROHAMBURG40</v>
      </c>
      <c r="C899" s="13" t="str">
        <f>VLOOKUP(D899,[1]equiv!$A:$B,2,FALSE)</f>
        <v>IVC</v>
      </c>
      <c r="D899" s="67" t="s">
        <v>88</v>
      </c>
      <c r="E899" s="70" t="s">
        <v>52</v>
      </c>
      <c r="F899" s="68">
        <v>40</v>
      </c>
      <c r="G899" s="18">
        <v>989</v>
      </c>
      <c r="H899" s="17" t="s">
        <v>47</v>
      </c>
      <c r="I899" s="18" t="s">
        <v>20</v>
      </c>
      <c r="J899" s="69">
        <f t="shared" si="56"/>
        <v>0</v>
      </c>
      <c r="K899" s="17">
        <f t="shared" si="55"/>
        <v>989</v>
      </c>
      <c r="L899" s="17"/>
      <c r="M899" s="56">
        <v>45930</v>
      </c>
      <c r="N899" s="12">
        <f t="shared" si="53"/>
        <v>0</v>
      </c>
      <c r="O899" s="12"/>
      <c r="P899" s="12"/>
      <c r="Q899" s="12" t="s">
        <v>123</v>
      </c>
    </row>
    <row r="900" spans="1:17" ht="15.75" x14ac:dyDescent="0.25">
      <c r="A900" s="12" t="s">
        <v>121</v>
      </c>
      <c r="B900" s="12" t="str">
        <f t="shared" si="52"/>
        <v>SAN PEDROISTANBUL40</v>
      </c>
      <c r="C900" s="13" t="str">
        <f>VLOOKUP(D900,[1]equiv!$A:$B,2,FALSE)</f>
        <v>IVC</v>
      </c>
      <c r="D900" s="67" t="s">
        <v>88</v>
      </c>
      <c r="E900" s="70" t="s">
        <v>96</v>
      </c>
      <c r="F900" s="68">
        <v>40</v>
      </c>
      <c r="G900" s="18">
        <v>710</v>
      </c>
      <c r="H900" s="17" t="s">
        <v>47</v>
      </c>
      <c r="I900" s="18" t="s">
        <v>32</v>
      </c>
      <c r="J900" s="69">
        <f t="shared" si="56"/>
        <v>0</v>
      </c>
      <c r="K900" s="17">
        <f t="shared" si="55"/>
        <v>710</v>
      </c>
      <c r="L900" s="17"/>
      <c r="M900" s="56">
        <v>45930</v>
      </c>
      <c r="N900" s="12">
        <f t="shared" si="53"/>
        <v>0</v>
      </c>
      <c r="O900" s="12"/>
      <c r="P900" s="12"/>
      <c r="Q900" s="12" t="s">
        <v>123</v>
      </c>
    </row>
    <row r="901" spans="1:17" ht="15.75" x14ac:dyDescent="0.25">
      <c r="A901" s="12" t="s">
        <v>121</v>
      </c>
      <c r="B901" s="12" t="str">
        <f t="shared" si="52"/>
        <v>SAN PEDROJAKARTA40</v>
      </c>
      <c r="C901" s="13" t="str">
        <f>VLOOKUP(D901,[1]equiv!$A:$B,2,FALSE)</f>
        <v>IVC</v>
      </c>
      <c r="D901" s="67" t="s">
        <v>88</v>
      </c>
      <c r="E901" s="70" t="s">
        <v>103</v>
      </c>
      <c r="F901" s="68">
        <v>40</v>
      </c>
      <c r="G901" s="18">
        <v>833</v>
      </c>
      <c r="H901" s="17" t="s">
        <v>47</v>
      </c>
      <c r="I901" s="18" t="s">
        <v>32</v>
      </c>
      <c r="J901" s="69">
        <f t="shared" si="56"/>
        <v>0</v>
      </c>
      <c r="K901" s="17">
        <f t="shared" si="55"/>
        <v>833</v>
      </c>
      <c r="L901" s="17"/>
      <c r="M901" s="56">
        <v>45930</v>
      </c>
      <c r="N901" s="12">
        <f t="shared" si="53"/>
        <v>0</v>
      </c>
      <c r="O901" s="12"/>
      <c r="P901" s="12"/>
      <c r="Q901" s="12" t="s">
        <v>123</v>
      </c>
    </row>
    <row r="902" spans="1:17" ht="15.75" x14ac:dyDescent="0.25">
      <c r="A902" s="12" t="s">
        <v>121</v>
      </c>
      <c r="B902" s="12" t="str">
        <f t="shared" si="52"/>
        <v>SAN PEDROPASIR GUDANG40</v>
      </c>
      <c r="C902" s="13" t="str">
        <f>VLOOKUP(D902,[1]equiv!$A:$B,2,FALSE)</f>
        <v>IVC</v>
      </c>
      <c r="D902" s="67" t="s">
        <v>88</v>
      </c>
      <c r="E902" s="70" t="s">
        <v>53</v>
      </c>
      <c r="F902" s="68">
        <v>40</v>
      </c>
      <c r="G902" s="18">
        <v>855</v>
      </c>
      <c r="H902" s="17" t="s">
        <v>47</v>
      </c>
      <c r="I902" s="18" t="s">
        <v>32</v>
      </c>
      <c r="J902" s="69">
        <f t="shared" si="56"/>
        <v>0</v>
      </c>
      <c r="K902" s="17">
        <f t="shared" si="55"/>
        <v>855</v>
      </c>
      <c r="L902" s="17"/>
      <c r="M902" s="56">
        <v>45930</v>
      </c>
      <c r="N902" s="12">
        <f t="shared" si="53"/>
        <v>0</v>
      </c>
      <c r="O902" s="12"/>
      <c r="P902" s="12"/>
      <c r="Q902" s="12" t="s">
        <v>123</v>
      </c>
    </row>
    <row r="903" spans="1:17" ht="15.75" x14ac:dyDescent="0.25">
      <c r="A903" s="12" t="s">
        <v>121</v>
      </c>
      <c r="B903" s="12" t="str">
        <f t="shared" si="52"/>
        <v>SAN PEDROPHILADELPHIA40</v>
      </c>
      <c r="C903" s="13" t="str">
        <f>VLOOKUP(D903,[1]equiv!$A:$B,2,FALSE)</f>
        <v>IVC</v>
      </c>
      <c r="D903" s="67" t="s">
        <v>88</v>
      </c>
      <c r="E903" s="70" t="s">
        <v>109</v>
      </c>
      <c r="F903" s="68">
        <v>40</v>
      </c>
      <c r="G903" s="18">
        <v>2083</v>
      </c>
      <c r="H903" s="17" t="s">
        <v>47</v>
      </c>
      <c r="I903" s="18" t="s">
        <v>32</v>
      </c>
      <c r="J903" s="69">
        <f t="shared" si="56"/>
        <v>0</v>
      </c>
      <c r="K903" s="17">
        <f t="shared" si="55"/>
        <v>2083</v>
      </c>
      <c r="L903" s="17"/>
      <c r="M903" s="56">
        <v>45930</v>
      </c>
      <c r="N903" s="12">
        <f t="shared" si="53"/>
        <v>0</v>
      </c>
      <c r="O903" s="12"/>
      <c r="P903" s="12"/>
      <c r="Q903" s="12" t="s">
        <v>123</v>
      </c>
    </row>
    <row r="904" spans="1:17" ht="15.75" x14ac:dyDescent="0.25">
      <c r="A904" s="12" t="s">
        <v>121</v>
      </c>
      <c r="B904" s="12" t="str">
        <f t="shared" si="52"/>
        <v>SAN PEDROPORT KLANG40</v>
      </c>
      <c r="C904" s="13" t="str">
        <f>VLOOKUP(D904,[1]equiv!$A:$B,2,FALSE)</f>
        <v>IVC</v>
      </c>
      <c r="D904" s="67" t="s">
        <v>88</v>
      </c>
      <c r="E904" s="70" t="s">
        <v>104</v>
      </c>
      <c r="F904" s="68">
        <v>40</v>
      </c>
      <c r="G904" s="18">
        <v>855</v>
      </c>
      <c r="H904" s="17" t="s">
        <v>47</v>
      </c>
      <c r="I904" s="18" t="s">
        <v>32</v>
      </c>
      <c r="J904" s="69">
        <f t="shared" si="56"/>
        <v>0</v>
      </c>
      <c r="K904" s="17">
        <f t="shared" si="55"/>
        <v>855</v>
      </c>
      <c r="L904" s="17"/>
      <c r="M904" s="56">
        <v>45930</v>
      </c>
      <c r="N904" s="12">
        <f t="shared" si="53"/>
        <v>0</v>
      </c>
      <c r="O904" s="12"/>
      <c r="P904" s="12"/>
      <c r="Q904" s="12" t="s">
        <v>123</v>
      </c>
    </row>
    <row r="905" spans="1:17" ht="15.75" x14ac:dyDescent="0.25">
      <c r="A905" s="55" t="s">
        <v>121</v>
      </c>
      <c r="B905" s="12" t="str">
        <f t="shared" si="52"/>
        <v>SAN PEDROSURABAYA40</v>
      </c>
      <c r="C905" s="13" t="str">
        <f>VLOOKUP(D905,[1]equiv!$A:$B,2,FALSE)</f>
        <v>IVC</v>
      </c>
      <c r="D905" s="13" t="s">
        <v>88</v>
      </c>
      <c r="E905" s="6" t="s">
        <v>70</v>
      </c>
      <c r="F905" s="16">
        <v>40</v>
      </c>
      <c r="G905" s="18">
        <v>833</v>
      </c>
      <c r="H905" s="17" t="s">
        <v>47</v>
      </c>
      <c r="I905" s="45" t="s">
        <v>32</v>
      </c>
      <c r="J905" s="7">
        <f t="shared" si="56"/>
        <v>0</v>
      </c>
      <c r="K905" s="17">
        <f t="shared" si="55"/>
        <v>833</v>
      </c>
      <c r="L905" s="17"/>
      <c r="M905" s="56">
        <v>45930</v>
      </c>
      <c r="N905" s="12">
        <f t="shared" si="53"/>
        <v>0</v>
      </c>
      <c r="O905" s="12"/>
      <c r="P905" s="12"/>
      <c r="Q905" s="12" t="s">
        <v>123</v>
      </c>
    </row>
    <row r="906" spans="1:17" ht="15.75" x14ac:dyDescent="0.25">
      <c r="A906" s="55" t="s">
        <v>121</v>
      </c>
      <c r="B906" s="12" t="str">
        <f t="shared" si="52"/>
        <v>SAN PEDROPTP40</v>
      </c>
      <c r="C906" s="13" t="str">
        <f>VLOOKUP(D906,[1]equiv!$A:$B,2,FALSE)</f>
        <v>IVC</v>
      </c>
      <c r="D906" s="13" t="s">
        <v>88</v>
      </c>
      <c r="E906" s="6" t="s">
        <v>41</v>
      </c>
      <c r="F906" s="16">
        <v>40</v>
      </c>
      <c r="G906" s="18">
        <v>855</v>
      </c>
      <c r="H906" s="17" t="s">
        <v>47</v>
      </c>
      <c r="I906" s="45" t="s">
        <v>32</v>
      </c>
      <c r="J906" s="7">
        <f t="shared" si="56"/>
        <v>0</v>
      </c>
      <c r="K906" s="17">
        <f t="shared" si="55"/>
        <v>855</v>
      </c>
      <c r="L906" s="17"/>
      <c r="M906" s="56">
        <v>45930</v>
      </c>
      <c r="N906" s="12">
        <f t="shared" si="53"/>
        <v>0</v>
      </c>
      <c r="O906" s="12"/>
      <c r="P906" s="12"/>
      <c r="Q906" s="12" t="s">
        <v>123</v>
      </c>
    </row>
    <row r="907" spans="1:17" ht="15.75" x14ac:dyDescent="0.25">
      <c r="A907" s="55" t="s">
        <v>121</v>
      </c>
      <c r="B907" s="12" t="str">
        <f t="shared" si="52"/>
        <v>SAN PEDROVALENCIA 40</v>
      </c>
      <c r="C907" s="13" t="str">
        <f>VLOOKUP(D907,[1]equiv!$A:$B,2,FALSE)</f>
        <v>IVC</v>
      </c>
      <c r="D907" s="13" t="s">
        <v>88</v>
      </c>
      <c r="E907" s="6" t="s">
        <v>125</v>
      </c>
      <c r="F907" s="16">
        <v>40</v>
      </c>
      <c r="G907" s="18">
        <v>838</v>
      </c>
      <c r="H907" s="17" t="s">
        <v>47</v>
      </c>
      <c r="I907" s="45" t="s">
        <v>20</v>
      </c>
      <c r="J907" s="7">
        <f t="shared" si="56"/>
        <v>0</v>
      </c>
      <c r="K907" s="17">
        <f t="shared" si="55"/>
        <v>838</v>
      </c>
      <c r="L907" s="17"/>
      <c r="M907" s="56">
        <v>45930</v>
      </c>
      <c r="N907" s="12">
        <f t="shared" si="53"/>
        <v>0</v>
      </c>
      <c r="O907" s="12"/>
      <c r="P907" s="12"/>
      <c r="Q907" s="12" t="s">
        <v>123</v>
      </c>
    </row>
    <row r="908" spans="1:17" ht="15.75" x14ac:dyDescent="0.25">
      <c r="A908" s="55" t="s">
        <v>121</v>
      </c>
      <c r="B908" s="12" t="str">
        <f t="shared" si="52"/>
        <v>SAN PEDROWELLINGTON20</v>
      </c>
      <c r="C908" s="13" t="str">
        <f>VLOOKUP(D908,[1]equiv!$A:$B,2,FALSE)</f>
        <v>IVC</v>
      </c>
      <c r="D908" s="13" t="s">
        <v>88</v>
      </c>
      <c r="E908" s="6" t="s">
        <v>56</v>
      </c>
      <c r="F908" s="16">
        <v>20</v>
      </c>
      <c r="G908" s="18">
        <v>3532</v>
      </c>
      <c r="H908" s="17" t="s">
        <v>47</v>
      </c>
      <c r="I908" s="45" t="s">
        <v>32</v>
      </c>
      <c r="J908" s="7">
        <f t="shared" si="56"/>
        <v>0</v>
      </c>
      <c r="K908" s="17">
        <f t="shared" si="55"/>
        <v>3532</v>
      </c>
      <c r="L908" s="17"/>
      <c r="M908" s="56">
        <v>45930</v>
      </c>
      <c r="N908" s="12">
        <f t="shared" si="53"/>
        <v>0</v>
      </c>
      <c r="O908" s="12"/>
      <c r="P908" s="12"/>
      <c r="Q908" s="12" t="s">
        <v>123</v>
      </c>
    </row>
    <row r="909" spans="1:17" ht="15.75" x14ac:dyDescent="0.25">
      <c r="A909" s="55" t="s">
        <v>121</v>
      </c>
      <c r="B909" s="12" t="str">
        <f t="shared" si="52"/>
        <v>SAN PEDROWELLINGTON40</v>
      </c>
      <c r="C909" s="13" t="str">
        <f>VLOOKUP(D909,[1]equiv!$A:$B,2,FALSE)</f>
        <v>IVC</v>
      </c>
      <c r="D909" s="13" t="s">
        <v>88</v>
      </c>
      <c r="E909" s="6" t="s">
        <v>56</v>
      </c>
      <c r="F909" s="16">
        <v>40</v>
      </c>
      <c r="G909" s="18">
        <v>5953</v>
      </c>
      <c r="H909" s="17" t="s">
        <v>47</v>
      </c>
      <c r="I909" s="18" t="s">
        <v>32</v>
      </c>
      <c r="J909" s="7">
        <f t="shared" si="56"/>
        <v>0</v>
      </c>
      <c r="K909" s="17">
        <f t="shared" si="55"/>
        <v>5953</v>
      </c>
      <c r="L909" s="17"/>
      <c r="M909" s="56">
        <v>45930</v>
      </c>
      <c r="N909" s="12">
        <f t="shared" si="53"/>
        <v>0</v>
      </c>
      <c r="O909" s="12"/>
      <c r="P909" s="12"/>
      <c r="Q909" s="12" t="s">
        <v>123</v>
      </c>
    </row>
    <row r="910" spans="1:17" ht="15.75" x14ac:dyDescent="0.25">
      <c r="A910" s="55" t="s">
        <v>121</v>
      </c>
      <c r="B910" s="12" t="str">
        <f t="shared" si="52"/>
        <v>TAKORADIAMSTERDAM20</v>
      </c>
      <c r="C910" s="13" t="str">
        <f>VLOOKUP(D910,[1]equiv!$A:$B,2,FALSE)</f>
        <v>GHA</v>
      </c>
      <c r="D910" s="13" t="s">
        <v>89</v>
      </c>
      <c r="E910" s="6" t="s">
        <v>94</v>
      </c>
      <c r="F910" s="16">
        <v>20</v>
      </c>
      <c r="G910" s="18">
        <v>902</v>
      </c>
      <c r="H910" s="17" t="s">
        <v>47</v>
      </c>
      <c r="I910" s="18" t="s">
        <v>20</v>
      </c>
      <c r="J910" s="7">
        <f t="shared" si="56"/>
        <v>0</v>
      </c>
      <c r="K910" s="17">
        <f t="shared" si="55"/>
        <v>902</v>
      </c>
      <c r="L910" s="17"/>
      <c r="M910" s="56">
        <v>45930</v>
      </c>
      <c r="N910" s="12">
        <f t="shared" si="53"/>
        <v>0</v>
      </c>
      <c r="O910" s="12"/>
      <c r="P910" s="12"/>
      <c r="Q910" s="12" t="s">
        <v>123</v>
      </c>
    </row>
    <row r="911" spans="1:17" ht="15.75" x14ac:dyDescent="0.25">
      <c r="A911" s="55" t="s">
        <v>121</v>
      </c>
      <c r="B911" s="12" t="str">
        <f t="shared" si="52"/>
        <v>TAKORADIBARCELONA20</v>
      </c>
      <c r="C911" s="13" t="str">
        <f>VLOOKUP(D911,[1]equiv!$A:$B,2,FALSE)</f>
        <v>GHA</v>
      </c>
      <c r="D911" s="13" t="s">
        <v>89</v>
      </c>
      <c r="E911" s="6" t="s">
        <v>51</v>
      </c>
      <c r="F911" s="16">
        <v>20</v>
      </c>
      <c r="G911" s="18">
        <v>974</v>
      </c>
      <c r="H911" s="17" t="s">
        <v>47</v>
      </c>
      <c r="I911" s="18" t="s">
        <v>20</v>
      </c>
      <c r="J911" s="7">
        <f t="shared" si="56"/>
        <v>0</v>
      </c>
      <c r="K911" s="17">
        <f t="shared" si="55"/>
        <v>974</v>
      </c>
      <c r="L911" s="17"/>
      <c r="M911" s="56">
        <v>45930</v>
      </c>
      <c r="N911" s="12">
        <f t="shared" si="53"/>
        <v>0</v>
      </c>
      <c r="O911" s="12"/>
      <c r="P911" s="12"/>
      <c r="Q911" s="12" t="s">
        <v>123</v>
      </c>
    </row>
    <row r="912" spans="1:17" ht="15.75" x14ac:dyDescent="0.25">
      <c r="A912" s="55" t="s">
        <v>121</v>
      </c>
      <c r="B912" s="12" t="str">
        <f t="shared" si="52"/>
        <v>TAKORADIHAMBURG20</v>
      </c>
      <c r="C912" s="13" t="str">
        <f>VLOOKUP(D912,[1]equiv!$A:$B,2,FALSE)</f>
        <v>GHA</v>
      </c>
      <c r="D912" s="13" t="s">
        <v>89</v>
      </c>
      <c r="E912" s="6" t="s">
        <v>52</v>
      </c>
      <c r="F912" s="16">
        <v>20</v>
      </c>
      <c r="G912" s="18">
        <v>1047</v>
      </c>
      <c r="H912" s="17" t="s">
        <v>47</v>
      </c>
      <c r="I912" s="18" t="s">
        <v>20</v>
      </c>
      <c r="J912" s="7">
        <f t="shared" si="56"/>
        <v>0</v>
      </c>
      <c r="K912" s="17">
        <f t="shared" si="55"/>
        <v>1047</v>
      </c>
      <c r="L912" s="17"/>
      <c r="M912" s="56">
        <v>45930</v>
      </c>
      <c r="N912" s="12">
        <f t="shared" si="53"/>
        <v>0</v>
      </c>
      <c r="O912" s="12"/>
      <c r="P912" s="12"/>
      <c r="Q912" s="12" t="s">
        <v>123</v>
      </c>
    </row>
    <row r="913" spans="1:17" ht="15.75" x14ac:dyDescent="0.25">
      <c r="A913" s="55" t="s">
        <v>121</v>
      </c>
      <c r="B913" s="12" t="str">
        <f t="shared" si="52"/>
        <v>TAKORADIJAKARTA40</v>
      </c>
      <c r="C913" s="13" t="str">
        <f>VLOOKUP(D913,[1]equiv!$A:$B,2,FALSE)</f>
        <v>GHA</v>
      </c>
      <c r="D913" s="13" t="s">
        <v>89</v>
      </c>
      <c r="E913" s="6" t="s">
        <v>103</v>
      </c>
      <c r="F913" s="16">
        <v>40</v>
      </c>
      <c r="G913" s="18">
        <v>1404</v>
      </c>
      <c r="H913" s="17" t="s">
        <v>47</v>
      </c>
      <c r="I913" s="18" t="s">
        <v>32</v>
      </c>
      <c r="J913" s="7">
        <f t="shared" si="56"/>
        <v>0</v>
      </c>
      <c r="K913" s="17">
        <f t="shared" si="55"/>
        <v>1404</v>
      </c>
      <c r="L913" s="17"/>
      <c r="M913" s="56">
        <v>45930</v>
      </c>
      <c r="N913" s="12">
        <f t="shared" si="53"/>
        <v>0</v>
      </c>
      <c r="O913" s="12"/>
      <c r="P913" s="12"/>
      <c r="Q913" s="12" t="s">
        <v>123</v>
      </c>
    </row>
    <row r="914" spans="1:17" ht="15.75" x14ac:dyDescent="0.25">
      <c r="A914" s="55" t="s">
        <v>121</v>
      </c>
      <c r="B914" s="12" t="str">
        <f t="shared" si="52"/>
        <v>TAKORADIPASIR GUDANG40</v>
      </c>
      <c r="C914" s="13" t="str">
        <f>VLOOKUP(D914,[1]equiv!$A:$B,2,FALSE)</f>
        <v>GHA</v>
      </c>
      <c r="D914" s="13" t="s">
        <v>89</v>
      </c>
      <c r="E914" s="6" t="s">
        <v>53</v>
      </c>
      <c r="F914" s="16">
        <v>40</v>
      </c>
      <c r="G914" s="18">
        <v>1421</v>
      </c>
      <c r="H914" s="17" t="s">
        <v>47</v>
      </c>
      <c r="I914" s="18" t="s">
        <v>32</v>
      </c>
      <c r="J914" s="7">
        <f t="shared" si="56"/>
        <v>0</v>
      </c>
      <c r="K914" s="17">
        <f t="shared" si="55"/>
        <v>1421</v>
      </c>
      <c r="L914" s="17"/>
      <c r="M914" s="56">
        <v>45930</v>
      </c>
      <c r="N914" s="12">
        <f t="shared" si="53"/>
        <v>0</v>
      </c>
      <c r="O914" s="12"/>
      <c r="P914" s="12"/>
      <c r="Q914" s="12" t="s">
        <v>123</v>
      </c>
    </row>
    <row r="915" spans="1:17" ht="15.75" x14ac:dyDescent="0.25">
      <c r="A915" s="55" t="s">
        <v>121</v>
      </c>
      <c r="B915" s="12" t="str">
        <f t="shared" si="52"/>
        <v>TAKORADISURABAYA40</v>
      </c>
      <c r="C915" s="13" t="str">
        <f>VLOOKUP(D915,[1]equiv!$A:$B,2,FALSE)</f>
        <v>GHA</v>
      </c>
      <c r="D915" s="13" t="s">
        <v>89</v>
      </c>
      <c r="E915" s="6" t="s">
        <v>70</v>
      </c>
      <c r="F915" s="16">
        <v>40</v>
      </c>
      <c r="G915" s="18">
        <v>1399</v>
      </c>
      <c r="H915" s="17" t="s">
        <v>47</v>
      </c>
      <c r="I915" s="18" t="s">
        <v>32</v>
      </c>
      <c r="J915" s="7">
        <f t="shared" si="56"/>
        <v>0</v>
      </c>
      <c r="K915" s="17">
        <f t="shared" si="55"/>
        <v>1399</v>
      </c>
      <c r="L915" s="17"/>
      <c r="M915" s="56">
        <v>45930</v>
      </c>
      <c r="N915" s="12">
        <f t="shared" si="53"/>
        <v>0</v>
      </c>
      <c r="O915" s="12"/>
      <c r="P915" s="12"/>
      <c r="Q915" s="12" t="s">
        <v>123</v>
      </c>
    </row>
    <row r="916" spans="1:17" ht="15.75" x14ac:dyDescent="0.25">
      <c r="A916" s="55" t="s">
        <v>121</v>
      </c>
      <c r="B916" s="12" t="str">
        <f t="shared" si="52"/>
        <v>TAKORADIPTP40</v>
      </c>
      <c r="C916" s="13" t="str">
        <f>VLOOKUP(D916,[1]equiv!$A:$B,2,FALSE)</f>
        <v>GHA</v>
      </c>
      <c r="D916" s="13" t="s">
        <v>89</v>
      </c>
      <c r="E916" s="6" t="s">
        <v>41</v>
      </c>
      <c r="F916" s="16">
        <v>40</v>
      </c>
      <c r="G916" s="18">
        <v>1421</v>
      </c>
      <c r="H916" s="17" t="s">
        <v>47</v>
      </c>
      <c r="I916" s="18" t="s">
        <v>32</v>
      </c>
      <c r="J916" s="7">
        <f t="shared" si="56"/>
        <v>0</v>
      </c>
      <c r="K916" s="17">
        <f t="shared" si="55"/>
        <v>1421</v>
      </c>
      <c r="L916" s="17"/>
      <c r="M916" s="56">
        <v>45930</v>
      </c>
      <c r="N916" s="12">
        <f t="shared" si="53"/>
        <v>0</v>
      </c>
      <c r="O916" s="12"/>
      <c r="P916" s="12"/>
      <c r="Q916" s="12" t="s">
        <v>123</v>
      </c>
    </row>
    <row r="917" spans="1:17" ht="15.75" x14ac:dyDescent="0.25">
      <c r="A917" s="55" t="s">
        <v>121</v>
      </c>
      <c r="B917" s="12" t="str">
        <f t="shared" ref="B917:B980" si="57">+D917&amp;E917&amp;F917</f>
        <v>TAKORADIVALENCIA 20</v>
      </c>
      <c r="C917" s="13" t="str">
        <f>VLOOKUP(D917,[1]equiv!$A:$B,2,FALSE)</f>
        <v>GHA</v>
      </c>
      <c r="D917" s="13" t="s">
        <v>89</v>
      </c>
      <c r="E917" s="6" t="s">
        <v>125</v>
      </c>
      <c r="F917" s="16">
        <v>20</v>
      </c>
      <c r="G917" s="18">
        <v>974</v>
      </c>
      <c r="H917" s="17" t="s">
        <v>47</v>
      </c>
      <c r="I917" s="18" t="s">
        <v>20</v>
      </c>
      <c r="J917" s="7">
        <f t="shared" si="56"/>
        <v>0</v>
      </c>
      <c r="K917" s="17">
        <f t="shared" si="55"/>
        <v>974</v>
      </c>
      <c r="L917" s="17"/>
      <c r="M917" s="56">
        <v>45930</v>
      </c>
      <c r="N917" s="12">
        <f t="shared" si="53"/>
        <v>0</v>
      </c>
      <c r="O917" s="12"/>
      <c r="P917" s="12"/>
      <c r="Q917" s="12" t="s">
        <v>123</v>
      </c>
    </row>
    <row r="918" spans="1:17" ht="15.75" x14ac:dyDescent="0.25">
      <c r="A918" s="55" t="s">
        <v>121</v>
      </c>
      <c r="B918" s="12" t="str">
        <f t="shared" si="57"/>
        <v>TAKORADIWELLINGTON40</v>
      </c>
      <c r="C918" s="13" t="str">
        <f>VLOOKUP(D918,[1]equiv!$A:$B,2,FALSE)</f>
        <v>GHA</v>
      </c>
      <c r="D918" s="13" t="s">
        <v>89</v>
      </c>
      <c r="E918" s="6" t="s">
        <v>56</v>
      </c>
      <c r="F918" s="16">
        <v>40</v>
      </c>
      <c r="G918" s="18">
        <v>2649</v>
      </c>
      <c r="H918" s="17" t="s">
        <v>47</v>
      </c>
      <c r="I918" s="18" t="s">
        <v>32</v>
      </c>
      <c r="J918" s="7">
        <f t="shared" si="56"/>
        <v>0</v>
      </c>
      <c r="K918" s="17">
        <f t="shared" si="55"/>
        <v>2649</v>
      </c>
      <c r="L918" s="17"/>
      <c r="M918" s="56">
        <v>45930</v>
      </c>
      <c r="N918" s="12">
        <f t="shared" si="53"/>
        <v>0</v>
      </c>
      <c r="O918" s="12"/>
      <c r="P918" s="12"/>
      <c r="Q918" s="12" t="s">
        <v>123</v>
      </c>
    </row>
    <row r="919" spans="1:17" ht="15.75" x14ac:dyDescent="0.25">
      <c r="A919" s="55" t="s">
        <v>121</v>
      </c>
      <c r="B919" s="12" t="str">
        <f t="shared" si="57"/>
        <v>TEMABATAM via Singapore40</v>
      </c>
      <c r="C919" s="13" t="str">
        <f>VLOOKUP(D919,[1]equiv!$A:$B,2,FALSE)</f>
        <v>GHA</v>
      </c>
      <c r="D919" s="13" t="s">
        <v>90</v>
      </c>
      <c r="E919" s="6" t="s">
        <v>126</v>
      </c>
      <c r="F919" s="16">
        <v>40</v>
      </c>
      <c r="G919" s="18">
        <v>2699</v>
      </c>
      <c r="H919" s="17" t="s">
        <v>47</v>
      </c>
      <c r="I919" s="18" t="s">
        <v>32</v>
      </c>
      <c r="J919" s="7">
        <f t="shared" si="56"/>
        <v>0</v>
      </c>
      <c r="K919" s="17">
        <f t="shared" si="55"/>
        <v>2699</v>
      </c>
      <c r="L919" s="17"/>
      <c r="M919" s="56">
        <v>45930</v>
      </c>
      <c r="N919" s="12">
        <f t="shared" si="53"/>
        <v>0</v>
      </c>
      <c r="O919" s="12"/>
      <c r="P919" s="12"/>
      <c r="Q919" s="12" t="s">
        <v>123</v>
      </c>
    </row>
    <row r="920" spans="1:17" ht="15.75" x14ac:dyDescent="0.25">
      <c r="A920" s="55" t="s">
        <v>121</v>
      </c>
      <c r="B920" s="12" t="str">
        <f t="shared" si="57"/>
        <v>TEMAISTANBUL40</v>
      </c>
      <c r="C920" s="13" t="str">
        <f>VLOOKUP(D920,[1]equiv!$A:$B,2,FALSE)</f>
        <v>GHA</v>
      </c>
      <c r="D920" s="13" t="s">
        <v>90</v>
      </c>
      <c r="E920" s="6" t="s">
        <v>96</v>
      </c>
      <c r="F920" s="16">
        <v>40</v>
      </c>
      <c r="G920" s="18">
        <v>1126</v>
      </c>
      <c r="H920" s="17" t="s">
        <v>47</v>
      </c>
      <c r="I920" s="18" t="s">
        <v>32</v>
      </c>
      <c r="J920" s="7">
        <f t="shared" si="56"/>
        <v>0</v>
      </c>
      <c r="K920" s="17">
        <f t="shared" si="55"/>
        <v>1126</v>
      </c>
      <c r="L920" s="17"/>
      <c r="M920" s="56">
        <v>45930</v>
      </c>
      <c r="N920" s="12">
        <f t="shared" si="53"/>
        <v>0</v>
      </c>
      <c r="O920" s="12"/>
      <c r="P920" s="12"/>
      <c r="Q920" s="12" t="s">
        <v>123</v>
      </c>
    </row>
    <row r="921" spans="1:17" ht="15.75" x14ac:dyDescent="0.25">
      <c r="A921" s="55" t="s">
        <v>121</v>
      </c>
      <c r="B921" s="12" t="str">
        <f t="shared" si="57"/>
        <v>TEMAJAKARTA40</v>
      </c>
      <c r="C921" s="13" t="str">
        <f>VLOOKUP(D921,[1]equiv!$A:$B,2,FALSE)</f>
        <v>GHA</v>
      </c>
      <c r="D921" s="13" t="s">
        <v>90</v>
      </c>
      <c r="E921" s="6" t="s">
        <v>103</v>
      </c>
      <c r="F921" s="16">
        <v>40</v>
      </c>
      <c r="G921" s="18">
        <v>1209</v>
      </c>
      <c r="H921" s="17" t="s">
        <v>47</v>
      </c>
      <c r="I921" s="18" t="s">
        <v>32</v>
      </c>
      <c r="J921" s="7">
        <f t="shared" si="56"/>
        <v>0</v>
      </c>
      <c r="K921" s="17">
        <f t="shared" si="55"/>
        <v>1209</v>
      </c>
      <c r="L921" s="17"/>
      <c r="M921" s="56">
        <v>45930</v>
      </c>
      <c r="N921" s="12">
        <f t="shared" si="53"/>
        <v>0</v>
      </c>
      <c r="O921" s="12"/>
      <c r="P921" s="12"/>
      <c r="Q921" s="12" t="s">
        <v>123</v>
      </c>
    </row>
    <row r="922" spans="1:17" ht="15.75" x14ac:dyDescent="0.25">
      <c r="A922" s="55" t="s">
        <v>121</v>
      </c>
      <c r="B922" s="12" t="str">
        <f t="shared" si="57"/>
        <v>TEMAPASIR GUDANG40</v>
      </c>
      <c r="C922" s="13" t="str">
        <f>VLOOKUP(D922,[1]equiv!$A:$B,2,FALSE)</f>
        <v>GHA</v>
      </c>
      <c r="D922" s="13" t="s">
        <v>90</v>
      </c>
      <c r="E922" s="6" t="s">
        <v>53</v>
      </c>
      <c r="F922" s="16">
        <v>40</v>
      </c>
      <c r="G922" s="18">
        <v>1231</v>
      </c>
      <c r="H922" s="17" t="s">
        <v>47</v>
      </c>
      <c r="I922" s="18" t="s">
        <v>32</v>
      </c>
      <c r="J922" s="7">
        <f t="shared" si="56"/>
        <v>0</v>
      </c>
      <c r="K922" s="17">
        <f t="shared" si="55"/>
        <v>1231</v>
      </c>
      <c r="L922" s="17"/>
      <c r="M922" s="56">
        <v>45930</v>
      </c>
      <c r="N922" s="12">
        <f t="shared" si="53"/>
        <v>0</v>
      </c>
      <c r="O922" s="12"/>
      <c r="P922" s="12"/>
      <c r="Q922" s="12" t="s">
        <v>123</v>
      </c>
    </row>
    <row r="923" spans="1:17" ht="15.75" x14ac:dyDescent="0.25">
      <c r="A923" s="55" t="s">
        <v>121</v>
      </c>
      <c r="B923" s="12" t="str">
        <f t="shared" si="57"/>
        <v>TEMAPHILADELPHIA40</v>
      </c>
      <c r="C923" s="13" t="str">
        <f>VLOOKUP(D923,[1]equiv!$A:$B,2,FALSE)</f>
        <v>GHA</v>
      </c>
      <c r="D923" s="13" t="s">
        <v>90</v>
      </c>
      <c r="E923" s="6" t="s">
        <v>109</v>
      </c>
      <c r="F923" s="16">
        <v>40</v>
      </c>
      <c r="G923" s="18">
        <v>2209</v>
      </c>
      <c r="H923" s="17" t="s">
        <v>47</v>
      </c>
      <c r="I923" s="18" t="s">
        <v>32</v>
      </c>
      <c r="J923" s="7">
        <f t="shared" si="56"/>
        <v>0</v>
      </c>
      <c r="K923" s="17">
        <f t="shared" si="55"/>
        <v>2209</v>
      </c>
      <c r="L923" s="17"/>
      <c r="M923" s="56">
        <v>45930</v>
      </c>
      <c r="N923" s="12">
        <f t="shared" si="53"/>
        <v>0</v>
      </c>
      <c r="O923" s="12"/>
      <c r="P923" s="12"/>
      <c r="Q923" s="12" t="s">
        <v>123</v>
      </c>
    </row>
    <row r="924" spans="1:17" ht="15.75" x14ac:dyDescent="0.25">
      <c r="A924" s="55" t="s">
        <v>121</v>
      </c>
      <c r="B924" s="12" t="str">
        <f t="shared" si="57"/>
        <v>TEMASURABAYA40</v>
      </c>
      <c r="C924" s="13" t="str">
        <f>VLOOKUP(D924,[1]equiv!$A:$B,2,FALSE)</f>
        <v>GHA</v>
      </c>
      <c r="D924" s="13" t="s">
        <v>90</v>
      </c>
      <c r="E924" s="6" t="s">
        <v>70</v>
      </c>
      <c r="F924" s="16">
        <v>40</v>
      </c>
      <c r="G924" s="18">
        <v>1299</v>
      </c>
      <c r="H924" s="17" t="s">
        <v>47</v>
      </c>
      <c r="I924" s="18" t="s">
        <v>32</v>
      </c>
      <c r="J924" s="7">
        <f t="shared" si="56"/>
        <v>0</v>
      </c>
      <c r="K924" s="17">
        <f t="shared" si="55"/>
        <v>1299</v>
      </c>
      <c r="L924" s="17"/>
      <c r="M924" s="56">
        <v>45930</v>
      </c>
      <c r="N924" s="12">
        <f t="shared" ref="N924:N987" si="58">IF(H924="not included",0,1)</f>
        <v>0</v>
      </c>
      <c r="O924" s="12"/>
      <c r="P924" s="12"/>
      <c r="Q924" s="12" t="s">
        <v>123</v>
      </c>
    </row>
    <row r="925" spans="1:17" ht="15.75" x14ac:dyDescent="0.25">
      <c r="A925" s="55" t="s">
        <v>121</v>
      </c>
      <c r="B925" s="12" t="str">
        <f t="shared" si="57"/>
        <v>TEMAPTP40</v>
      </c>
      <c r="C925" s="13" t="str">
        <f>VLOOKUP(D925,[1]equiv!$A:$B,2,FALSE)</f>
        <v>GHA</v>
      </c>
      <c r="D925" s="13" t="s">
        <v>90</v>
      </c>
      <c r="E925" s="6" t="s">
        <v>41</v>
      </c>
      <c r="F925" s="16">
        <v>40</v>
      </c>
      <c r="G925" s="18">
        <v>1221</v>
      </c>
      <c r="H925" s="17" t="s">
        <v>47</v>
      </c>
      <c r="I925" s="18" t="s">
        <v>32</v>
      </c>
      <c r="J925" s="7">
        <f t="shared" si="56"/>
        <v>0</v>
      </c>
      <c r="K925" s="17">
        <f t="shared" si="55"/>
        <v>1221</v>
      </c>
      <c r="L925" s="17"/>
      <c r="M925" s="56">
        <v>45930</v>
      </c>
      <c r="N925" s="12">
        <f t="shared" si="58"/>
        <v>0</v>
      </c>
      <c r="O925" s="12"/>
      <c r="P925" s="12"/>
      <c r="Q925" s="12" t="s">
        <v>123</v>
      </c>
    </row>
    <row r="926" spans="1:17" ht="15.75" x14ac:dyDescent="0.25">
      <c r="A926" s="55" t="s">
        <v>121</v>
      </c>
      <c r="B926" s="12" t="str">
        <f t="shared" si="57"/>
        <v>TEMAWELLINGTON40</v>
      </c>
      <c r="C926" s="13" t="str">
        <f>VLOOKUP(D926,[1]equiv!$A:$B,2,FALSE)</f>
        <v>GHA</v>
      </c>
      <c r="D926" s="13" t="s">
        <v>90</v>
      </c>
      <c r="E926" s="6" t="s">
        <v>56</v>
      </c>
      <c r="F926" s="16">
        <v>40</v>
      </c>
      <c r="G926" s="18">
        <v>2549</v>
      </c>
      <c r="H926" s="17" t="s">
        <v>47</v>
      </c>
      <c r="I926" s="18" t="s">
        <v>32</v>
      </c>
      <c r="J926" s="7">
        <f t="shared" si="56"/>
        <v>0</v>
      </c>
      <c r="K926" s="17">
        <f t="shared" si="55"/>
        <v>2549</v>
      </c>
      <c r="L926" s="17"/>
      <c r="M926" s="56">
        <v>45930</v>
      </c>
      <c r="N926" s="12">
        <f t="shared" si="58"/>
        <v>0</v>
      </c>
      <c r="O926" s="12"/>
      <c r="P926" s="12"/>
      <c r="Q926" s="12" t="s">
        <v>123</v>
      </c>
    </row>
    <row r="927" spans="1:17" ht="15.75" x14ac:dyDescent="0.25">
      <c r="A927" s="55" t="s">
        <v>121</v>
      </c>
      <c r="B927" s="12" t="str">
        <f t="shared" si="57"/>
        <v>Tin CanAMSTERDAM20</v>
      </c>
      <c r="C927" s="13" t="str">
        <f>VLOOKUP(D927,[1]equiv!$A:$B,2,FALSE)</f>
        <v>NIG</v>
      </c>
      <c r="D927" s="13" t="s">
        <v>127</v>
      </c>
      <c r="E927" s="6" t="s">
        <v>94</v>
      </c>
      <c r="F927" s="16">
        <v>20</v>
      </c>
      <c r="G927" s="18">
        <v>684</v>
      </c>
      <c r="H927" s="17" t="s">
        <v>47</v>
      </c>
      <c r="I927" s="18" t="s">
        <v>20</v>
      </c>
      <c r="J927" s="7">
        <f t="shared" si="56"/>
        <v>0</v>
      </c>
      <c r="K927" s="17">
        <f t="shared" si="55"/>
        <v>684</v>
      </c>
      <c r="L927" s="17"/>
      <c r="M927" s="56">
        <v>45930</v>
      </c>
      <c r="N927" s="12">
        <f t="shared" si="58"/>
        <v>0</v>
      </c>
      <c r="O927" s="12"/>
      <c r="P927" s="12"/>
      <c r="Q927" s="12" t="s">
        <v>123</v>
      </c>
    </row>
    <row r="928" spans="1:17" ht="15.75" x14ac:dyDescent="0.25">
      <c r="A928" s="55" t="s">
        <v>121</v>
      </c>
      <c r="B928" s="12" t="str">
        <f t="shared" si="57"/>
        <v>Tin CanAMSTERDAM40</v>
      </c>
      <c r="C928" s="13" t="str">
        <f>VLOOKUP(D928,[1]equiv!$A:$B,2,FALSE)</f>
        <v>NIG</v>
      </c>
      <c r="D928" s="13" t="s">
        <v>127</v>
      </c>
      <c r="E928" s="6" t="s">
        <v>94</v>
      </c>
      <c r="F928" s="16">
        <v>40</v>
      </c>
      <c r="G928" s="18">
        <v>1108</v>
      </c>
      <c r="H928" s="17" t="s">
        <v>47</v>
      </c>
      <c r="I928" s="18" t="s">
        <v>20</v>
      </c>
      <c r="J928" s="7">
        <f t="shared" si="56"/>
        <v>0</v>
      </c>
      <c r="K928" s="17">
        <f t="shared" si="55"/>
        <v>1108</v>
      </c>
      <c r="L928" s="17"/>
      <c r="M928" s="56">
        <v>45930</v>
      </c>
      <c r="N928" s="12">
        <f t="shared" si="58"/>
        <v>0</v>
      </c>
      <c r="O928" s="12"/>
      <c r="P928" s="12"/>
      <c r="Q928" s="12" t="s">
        <v>123</v>
      </c>
    </row>
    <row r="929" spans="1:17" ht="15.75" x14ac:dyDescent="0.25">
      <c r="A929" s="55" t="s">
        <v>121</v>
      </c>
      <c r="B929" s="12" t="str">
        <f t="shared" si="57"/>
        <v>Tin CanANTWERP 20</v>
      </c>
      <c r="C929" s="13" t="str">
        <f>VLOOKUP(D929,[1]equiv!$A:$B,2,FALSE)</f>
        <v>NIG</v>
      </c>
      <c r="D929" s="13" t="s">
        <v>127</v>
      </c>
      <c r="E929" s="6" t="s">
        <v>124</v>
      </c>
      <c r="F929" s="16">
        <v>20</v>
      </c>
      <c r="G929" s="18">
        <v>604</v>
      </c>
      <c r="H929" s="17" t="s">
        <v>47</v>
      </c>
      <c r="I929" s="18" t="s">
        <v>20</v>
      </c>
      <c r="J929" s="7">
        <f t="shared" si="56"/>
        <v>0</v>
      </c>
      <c r="K929" s="17">
        <f t="shared" si="55"/>
        <v>604</v>
      </c>
      <c r="L929" s="17"/>
      <c r="M929" s="56">
        <v>45930</v>
      </c>
      <c r="N929" s="12">
        <f t="shared" si="58"/>
        <v>0</v>
      </c>
      <c r="O929" s="12"/>
      <c r="P929" s="12"/>
      <c r="Q929" s="12" t="s">
        <v>123</v>
      </c>
    </row>
    <row r="930" spans="1:17" ht="15.75" x14ac:dyDescent="0.25">
      <c r="A930" s="55" t="s">
        <v>121</v>
      </c>
      <c r="B930" s="12" t="str">
        <f t="shared" si="57"/>
        <v>Tin CanANTWERP 40</v>
      </c>
      <c r="C930" s="13" t="str">
        <f>VLOOKUP(D930,[1]equiv!$A:$B,2,FALSE)</f>
        <v>NIG</v>
      </c>
      <c r="D930" s="13" t="s">
        <v>127</v>
      </c>
      <c r="E930" s="6" t="s">
        <v>124</v>
      </c>
      <c r="F930" s="16">
        <v>40</v>
      </c>
      <c r="G930" s="18">
        <v>1028</v>
      </c>
      <c r="H930" s="17" t="s">
        <v>47</v>
      </c>
      <c r="I930" s="18" t="s">
        <v>20</v>
      </c>
      <c r="J930" s="7">
        <f t="shared" si="56"/>
        <v>0</v>
      </c>
      <c r="K930" s="17">
        <f t="shared" si="55"/>
        <v>1028</v>
      </c>
      <c r="L930" s="17"/>
      <c r="M930" s="56">
        <v>45930</v>
      </c>
      <c r="N930" s="12">
        <f t="shared" si="58"/>
        <v>0</v>
      </c>
      <c r="O930" s="12"/>
      <c r="P930" s="12"/>
      <c r="Q930" s="12" t="s">
        <v>123</v>
      </c>
    </row>
    <row r="931" spans="1:17" ht="15.75" x14ac:dyDescent="0.25">
      <c r="A931" s="55" t="s">
        <v>121</v>
      </c>
      <c r="B931" s="12" t="str">
        <f t="shared" si="57"/>
        <v>Tin CanBARCELONA40</v>
      </c>
      <c r="C931" s="13" t="str">
        <f>VLOOKUP(D931,[1]equiv!$A:$B,2,FALSE)</f>
        <v>NIG</v>
      </c>
      <c r="D931" s="13" t="s">
        <v>127</v>
      </c>
      <c r="E931" s="6" t="s">
        <v>51</v>
      </c>
      <c r="F931" s="16">
        <v>40</v>
      </c>
      <c r="G931" s="18">
        <v>1122</v>
      </c>
      <c r="H931" s="17" t="s">
        <v>47</v>
      </c>
      <c r="I931" s="18" t="s">
        <v>20</v>
      </c>
      <c r="J931" s="7">
        <f t="shared" si="56"/>
        <v>0</v>
      </c>
      <c r="K931" s="17">
        <f t="shared" si="55"/>
        <v>1122</v>
      </c>
      <c r="L931" s="17"/>
      <c r="M931" s="56">
        <v>45930</v>
      </c>
      <c r="N931" s="12">
        <f t="shared" si="58"/>
        <v>0</v>
      </c>
      <c r="O931" s="12"/>
      <c r="P931" s="12"/>
      <c r="Q931" s="12" t="s">
        <v>123</v>
      </c>
    </row>
    <row r="932" spans="1:17" ht="15.75" x14ac:dyDescent="0.25">
      <c r="A932" s="55" t="s">
        <v>121</v>
      </c>
      <c r="B932" s="12" t="str">
        <f t="shared" si="57"/>
        <v>Tin CanBatam40</v>
      </c>
      <c r="C932" s="13" t="str">
        <f>VLOOKUP(D932,[1]equiv!$A:$B,2,FALSE)</f>
        <v>NIG</v>
      </c>
      <c r="D932" s="13" t="s">
        <v>127</v>
      </c>
      <c r="E932" s="6" t="s">
        <v>36</v>
      </c>
      <c r="F932" s="16">
        <v>40</v>
      </c>
      <c r="G932" s="18">
        <v>1437</v>
      </c>
      <c r="H932" s="17" t="s">
        <v>47</v>
      </c>
      <c r="I932" s="18" t="s">
        <v>32</v>
      </c>
      <c r="J932" s="7">
        <f t="shared" si="56"/>
        <v>0</v>
      </c>
      <c r="K932" s="17">
        <f t="shared" si="55"/>
        <v>1437</v>
      </c>
      <c r="L932" s="17"/>
      <c r="M932" s="56">
        <v>45930</v>
      </c>
      <c r="N932" s="12">
        <f t="shared" si="58"/>
        <v>0</v>
      </c>
      <c r="O932" s="12"/>
      <c r="P932" s="12"/>
      <c r="Q932" s="12" t="s">
        <v>123</v>
      </c>
    </row>
    <row r="933" spans="1:17" ht="15.75" x14ac:dyDescent="0.25">
      <c r="A933" s="55" t="s">
        <v>121</v>
      </c>
      <c r="B933" s="12" t="str">
        <f t="shared" si="57"/>
        <v>Tin CanHAMBURG40</v>
      </c>
      <c r="C933" s="13" t="str">
        <f>VLOOKUP(D933,[1]equiv!$A:$B,2,FALSE)</f>
        <v>NIG</v>
      </c>
      <c r="D933" s="13" t="s">
        <v>127</v>
      </c>
      <c r="E933" s="6" t="s">
        <v>52</v>
      </c>
      <c r="F933" s="16">
        <v>40</v>
      </c>
      <c r="G933" s="18">
        <v>1153</v>
      </c>
      <c r="H933" s="17" t="s">
        <v>47</v>
      </c>
      <c r="I933" s="18" t="s">
        <v>20</v>
      </c>
      <c r="J933" s="7">
        <f t="shared" si="56"/>
        <v>0</v>
      </c>
      <c r="K933" s="17">
        <f t="shared" si="55"/>
        <v>1153</v>
      </c>
      <c r="L933" s="17"/>
      <c r="M933" s="56">
        <v>45930</v>
      </c>
      <c r="N933" s="12">
        <f t="shared" si="58"/>
        <v>0</v>
      </c>
      <c r="O933" s="12"/>
      <c r="P933" s="12"/>
      <c r="Q933" s="12" t="s">
        <v>123</v>
      </c>
    </row>
    <row r="934" spans="1:17" ht="15.75" x14ac:dyDescent="0.25">
      <c r="A934" s="55" t="s">
        <v>121</v>
      </c>
      <c r="B934" s="12" t="str">
        <f t="shared" si="57"/>
        <v>Tin CanPASIR GUDANG40</v>
      </c>
      <c r="C934" s="13" t="str">
        <f>VLOOKUP(D934,[1]equiv!$A:$B,2,FALSE)</f>
        <v>NIG</v>
      </c>
      <c r="D934" s="13" t="s">
        <v>127</v>
      </c>
      <c r="E934" s="6" t="s">
        <v>53</v>
      </c>
      <c r="F934" s="16">
        <v>40</v>
      </c>
      <c r="G934" s="18">
        <v>889</v>
      </c>
      <c r="H934" s="17" t="s">
        <v>47</v>
      </c>
      <c r="I934" s="18" t="s">
        <v>32</v>
      </c>
      <c r="J934" s="7">
        <f t="shared" si="56"/>
        <v>0</v>
      </c>
      <c r="K934" s="17">
        <f t="shared" si="55"/>
        <v>889</v>
      </c>
      <c r="L934" s="17"/>
      <c r="M934" s="56">
        <v>45930</v>
      </c>
      <c r="N934" s="12">
        <f t="shared" si="58"/>
        <v>0</v>
      </c>
      <c r="O934" s="12"/>
      <c r="P934" s="12"/>
      <c r="Q934" s="12" t="s">
        <v>123</v>
      </c>
    </row>
    <row r="935" spans="1:17" ht="15.75" x14ac:dyDescent="0.25">
      <c r="A935" s="55" t="s">
        <v>121</v>
      </c>
      <c r="B935" s="12" t="str">
        <f t="shared" si="57"/>
        <v>Tin CanPHILADELPHIA40</v>
      </c>
      <c r="C935" s="13" t="str">
        <f>VLOOKUP(D935,[1]equiv!$A:$B,2,FALSE)</f>
        <v>NIG</v>
      </c>
      <c r="D935" s="13" t="s">
        <v>127</v>
      </c>
      <c r="E935" s="6" t="s">
        <v>109</v>
      </c>
      <c r="F935" s="16">
        <v>40</v>
      </c>
      <c r="G935" s="18">
        <v>2157</v>
      </c>
      <c r="H935" s="17" t="s">
        <v>47</v>
      </c>
      <c r="I935" s="18" t="s">
        <v>32</v>
      </c>
      <c r="J935" s="7">
        <f t="shared" si="56"/>
        <v>0</v>
      </c>
      <c r="K935" s="17">
        <f t="shared" si="55"/>
        <v>2157</v>
      </c>
      <c r="L935" s="17"/>
      <c r="M935" s="56">
        <v>45930</v>
      </c>
      <c r="N935" s="12">
        <f t="shared" si="58"/>
        <v>0</v>
      </c>
      <c r="O935" s="12"/>
      <c r="P935" s="12"/>
      <c r="Q935" s="12" t="s">
        <v>123</v>
      </c>
    </row>
    <row r="936" spans="1:17" ht="15.75" x14ac:dyDescent="0.25">
      <c r="A936" s="55" t="s">
        <v>121</v>
      </c>
      <c r="B936" s="12" t="str">
        <f t="shared" si="57"/>
        <v>Tin CanSURABAYA40</v>
      </c>
      <c r="C936" s="13" t="str">
        <f>VLOOKUP(D936,[1]equiv!$A:$B,2,FALSE)</f>
        <v>NIG</v>
      </c>
      <c r="D936" s="13" t="s">
        <v>127</v>
      </c>
      <c r="E936" s="6" t="s">
        <v>70</v>
      </c>
      <c r="F936" s="16">
        <v>40</v>
      </c>
      <c r="G936" s="18">
        <v>867</v>
      </c>
      <c r="H936" s="17" t="s">
        <v>47</v>
      </c>
      <c r="I936" s="18" t="s">
        <v>32</v>
      </c>
      <c r="J936" s="7">
        <f t="shared" si="56"/>
        <v>0</v>
      </c>
      <c r="K936" s="17">
        <f t="shared" si="55"/>
        <v>867</v>
      </c>
      <c r="L936" s="17"/>
      <c r="M936" s="56">
        <v>45930</v>
      </c>
      <c r="N936" s="12">
        <f t="shared" si="58"/>
        <v>0</v>
      </c>
      <c r="O936" s="12"/>
      <c r="P936" s="12"/>
      <c r="Q936" s="12" t="s">
        <v>123</v>
      </c>
    </row>
    <row r="937" spans="1:17" ht="15.75" x14ac:dyDescent="0.25">
      <c r="A937" s="55" t="s">
        <v>121</v>
      </c>
      <c r="B937" s="12" t="str">
        <f t="shared" si="57"/>
        <v>Tin CanPTP40</v>
      </c>
      <c r="C937" s="13" t="str">
        <f>VLOOKUP(D937,[1]equiv!$A:$B,2,FALSE)</f>
        <v>NIG</v>
      </c>
      <c r="D937" s="13" t="s">
        <v>127</v>
      </c>
      <c r="E937" s="6" t="s">
        <v>41</v>
      </c>
      <c r="F937" s="16">
        <v>40</v>
      </c>
      <c r="G937" s="18">
        <v>889</v>
      </c>
      <c r="H937" s="17" t="s">
        <v>47</v>
      </c>
      <c r="I937" s="18" t="s">
        <v>32</v>
      </c>
      <c r="J937" s="7">
        <f t="shared" si="56"/>
        <v>0</v>
      </c>
      <c r="K937" s="17">
        <f t="shared" si="55"/>
        <v>889</v>
      </c>
      <c r="L937" s="17"/>
      <c r="M937" s="56">
        <v>45930</v>
      </c>
      <c r="N937" s="12">
        <f t="shared" si="58"/>
        <v>0</v>
      </c>
      <c r="O937" s="12"/>
      <c r="P937" s="12"/>
      <c r="Q937" s="12" t="s">
        <v>123</v>
      </c>
    </row>
    <row r="938" spans="1:17" ht="15.75" x14ac:dyDescent="0.25">
      <c r="A938" s="55" t="s">
        <v>121</v>
      </c>
      <c r="B938" s="12" t="str">
        <f t="shared" si="57"/>
        <v>Tin CanVALENCIA 40</v>
      </c>
      <c r="C938" s="13" t="str">
        <f>VLOOKUP(D938,[1]equiv!$A:$B,2,FALSE)</f>
        <v>NIG</v>
      </c>
      <c r="D938" s="13" t="s">
        <v>127</v>
      </c>
      <c r="E938" s="6" t="s">
        <v>125</v>
      </c>
      <c r="F938" s="16">
        <v>40</v>
      </c>
      <c r="G938" s="18">
        <v>1079</v>
      </c>
      <c r="H938" s="17" t="s">
        <v>47</v>
      </c>
      <c r="I938" s="18" t="s">
        <v>20</v>
      </c>
      <c r="J938" s="7">
        <f t="shared" si="56"/>
        <v>0</v>
      </c>
      <c r="K938" s="17">
        <f t="shared" si="55"/>
        <v>1079</v>
      </c>
      <c r="L938" s="17"/>
      <c r="M938" s="56">
        <v>45930</v>
      </c>
      <c r="N938" s="12">
        <f t="shared" si="58"/>
        <v>0</v>
      </c>
      <c r="O938" s="12"/>
      <c r="P938" s="12"/>
      <c r="Q938" s="12" t="s">
        <v>123</v>
      </c>
    </row>
    <row r="939" spans="1:17" ht="15.75" x14ac:dyDescent="0.25">
      <c r="A939" s="55" t="s">
        <v>121</v>
      </c>
      <c r="B939" s="12" t="str">
        <f t="shared" si="57"/>
        <v>CallaoPhiladelphia40</v>
      </c>
      <c r="C939" s="13" t="str">
        <f>VLOOKUP(D939,[1]equiv!$A:$B,2,FALSE)</f>
        <v>PER</v>
      </c>
      <c r="D939" s="13" t="s">
        <v>57</v>
      </c>
      <c r="E939" s="6" t="s">
        <v>42</v>
      </c>
      <c r="F939" s="68">
        <v>40</v>
      </c>
      <c r="G939" s="18">
        <v>3325</v>
      </c>
      <c r="H939" s="17" t="s">
        <v>47</v>
      </c>
      <c r="I939" s="18" t="s">
        <v>32</v>
      </c>
      <c r="J939" s="17"/>
      <c r="K939" s="12">
        <f t="shared" si="55"/>
        <v>3325</v>
      </c>
      <c r="L939" s="17"/>
      <c r="M939" s="56">
        <v>45930</v>
      </c>
      <c r="N939" s="12">
        <f t="shared" si="58"/>
        <v>0</v>
      </c>
      <c r="O939" s="12"/>
      <c r="P939" s="12"/>
      <c r="Q939" s="12" t="s">
        <v>123</v>
      </c>
    </row>
    <row r="940" spans="1:17" ht="15.75" x14ac:dyDescent="0.25">
      <c r="A940" s="55" t="s">
        <v>121</v>
      </c>
      <c r="B940" s="12" t="str">
        <f t="shared" si="57"/>
        <v>GuayaquilPhiladelphia40</v>
      </c>
      <c r="C940" s="13" t="str">
        <f>VLOOKUP(D940,[1]equiv!$A:$B,2,FALSE)</f>
        <v>ECU</v>
      </c>
      <c r="D940" s="12" t="s">
        <v>128</v>
      </c>
      <c r="E940" s="6" t="s">
        <v>42</v>
      </c>
      <c r="F940" s="68">
        <v>40</v>
      </c>
      <c r="G940" s="18">
        <v>3325</v>
      </c>
      <c r="H940" s="17" t="s">
        <v>47</v>
      </c>
      <c r="I940" s="18" t="s">
        <v>32</v>
      </c>
      <c r="J940" s="17"/>
      <c r="K940" s="12">
        <f t="shared" si="55"/>
        <v>3325</v>
      </c>
      <c r="L940" s="17"/>
      <c r="M940" s="56">
        <v>45930</v>
      </c>
      <c r="N940" s="12">
        <f t="shared" si="58"/>
        <v>0</v>
      </c>
      <c r="O940" s="12"/>
      <c r="P940" s="12"/>
      <c r="Q940" s="12" t="s">
        <v>123</v>
      </c>
    </row>
    <row r="941" spans="1:17" ht="15.75" x14ac:dyDescent="0.25">
      <c r="A941" s="55" t="s">
        <v>129</v>
      </c>
      <c r="B941" s="12" t="str">
        <f t="shared" si="57"/>
        <v>AbidjanJakarta40</v>
      </c>
      <c r="C941" s="13" t="str">
        <f>VLOOKUP(D941,[1]equiv!$A:$B,2,FALSE)</f>
        <v>IVC</v>
      </c>
      <c r="D941" s="13" t="s">
        <v>18</v>
      </c>
      <c r="E941" s="6" t="s">
        <v>114</v>
      </c>
      <c r="F941" s="16">
        <v>40</v>
      </c>
      <c r="G941" s="17">
        <v>900</v>
      </c>
      <c r="H941" s="45" t="s">
        <v>47</v>
      </c>
      <c r="I941" s="45" t="s">
        <v>32</v>
      </c>
      <c r="J941" s="7">
        <f t="shared" ref="J941:J988" si="59">+IFERROR(VLOOKUP(A941&amp;B941,surcharges, 6,FALSE),0)</f>
        <v>0</v>
      </c>
      <c r="K941" s="7">
        <f t="shared" ref="K941:K988" si="60">+IF(H941="not included",G941+J941,G941+H941+J941)</f>
        <v>900</v>
      </c>
      <c r="L941" s="17">
        <v>41</v>
      </c>
      <c r="M941" s="77">
        <v>45382</v>
      </c>
      <c r="N941" s="12">
        <f t="shared" si="58"/>
        <v>0</v>
      </c>
      <c r="O941" s="12">
        <v>92949</v>
      </c>
      <c r="P941" s="12"/>
      <c r="Q941" s="12">
        <v>92949</v>
      </c>
    </row>
    <row r="942" spans="1:17" ht="15.75" x14ac:dyDescent="0.25">
      <c r="A942" s="55" t="s">
        <v>129</v>
      </c>
      <c r="B942" s="12" t="str">
        <f t="shared" si="57"/>
        <v>AbidjanPasir Gudang40</v>
      </c>
      <c r="C942" s="13" t="str">
        <f>VLOOKUP(D942,[1]equiv!$A:$B,2,FALSE)</f>
        <v>IVC</v>
      </c>
      <c r="D942" s="13" t="s">
        <v>18</v>
      </c>
      <c r="E942" s="6" t="s">
        <v>38</v>
      </c>
      <c r="F942" s="16">
        <v>40</v>
      </c>
      <c r="G942" s="17">
        <v>900</v>
      </c>
      <c r="H942" s="45" t="s">
        <v>47</v>
      </c>
      <c r="I942" s="45" t="s">
        <v>32</v>
      </c>
      <c r="J942" s="7">
        <f t="shared" si="59"/>
        <v>0</v>
      </c>
      <c r="K942" s="7">
        <f t="shared" si="60"/>
        <v>900</v>
      </c>
      <c r="L942" s="17">
        <v>38</v>
      </c>
      <c r="M942" s="77">
        <v>45382</v>
      </c>
      <c r="N942" s="12">
        <f t="shared" si="58"/>
        <v>0</v>
      </c>
      <c r="O942" s="12">
        <v>92949</v>
      </c>
      <c r="P942" s="12"/>
      <c r="Q942" s="12">
        <v>92949</v>
      </c>
    </row>
    <row r="943" spans="1:17" ht="15.75" x14ac:dyDescent="0.25">
      <c r="A943" s="55" t="s">
        <v>129</v>
      </c>
      <c r="B943" s="12" t="str">
        <f t="shared" si="57"/>
        <v>AbidjanPort Klang40</v>
      </c>
      <c r="C943" s="13" t="str">
        <f>VLOOKUP(D943,[1]equiv!$A:$B,2,FALSE)</f>
        <v>IVC</v>
      </c>
      <c r="D943" s="13" t="s">
        <v>18</v>
      </c>
      <c r="E943" s="6" t="s">
        <v>130</v>
      </c>
      <c r="F943" s="16">
        <v>40</v>
      </c>
      <c r="G943" s="17">
        <v>900</v>
      </c>
      <c r="H943" s="45" t="s">
        <v>47</v>
      </c>
      <c r="I943" s="45" t="s">
        <v>32</v>
      </c>
      <c r="J943" s="7">
        <f t="shared" si="59"/>
        <v>0</v>
      </c>
      <c r="K943" s="7">
        <f t="shared" si="60"/>
        <v>900</v>
      </c>
      <c r="L943" s="17">
        <v>31</v>
      </c>
      <c r="M943" s="77">
        <v>45382</v>
      </c>
      <c r="N943" s="12">
        <f t="shared" si="58"/>
        <v>0</v>
      </c>
      <c r="O943" s="12">
        <v>92949</v>
      </c>
      <c r="P943" s="12"/>
      <c r="Q943" s="12">
        <v>92949</v>
      </c>
    </row>
    <row r="944" spans="1:17" ht="15.75" x14ac:dyDescent="0.25">
      <c r="A944" s="55" t="s">
        <v>129</v>
      </c>
      <c r="B944" s="12" t="str">
        <f t="shared" si="57"/>
        <v>AbidjanBatam40</v>
      </c>
      <c r="C944" s="13" t="str">
        <f>VLOOKUP(D944,[1]equiv!$A:$B,2,FALSE)</f>
        <v>IVC</v>
      </c>
      <c r="D944" s="13" t="s">
        <v>18</v>
      </c>
      <c r="E944" s="6" t="s">
        <v>36</v>
      </c>
      <c r="F944" s="16">
        <v>40</v>
      </c>
      <c r="G944" s="17">
        <v>1400</v>
      </c>
      <c r="H944" s="45" t="s">
        <v>47</v>
      </c>
      <c r="I944" s="45" t="s">
        <v>32</v>
      </c>
      <c r="J944" s="7">
        <f t="shared" si="59"/>
        <v>0</v>
      </c>
      <c r="K944" s="7">
        <f t="shared" si="60"/>
        <v>1400</v>
      </c>
      <c r="L944" s="17">
        <v>31</v>
      </c>
      <c r="M944" s="77">
        <v>45382</v>
      </c>
      <c r="N944" s="12">
        <f t="shared" si="58"/>
        <v>0</v>
      </c>
      <c r="O944" s="12">
        <v>92949</v>
      </c>
      <c r="P944" s="12"/>
      <c r="Q944" s="12">
        <v>92949</v>
      </c>
    </row>
    <row r="945" spans="1:17" ht="15.75" x14ac:dyDescent="0.25">
      <c r="A945" s="55" t="s">
        <v>129</v>
      </c>
      <c r="B945" s="12" t="str">
        <f t="shared" si="57"/>
        <v>AbidjanPTP40</v>
      </c>
      <c r="C945" s="13" t="str">
        <f>VLOOKUP(D945,[1]equiv!$A:$B,2,FALSE)</f>
        <v>IVC</v>
      </c>
      <c r="D945" s="13" t="s">
        <v>18</v>
      </c>
      <c r="E945" s="6" t="s">
        <v>41</v>
      </c>
      <c r="F945" s="16">
        <v>40</v>
      </c>
      <c r="G945" s="17">
        <v>900</v>
      </c>
      <c r="H945" s="45" t="s">
        <v>47</v>
      </c>
      <c r="I945" s="45" t="s">
        <v>32</v>
      </c>
      <c r="J945" s="7">
        <f t="shared" si="59"/>
        <v>0</v>
      </c>
      <c r="K945" s="7">
        <f t="shared" si="60"/>
        <v>900</v>
      </c>
      <c r="L945" s="17">
        <v>34</v>
      </c>
      <c r="M945" s="77">
        <v>45382</v>
      </c>
      <c r="N945" s="12">
        <f t="shared" si="58"/>
        <v>0</v>
      </c>
      <c r="O945" s="12">
        <v>92949</v>
      </c>
      <c r="P945" s="12"/>
      <c r="Q945" s="12">
        <v>92949</v>
      </c>
    </row>
    <row r="946" spans="1:17" ht="15.75" x14ac:dyDescent="0.25">
      <c r="A946" s="55" t="s">
        <v>129</v>
      </c>
      <c r="B946" s="12" t="str">
        <f t="shared" si="57"/>
        <v>AbidjanAmsterdam20</v>
      </c>
      <c r="C946" s="13" t="str">
        <f>VLOOKUP(D946,[1]equiv!$A:$B,2,FALSE)</f>
        <v>IVC</v>
      </c>
      <c r="D946" s="13" t="s">
        <v>18</v>
      </c>
      <c r="E946" s="6" t="s">
        <v>25</v>
      </c>
      <c r="F946" s="16">
        <v>20</v>
      </c>
      <c r="G946" s="17">
        <v>825</v>
      </c>
      <c r="H946" s="45" t="s">
        <v>47</v>
      </c>
      <c r="I946" s="45" t="s">
        <v>20</v>
      </c>
      <c r="J946" s="7">
        <f t="shared" si="59"/>
        <v>0</v>
      </c>
      <c r="K946" s="7">
        <f t="shared" si="60"/>
        <v>825</v>
      </c>
      <c r="L946" s="17">
        <v>32</v>
      </c>
      <c r="M946" s="77">
        <v>45382</v>
      </c>
      <c r="N946" s="12">
        <f t="shared" si="58"/>
        <v>0</v>
      </c>
      <c r="O946" s="12">
        <v>92949</v>
      </c>
      <c r="P946" s="12"/>
      <c r="Q946" s="12">
        <v>92949</v>
      </c>
    </row>
    <row r="947" spans="1:17" ht="15.75" x14ac:dyDescent="0.25">
      <c r="A947" s="55" t="s">
        <v>129</v>
      </c>
      <c r="B947" s="12" t="str">
        <f t="shared" si="57"/>
        <v>AbidjanAmsterdam40</v>
      </c>
      <c r="C947" s="13" t="str">
        <f>VLOOKUP(D947,[1]equiv!$A:$B,2,FALSE)</f>
        <v>IVC</v>
      </c>
      <c r="D947" s="13" t="s">
        <v>18</v>
      </c>
      <c r="E947" s="6" t="s">
        <v>25</v>
      </c>
      <c r="F947" s="16">
        <v>40</v>
      </c>
      <c r="G947" s="17">
        <v>950</v>
      </c>
      <c r="H947" s="45" t="s">
        <v>47</v>
      </c>
      <c r="I947" s="45" t="s">
        <v>20</v>
      </c>
      <c r="J947" s="7">
        <f t="shared" si="59"/>
        <v>0</v>
      </c>
      <c r="K947" s="7">
        <f t="shared" si="60"/>
        <v>950</v>
      </c>
      <c r="L947" s="17">
        <v>32</v>
      </c>
      <c r="M947" s="77">
        <v>45382</v>
      </c>
      <c r="N947" s="12">
        <f t="shared" si="58"/>
        <v>0</v>
      </c>
      <c r="O947" s="12">
        <v>92949</v>
      </c>
      <c r="P947" s="12"/>
      <c r="Q947" s="12">
        <v>92949</v>
      </c>
    </row>
    <row r="948" spans="1:17" ht="15.75" x14ac:dyDescent="0.25">
      <c r="A948" s="55" t="s">
        <v>129</v>
      </c>
      <c r="B948" s="12" t="str">
        <f t="shared" si="57"/>
        <v>AbidjanAntwerp20</v>
      </c>
      <c r="C948" s="13" t="str">
        <f>VLOOKUP(D948,[1]equiv!$A:$B,2,FALSE)</f>
        <v>IVC</v>
      </c>
      <c r="D948" s="13" t="s">
        <v>18</v>
      </c>
      <c r="E948" s="6" t="s">
        <v>19</v>
      </c>
      <c r="F948" s="16">
        <v>20</v>
      </c>
      <c r="G948" s="17">
        <v>625</v>
      </c>
      <c r="H948" s="45" t="s">
        <v>47</v>
      </c>
      <c r="I948" s="45" t="s">
        <v>20</v>
      </c>
      <c r="J948" s="7">
        <f t="shared" si="59"/>
        <v>0</v>
      </c>
      <c r="K948" s="7">
        <f t="shared" si="60"/>
        <v>625</v>
      </c>
      <c r="L948" s="17">
        <v>30</v>
      </c>
      <c r="M948" s="77">
        <v>45382</v>
      </c>
      <c r="N948" s="12">
        <f t="shared" si="58"/>
        <v>0</v>
      </c>
      <c r="O948" s="12">
        <v>92949</v>
      </c>
      <c r="P948" s="12"/>
      <c r="Q948" s="12">
        <v>92949</v>
      </c>
    </row>
    <row r="949" spans="1:17" ht="15.75" x14ac:dyDescent="0.25">
      <c r="A949" s="55" t="s">
        <v>129</v>
      </c>
      <c r="B949" s="12" t="str">
        <f t="shared" si="57"/>
        <v>AbidjanAntwerp40</v>
      </c>
      <c r="C949" s="13" t="str">
        <f>VLOOKUP(D949,[1]equiv!$A:$B,2,FALSE)</f>
        <v>IVC</v>
      </c>
      <c r="D949" s="13" t="s">
        <v>18</v>
      </c>
      <c r="E949" s="6" t="s">
        <v>19</v>
      </c>
      <c r="F949" s="16">
        <v>40</v>
      </c>
      <c r="G949" s="17">
        <v>850</v>
      </c>
      <c r="H949" s="45" t="s">
        <v>47</v>
      </c>
      <c r="I949" s="45" t="s">
        <v>20</v>
      </c>
      <c r="J949" s="7">
        <f t="shared" si="59"/>
        <v>0</v>
      </c>
      <c r="K949" s="7">
        <f t="shared" si="60"/>
        <v>850</v>
      </c>
      <c r="L949" s="17">
        <v>30</v>
      </c>
      <c r="M949" s="77">
        <v>45382</v>
      </c>
      <c r="N949" s="12">
        <f t="shared" si="58"/>
        <v>0</v>
      </c>
      <c r="O949" s="12">
        <v>92949</v>
      </c>
      <c r="P949" s="12"/>
      <c r="Q949" s="12">
        <v>92949</v>
      </c>
    </row>
    <row r="950" spans="1:17" ht="15.75" x14ac:dyDescent="0.25">
      <c r="A950" s="55" t="s">
        <v>129</v>
      </c>
      <c r="B950" s="12" t="str">
        <f t="shared" si="57"/>
        <v>AbidjanBarcelona40</v>
      </c>
      <c r="C950" s="13" t="str">
        <f>VLOOKUP(D950,[1]equiv!$A:$B,2,FALSE)</f>
        <v>IVC</v>
      </c>
      <c r="D950" s="13" t="s">
        <v>18</v>
      </c>
      <c r="E950" s="6" t="s">
        <v>23</v>
      </c>
      <c r="F950" s="16">
        <v>40</v>
      </c>
      <c r="G950" s="17">
        <v>800</v>
      </c>
      <c r="H950" s="45" t="s">
        <v>47</v>
      </c>
      <c r="I950" s="45" t="s">
        <v>20</v>
      </c>
      <c r="J950" s="7">
        <f t="shared" si="59"/>
        <v>0</v>
      </c>
      <c r="K950" s="7">
        <f t="shared" si="60"/>
        <v>800</v>
      </c>
      <c r="L950" s="17">
        <v>13</v>
      </c>
      <c r="M950" s="77">
        <v>45382</v>
      </c>
      <c r="N950" s="12">
        <f t="shared" si="58"/>
        <v>0</v>
      </c>
      <c r="O950" s="12">
        <v>92949</v>
      </c>
      <c r="P950" s="12"/>
      <c r="Q950" s="12">
        <v>92949</v>
      </c>
    </row>
    <row r="951" spans="1:17" ht="15.75" x14ac:dyDescent="0.25">
      <c r="A951" s="55" t="s">
        <v>129</v>
      </c>
      <c r="B951" s="12" t="str">
        <f t="shared" si="57"/>
        <v>AbidjanHamburg20</v>
      </c>
      <c r="C951" s="13" t="str">
        <f>VLOOKUP(D951,[1]equiv!$A:$B,2,FALSE)</f>
        <v>IVC</v>
      </c>
      <c r="D951" s="13" t="s">
        <v>18</v>
      </c>
      <c r="E951" s="6" t="s">
        <v>29</v>
      </c>
      <c r="F951" s="16">
        <v>20</v>
      </c>
      <c r="G951" s="17">
        <v>625</v>
      </c>
      <c r="H951" s="45" t="s">
        <v>47</v>
      </c>
      <c r="I951" s="45" t="s">
        <v>20</v>
      </c>
      <c r="J951" s="7">
        <f t="shared" si="59"/>
        <v>0</v>
      </c>
      <c r="K951" s="7">
        <f t="shared" si="60"/>
        <v>625</v>
      </c>
      <c r="L951" s="17">
        <v>13</v>
      </c>
      <c r="M951" s="77">
        <v>45382</v>
      </c>
      <c r="N951" s="12">
        <f t="shared" si="58"/>
        <v>0</v>
      </c>
      <c r="O951" s="12">
        <v>92949</v>
      </c>
      <c r="P951" s="12"/>
      <c r="Q951" s="12">
        <v>92949</v>
      </c>
    </row>
    <row r="952" spans="1:17" ht="15.75" x14ac:dyDescent="0.25">
      <c r="A952" s="55" t="s">
        <v>129</v>
      </c>
      <c r="B952" s="12" t="str">
        <f t="shared" si="57"/>
        <v>AbidjanHamburg40</v>
      </c>
      <c r="C952" s="13" t="str">
        <f>VLOOKUP(D952,[1]equiv!$A:$B,2,FALSE)</f>
        <v>IVC</v>
      </c>
      <c r="D952" s="13" t="s">
        <v>18</v>
      </c>
      <c r="E952" s="6" t="s">
        <v>29</v>
      </c>
      <c r="F952" s="16">
        <v>40</v>
      </c>
      <c r="G952" s="17">
        <v>850</v>
      </c>
      <c r="H952" s="45" t="s">
        <v>47</v>
      </c>
      <c r="I952" s="45" t="s">
        <v>20</v>
      </c>
      <c r="J952" s="7">
        <f t="shared" si="59"/>
        <v>0</v>
      </c>
      <c r="K952" s="7">
        <f t="shared" si="60"/>
        <v>850</v>
      </c>
      <c r="L952" s="17">
        <v>13</v>
      </c>
      <c r="M952" s="77">
        <v>45382</v>
      </c>
      <c r="N952" s="12">
        <f t="shared" si="58"/>
        <v>0</v>
      </c>
      <c r="O952" s="12">
        <v>92949</v>
      </c>
      <c r="P952" s="12"/>
      <c r="Q952" s="12">
        <v>92949</v>
      </c>
    </row>
    <row r="953" spans="1:17" ht="15.75" x14ac:dyDescent="0.25">
      <c r="A953" s="55" t="s">
        <v>129</v>
      </c>
      <c r="B953" s="12" t="str">
        <f t="shared" si="57"/>
        <v>AbidjanValencia40</v>
      </c>
      <c r="C953" s="13" t="str">
        <f>VLOOKUP(D953,[1]equiv!$A:$B,2,FALSE)</f>
        <v>IVC</v>
      </c>
      <c r="D953" s="13" t="s">
        <v>18</v>
      </c>
      <c r="E953" s="6" t="s">
        <v>35</v>
      </c>
      <c r="F953" s="16">
        <v>40</v>
      </c>
      <c r="G953" s="17">
        <v>750</v>
      </c>
      <c r="H953" s="45" t="s">
        <v>47</v>
      </c>
      <c r="I953" s="45" t="s">
        <v>20</v>
      </c>
      <c r="J953" s="7">
        <f t="shared" si="59"/>
        <v>0</v>
      </c>
      <c r="K953" s="7">
        <f t="shared" si="60"/>
        <v>750</v>
      </c>
      <c r="L953" s="17">
        <v>9</v>
      </c>
      <c r="M953" s="77">
        <v>45382</v>
      </c>
      <c r="N953" s="12">
        <f t="shared" si="58"/>
        <v>0</v>
      </c>
      <c r="O953" s="12">
        <v>92949</v>
      </c>
      <c r="P953" s="12"/>
      <c r="Q953" s="12">
        <v>92949</v>
      </c>
    </row>
    <row r="954" spans="1:17" ht="15.75" x14ac:dyDescent="0.25">
      <c r="A954" s="55" t="s">
        <v>129</v>
      </c>
      <c r="B954" s="12" t="str">
        <f t="shared" si="57"/>
        <v>AbidjanTallin40</v>
      </c>
      <c r="C954" s="13" t="str">
        <f>VLOOKUP(D954,[1]equiv!$A:$B,2,FALSE)</f>
        <v>IVC</v>
      </c>
      <c r="D954" s="13" t="s">
        <v>18</v>
      </c>
      <c r="E954" s="6" t="s">
        <v>131</v>
      </c>
      <c r="F954" s="16">
        <v>40</v>
      </c>
      <c r="G954" s="17">
        <v>1300</v>
      </c>
      <c r="H954" s="45" t="s">
        <v>47</v>
      </c>
      <c r="I954" s="45" t="s">
        <v>20</v>
      </c>
      <c r="J954" s="7">
        <f t="shared" si="59"/>
        <v>0</v>
      </c>
      <c r="K954" s="7">
        <f t="shared" si="60"/>
        <v>1300</v>
      </c>
      <c r="L954" s="17">
        <v>35</v>
      </c>
      <c r="M954" s="77">
        <v>45382</v>
      </c>
      <c r="N954" s="12">
        <f t="shared" si="58"/>
        <v>0</v>
      </c>
      <c r="O954" s="12">
        <v>92949</v>
      </c>
      <c r="P954" s="12"/>
      <c r="Q954" s="12">
        <v>92949</v>
      </c>
    </row>
    <row r="955" spans="1:17" ht="15.75" x14ac:dyDescent="0.25">
      <c r="A955" s="55" t="s">
        <v>129</v>
      </c>
      <c r="B955" s="12" t="str">
        <f t="shared" si="57"/>
        <v>AbidjanAmbarli40</v>
      </c>
      <c r="C955" s="13" t="str">
        <f>VLOOKUP(D955,[1]equiv!$A:$B,2,FALSE)</f>
        <v>IVC</v>
      </c>
      <c r="D955" s="13" t="s">
        <v>18</v>
      </c>
      <c r="E955" s="6" t="s">
        <v>58</v>
      </c>
      <c r="F955" s="16">
        <v>40</v>
      </c>
      <c r="G955" s="17">
        <v>975</v>
      </c>
      <c r="H955" s="45" t="s">
        <v>47</v>
      </c>
      <c r="I955" s="45" t="s">
        <v>20</v>
      </c>
      <c r="J955" s="7">
        <f t="shared" si="59"/>
        <v>0</v>
      </c>
      <c r="K955" s="7">
        <f t="shared" si="60"/>
        <v>975</v>
      </c>
      <c r="L955" s="17">
        <v>35</v>
      </c>
      <c r="M955" s="77">
        <v>45382</v>
      </c>
      <c r="N955" s="12">
        <f t="shared" si="58"/>
        <v>0</v>
      </c>
      <c r="O955" s="12">
        <v>92949</v>
      </c>
      <c r="P955" s="12"/>
      <c r="Q955" s="12"/>
    </row>
    <row r="956" spans="1:17" ht="15.75" x14ac:dyDescent="0.25">
      <c r="A956" s="55" t="s">
        <v>129</v>
      </c>
      <c r="B956" s="12" t="str">
        <f t="shared" si="57"/>
        <v>ApapaAmsterdam20</v>
      </c>
      <c r="C956" s="13" t="str">
        <f>VLOOKUP(D956,[1]equiv!$A:$B,2,FALSE)</f>
        <v>NIG</v>
      </c>
      <c r="D956" s="13" t="s">
        <v>44</v>
      </c>
      <c r="E956" s="6" t="s">
        <v>25</v>
      </c>
      <c r="F956" s="16">
        <v>20</v>
      </c>
      <c r="G956" s="17">
        <v>1000</v>
      </c>
      <c r="H956" s="45" t="s">
        <v>47</v>
      </c>
      <c r="I956" s="45" t="s">
        <v>20</v>
      </c>
      <c r="J956" s="7">
        <f t="shared" si="59"/>
        <v>0</v>
      </c>
      <c r="K956" s="7">
        <f t="shared" si="60"/>
        <v>1000</v>
      </c>
      <c r="L956" s="17">
        <v>45</v>
      </c>
      <c r="M956" s="77">
        <v>45382</v>
      </c>
      <c r="N956" s="12">
        <f t="shared" si="58"/>
        <v>0</v>
      </c>
      <c r="O956" s="12">
        <v>92949</v>
      </c>
      <c r="P956" s="12"/>
      <c r="Q956" s="12">
        <v>92949</v>
      </c>
    </row>
    <row r="957" spans="1:17" ht="15.75" x14ac:dyDescent="0.25">
      <c r="A957" s="55" t="s">
        <v>129</v>
      </c>
      <c r="B957" s="12" t="str">
        <f t="shared" si="57"/>
        <v>ApapaAmsterdam40</v>
      </c>
      <c r="C957" s="13" t="str">
        <f>VLOOKUP(D957,[1]equiv!$A:$B,2,FALSE)</f>
        <v>NIG</v>
      </c>
      <c r="D957" s="13" t="s">
        <v>44</v>
      </c>
      <c r="E957" s="6" t="s">
        <v>25</v>
      </c>
      <c r="F957" s="16">
        <v>40</v>
      </c>
      <c r="G957" s="17">
        <v>1100</v>
      </c>
      <c r="H957" s="45" t="s">
        <v>47</v>
      </c>
      <c r="I957" s="45" t="s">
        <v>20</v>
      </c>
      <c r="J957" s="7">
        <f t="shared" si="59"/>
        <v>0</v>
      </c>
      <c r="K957" s="7">
        <f t="shared" si="60"/>
        <v>1100</v>
      </c>
      <c r="L957" s="17">
        <v>45</v>
      </c>
      <c r="M957" s="77">
        <v>45382</v>
      </c>
      <c r="N957" s="12">
        <f t="shared" si="58"/>
        <v>0</v>
      </c>
      <c r="O957" s="12">
        <v>92949</v>
      </c>
      <c r="P957" s="12"/>
      <c r="Q957" s="12">
        <v>92949</v>
      </c>
    </row>
    <row r="958" spans="1:17" ht="15.75" x14ac:dyDescent="0.25">
      <c r="A958" s="55" t="s">
        <v>129</v>
      </c>
      <c r="B958" s="12" t="str">
        <f t="shared" si="57"/>
        <v>ApapaAntwerp20</v>
      </c>
      <c r="C958" s="13" t="str">
        <f>VLOOKUP(D958,[1]equiv!$A:$B,2,FALSE)</f>
        <v>NIG</v>
      </c>
      <c r="D958" s="13" t="s">
        <v>44</v>
      </c>
      <c r="E958" s="6" t="s">
        <v>19</v>
      </c>
      <c r="F958" s="16">
        <v>20</v>
      </c>
      <c r="G958" s="17">
        <v>800</v>
      </c>
      <c r="H958" s="45" t="s">
        <v>47</v>
      </c>
      <c r="I958" s="45" t="s">
        <v>20</v>
      </c>
      <c r="J958" s="7">
        <f t="shared" si="59"/>
        <v>0</v>
      </c>
      <c r="K958" s="7">
        <f t="shared" si="60"/>
        <v>800</v>
      </c>
      <c r="L958" s="17">
        <v>40</v>
      </c>
      <c r="M958" s="77">
        <v>45382</v>
      </c>
      <c r="N958" s="12">
        <f t="shared" si="58"/>
        <v>0</v>
      </c>
      <c r="O958" s="12">
        <v>92949</v>
      </c>
      <c r="P958" s="12"/>
      <c r="Q958" s="12">
        <v>92949</v>
      </c>
    </row>
    <row r="959" spans="1:17" ht="15.75" x14ac:dyDescent="0.25">
      <c r="A959" s="55" t="s">
        <v>129</v>
      </c>
      <c r="B959" s="12" t="str">
        <f t="shared" si="57"/>
        <v>ApapaAntwerp40</v>
      </c>
      <c r="C959" s="13" t="str">
        <f>VLOOKUP(D959,[1]equiv!$A:$B,2,FALSE)</f>
        <v>NIG</v>
      </c>
      <c r="D959" s="13" t="s">
        <v>44</v>
      </c>
      <c r="E959" s="6" t="s">
        <v>19</v>
      </c>
      <c r="F959" s="16">
        <v>40</v>
      </c>
      <c r="G959" s="17">
        <v>1000</v>
      </c>
      <c r="H959" s="45" t="s">
        <v>47</v>
      </c>
      <c r="I959" s="45" t="s">
        <v>20</v>
      </c>
      <c r="J959" s="7">
        <f t="shared" si="59"/>
        <v>0</v>
      </c>
      <c r="K959" s="7">
        <f t="shared" si="60"/>
        <v>1000</v>
      </c>
      <c r="L959" s="17">
        <v>40</v>
      </c>
      <c r="M959" s="77">
        <v>45382</v>
      </c>
      <c r="N959" s="12">
        <f t="shared" si="58"/>
        <v>0</v>
      </c>
      <c r="O959" s="12">
        <v>92949</v>
      </c>
      <c r="P959" s="12"/>
      <c r="Q959" s="12">
        <v>92949</v>
      </c>
    </row>
    <row r="960" spans="1:17" ht="15.75" x14ac:dyDescent="0.25">
      <c r="A960" s="55" t="s">
        <v>129</v>
      </c>
      <c r="B960" s="12" t="str">
        <f t="shared" si="57"/>
        <v>ApapaValencia40</v>
      </c>
      <c r="C960" s="13" t="str">
        <f>VLOOKUP(D960,[1]equiv!$A:$B,2,FALSE)</f>
        <v>NIG</v>
      </c>
      <c r="D960" s="13" t="s">
        <v>44</v>
      </c>
      <c r="E960" s="6" t="s">
        <v>35</v>
      </c>
      <c r="F960" s="16">
        <v>40</v>
      </c>
      <c r="G960" s="17">
        <v>950</v>
      </c>
      <c r="H960" s="45" t="s">
        <v>47</v>
      </c>
      <c r="I960" s="45" t="s">
        <v>20</v>
      </c>
      <c r="J960" s="7">
        <f t="shared" si="59"/>
        <v>0</v>
      </c>
      <c r="K960" s="7">
        <f t="shared" si="60"/>
        <v>950</v>
      </c>
      <c r="L960" s="17">
        <v>40</v>
      </c>
      <c r="M960" s="77">
        <v>45382</v>
      </c>
      <c r="N960" s="12">
        <f t="shared" si="58"/>
        <v>0</v>
      </c>
      <c r="O960" s="12">
        <v>92949</v>
      </c>
      <c r="P960" s="12"/>
      <c r="Q960" s="12">
        <v>92949</v>
      </c>
    </row>
    <row r="961" spans="1:17" ht="15.75" x14ac:dyDescent="0.25">
      <c r="A961" s="55" t="s">
        <v>129</v>
      </c>
      <c r="B961" s="12" t="str">
        <f t="shared" si="57"/>
        <v>ApapaBatam40</v>
      </c>
      <c r="C961" s="13" t="str">
        <f>VLOOKUP(D961,[1]equiv!$A:$B,2,FALSE)</f>
        <v>NIG</v>
      </c>
      <c r="D961" s="13" t="s">
        <v>44</v>
      </c>
      <c r="E961" s="6" t="s">
        <v>36</v>
      </c>
      <c r="F961" s="16">
        <v>40</v>
      </c>
      <c r="G961" s="78">
        <v>1600</v>
      </c>
      <c r="H961" s="45" t="s">
        <v>47</v>
      </c>
      <c r="I961" s="45" t="s">
        <v>32</v>
      </c>
      <c r="J961" s="7">
        <f t="shared" si="59"/>
        <v>0</v>
      </c>
      <c r="K961" s="7">
        <f t="shared" si="60"/>
        <v>1600</v>
      </c>
      <c r="L961" s="17">
        <v>26</v>
      </c>
      <c r="M961" s="77">
        <v>45382</v>
      </c>
      <c r="N961" s="12">
        <f t="shared" si="58"/>
        <v>0</v>
      </c>
      <c r="O961" s="12">
        <v>92949</v>
      </c>
      <c r="P961" s="12"/>
      <c r="Q961" s="12"/>
    </row>
    <row r="962" spans="1:17" ht="15.75" x14ac:dyDescent="0.25">
      <c r="A962" s="55" t="s">
        <v>129</v>
      </c>
      <c r="B962" s="12" t="str">
        <f t="shared" si="57"/>
        <v>ApapaShanghai40</v>
      </c>
      <c r="C962" s="13" t="str">
        <f>VLOOKUP(D962,[1]equiv!$A:$B,2,FALSE)</f>
        <v>NIG</v>
      </c>
      <c r="D962" s="13" t="s">
        <v>44</v>
      </c>
      <c r="E962" s="6" t="s">
        <v>132</v>
      </c>
      <c r="F962" s="16">
        <v>40</v>
      </c>
      <c r="G962" s="78">
        <v>750</v>
      </c>
      <c r="H962" s="45" t="s">
        <v>47</v>
      </c>
      <c r="I962" s="45" t="s">
        <v>32</v>
      </c>
      <c r="J962" s="7">
        <f t="shared" si="59"/>
        <v>0</v>
      </c>
      <c r="K962" s="7">
        <f t="shared" si="60"/>
        <v>750</v>
      </c>
      <c r="L962" s="17">
        <v>26</v>
      </c>
      <c r="M962" s="77">
        <v>45382</v>
      </c>
      <c r="N962" s="12">
        <f t="shared" si="58"/>
        <v>0</v>
      </c>
      <c r="O962" s="12">
        <v>92949</v>
      </c>
      <c r="P962" s="12"/>
      <c r="Q962" s="12"/>
    </row>
    <row r="963" spans="1:17" ht="15.75" x14ac:dyDescent="0.25">
      <c r="A963" s="55" t="s">
        <v>129</v>
      </c>
      <c r="B963" s="12" t="str">
        <f t="shared" si="57"/>
        <v>ApapaJakarta40</v>
      </c>
      <c r="C963" s="13" t="str">
        <f>VLOOKUP(D963,[1]equiv!$A:$B,2,FALSE)</f>
        <v>NIG</v>
      </c>
      <c r="D963" s="13" t="s">
        <v>44</v>
      </c>
      <c r="E963" s="6" t="s">
        <v>114</v>
      </c>
      <c r="F963" s="16">
        <v>40</v>
      </c>
      <c r="G963" s="17">
        <v>1100</v>
      </c>
      <c r="H963" s="45" t="s">
        <v>47</v>
      </c>
      <c r="I963" s="45" t="s">
        <v>32</v>
      </c>
      <c r="J963" s="7">
        <f t="shared" si="59"/>
        <v>0</v>
      </c>
      <c r="K963" s="7">
        <f t="shared" si="60"/>
        <v>1100</v>
      </c>
      <c r="L963" s="17">
        <v>40</v>
      </c>
      <c r="M963" s="77">
        <v>45382</v>
      </c>
      <c r="N963" s="12">
        <f t="shared" si="58"/>
        <v>0</v>
      </c>
      <c r="O963" s="12">
        <v>92949</v>
      </c>
      <c r="P963" s="12"/>
      <c r="Q963" s="12">
        <v>92949</v>
      </c>
    </row>
    <row r="964" spans="1:17" ht="15.75" x14ac:dyDescent="0.25">
      <c r="A964" s="55" t="s">
        <v>129</v>
      </c>
      <c r="B964" s="12" t="str">
        <f t="shared" si="57"/>
        <v>ApapaPasir Gudang40</v>
      </c>
      <c r="C964" s="13" t="str">
        <f>VLOOKUP(D964,[1]equiv!$A:$B,2,FALSE)</f>
        <v>NIG</v>
      </c>
      <c r="D964" s="13" t="s">
        <v>44</v>
      </c>
      <c r="E964" s="6" t="s">
        <v>38</v>
      </c>
      <c r="F964" s="16">
        <v>40</v>
      </c>
      <c r="G964" s="17">
        <v>1100</v>
      </c>
      <c r="H964" s="45" t="s">
        <v>47</v>
      </c>
      <c r="I964" s="45" t="s">
        <v>32</v>
      </c>
      <c r="J964" s="7">
        <f t="shared" si="59"/>
        <v>0</v>
      </c>
      <c r="K964" s="7">
        <f t="shared" si="60"/>
        <v>1100</v>
      </c>
      <c r="L964" s="17">
        <v>37</v>
      </c>
      <c r="M964" s="77">
        <v>45382</v>
      </c>
      <c r="N964" s="12">
        <f t="shared" si="58"/>
        <v>0</v>
      </c>
      <c r="O964" s="12">
        <v>92949</v>
      </c>
      <c r="P964" s="12"/>
      <c r="Q964" s="12">
        <v>92949</v>
      </c>
    </row>
    <row r="965" spans="1:17" ht="15.75" x14ac:dyDescent="0.25">
      <c r="A965" s="55" t="s">
        <v>129</v>
      </c>
      <c r="B965" s="12" t="str">
        <f t="shared" si="57"/>
        <v>ApapaPTP40</v>
      </c>
      <c r="C965" s="13" t="str">
        <f>VLOOKUP(D965,[1]equiv!$A:$B,2,FALSE)</f>
        <v>NIG</v>
      </c>
      <c r="D965" s="13" t="s">
        <v>44</v>
      </c>
      <c r="E965" s="6" t="s">
        <v>41</v>
      </c>
      <c r="F965" s="16">
        <v>40</v>
      </c>
      <c r="G965" s="17">
        <v>1100</v>
      </c>
      <c r="H965" s="45" t="s">
        <v>47</v>
      </c>
      <c r="I965" s="45" t="s">
        <v>32</v>
      </c>
      <c r="J965" s="7">
        <f t="shared" si="59"/>
        <v>0</v>
      </c>
      <c r="K965" s="7">
        <f t="shared" si="60"/>
        <v>1100</v>
      </c>
      <c r="L965" s="17">
        <v>38</v>
      </c>
      <c r="M965" s="77">
        <v>45382</v>
      </c>
      <c r="N965" s="12">
        <f t="shared" si="58"/>
        <v>0</v>
      </c>
      <c r="O965" s="12">
        <v>92949</v>
      </c>
      <c r="P965" s="12"/>
      <c r="Q965" s="12">
        <v>92949</v>
      </c>
    </row>
    <row r="966" spans="1:17" ht="15.75" x14ac:dyDescent="0.25">
      <c r="A966" s="55" t="s">
        <v>129</v>
      </c>
      <c r="B966" s="12" t="str">
        <f t="shared" si="57"/>
        <v>TemaAmbarli40</v>
      </c>
      <c r="C966" s="13" t="str">
        <f>VLOOKUP(D966,[1]equiv!$A:$B,2,FALSE)</f>
        <v>GHA</v>
      </c>
      <c r="D966" s="13" t="s">
        <v>133</v>
      </c>
      <c r="E966" s="6" t="s">
        <v>58</v>
      </c>
      <c r="F966" s="16">
        <v>40</v>
      </c>
      <c r="G966" s="17">
        <v>950</v>
      </c>
      <c r="H966" s="45" t="s">
        <v>47</v>
      </c>
      <c r="I966" s="45" t="s">
        <v>20</v>
      </c>
      <c r="J966" s="7">
        <f t="shared" si="59"/>
        <v>0</v>
      </c>
      <c r="K966" s="7">
        <f t="shared" si="60"/>
        <v>950</v>
      </c>
      <c r="L966" s="17">
        <v>35</v>
      </c>
      <c r="M966" s="77">
        <v>45382</v>
      </c>
      <c r="N966" s="12">
        <f t="shared" si="58"/>
        <v>0</v>
      </c>
      <c r="O966" s="12">
        <v>92949</v>
      </c>
      <c r="P966" s="12"/>
      <c r="Q966" s="12">
        <v>92949</v>
      </c>
    </row>
    <row r="967" spans="1:17" ht="15.75" x14ac:dyDescent="0.25">
      <c r="A967" s="55" t="s">
        <v>129</v>
      </c>
      <c r="B967" s="12" t="str">
        <f t="shared" si="57"/>
        <v>TemaJakarta40</v>
      </c>
      <c r="C967" s="13" t="str">
        <f>VLOOKUP(D967,[1]equiv!$A:$B,2,FALSE)</f>
        <v>GHA</v>
      </c>
      <c r="D967" s="13" t="s">
        <v>133</v>
      </c>
      <c r="E967" s="6" t="s">
        <v>114</v>
      </c>
      <c r="F967" s="16">
        <v>40</v>
      </c>
      <c r="G967" s="17">
        <v>900</v>
      </c>
      <c r="H967" s="45" t="s">
        <v>47</v>
      </c>
      <c r="I967" s="45" t="s">
        <v>32</v>
      </c>
      <c r="J967" s="7">
        <f t="shared" si="59"/>
        <v>0</v>
      </c>
      <c r="K967" s="7">
        <f t="shared" si="60"/>
        <v>900</v>
      </c>
      <c r="L967" s="17">
        <v>35</v>
      </c>
      <c r="M967" s="77">
        <v>45382</v>
      </c>
      <c r="N967" s="12">
        <f t="shared" si="58"/>
        <v>0</v>
      </c>
      <c r="O967" s="12">
        <v>92949</v>
      </c>
      <c r="P967" s="12"/>
      <c r="Q967" s="12">
        <v>92949</v>
      </c>
    </row>
    <row r="968" spans="1:17" ht="15.75" x14ac:dyDescent="0.25">
      <c r="A968" s="55" t="s">
        <v>129</v>
      </c>
      <c r="B968" s="12" t="str">
        <f t="shared" si="57"/>
        <v>TemaPasir Gudang40</v>
      </c>
      <c r="C968" s="13" t="str">
        <f>VLOOKUP(D968,[1]equiv!$A:$B,2,FALSE)</f>
        <v>GHA</v>
      </c>
      <c r="D968" s="13" t="s">
        <v>133</v>
      </c>
      <c r="E968" s="6" t="s">
        <v>38</v>
      </c>
      <c r="F968" s="16">
        <v>40</v>
      </c>
      <c r="G968" s="17">
        <v>900</v>
      </c>
      <c r="H968" s="45" t="s">
        <v>47</v>
      </c>
      <c r="I968" s="45" t="s">
        <v>32</v>
      </c>
      <c r="J968" s="7">
        <f t="shared" si="59"/>
        <v>0</v>
      </c>
      <c r="K968" s="7">
        <f t="shared" si="60"/>
        <v>900</v>
      </c>
      <c r="L968" s="17">
        <v>32</v>
      </c>
      <c r="M968" s="77">
        <v>45382</v>
      </c>
      <c r="N968" s="12">
        <f t="shared" si="58"/>
        <v>0</v>
      </c>
      <c r="O968" s="12">
        <v>92949</v>
      </c>
      <c r="P968" s="12"/>
      <c r="Q968" s="12">
        <v>92949</v>
      </c>
    </row>
    <row r="969" spans="1:17" ht="15.75" x14ac:dyDescent="0.25">
      <c r="A969" s="55" t="s">
        <v>129</v>
      </c>
      <c r="B969" s="12" t="str">
        <f t="shared" si="57"/>
        <v>TemaPTP40</v>
      </c>
      <c r="C969" s="13" t="str">
        <f>VLOOKUP(D969,[1]equiv!$A:$B,2,FALSE)</f>
        <v>GHA</v>
      </c>
      <c r="D969" s="13" t="s">
        <v>133</v>
      </c>
      <c r="E969" s="6" t="s">
        <v>41</v>
      </c>
      <c r="F969" s="16">
        <v>40</v>
      </c>
      <c r="G969" s="17">
        <v>900</v>
      </c>
      <c r="H969" s="45" t="s">
        <v>47</v>
      </c>
      <c r="I969" s="45" t="s">
        <v>32</v>
      </c>
      <c r="J969" s="7">
        <f t="shared" si="59"/>
        <v>0</v>
      </c>
      <c r="K969" s="7">
        <f t="shared" si="60"/>
        <v>900</v>
      </c>
      <c r="L969" s="17">
        <v>35</v>
      </c>
      <c r="M969" s="77">
        <v>45382</v>
      </c>
      <c r="N969" s="12">
        <f t="shared" si="58"/>
        <v>0</v>
      </c>
      <c r="O969" s="12">
        <v>92949</v>
      </c>
      <c r="P969" s="12"/>
      <c r="Q969" s="12">
        <v>92949</v>
      </c>
    </row>
    <row r="970" spans="1:17" ht="15.75" x14ac:dyDescent="0.25">
      <c r="A970" s="55" t="s">
        <v>129</v>
      </c>
      <c r="B970" s="12" t="str">
        <f t="shared" si="57"/>
        <v>TemaBatam40</v>
      </c>
      <c r="C970" s="13" t="str">
        <f>VLOOKUP(D970,[1]equiv!$A:$B,2,FALSE)</f>
        <v>GHA</v>
      </c>
      <c r="D970" s="13" t="s">
        <v>133</v>
      </c>
      <c r="E970" s="6" t="s">
        <v>36</v>
      </c>
      <c r="F970" s="16">
        <v>40</v>
      </c>
      <c r="G970" s="17">
        <v>1400</v>
      </c>
      <c r="H970" s="45" t="s">
        <v>47</v>
      </c>
      <c r="I970" s="45" t="s">
        <v>32</v>
      </c>
      <c r="J970" s="7">
        <f t="shared" si="59"/>
        <v>0</v>
      </c>
      <c r="K970" s="7">
        <f t="shared" si="60"/>
        <v>1400</v>
      </c>
      <c r="L970" s="17">
        <v>27</v>
      </c>
      <c r="M970" s="77">
        <v>45382</v>
      </c>
      <c r="N970" s="12">
        <f t="shared" si="58"/>
        <v>0</v>
      </c>
      <c r="O970" s="12">
        <v>92949</v>
      </c>
      <c r="P970" s="12"/>
      <c r="Q970" s="12">
        <v>92949</v>
      </c>
    </row>
    <row r="971" spans="1:17" ht="15.75" x14ac:dyDescent="0.25">
      <c r="A971" s="55" t="s">
        <v>129</v>
      </c>
      <c r="B971" s="12" t="str">
        <f t="shared" si="57"/>
        <v>Tin CanAmsterdam20</v>
      </c>
      <c r="C971" s="13" t="str">
        <f>VLOOKUP(D971,[1]equiv!$A:$B,2,FALSE)</f>
        <v>NIG</v>
      </c>
      <c r="D971" s="13" t="s">
        <v>127</v>
      </c>
      <c r="E971" s="6" t="s">
        <v>25</v>
      </c>
      <c r="F971" s="16">
        <v>20</v>
      </c>
      <c r="G971" s="79">
        <v>1000</v>
      </c>
      <c r="H971" s="45" t="s">
        <v>47</v>
      </c>
      <c r="I971" s="18" t="s">
        <v>20</v>
      </c>
      <c r="J971" s="7">
        <f t="shared" si="59"/>
        <v>0</v>
      </c>
      <c r="K971" s="7">
        <f t="shared" si="60"/>
        <v>1000</v>
      </c>
      <c r="L971" s="17">
        <v>45</v>
      </c>
      <c r="M971" s="77">
        <v>45382</v>
      </c>
      <c r="N971" s="12">
        <f t="shared" si="58"/>
        <v>0</v>
      </c>
      <c r="O971" s="12">
        <v>92949</v>
      </c>
      <c r="P971" s="12"/>
      <c r="Q971" s="12">
        <v>92949</v>
      </c>
    </row>
    <row r="972" spans="1:17" ht="15.75" x14ac:dyDescent="0.25">
      <c r="A972" s="55" t="s">
        <v>129</v>
      </c>
      <c r="B972" s="12" t="str">
        <f t="shared" si="57"/>
        <v>Tin CanAmsterdam40</v>
      </c>
      <c r="C972" s="13" t="str">
        <f>VLOOKUP(D972,[1]equiv!$A:$B,2,FALSE)</f>
        <v>NIG</v>
      </c>
      <c r="D972" s="13" t="s">
        <v>127</v>
      </c>
      <c r="E972" s="6" t="s">
        <v>25</v>
      </c>
      <c r="F972" s="16">
        <v>40</v>
      </c>
      <c r="G972" s="79">
        <v>1100</v>
      </c>
      <c r="H972" s="45" t="s">
        <v>47</v>
      </c>
      <c r="I972" s="18" t="s">
        <v>20</v>
      </c>
      <c r="J972" s="7">
        <f t="shared" si="59"/>
        <v>0</v>
      </c>
      <c r="K972" s="7">
        <f t="shared" si="60"/>
        <v>1100</v>
      </c>
      <c r="L972" s="17">
        <v>45</v>
      </c>
      <c r="M972" s="77">
        <v>45382</v>
      </c>
      <c r="N972" s="12">
        <f t="shared" si="58"/>
        <v>0</v>
      </c>
      <c r="O972" s="12">
        <v>92949</v>
      </c>
      <c r="P972" s="12"/>
      <c r="Q972" s="12">
        <v>92949</v>
      </c>
    </row>
    <row r="973" spans="1:17" ht="15.75" x14ac:dyDescent="0.25">
      <c r="A973" s="55" t="s">
        <v>129</v>
      </c>
      <c r="B973" s="12" t="str">
        <f t="shared" si="57"/>
        <v>Tin CanAntwerp20</v>
      </c>
      <c r="C973" s="13" t="str">
        <f>VLOOKUP(D973,[1]equiv!$A:$B,2,FALSE)</f>
        <v>NIG</v>
      </c>
      <c r="D973" s="13" t="s">
        <v>127</v>
      </c>
      <c r="E973" s="6" t="s">
        <v>19</v>
      </c>
      <c r="F973" s="16">
        <v>20</v>
      </c>
      <c r="G973" s="79">
        <v>800</v>
      </c>
      <c r="H973" s="45" t="s">
        <v>47</v>
      </c>
      <c r="I973" s="18" t="s">
        <v>20</v>
      </c>
      <c r="J973" s="7">
        <f t="shared" si="59"/>
        <v>0</v>
      </c>
      <c r="K973" s="7">
        <f t="shared" si="60"/>
        <v>800</v>
      </c>
      <c r="L973" s="17">
        <v>40</v>
      </c>
      <c r="M973" s="77">
        <v>45382</v>
      </c>
      <c r="N973" s="12">
        <f t="shared" si="58"/>
        <v>0</v>
      </c>
      <c r="O973" s="12">
        <v>92949</v>
      </c>
      <c r="P973" s="12"/>
      <c r="Q973" s="12">
        <v>92949</v>
      </c>
    </row>
    <row r="974" spans="1:17" ht="15.75" x14ac:dyDescent="0.25">
      <c r="A974" s="55" t="s">
        <v>129</v>
      </c>
      <c r="B974" s="12" t="str">
        <f t="shared" si="57"/>
        <v>Tin CanAntwerp40</v>
      </c>
      <c r="C974" s="13" t="str">
        <f>VLOOKUP(D974,[1]equiv!$A:$B,2,FALSE)</f>
        <v>NIG</v>
      </c>
      <c r="D974" s="13" t="s">
        <v>127</v>
      </c>
      <c r="E974" s="6" t="s">
        <v>19</v>
      </c>
      <c r="F974" s="16">
        <v>40</v>
      </c>
      <c r="G974" s="79">
        <v>1000</v>
      </c>
      <c r="H974" s="45" t="s">
        <v>47</v>
      </c>
      <c r="I974" s="18" t="s">
        <v>20</v>
      </c>
      <c r="J974" s="7">
        <f t="shared" si="59"/>
        <v>0</v>
      </c>
      <c r="K974" s="7">
        <f t="shared" si="60"/>
        <v>1000</v>
      </c>
      <c r="L974" s="17">
        <v>40</v>
      </c>
      <c r="M974" s="77">
        <v>45382</v>
      </c>
      <c r="N974" s="12">
        <f t="shared" si="58"/>
        <v>0</v>
      </c>
      <c r="O974" s="12">
        <v>92949</v>
      </c>
      <c r="P974" s="12"/>
      <c r="Q974" s="12">
        <v>92949</v>
      </c>
    </row>
    <row r="975" spans="1:17" ht="15.75" x14ac:dyDescent="0.25">
      <c r="A975" s="55" t="s">
        <v>129</v>
      </c>
      <c r="B975" s="12" t="str">
        <f t="shared" si="57"/>
        <v>Tin CanValencia40</v>
      </c>
      <c r="C975" s="13" t="str">
        <f>VLOOKUP(D975,[1]equiv!$A:$B,2,FALSE)</f>
        <v>NIG</v>
      </c>
      <c r="D975" s="13" t="s">
        <v>127</v>
      </c>
      <c r="E975" s="6" t="s">
        <v>35</v>
      </c>
      <c r="F975" s="16">
        <v>40</v>
      </c>
      <c r="G975" s="79">
        <v>950</v>
      </c>
      <c r="H975" s="45" t="s">
        <v>47</v>
      </c>
      <c r="I975" s="18" t="s">
        <v>20</v>
      </c>
      <c r="J975" s="7">
        <f t="shared" si="59"/>
        <v>0</v>
      </c>
      <c r="K975" s="7">
        <f t="shared" si="60"/>
        <v>950</v>
      </c>
      <c r="L975" s="17">
        <v>37</v>
      </c>
      <c r="M975" s="77">
        <v>45382</v>
      </c>
      <c r="N975" s="12">
        <f t="shared" si="58"/>
        <v>0</v>
      </c>
      <c r="O975" s="12">
        <v>92949</v>
      </c>
      <c r="P975" s="12"/>
      <c r="Q975" s="12"/>
    </row>
    <row r="976" spans="1:17" ht="15.75" x14ac:dyDescent="0.25">
      <c r="A976" s="55" t="s">
        <v>129</v>
      </c>
      <c r="B976" s="12" t="str">
        <f t="shared" si="57"/>
        <v>Tin CanJakarta40</v>
      </c>
      <c r="C976" s="13" t="str">
        <f>VLOOKUP(D976,[1]equiv!$A:$B,2,FALSE)</f>
        <v>NIG</v>
      </c>
      <c r="D976" s="13" t="s">
        <v>127</v>
      </c>
      <c r="E976" s="6" t="s">
        <v>114</v>
      </c>
      <c r="F976" s="16">
        <v>40</v>
      </c>
      <c r="G976" s="79">
        <v>1100</v>
      </c>
      <c r="H976" s="45" t="s">
        <v>47</v>
      </c>
      <c r="I976" s="18" t="s">
        <v>32</v>
      </c>
      <c r="J976" s="7">
        <f t="shared" si="59"/>
        <v>0</v>
      </c>
      <c r="K976" s="7">
        <f t="shared" si="60"/>
        <v>1100</v>
      </c>
      <c r="L976" s="17">
        <v>37</v>
      </c>
      <c r="M976" s="77">
        <v>45382</v>
      </c>
      <c r="N976" s="12">
        <f t="shared" si="58"/>
        <v>0</v>
      </c>
      <c r="O976" s="12">
        <v>92949</v>
      </c>
      <c r="P976" s="12"/>
      <c r="Q976" s="12">
        <v>92949</v>
      </c>
    </row>
    <row r="977" spans="1:17" ht="15.75" x14ac:dyDescent="0.25">
      <c r="A977" s="55" t="s">
        <v>129</v>
      </c>
      <c r="B977" s="12" t="str">
        <f t="shared" si="57"/>
        <v>Tin CanPasir Gudang40</v>
      </c>
      <c r="C977" s="13" t="str">
        <f>VLOOKUP(D977,[1]equiv!$A:$B,2,FALSE)</f>
        <v>NIG</v>
      </c>
      <c r="D977" s="13" t="s">
        <v>127</v>
      </c>
      <c r="E977" s="6" t="s">
        <v>38</v>
      </c>
      <c r="F977" s="16">
        <v>40</v>
      </c>
      <c r="G977" s="79">
        <v>1100</v>
      </c>
      <c r="H977" s="45" t="s">
        <v>47</v>
      </c>
      <c r="I977" s="45" t="s">
        <v>32</v>
      </c>
      <c r="J977" s="7">
        <f t="shared" si="59"/>
        <v>0</v>
      </c>
      <c r="K977" s="7">
        <f t="shared" si="60"/>
        <v>1100</v>
      </c>
      <c r="L977" s="79">
        <v>34</v>
      </c>
      <c r="M977" s="77">
        <v>45382</v>
      </c>
      <c r="N977" s="12">
        <f t="shared" si="58"/>
        <v>0</v>
      </c>
      <c r="O977" s="12">
        <v>92949</v>
      </c>
      <c r="P977" s="12"/>
      <c r="Q977" s="12">
        <v>92949</v>
      </c>
    </row>
    <row r="978" spans="1:17" ht="15.75" x14ac:dyDescent="0.25">
      <c r="A978" s="55" t="s">
        <v>129</v>
      </c>
      <c r="B978" s="12" t="str">
        <f t="shared" si="57"/>
        <v>Tin CanPTP40</v>
      </c>
      <c r="C978" s="13" t="str">
        <f>VLOOKUP(D978,[1]equiv!$A:$B,2,FALSE)</f>
        <v>NIG</v>
      </c>
      <c r="D978" s="13" t="s">
        <v>127</v>
      </c>
      <c r="E978" s="6" t="s">
        <v>41</v>
      </c>
      <c r="F978" s="16">
        <v>40</v>
      </c>
      <c r="G978" s="79">
        <v>1100</v>
      </c>
      <c r="H978" s="45" t="s">
        <v>47</v>
      </c>
      <c r="I978" s="45" t="s">
        <v>32</v>
      </c>
      <c r="J978" s="7">
        <f t="shared" si="59"/>
        <v>0</v>
      </c>
      <c r="K978" s="7">
        <f t="shared" si="60"/>
        <v>1100</v>
      </c>
      <c r="L978" s="46">
        <v>40</v>
      </c>
      <c r="M978" s="77">
        <v>45382</v>
      </c>
      <c r="N978" s="12">
        <f t="shared" si="58"/>
        <v>0</v>
      </c>
      <c r="O978" s="12">
        <v>92949</v>
      </c>
      <c r="P978" s="12"/>
      <c r="Q978" s="12">
        <v>92949</v>
      </c>
    </row>
    <row r="979" spans="1:17" ht="15.75" x14ac:dyDescent="0.25">
      <c r="A979" s="55" t="s">
        <v>129</v>
      </c>
      <c r="B979" s="12" t="str">
        <f t="shared" si="57"/>
        <v>Tin CanShanghai40</v>
      </c>
      <c r="C979" s="13" t="str">
        <f>VLOOKUP(D979,[1]equiv!$A:$B,2,FALSE)</f>
        <v>NIG</v>
      </c>
      <c r="D979" s="13" t="s">
        <v>127</v>
      </c>
      <c r="E979" s="6" t="s">
        <v>132</v>
      </c>
      <c r="F979" s="16">
        <v>40</v>
      </c>
      <c r="G979" s="79">
        <v>750</v>
      </c>
      <c r="H979" s="45" t="s">
        <v>47</v>
      </c>
      <c r="I979" s="18" t="s">
        <v>32</v>
      </c>
      <c r="J979" s="7">
        <f t="shared" si="59"/>
        <v>0</v>
      </c>
      <c r="K979" s="7">
        <f t="shared" si="60"/>
        <v>750</v>
      </c>
      <c r="L979" s="17">
        <v>43</v>
      </c>
      <c r="M979" s="77">
        <v>45382</v>
      </c>
      <c r="N979" s="12">
        <f t="shared" si="58"/>
        <v>0</v>
      </c>
      <c r="O979" s="12">
        <v>92949</v>
      </c>
      <c r="P979" s="12"/>
      <c r="Q979" s="12">
        <v>92949</v>
      </c>
    </row>
    <row r="980" spans="1:17" ht="15.75" x14ac:dyDescent="0.25">
      <c r="A980" s="55" t="s">
        <v>129</v>
      </c>
      <c r="B980" s="12" t="str">
        <f t="shared" si="57"/>
        <v>Tin CanBatam40</v>
      </c>
      <c r="C980" s="13" t="str">
        <f>VLOOKUP(D980,[1]equiv!$A:$B,2,FALSE)</f>
        <v>NIG</v>
      </c>
      <c r="D980" s="13" t="s">
        <v>127</v>
      </c>
      <c r="E980" s="6" t="s">
        <v>36</v>
      </c>
      <c r="F980" s="16">
        <v>40</v>
      </c>
      <c r="G980" s="79">
        <v>1600</v>
      </c>
      <c r="H980" s="45" t="s">
        <v>47</v>
      </c>
      <c r="I980" s="45" t="s">
        <v>32</v>
      </c>
      <c r="J980" s="7">
        <f t="shared" si="59"/>
        <v>0</v>
      </c>
      <c r="K980" s="7">
        <f t="shared" si="60"/>
        <v>1600</v>
      </c>
      <c r="L980" s="79">
        <v>35</v>
      </c>
      <c r="M980" s="77">
        <v>45382</v>
      </c>
      <c r="N980" s="12">
        <f t="shared" si="58"/>
        <v>0</v>
      </c>
      <c r="O980" s="12">
        <v>92949</v>
      </c>
      <c r="P980" s="12"/>
      <c r="Q980" s="12">
        <v>92949</v>
      </c>
    </row>
    <row r="981" spans="1:17" ht="15.75" x14ac:dyDescent="0.25">
      <c r="A981" s="55" t="s">
        <v>129</v>
      </c>
      <c r="B981" s="12" t="str">
        <f t="shared" ref="B981:B1044" si="61">+D981&amp;E981&amp;F981</f>
        <v>TakoradiPasir Gudang40</v>
      </c>
      <c r="C981" s="13" t="str">
        <f>VLOOKUP(D981,[1]equiv!$A:$B,2,FALSE)</f>
        <v>GHA</v>
      </c>
      <c r="D981" s="13" t="s">
        <v>134</v>
      </c>
      <c r="E981" s="6" t="s">
        <v>38</v>
      </c>
      <c r="F981" s="7">
        <v>40</v>
      </c>
      <c r="G981" s="80">
        <v>1200</v>
      </c>
      <c r="H981" s="79">
        <v>600</v>
      </c>
      <c r="I981" s="45" t="s">
        <v>32</v>
      </c>
      <c r="J981" s="7">
        <f t="shared" si="59"/>
        <v>0</v>
      </c>
      <c r="K981" s="7">
        <f t="shared" si="60"/>
        <v>1800</v>
      </c>
      <c r="L981" s="79">
        <v>35</v>
      </c>
      <c r="M981" s="77">
        <v>45382</v>
      </c>
      <c r="N981" s="12">
        <f t="shared" si="58"/>
        <v>1</v>
      </c>
      <c r="O981" s="12">
        <v>92949</v>
      </c>
      <c r="P981" s="12"/>
      <c r="Q981" s="12"/>
    </row>
    <row r="982" spans="1:17" ht="15.75" x14ac:dyDescent="0.25">
      <c r="A982" s="55" t="s">
        <v>129</v>
      </c>
      <c r="B982" s="12" t="str">
        <f t="shared" si="61"/>
        <v>TakoradiPTP40</v>
      </c>
      <c r="C982" s="13" t="str">
        <f>VLOOKUP(D982,[1]equiv!$A:$B,2,FALSE)</f>
        <v>GHA</v>
      </c>
      <c r="D982" s="13" t="s">
        <v>134</v>
      </c>
      <c r="E982" s="6" t="s">
        <v>41</v>
      </c>
      <c r="F982" s="7">
        <v>40</v>
      </c>
      <c r="G982" s="80">
        <v>1200</v>
      </c>
      <c r="H982" s="79">
        <v>600</v>
      </c>
      <c r="I982" s="45" t="s">
        <v>32</v>
      </c>
      <c r="J982" s="7">
        <f t="shared" si="59"/>
        <v>0</v>
      </c>
      <c r="K982" s="7">
        <f t="shared" si="60"/>
        <v>1800</v>
      </c>
      <c r="L982" s="79">
        <v>35</v>
      </c>
      <c r="M982" s="77">
        <v>45382</v>
      </c>
      <c r="N982" s="12">
        <f t="shared" si="58"/>
        <v>1</v>
      </c>
      <c r="O982" s="12">
        <v>92949</v>
      </c>
      <c r="P982" s="12"/>
      <c r="Q982" s="12"/>
    </row>
    <row r="983" spans="1:17" ht="15.75" x14ac:dyDescent="0.25">
      <c r="A983" s="55" t="s">
        <v>129</v>
      </c>
      <c r="B983" s="12" t="str">
        <f t="shared" si="61"/>
        <v>TakoradiJakarta40</v>
      </c>
      <c r="C983" s="13" t="str">
        <f>VLOOKUP(D983,[1]equiv!$A:$B,2,FALSE)</f>
        <v>GHA</v>
      </c>
      <c r="D983" s="13" t="s">
        <v>134</v>
      </c>
      <c r="E983" s="6" t="s">
        <v>114</v>
      </c>
      <c r="F983" s="7">
        <v>40</v>
      </c>
      <c r="G983" s="80">
        <v>1200</v>
      </c>
      <c r="H983" s="79">
        <v>600</v>
      </c>
      <c r="I983" s="45" t="s">
        <v>32</v>
      </c>
      <c r="J983" s="7">
        <f t="shared" si="59"/>
        <v>0</v>
      </c>
      <c r="K983" s="7">
        <f t="shared" si="60"/>
        <v>1800</v>
      </c>
      <c r="L983" s="79">
        <v>35</v>
      </c>
      <c r="M983" s="77">
        <v>45382</v>
      </c>
      <c r="N983" s="12">
        <f t="shared" si="58"/>
        <v>1</v>
      </c>
      <c r="O983" s="12">
        <v>92949</v>
      </c>
      <c r="P983" s="12"/>
      <c r="Q983" s="12"/>
    </row>
    <row r="984" spans="1:17" ht="15.75" x14ac:dyDescent="0.25">
      <c r="A984" s="55" t="s">
        <v>129</v>
      </c>
      <c r="B984" s="12" t="str">
        <f t="shared" si="61"/>
        <v>TakoradiBatam40</v>
      </c>
      <c r="C984" s="13" t="str">
        <f>VLOOKUP(D984,[1]equiv!$A:$B,2,FALSE)</f>
        <v>GHA</v>
      </c>
      <c r="D984" s="13" t="s">
        <v>134</v>
      </c>
      <c r="E984" s="6" t="s">
        <v>36</v>
      </c>
      <c r="F984" s="7">
        <v>40</v>
      </c>
      <c r="G984" s="80">
        <v>1700</v>
      </c>
      <c r="H984" s="79">
        <v>600</v>
      </c>
      <c r="I984" s="45" t="s">
        <v>32</v>
      </c>
      <c r="J984" s="7">
        <f t="shared" si="59"/>
        <v>0</v>
      </c>
      <c r="K984" s="7">
        <f t="shared" si="60"/>
        <v>2300</v>
      </c>
      <c r="L984" s="79">
        <v>35</v>
      </c>
      <c r="M984" s="77">
        <v>45382</v>
      </c>
      <c r="N984" s="12">
        <f t="shared" si="58"/>
        <v>1</v>
      </c>
      <c r="O984" s="12">
        <v>92949</v>
      </c>
      <c r="P984" s="12"/>
      <c r="Q984" s="12"/>
    </row>
    <row r="985" spans="1:17" ht="15.75" x14ac:dyDescent="0.25">
      <c r="A985" s="55" t="s">
        <v>129</v>
      </c>
      <c r="B985" s="12" t="str">
        <f t="shared" si="61"/>
        <v>TemaPasir Gudang20</v>
      </c>
      <c r="C985" s="13" t="str">
        <f>VLOOKUP(D985,[1]equiv!$A:$B,2,FALSE)</f>
        <v>GHA</v>
      </c>
      <c r="D985" s="13" t="s">
        <v>133</v>
      </c>
      <c r="E985" s="6" t="s">
        <v>38</v>
      </c>
      <c r="F985" s="16">
        <v>20</v>
      </c>
      <c r="G985" s="17">
        <v>800</v>
      </c>
      <c r="H985" s="45" t="s">
        <v>47</v>
      </c>
      <c r="I985" s="45" t="s">
        <v>32</v>
      </c>
      <c r="J985" s="7">
        <f t="shared" si="59"/>
        <v>0</v>
      </c>
      <c r="K985" s="7">
        <f t="shared" si="60"/>
        <v>800</v>
      </c>
      <c r="L985" s="17">
        <v>32</v>
      </c>
      <c r="M985" s="77">
        <v>45382</v>
      </c>
      <c r="N985" s="12">
        <f t="shared" si="58"/>
        <v>0</v>
      </c>
      <c r="O985" s="12">
        <v>92949</v>
      </c>
      <c r="P985" s="12"/>
      <c r="Q985" s="12">
        <v>92949</v>
      </c>
    </row>
    <row r="986" spans="1:17" ht="15.75" x14ac:dyDescent="0.25">
      <c r="A986" s="55" t="s">
        <v>129</v>
      </c>
      <c r="B986" s="12" t="str">
        <f t="shared" si="61"/>
        <v>TemaSingapore20</v>
      </c>
      <c r="C986" s="13" t="str">
        <f>VLOOKUP(D986,[1]equiv!$A:$B,2,FALSE)</f>
        <v>GHA</v>
      </c>
      <c r="D986" s="13" t="s">
        <v>133</v>
      </c>
      <c r="E986" s="6" t="s">
        <v>117</v>
      </c>
      <c r="F986" s="7">
        <v>20</v>
      </c>
      <c r="G986" s="79">
        <v>700</v>
      </c>
      <c r="H986" s="79" t="s">
        <v>47</v>
      </c>
      <c r="I986" s="45" t="s">
        <v>32</v>
      </c>
      <c r="J986" s="7">
        <f t="shared" si="59"/>
        <v>0</v>
      </c>
      <c r="K986" s="7">
        <f t="shared" si="60"/>
        <v>700</v>
      </c>
      <c r="L986" s="17">
        <v>32</v>
      </c>
      <c r="M986" s="77">
        <v>45382</v>
      </c>
      <c r="N986" s="12">
        <f t="shared" si="58"/>
        <v>0</v>
      </c>
      <c r="O986" s="12">
        <v>92949</v>
      </c>
      <c r="P986" s="12"/>
      <c r="Q986" s="12"/>
    </row>
    <row r="987" spans="1:17" ht="15.75" x14ac:dyDescent="0.25">
      <c r="A987" s="55" t="s">
        <v>129</v>
      </c>
      <c r="B987" s="12" t="str">
        <f t="shared" si="61"/>
        <v>TemaPTP20</v>
      </c>
      <c r="C987" s="13" t="str">
        <f>VLOOKUP(D987,[1]equiv!$A:$B,2,FALSE)</f>
        <v>GHA</v>
      </c>
      <c r="D987" s="13" t="s">
        <v>133</v>
      </c>
      <c r="E987" s="6" t="s">
        <v>41</v>
      </c>
      <c r="F987" s="7">
        <v>20</v>
      </c>
      <c r="G987" s="79">
        <v>800</v>
      </c>
      <c r="H987" s="79" t="s">
        <v>47</v>
      </c>
      <c r="I987" s="45" t="s">
        <v>32</v>
      </c>
      <c r="J987" s="7">
        <f t="shared" si="59"/>
        <v>0</v>
      </c>
      <c r="K987" s="7">
        <f t="shared" si="60"/>
        <v>800</v>
      </c>
      <c r="L987" s="17">
        <v>32</v>
      </c>
      <c r="M987" s="77">
        <v>45382</v>
      </c>
      <c r="N987" s="12">
        <f t="shared" si="58"/>
        <v>0</v>
      </c>
      <c r="O987" s="12">
        <v>92949</v>
      </c>
      <c r="P987" s="12"/>
      <c r="Q987" s="12"/>
    </row>
    <row r="988" spans="1:17" ht="15.75" x14ac:dyDescent="0.25">
      <c r="A988" s="55" t="s">
        <v>129</v>
      </c>
      <c r="B988" s="12" t="str">
        <f t="shared" si="61"/>
        <v>TemaJakarta20</v>
      </c>
      <c r="C988" s="13" t="str">
        <f>VLOOKUP(D988,[1]equiv!$A:$B,2,FALSE)</f>
        <v>GHA</v>
      </c>
      <c r="D988" s="13" t="s">
        <v>133</v>
      </c>
      <c r="E988" s="6" t="s">
        <v>114</v>
      </c>
      <c r="F988" s="7">
        <v>20</v>
      </c>
      <c r="G988" s="79">
        <v>800</v>
      </c>
      <c r="H988" s="79" t="s">
        <v>47</v>
      </c>
      <c r="I988" s="45" t="s">
        <v>32</v>
      </c>
      <c r="J988" s="7">
        <f t="shared" si="59"/>
        <v>0</v>
      </c>
      <c r="K988" s="7">
        <f t="shared" si="60"/>
        <v>800</v>
      </c>
      <c r="L988" s="17">
        <v>32</v>
      </c>
      <c r="M988" s="77">
        <v>45382</v>
      </c>
      <c r="N988" s="12">
        <f t="shared" ref="N988:N1051" si="62">IF(H988="not included",0,1)</f>
        <v>0</v>
      </c>
      <c r="O988" s="12">
        <v>92949</v>
      </c>
      <c r="P988" s="12"/>
      <c r="Q988" s="12"/>
    </row>
    <row r="989" spans="1:17" ht="15.75" x14ac:dyDescent="0.25">
      <c r="A989" s="34" t="s">
        <v>135</v>
      </c>
      <c r="B989" s="12" t="str">
        <f t="shared" si="61"/>
        <v>AbidjanAmsterdam20</v>
      </c>
      <c r="C989" s="13" t="str">
        <f>VLOOKUP(D989,[1]equiv!$A:$B,2,FALSE)</f>
        <v>IVC</v>
      </c>
      <c r="D989" s="81" t="s">
        <v>18</v>
      </c>
      <c r="E989" s="82" t="s">
        <v>25</v>
      </c>
      <c r="F989" s="83">
        <v>20</v>
      </c>
      <c r="G989" s="32">
        <v>487</v>
      </c>
      <c r="H989" s="32" t="s">
        <v>47</v>
      </c>
      <c r="I989" s="32" t="s">
        <v>20</v>
      </c>
      <c r="J989" s="46">
        <v>0</v>
      </c>
      <c r="K989" s="45">
        <f t="shared" ref="K989:K1052" si="63">+IF(H989="not included",G989,G989+H989)</f>
        <v>487</v>
      </c>
      <c r="L989" s="82" t="s">
        <v>136</v>
      </c>
      <c r="M989" s="84">
        <v>45657</v>
      </c>
      <c r="N989" s="68">
        <f t="shared" si="62"/>
        <v>0</v>
      </c>
      <c r="O989" s="85" t="s">
        <v>121</v>
      </c>
      <c r="P989" s="86" t="s">
        <v>137</v>
      </c>
      <c r="Q989" s="86" t="s">
        <v>138</v>
      </c>
    </row>
    <row r="990" spans="1:17" ht="15.75" x14ac:dyDescent="0.25">
      <c r="A990" s="34" t="s">
        <v>139</v>
      </c>
      <c r="B990" s="12" t="str">
        <f t="shared" si="61"/>
        <v>AbidjanAmsterdam20</v>
      </c>
      <c r="C990" s="13" t="str">
        <f>VLOOKUP(D990,[1]equiv!$A:$B,2,FALSE)</f>
        <v>IVC</v>
      </c>
      <c r="D990" s="81" t="s">
        <v>18</v>
      </c>
      <c r="E990" s="82" t="s">
        <v>25</v>
      </c>
      <c r="F990" s="83">
        <v>20</v>
      </c>
      <c r="G990" s="32">
        <v>796</v>
      </c>
      <c r="H990" s="32">
        <v>135</v>
      </c>
      <c r="I990" s="32" t="s">
        <v>20</v>
      </c>
      <c r="J990" s="46">
        <v>0</v>
      </c>
      <c r="K990" s="45">
        <f t="shared" si="63"/>
        <v>931</v>
      </c>
      <c r="L990" s="82" t="s">
        <v>140</v>
      </c>
      <c r="M990" s="84">
        <v>45657</v>
      </c>
      <c r="N990" s="68">
        <f t="shared" si="62"/>
        <v>1</v>
      </c>
      <c r="O990" s="85" t="s">
        <v>141</v>
      </c>
      <c r="P990" s="86" t="s">
        <v>142</v>
      </c>
      <c r="Q990" s="86" t="s">
        <v>143</v>
      </c>
    </row>
    <row r="991" spans="1:17" ht="15.75" x14ac:dyDescent="0.25">
      <c r="A991" s="34" t="s">
        <v>144</v>
      </c>
      <c r="B991" s="12" t="str">
        <f t="shared" si="61"/>
        <v>AbidjanAmsterdam20</v>
      </c>
      <c r="C991" s="13" t="str">
        <f>VLOOKUP(D991,[1]equiv!$A:$B,2,FALSE)</f>
        <v>IVC</v>
      </c>
      <c r="D991" s="81" t="s">
        <v>18</v>
      </c>
      <c r="E991" s="82" t="s">
        <v>25</v>
      </c>
      <c r="F991" s="83">
        <v>20</v>
      </c>
      <c r="G991" s="32">
        <v>783</v>
      </c>
      <c r="H991" s="32" t="s">
        <v>47</v>
      </c>
      <c r="I991" s="32" t="s">
        <v>20</v>
      </c>
      <c r="J991" s="46">
        <v>0</v>
      </c>
      <c r="K991" s="45">
        <f t="shared" si="63"/>
        <v>783</v>
      </c>
      <c r="L991" s="82" t="s">
        <v>145</v>
      </c>
      <c r="M991" s="84">
        <v>45657</v>
      </c>
      <c r="N991" s="68">
        <f t="shared" si="62"/>
        <v>0</v>
      </c>
      <c r="O991" s="85" t="s">
        <v>129</v>
      </c>
      <c r="P991" s="86" t="s">
        <v>137</v>
      </c>
      <c r="Q991" s="86" t="s">
        <v>146</v>
      </c>
    </row>
    <row r="992" spans="1:17" ht="15.75" x14ac:dyDescent="0.25">
      <c r="A992" s="34" t="s">
        <v>147</v>
      </c>
      <c r="B992" s="12" t="str">
        <f t="shared" si="61"/>
        <v>AbidjanAmsterdam20</v>
      </c>
      <c r="C992" s="13" t="str">
        <f>VLOOKUP(D992,[1]equiv!$A:$B,2,FALSE)</f>
        <v>IVC</v>
      </c>
      <c r="D992" s="81" t="s">
        <v>18</v>
      </c>
      <c r="E992" s="82" t="s">
        <v>25</v>
      </c>
      <c r="F992" s="83">
        <v>20</v>
      </c>
      <c r="G992" s="32">
        <v>827</v>
      </c>
      <c r="H992" s="32">
        <v>80</v>
      </c>
      <c r="I992" s="32" t="s">
        <v>20</v>
      </c>
      <c r="J992" s="46">
        <v>0</v>
      </c>
      <c r="K992" s="45">
        <f t="shared" si="63"/>
        <v>907</v>
      </c>
      <c r="L992" s="82" t="s">
        <v>148</v>
      </c>
      <c r="M992" s="84">
        <v>45657</v>
      </c>
      <c r="N992" s="68">
        <f t="shared" si="62"/>
        <v>1</v>
      </c>
      <c r="O992" s="85" t="s">
        <v>149</v>
      </c>
      <c r="P992" s="86" t="s">
        <v>150</v>
      </c>
      <c r="Q992" s="86" t="s">
        <v>151</v>
      </c>
    </row>
    <row r="993" spans="1:17" ht="15.75" x14ac:dyDescent="0.25">
      <c r="A993" s="34" t="s">
        <v>152</v>
      </c>
      <c r="B993" s="12" t="str">
        <f t="shared" si="61"/>
        <v>AbidjanAmsterdam20</v>
      </c>
      <c r="C993" s="13" t="str">
        <f>VLOOKUP(D993,[1]equiv!$A:$B,2,FALSE)</f>
        <v>IVC</v>
      </c>
      <c r="D993" s="81" t="s">
        <v>18</v>
      </c>
      <c r="E993" s="82" t="s">
        <v>25</v>
      </c>
      <c r="F993" s="83">
        <v>20</v>
      </c>
      <c r="G993" s="32">
        <v>913</v>
      </c>
      <c r="H993" s="32" t="s">
        <v>47</v>
      </c>
      <c r="I993" s="32" t="s">
        <v>20</v>
      </c>
      <c r="J993" s="46">
        <v>0</v>
      </c>
      <c r="K993" s="45">
        <f t="shared" si="63"/>
        <v>913</v>
      </c>
      <c r="L993" s="82" t="s">
        <v>153</v>
      </c>
      <c r="M993" s="84">
        <v>45657</v>
      </c>
      <c r="N993" s="68">
        <f t="shared" si="62"/>
        <v>0</v>
      </c>
      <c r="O993" s="85" t="s">
        <v>24</v>
      </c>
      <c r="P993" s="86" t="s">
        <v>154</v>
      </c>
      <c r="Q993" s="86" t="s">
        <v>154</v>
      </c>
    </row>
    <row r="994" spans="1:17" ht="15.75" x14ac:dyDescent="0.25">
      <c r="A994" s="34" t="s">
        <v>152</v>
      </c>
      <c r="B994" s="12" t="str">
        <f t="shared" si="61"/>
        <v>AbidjanAmsterdam40</v>
      </c>
      <c r="C994" s="13" t="str">
        <f>VLOOKUP(D994,[1]equiv!$A:$B,2,FALSE)</f>
        <v>IVC</v>
      </c>
      <c r="D994" s="81" t="s">
        <v>18</v>
      </c>
      <c r="E994" s="82" t="s">
        <v>25</v>
      </c>
      <c r="F994" s="83">
        <v>40</v>
      </c>
      <c r="G994" s="32">
        <v>831</v>
      </c>
      <c r="H994" s="32" t="s">
        <v>47</v>
      </c>
      <c r="I994" s="32" t="s">
        <v>20</v>
      </c>
      <c r="J994" s="46">
        <v>0</v>
      </c>
      <c r="K994" s="45">
        <f t="shared" si="63"/>
        <v>831</v>
      </c>
      <c r="L994" s="82" t="s">
        <v>153</v>
      </c>
      <c r="M994" s="84">
        <v>45657</v>
      </c>
      <c r="N994" s="68">
        <f t="shared" si="62"/>
        <v>0</v>
      </c>
      <c r="O994" s="85" t="s">
        <v>24</v>
      </c>
      <c r="P994" s="86" t="s">
        <v>154</v>
      </c>
      <c r="Q994" s="86" t="s">
        <v>154</v>
      </c>
    </row>
    <row r="995" spans="1:17" ht="15.75" x14ac:dyDescent="0.25">
      <c r="A995" s="34" t="s">
        <v>135</v>
      </c>
      <c r="B995" s="12" t="str">
        <f t="shared" si="61"/>
        <v>AbidjanAmsterdam40</v>
      </c>
      <c r="C995" s="13" t="str">
        <f>VLOOKUP(D995,[1]equiv!$A:$B,2,FALSE)</f>
        <v>IVC</v>
      </c>
      <c r="D995" s="81" t="s">
        <v>18</v>
      </c>
      <c r="E995" s="82" t="s">
        <v>25</v>
      </c>
      <c r="F995" s="83">
        <v>40</v>
      </c>
      <c r="G995" s="32">
        <v>759</v>
      </c>
      <c r="H995" s="32" t="s">
        <v>47</v>
      </c>
      <c r="I995" s="32" t="s">
        <v>20</v>
      </c>
      <c r="J995" s="46">
        <v>0</v>
      </c>
      <c r="K995" s="45">
        <f t="shared" si="63"/>
        <v>759</v>
      </c>
      <c r="L995" s="82" t="s">
        <v>136</v>
      </c>
      <c r="M995" s="84">
        <v>45657</v>
      </c>
      <c r="N995" s="68">
        <f t="shared" si="62"/>
        <v>0</v>
      </c>
      <c r="O995" s="85" t="s">
        <v>121</v>
      </c>
      <c r="P995" s="86" t="s">
        <v>137</v>
      </c>
      <c r="Q995" s="86" t="s">
        <v>138</v>
      </c>
    </row>
    <row r="996" spans="1:17" ht="15.75" x14ac:dyDescent="0.25">
      <c r="A996" s="34" t="s">
        <v>144</v>
      </c>
      <c r="B996" s="12" t="str">
        <f t="shared" si="61"/>
        <v>AbidjanAmsterdam40</v>
      </c>
      <c r="C996" s="13" t="str">
        <f>VLOOKUP(D996,[1]equiv!$A:$B,2,FALSE)</f>
        <v>IVC</v>
      </c>
      <c r="D996" s="81" t="s">
        <v>18</v>
      </c>
      <c r="E996" s="82" t="s">
        <v>25</v>
      </c>
      <c r="F996" s="83">
        <v>40</v>
      </c>
      <c r="G996" s="32">
        <v>841</v>
      </c>
      <c r="H996" s="32" t="s">
        <v>47</v>
      </c>
      <c r="I996" s="32" t="s">
        <v>20</v>
      </c>
      <c r="J996" s="46">
        <v>0</v>
      </c>
      <c r="K996" s="45">
        <f t="shared" si="63"/>
        <v>841</v>
      </c>
      <c r="L996" s="82" t="s">
        <v>145</v>
      </c>
      <c r="M996" s="84">
        <v>45657</v>
      </c>
      <c r="N996" s="68">
        <f t="shared" si="62"/>
        <v>0</v>
      </c>
      <c r="O996" s="85" t="s">
        <v>129</v>
      </c>
      <c r="P996" s="86" t="s">
        <v>137</v>
      </c>
      <c r="Q996" s="86" t="s">
        <v>146</v>
      </c>
    </row>
    <row r="997" spans="1:17" ht="15.75" x14ac:dyDescent="0.25">
      <c r="A997" s="34" t="s">
        <v>139</v>
      </c>
      <c r="B997" s="12" t="str">
        <f t="shared" si="61"/>
        <v>AbidjanAmsterdam40</v>
      </c>
      <c r="C997" s="13" t="str">
        <f>VLOOKUP(D997,[1]equiv!$A:$B,2,FALSE)</f>
        <v>IVC</v>
      </c>
      <c r="D997" s="81" t="s">
        <v>18</v>
      </c>
      <c r="E997" s="82" t="s">
        <v>25</v>
      </c>
      <c r="F997" s="83">
        <v>40</v>
      </c>
      <c r="G997" s="32">
        <v>1277</v>
      </c>
      <c r="H997" s="32">
        <v>135</v>
      </c>
      <c r="I997" s="32" t="s">
        <v>20</v>
      </c>
      <c r="J997" s="46">
        <v>0</v>
      </c>
      <c r="K997" s="45">
        <f t="shared" si="63"/>
        <v>1412</v>
      </c>
      <c r="L997" s="82" t="s">
        <v>140</v>
      </c>
      <c r="M997" s="84">
        <v>45657</v>
      </c>
      <c r="N997" s="68">
        <f t="shared" si="62"/>
        <v>1</v>
      </c>
      <c r="O997" s="85" t="s">
        <v>141</v>
      </c>
      <c r="P997" s="86" t="s">
        <v>142</v>
      </c>
      <c r="Q997" s="86" t="s">
        <v>143</v>
      </c>
    </row>
    <row r="998" spans="1:17" ht="15.75" x14ac:dyDescent="0.25">
      <c r="A998" s="34" t="s">
        <v>147</v>
      </c>
      <c r="B998" s="12" t="str">
        <f t="shared" si="61"/>
        <v>AbidjanAmsterdam40</v>
      </c>
      <c r="C998" s="13" t="str">
        <f>VLOOKUP(D998,[1]equiv!$A:$B,2,FALSE)</f>
        <v>IVC</v>
      </c>
      <c r="D998" s="81" t="s">
        <v>18</v>
      </c>
      <c r="E998" s="82" t="s">
        <v>25</v>
      </c>
      <c r="F998" s="83">
        <v>40</v>
      </c>
      <c r="G998" s="32">
        <v>959</v>
      </c>
      <c r="H998" s="32">
        <v>140</v>
      </c>
      <c r="I998" s="32" t="s">
        <v>20</v>
      </c>
      <c r="J998" s="46">
        <v>0</v>
      </c>
      <c r="K998" s="45">
        <f t="shared" si="63"/>
        <v>1099</v>
      </c>
      <c r="L998" s="82" t="s">
        <v>148</v>
      </c>
      <c r="M998" s="84">
        <v>45657</v>
      </c>
      <c r="N998" s="68">
        <f t="shared" si="62"/>
        <v>1</v>
      </c>
      <c r="O998" s="85" t="s">
        <v>149</v>
      </c>
      <c r="P998" s="86" t="s">
        <v>150</v>
      </c>
      <c r="Q998" s="86" t="s">
        <v>151</v>
      </c>
    </row>
    <row r="999" spans="1:17" ht="15.75" x14ac:dyDescent="0.25">
      <c r="A999" s="34" t="s">
        <v>152</v>
      </c>
      <c r="B999" s="12" t="str">
        <f t="shared" si="61"/>
        <v>AbidjanAntwerp20</v>
      </c>
      <c r="C999" s="13" t="str">
        <f>VLOOKUP(D999,[1]equiv!$A:$B,2,FALSE)</f>
        <v>IVC</v>
      </c>
      <c r="D999" s="81" t="s">
        <v>18</v>
      </c>
      <c r="E999" s="82" t="s">
        <v>19</v>
      </c>
      <c r="F999" s="83">
        <v>20</v>
      </c>
      <c r="G999" s="32">
        <v>638</v>
      </c>
      <c r="H999" s="32" t="s">
        <v>47</v>
      </c>
      <c r="I999" s="32" t="s">
        <v>20</v>
      </c>
      <c r="J999" s="46">
        <v>0</v>
      </c>
      <c r="K999" s="45">
        <f t="shared" si="63"/>
        <v>638</v>
      </c>
      <c r="L999" s="82" t="s">
        <v>145</v>
      </c>
      <c r="M999" s="84">
        <v>45657</v>
      </c>
      <c r="N999" s="68">
        <f t="shared" si="62"/>
        <v>0</v>
      </c>
      <c r="O999" s="85" t="s">
        <v>24</v>
      </c>
      <c r="P999" s="86" t="s">
        <v>155</v>
      </c>
      <c r="Q999" s="86" t="s">
        <v>155</v>
      </c>
    </row>
    <row r="1000" spans="1:17" ht="15.75" x14ac:dyDescent="0.25">
      <c r="A1000" s="34" t="s">
        <v>152</v>
      </c>
      <c r="B1000" s="12" t="str">
        <f t="shared" si="61"/>
        <v>AbidjanAntwerp40</v>
      </c>
      <c r="C1000" s="13" t="str">
        <f>VLOOKUP(D1000,[1]equiv!$A:$B,2,FALSE)</f>
        <v>IVC</v>
      </c>
      <c r="D1000" s="81" t="s">
        <v>18</v>
      </c>
      <c r="E1000" s="82" t="s">
        <v>19</v>
      </c>
      <c r="F1000" s="83">
        <v>40</v>
      </c>
      <c r="G1000" s="32">
        <v>651</v>
      </c>
      <c r="H1000" s="32" t="s">
        <v>47</v>
      </c>
      <c r="I1000" s="32" t="s">
        <v>20</v>
      </c>
      <c r="J1000" s="46">
        <v>0</v>
      </c>
      <c r="K1000" s="45">
        <f t="shared" si="63"/>
        <v>651</v>
      </c>
      <c r="L1000" s="82" t="s">
        <v>145</v>
      </c>
      <c r="M1000" s="84">
        <v>45657</v>
      </c>
      <c r="N1000" s="68">
        <f t="shared" si="62"/>
        <v>0</v>
      </c>
      <c r="O1000" s="85" t="s">
        <v>24</v>
      </c>
      <c r="P1000" s="86" t="s">
        <v>155</v>
      </c>
      <c r="Q1000" s="86" t="s">
        <v>155</v>
      </c>
    </row>
    <row r="1001" spans="1:17" ht="15.75" x14ac:dyDescent="0.25">
      <c r="A1001" s="34" t="s">
        <v>135</v>
      </c>
      <c r="B1001" s="12" t="str">
        <f t="shared" si="61"/>
        <v>AbidjanAntwerp20</v>
      </c>
      <c r="C1001" s="13" t="str">
        <f>VLOOKUP(D1001,[1]equiv!$A:$B,2,FALSE)</f>
        <v>IVC</v>
      </c>
      <c r="D1001" s="81" t="s">
        <v>18</v>
      </c>
      <c r="E1001" s="82" t="s">
        <v>19</v>
      </c>
      <c r="F1001" s="83">
        <v>20</v>
      </c>
      <c r="G1001" s="32">
        <v>387</v>
      </c>
      <c r="H1001" s="32" t="s">
        <v>47</v>
      </c>
      <c r="I1001" s="32" t="s">
        <v>20</v>
      </c>
      <c r="J1001" s="46">
        <v>0</v>
      </c>
      <c r="K1001" s="45">
        <f t="shared" si="63"/>
        <v>387</v>
      </c>
      <c r="L1001" s="82"/>
      <c r="M1001" s="84">
        <v>45657</v>
      </c>
      <c r="N1001" s="68">
        <f t="shared" si="62"/>
        <v>0</v>
      </c>
      <c r="O1001" s="85" t="s">
        <v>121</v>
      </c>
      <c r="P1001" s="86" t="s">
        <v>137</v>
      </c>
      <c r="Q1001" s="86" t="s">
        <v>156</v>
      </c>
    </row>
    <row r="1002" spans="1:17" ht="15.75" x14ac:dyDescent="0.25">
      <c r="A1002" s="34" t="s">
        <v>135</v>
      </c>
      <c r="B1002" s="12" t="str">
        <f t="shared" si="61"/>
        <v>AbidjanAntwerp40</v>
      </c>
      <c r="C1002" s="13" t="str">
        <f>VLOOKUP(D1002,[1]equiv!$A:$B,2,FALSE)</f>
        <v>IVC</v>
      </c>
      <c r="D1002" s="81" t="s">
        <v>18</v>
      </c>
      <c r="E1002" s="82" t="s">
        <v>19</v>
      </c>
      <c r="F1002" s="83">
        <v>40</v>
      </c>
      <c r="G1002" s="32">
        <v>559</v>
      </c>
      <c r="H1002" s="32" t="s">
        <v>47</v>
      </c>
      <c r="I1002" s="32" t="s">
        <v>20</v>
      </c>
      <c r="J1002" s="46">
        <v>0</v>
      </c>
      <c r="K1002" s="45">
        <f t="shared" si="63"/>
        <v>559</v>
      </c>
      <c r="L1002" s="82"/>
      <c r="M1002" s="84">
        <v>45657</v>
      </c>
      <c r="N1002" s="68">
        <f t="shared" si="62"/>
        <v>0</v>
      </c>
      <c r="O1002" s="85" t="s">
        <v>121</v>
      </c>
      <c r="P1002" s="86" t="s">
        <v>137</v>
      </c>
      <c r="Q1002" s="86" t="s">
        <v>156</v>
      </c>
    </row>
    <row r="1003" spans="1:17" ht="15.75" x14ac:dyDescent="0.25">
      <c r="A1003" s="34" t="s">
        <v>147</v>
      </c>
      <c r="B1003" s="12" t="str">
        <f t="shared" si="61"/>
        <v>AbidjanAntwerp20</v>
      </c>
      <c r="C1003" s="13" t="str">
        <f>VLOOKUP(D1003,[1]equiv!$A:$B,2,FALSE)</f>
        <v>IVC</v>
      </c>
      <c r="D1003" s="81" t="s">
        <v>18</v>
      </c>
      <c r="E1003" s="82" t="s">
        <v>19</v>
      </c>
      <c r="F1003" s="83">
        <v>20</v>
      </c>
      <c r="G1003" s="32">
        <v>497</v>
      </c>
      <c r="H1003" s="32">
        <v>80</v>
      </c>
      <c r="I1003" s="32" t="s">
        <v>20</v>
      </c>
      <c r="J1003" s="46">
        <v>0</v>
      </c>
      <c r="K1003" s="45">
        <f t="shared" si="63"/>
        <v>577</v>
      </c>
      <c r="L1003" s="82" t="s">
        <v>157</v>
      </c>
      <c r="M1003" s="84">
        <v>45657</v>
      </c>
      <c r="N1003" s="68">
        <f t="shared" si="62"/>
        <v>1</v>
      </c>
      <c r="O1003" s="85" t="s">
        <v>149</v>
      </c>
      <c r="P1003" s="86" t="s">
        <v>150</v>
      </c>
      <c r="Q1003" s="86" t="s">
        <v>151</v>
      </c>
    </row>
    <row r="1004" spans="1:17" ht="15.75" x14ac:dyDescent="0.25">
      <c r="A1004" s="34" t="s">
        <v>144</v>
      </c>
      <c r="B1004" s="12" t="str">
        <f t="shared" si="61"/>
        <v>AbidjanAntwerp20</v>
      </c>
      <c r="C1004" s="13" t="str">
        <f>VLOOKUP(D1004,[1]equiv!$A:$B,2,FALSE)</f>
        <v>IVC</v>
      </c>
      <c r="D1004" s="81" t="s">
        <v>18</v>
      </c>
      <c r="E1004" s="82" t="s">
        <v>19</v>
      </c>
      <c r="F1004" s="83">
        <v>20</v>
      </c>
      <c r="G1004" s="32">
        <v>460</v>
      </c>
      <c r="H1004" s="32" t="s">
        <v>47</v>
      </c>
      <c r="I1004" s="32" t="s">
        <v>20</v>
      </c>
      <c r="J1004" s="46">
        <v>0</v>
      </c>
      <c r="K1004" s="45">
        <f t="shared" si="63"/>
        <v>460</v>
      </c>
      <c r="L1004" s="82" t="s">
        <v>158</v>
      </c>
      <c r="M1004" s="84">
        <v>45657</v>
      </c>
      <c r="N1004" s="68">
        <f t="shared" si="62"/>
        <v>0</v>
      </c>
      <c r="O1004" s="85" t="s">
        <v>129</v>
      </c>
      <c r="P1004" s="86" t="s">
        <v>137</v>
      </c>
      <c r="Q1004" s="86" t="s">
        <v>146</v>
      </c>
    </row>
    <row r="1005" spans="1:17" ht="15.75" x14ac:dyDescent="0.25">
      <c r="A1005" s="34" t="s">
        <v>144</v>
      </c>
      <c r="B1005" s="12" t="str">
        <f t="shared" si="61"/>
        <v>AbidjanAntwerp40</v>
      </c>
      <c r="C1005" s="13" t="str">
        <f>VLOOKUP(D1005,[1]equiv!$A:$B,2,FALSE)</f>
        <v>IVC</v>
      </c>
      <c r="D1005" s="81" t="s">
        <v>18</v>
      </c>
      <c r="E1005" s="82" t="s">
        <v>19</v>
      </c>
      <c r="F1005" s="83">
        <v>40</v>
      </c>
      <c r="G1005" s="32">
        <v>590</v>
      </c>
      <c r="H1005" s="32" t="s">
        <v>47</v>
      </c>
      <c r="I1005" s="32" t="s">
        <v>20</v>
      </c>
      <c r="J1005" s="46">
        <v>0</v>
      </c>
      <c r="K1005" s="45">
        <f t="shared" si="63"/>
        <v>590</v>
      </c>
      <c r="L1005" s="82" t="s">
        <v>158</v>
      </c>
      <c r="M1005" s="84">
        <v>45657</v>
      </c>
      <c r="N1005" s="68">
        <f t="shared" si="62"/>
        <v>0</v>
      </c>
      <c r="O1005" s="85" t="s">
        <v>129</v>
      </c>
      <c r="P1005" s="86" t="s">
        <v>137</v>
      </c>
      <c r="Q1005" s="86" t="s">
        <v>146</v>
      </c>
    </row>
    <row r="1006" spans="1:17" ht="15.75" x14ac:dyDescent="0.25">
      <c r="A1006" s="34" t="s">
        <v>139</v>
      </c>
      <c r="B1006" s="12" t="str">
        <f t="shared" si="61"/>
        <v>AbidjanAntwerp20</v>
      </c>
      <c r="C1006" s="13" t="str">
        <f>VLOOKUP(D1006,[1]equiv!$A:$B,2,FALSE)</f>
        <v>IVC</v>
      </c>
      <c r="D1006" s="81" t="s">
        <v>18</v>
      </c>
      <c r="E1006" s="82" t="s">
        <v>19</v>
      </c>
      <c r="F1006" s="83">
        <v>20</v>
      </c>
      <c r="G1006" s="32">
        <v>876</v>
      </c>
      <c r="H1006" s="32" t="s">
        <v>47</v>
      </c>
      <c r="I1006" s="32" t="s">
        <v>20</v>
      </c>
      <c r="J1006" s="46">
        <v>0</v>
      </c>
      <c r="K1006" s="45">
        <f t="shared" si="63"/>
        <v>876</v>
      </c>
      <c r="L1006" s="82" t="s">
        <v>136</v>
      </c>
      <c r="M1006" s="84">
        <v>45657</v>
      </c>
      <c r="N1006" s="68">
        <f t="shared" si="62"/>
        <v>0</v>
      </c>
      <c r="O1006" s="85" t="s">
        <v>141</v>
      </c>
      <c r="P1006" s="86" t="s">
        <v>142</v>
      </c>
      <c r="Q1006" s="86" t="s">
        <v>159</v>
      </c>
    </row>
    <row r="1007" spans="1:17" ht="15.75" x14ac:dyDescent="0.25">
      <c r="A1007" s="34" t="s">
        <v>147</v>
      </c>
      <c r="B1007" s="12" t="str">
        <f t="shared" si="61"/>
        <v>AbidjanAntwerp40</v>
      </c>
      <c r="C1007" s="13" t="str">
        <f>VLOOKUP(D1007,[1]equiv!$A:$B,2,FALSE)</f>
        <v>IVC</v>
      </c>
      <c r="D1007" s="81" t="s">
        <v>18</v>
      </c>
      <c r="E1007" s="82" t="s">
        <v>19</v>
      </c>
      <c r="F1007" s="83">
        <v>40</v>
      </c>
      <c r="G1007" s="32">
        <v>629</v>
      </c>
      <c r="H1007" s="32">
        <v>140</v>
      </c>
      <c r="I1007" s="32" t="s">
        <v>20</v>
      </c>
      <c r="J1007" s="46">
        <v>0</v>
      </c>
      <c r="K1007" s="45">
        <f t="shared" si="63"/>
        <v>769</v>
      </c>
      <c r="L1007" s="82" t="s">
        <v>157</v>
      </c>
      <c r="M1007" s="84">
        <v>45657</v>
      </c>
      <c r="N1007" s="68">
        <f t="shared" si="62"/>
        <v>1</v>
      </c>
      <c r="O1007" s="85" t="s">
        <v>149</v>
      </c>
      <c r="P1007" s="86" t="s">
        <v>150</v>
      </c>
      <c r="Q1007" s="86" t="s">
        <v>151</v>
      </c>
    </row>
    <row r="1008" spans="1:17" ht="15.75" x14ac:dyDescent="0.25">
      <c r="A1008" s="34" t="s">
        <v>139</v>
      </c>
      <c r="B1008" s="12" t="str">
        <f t="shared" si="61"/>
        <v>AbidjanAntwerp40</v>
      </c>
      <c r="C1008" s="13" t="str">
        <f>VLOOKUP(D1008,[1]equiv!$A:$B,2,FALSE)</f>
        <v>IVC</v>
      </c>
      <c r="D1008" s="81" t="s">
        <v>18</v>
      </c>
      <c r="E1008" s="82" t="s">
        <v>19</v>
      </c>
      <c r="F1008" s="83">
        <v>40</v>
      </c>
      <c r="G1008" s="32">
        <v>1177</v>
      </c>
      <c r="H1008" s="32">
        <v>135</v>
      </c>
      <c r="I1008" s="32" t="s">
        <v>20</v>
      </c>
      <c r="J1008" s="46">
        <v>0</v>
      </c>
      <c r="K1008" s="45">
        <f t="shared" si="63"/>
        <v>1312</v>
      </c>
      <c r="L1008" s="82" t="s">
        <v>160</v>
      </c>
      <c r="M1008" s="84">
        <v>45657</v>
      </c>
      <c r="N1008" s="68">
        <f t="shared" si="62"/>
        <v>1</v>
      </c>
      <c r="O1008" s="87" t="s">
        <v>141</v>
      </c>
      <c r="P1008" s="86" t="s">
        <v>142</v>
      </c>
      <c r="Q1008" s="86" t="s">
        <v>159</v>
      </c>
    </row>
    <row r="1009" spans="1:17" ht="15.75" x14ac:dyDescent="0.25">
      <c r="A1009" s="34" t="s">
        <v>135</v>
      </c>
      <c r="B1009" s="12" t="str">
        <f t="shared" si="61"/>
        <v>AbidjanBarcelona20</v>
      </c>
      <c r="C1009" s="13" t="str">
        <f>VLOOKUP(D1009,[1]equiv!$A:$B,2,FALSE)</f>
        <v>IVC</v>
      </c>
      <c r="D1009" s="81" t="s">
        <v>18</v>
      </c>
      <c r="E1009" s="82" t="s">
        <v>23</v>
      </c>
      <c r="F1009" s="83">
        <v>20</v>
      </c>
      <c r="G1009" s="32">
        <v>613</v>
      </c>
      <c r="H1009" s="32" t="s">
        <v>47</v>
      </c>
      <c r="I1009" s="32" t="s">
        <v>20</v>
      </c>
      <c r="J1009" s="46">
        <v>0</v>
      </c>
      <c r="K1009" s="45">
        <f t="shared" si="63"/>
        <v>613</v>
      </c>
      <c r="L1009" s="82" t="s">
        <v>145</v>
      </c>
      <c r="M1009" s="84">
        <v>45657</v>
      </c>
      <c r="N1009" s="68">
        <f t="shared" si="62"/>
        <v>0</v>
      </c>
      <c r="O1009" s="85" t="s">
        <v>121</v>
      </c>
      <c r="P1009" s="86" t="s">
        <v>137</v>
      </c>
      <c r="Q1009" s="86"/>
    </row>
    <row r="1010" spans="1:17" ht="15.75" x14ac:dyDescent="0.25">
      <c r="A1010" s="34" t="s">
        <v>152</v>
      </c>
      <c r="B1010" s="12" t="str">
        <f t="shared" si="61"/>
        <v>AbidjanBarcelona20</v>
      </c>
      <c r="C1010" s="13" t="str">
        <f>VLOOKUP(D1010,[1]equiv!$A:$B,2,FALSE)</f>
        <v>IVC</v>
      </c>
      <c r="D1010" s="81" t="s">
        <v>18</v>
      </c>
      <c r="E1010" s="82" t="s">
        <v>23</v>
      </c>
      <c r="F1010" s="83">
        <v>20</v>
      </c>
      <c r="G1010" s="32">
        <v>838</v>
      </c>
      <c r="H1010" s="32" t="s">
        <v>47</v>
      </c>
      <c r="I1010" s="32" t="s">
        <v>20</v>
      </c>
      <c r="J1010" s="46">
        <v>0</v>
      </c>
      <c r="K1010" s="45">
        <f t="shared" si="63"/>
        <v>838</v>
      </c>
      <c r="L1010" s="82" t="s">
        <v>136</v>
      </c>
      <c r="M1010" s="84">
        <v>45657</v>
      </c>
      <c r="N1010" s="68">
        <f t="shared" si="62"/>
        <v>0</v>
      </c>
      <c r="O1010" s="85" t="s">
        <v>24</v>
      </c>
      <c r="P1010" s="86" t="s">
        <v>161</v>
      </c>
      <c r="Q1010" s="86" t="s">
        <v>154</v>
      </c>
    </row>
    <row r="1011" spans="1:17" ht="15.75" x14ac:dyDescent="0.25">
      <c r="A1011" s="34" t="s">
        <v>152</v>
      </c>
      <c r="B1011" s="12" t="str">
        <f t="shared" si="61"/>
        <v>AbidjanBarcelona40</v>
      </c>
      <c r="C1011" s="13" t="str">
        <f>VLOOKUP(D1011,[1]equiv!$A:$B,2,FALSE)</f>
        <v>IVC</v>
      </c>
      <c r="D1011" s="81" t="s">
        <v>18</v>
      </c>
      <c r="E1011" s="82" t="s">
        <v>23</v>
      </c>
      <c r="F1011" s="83">
        <v>40</v>
      </c>
      <c r="G1011" s="32">
        <v>1261</v>
      </c>
      <c r="H1011" s="32" t="s">
        <v>47</v>
      </c>
      <c r="I1011" s="32" t="s">
        <v>20</v>
      </c>
      <c r="J1011" s="46">
        <v>0</v>
      </c>
      <c r="K1011" s="45">
        <f t="shared" si="63"/>
        <v>1261</v>
      </c>
      <c r="L1011" s="82" t="s">
        <v>136</v>
      </c>
      <c r="M1011" s="84">
        <v>45657</v>
      </c>
      <c r="N1011" s="68">
        <f t="shared" si="62"/>
        <v>0</v>
      </c>
      <c r="O1011" s="85" t="s">
        <v>24</v>
      </c>
      <c r="P1011" s="86" t="s">
        <v>161</v>
      </c>
      <c r="Q1011" s="86" t="s">
        <v>154</v>
      </c>
    </row>
    <row r="1012" spans="1:17" ht="15.75" x14ac:dyDescent="0.25">
      <c r="A1012" s="34" t="s">
        <v>135</v>
      </c>
      <c r="B1012" s="12" t="str">
        <f t="shared" si="61"/>
        <v>AbidjanBarcelona40</v>
      </c>
      <c r="C1012" s="13" t="str">
        <f>VLOOKUP(D1012,[1]equiv!$A:$B,2,FALSE)</f>
        <v>IVC</v>
      </c>
      <c r="D1012" s="81" t="s">
        <v>18</v>
      </c>
      <c r="E1012" s="82" t="s">
        <v>23</v>
      </c>
      <c r="F1012" s="83">
        <v>40</v>
      </c>
      <c r="G1012" s="32">
        <v>771</v>
      </c>
      <c r="H1012" s="32" t="s">
        <v>47</v>
      </c>
      <c r="I1012" s="32" t="s">
        <v>20</v>
      </c>
      <c r="J1012" s="46">
        <v>0</v>
      </c>
      <c r="K1012" s="45">
        <f t="shared" si="63"/>
        <v>771</v>
      </c>
      <c r="L1012" s="82" t="s">
        <v>145</v>
      </c>
      <c r="M1012" s="84">
        <v>45657</v>
      </c>
      <c r="N1012" s="68">
        <f t="shared" si="62"/>
        <v>0</v>
      </c>
      <c r="O1012" s="85" t="s">
        <v>121</v>
      </c>
      <c r="P1012" s="86" t="s">
        <v>137</v>
      </c>
      <c r="Q1012" s="86"/>
    </row>
    <row r="1013" spans="1:17" ht="15.75" x14ac:dyDescent="0.25">
      <c r="A1013" s="34" t="s">
        <v>147</v>
      </c>
      <c r="B1013" s="12" t="str">
        <f t="shared" si="61"/>
        <v>AbidjanBarcelona20</v>
      </c>
      <c r="C1013" s="13" t="str">
        <f>VLOOKUP(D1013,[1]equiv!$A:$B,2,FALSE)</f>
        <v>IVC</v>
      </c>
      <c r="D1013" s="81" t="s">
        <v>18</v>
      </c>
      <c r="E1013" s="82" t="s">
        <v>23</v>
      </c>
      <c r="F1013" s="83">
        <v>20</v>
      </c>
      <c r="G1013" s="32">
        <v>747</v>
      </c>
      <c r="H1013" s="32">
        <v>80</v>
      </c>
      <c r="I1013" s="32" t="s">
        <v>20</v>
      </c>
      <c r="J1013" s="46">
        <v>0</v>
      </c>
      <c r="K1013" s="45">
        <f t="shared" si="63"/>
        <v>827</v>
      </c>
      <c r="L1013" s="82" t="s">
        <v>158</v>
      </c>
      <c r="M1013" s="84">
        <v>45657</v>
      </c>
      <c r="N1013" s="68">
        <f t="shared" si="62"/>
        <v>1</v>
      </c>
      <c r="O1013" s="85" t="s">
        <v>149</v>
      </c>
      <c r="P1013" s="86" t="s">
        <v>162</v>
      </c>
      <c r="Q1013" s="86" t="s">
        <v>163</v>
      </c>
    </row>
    <row r="1014" spans="1:17" ht="15.75" x14ac:dyDescent="0.25">
      <c r="A1014" s="34" t="s">
        <v>144</v>
      </c>
      <c r="B1014" s="12" t="str">
        <f t="shared" si="61"/>
        <v>AbidjanBarcelona20</v>
      </c>
      <c r="C1014" s="13" t="str">
        <f>VLOOKUP(D1014,[1]equiv!$A:$B,2,FALSE)</f>
        <v>IVC</v>
      </c>
      <c r="D1014" s="81" t="s">
        <v>18</v>
      </c>
      <c r="E1014" s="82" t="s">
        <v>23</v>
      </c>
      <c r="F1014" s="83">
        <v>20</v>
      </c>
      <c r="G1014" s="32">
        <v>760</v>
      </c>
      <c r="H1014" s="32" t="s">
        <v>47</v>
      </c>
      <c r="I1014" s="32" t="s">
        <v>20</v>
      </c>
      <c r="J1014" s="46">
        <v>0</v>
      </c>
      <c r="K1014" s="45">
        <f t="shared" si="63"/>
        <v>760</v>
      </c>
      <c r="L1014" s="82" t="s">
        <v>164</v>
      </c>
      <c r="M1014" s="84">
        <v>45657</v>
      </c>
      <c r="N1014" s="68">
        <f t="shared" si="62"/>
        <v>0</v>
      </c>
      <c r="O1014" s="87" t="s">
        <v>129</v>
      </c>
      <c r="P1014" s="86" t="s">
        <v>137</v>
      </c>
      <c r="Q1014" s="86" t="s">
        <v>146</v>
      </c>
    </row>
    <row r="1015" spans="1:17" ht="15.75" x14ac:dyDescent="0.25">
      <c r="A1015" s="34" t="s">
        <v>144</v>
      </c>
      <c r="B1015" s="12" t="str">
        <f t="shared" si="61"/>
        <v>AbidjanBarcelona40</v>
      </c>
      <c r="C1015" s="13" t="str">
        <f>VLOOKUP(D1015,[1]equiv!$A:$B,2,FALSE)</f>
        <v>IVC</v>
      </c>
      <c r="D1015" s="81" t="s">
        <v>18</v>
      </c>
      <c r="E1015" s="82" t="s">
        <v>23</v>
      </c>
      <c r="F1015" s="83">
        <v>40</v>
      </c>
      <c r="G1015" s="32">
        <v>922</v>
      </c>
      <c r="H1015" s="32" t="s">
        <v>47</v>
      </c>
      <c r="I1015" s="34" t="s">
        <v>20</v>
      </c>
      <c r="J1015" s="46">
        <v>0</v>
      </c>
      <c r="K1015" s="45">
        <f t="shared" si="63"/>
        <v>922</v>
      </c>
      <c r="L1015" s="82" t="s">
        <v>164</v>
      </c>
      <c r="M1015" s="84">
        <v>45657</v>
      </c>
      <c r="N1015" s="68">
        <f t="shared" si="62"/>
        <v>0</v>
      </c>
      <c r="O1015" s="85" t="s">
        <v>129</v>
      </c>
      <c r="P1015" s="86" t="s">
        <v>137</v>
      </c>
      <c r="Q1015" s="86" t="s">
        <v>146</v>
      </c>
    </row>
    <row r="1016" spans="1:17" ht="15.75" x14ac:dyDescent="0.25">
      <c r="A1016" s="34" t="s">
        <v>147</v>
      </c>
      <c r="B1016" s="12" t="str">
        <f t="shared" si="61"/>
        <v>AbidjanBarcelona40</v>
      </c>
      <c r="C1016" s="13" t="str">
        <f>VLOOKUP(D1016,[1]equiv!$A:$B,2,FALSE)</f>
        <v>IVC</v>
      </c>
      <c r="D1016" s="81" t="s">
        <v>18</v>
      </c>
      <c r="E1016" s="82" t="s">
        <v>23</v>
      </c>
      <c r="F1016" s="83">
        <v>40</v>
      </c>
      <c r="G1016" s="32">
        <v>914</v>
      </c>
      <c r="H1016" s="32">
        <v>140</v>
      </c>
      <c r="I1016" s="32" t="s">
        <v>20</v>
      </c>
      <c r="J1016" s="46">
        <v>0</v>
      </c>
      <c r="K1016" s="45">
        <f t="shared" si="63"/>
        <v>1054</v>
      </c>
      <c r="L1016" s="82" t="s">
        <v>158</v>
      </c>
      <c r="M1016" s="84">
        <v>45657</v>
      </c>
      <c r="N1016" s="68">
        <f t="shared" si="62"/>
        <v>1</v>
      </c>
      <c r="O1016" s="85" t="s">
        <v>149</v>
      </c>
      <c r="P1016" s="86" t="s">
        <v>162</v>
      </c>
      <c r="Q1016" s="86" t="s">
        <v>163</v>
      </c>
    </row>
    <row r="1017" spans="1:17" ht="15.75" x14ac:dyDescent="0.25">
      <c r="A1017" s="34" t="s">
        <v>144</v>
      </c>
      <c r="B1017" s="12" t="str">
        <f t="shared" si="61"/>
        <v>AbidjanBatam20</v>
      </c>
      <c r="C1017" s="13" t="str">
        <f>VLOOKUP(D1017,[1]equiv!$A:$B,2,FALSE)</f>
        <v>IVC</v>
      </c>
      <c r="D1017" s="81" t="s">
        <v>18</v>
      </c>
      <c r="E1017" s="82" t="s">
        <v>36</v>
      </c>
      <c r="F1017" s="83">
        <v>20</v>
      </c>
      <c r="G1017" s="32">
        <v>1215</v>
      </c>
      <c r="H1017" s="32" t="s">
        <v>47</v>
      </c>
      <c r="I1017" s="32" t="s">
        <v>32</v>
      </c>
      <c r="J1017" s="46">
        <v>0</v>
      </c>
      <c r="K1017" s="45">
        <f t="shared" si="63"/>
        <v>1215</v>
      </c>
      <c r="L1017" s="82" t="s">
        <v>165</v>
      </c>
      <c r="M1017" s="84">
        <v>45657</v>
      </c>
      <c r="N1017" s="68">
        <f t="shared" si="62"/>
        <v>0</v>
      </c>
      <c r="O1017" s="85" t="s">
        <v>129</v>
      </c>
      <c r="P1017" s="86" t="s">
        <v>161</v>
      </c>
      <c r="Q1017" s="86" t="s">
        <v>166</v>
      </c>
    </row>
    <row r="1018" spans="1:17" ht="15.75" x14ac:dyDescent="0.25">
      <c r="A1018" s="34" t="s">
        <v>144</v>
      </c>
      <c r="B1018" s="12" t="str">
        <f t="shared" si="61"/>
        <v>AbidjanBatam40</v>
      </c>
      <c r="C1018" s="13" t="str">
        <f>VLOOKUP(D1018,[1]equiv!$A:$B,2,FALSE)</f>
        <v>IVC</v>
      </c>
      <c r="D1018" s="81" t="s">
        <v>18</v>
      </c>
      <c r="E1018" s="82" t="s">
        <v>36</v>
      </c>
      <c r="F1018" s="83">
        <v>40</v>
      </c>
      <c r="G1018" s="12">
        <v>1265</v>
      </c>
      <c r="H1018" s="32" t="s">
        <v>47</v>
      </c>
      <c r="I1018" s="12" t="s">
        <v>32</v>
      </c>
      <c r="J1018" s="46">
        <v>0</v>
      </c>
      <c r="K1018" s="45">
        <f t="shared" si="63"/>
        <v>1265</v>
      </c>
      <c r="L1018" s="82" t="s">
        <v>165</v>
      </c>
      <c r="M1018" s="84">
        <v>45657</v>
      </c>
      <c r="N1018" s="68">
        <f t="shared" si="62"/>
        <v>0</v>
      </c>
      <c r="O1018" s="85" t="s">
        <v>129</v>
      </c>
      <c r="P1018" s="86" t="s">
        <v>161</v>
      </c>
      <c r="Q1018" s="86" t="s">
        <v>166</v>
      </c>
    </row>
    <row r="1019" spans="1:17" ht="15.75" x14ac:dyDescent="0.25">
      <c r="A1019" s="34" t="s">
        <v>152</v>
      </c>
      <c r="B1019" s="12" t="str">
        <f t="shared" si="61"/>
        <v>AbidjanBatam20</v>
      </c>
      <c r="C1019" s="13" t="str">
        <f>VLOOKUP(D1019,[1]equiv!$A:$B,2,FALSE)</f>
        <v>IVC</v>
      </c>
      <c r="D1019" s="81" t="s">
        <v>18</v>
      </c>
      <c r="E1019" s="82" t="s">
        <v>36</v>
      </c>
      <c r="F1019" s="83">
        <v>20</v>
      </c>
      <c r="G1019" s="12">
        <v>895</v>
      </c>
      <c r="H1019" s="32" t="s">
        <v>47</v>
      </c>
      <c r="I1019" s="12" t="s">
        <v>32</v>
      </c>
      <c r="J1019" s="46">
        <v>0</v>
      </c>
      <c r="K1019" s="45">
        <f t="shared" si="63"/>
        <v>895</v>
      </c>
      <c r="L1019" s="82" t="s">
        <v>167</v>
      </c>
      <c r="M1019" s="84">
        <v>45657</v>
      </c>
      <c r="N1019" s="68">
        <f t="shared" si="62"/>
        <v>0</v>
      </c>
      <c r="O1019" s="85" t="s">
        <v>24</v>
      </c>
      <c r="P1019" s="86" t="s">
        <v>168</v>
      </c>
      <c r="Q1019" s="86" t="s">
        <v>169</v>
      </c>
    </row>
    <row r="1020" spans="1:17" ht="15.75" x14ac:dyDescent="0.25">
      <c r="A1020" s="34" t="s">
        <v>147</v>
      </c>
      <c r="B1020" s="12" t="str">
        <f t="shared" si="61"/>
        <v>AbidjanBatam20</v>
      </c>
      <c r="C1020" s="13" t="str">
        <f>VLOOKUP(D1020,[1]equiv!$A:$B,2,FALSE)</f>
        <v>IVC</v>
      </c>
      <c r="D1020" s="81" t="s">
        <v>18</v>
      </c>
      <c r="E1020" s="82" t="s">
        <v>36</v>
      </c>
      <c r="F1020" s="83">
        <v>20</v>
      </c>
      <c r="G1020" s="12">
        <v>1188</v>
      </c>
      <c r="H1020" s="32">
        <v>150</v>
      </c>
      <c r="I1020" s="12" t="s">
        <v>32</v>
      </c>
      <c r="J1020" s="46">
        <v>0</v>
      </c>
      <c r="K1020" s="45">
        <f t="shared" si="63"/>
        <v>1338</v>
      </c>
      <c r="L1020" s="82" t="s">
        <v>170</v>
      </c>
      <c r="M1020" s="84">
        <v>45657</v>
      </c>
      <c r="N1020" s="68">
        <f t="shared" si="62"/>
        <v>1</v>
      </c>
      <c r="O1020" s="85" t="s">
        <v>149</v>
      </c>
      <c r="P1020" s="86" t="s">
        <v>137</v>
      </c>
      <c r="Q1020" s="86" t="s">
        <v>163</v>
      </c>
    </row>
    <row r="1021" spans="1:17" ht="15.75" x14ac:dyDescent="0.25">
      <c r="A1021" s="34" t="s">
        <v>152</v>
      </c>
      <c r="B1021" s="12" t="str">
        <f t="shared" si="61"/>
        <v>AbidjanBatam40</v>
      </c>
      <c r="C1021" s="13" t="str">
        <f>VLOOKUP(D1021,[1]equiv!$A:$B,2,FALSE)</f>
        <v>IVC</v>
      </c>
      <c r="D1021" s="81" t="s">
        <v>18</v>
      </c>
      <c r="E1021" s="82" t="s">
        <v>36</v>
      </c>
      <c r="F1021" s="83">
        <v>40</v>
      </c>
      <c r="G1021" s="12">
        <v>1125</v>
      </c>
      <c r="H1021" s="32" t="s">
        <v>47</v>
      </c>
      <c r="I1021" s="12" t="s">
        <v>32</v>
      </c>
      <c r="J1021" s="46">
        <v>0</v>
      </c>
      <c r="K1021" s="45">
        <f t="shared" si="63"/>
        <v>1125</v>
      </c>
      <c r="L1021" s="82" t="s">
        <v>167</v>
      </c>
      <c r="M1021" s="84">
        <v>45657</v>
      </c>
      <c r="N1021" s="68">
        <f t="shared" si="62"/>
        <v>0</v>
      </c>
      <c r="O1021" s="85" t="s">
        <v>24</v>
      </c>
      <c r="P1021" s="86" t="s">
        <v>168</v>
      </c>
      <c r="Q1021" s="86" t="s">
        <v>169</v>
      </c>
    </row>
    <row r="1022" spans="1:17" ht="15.75" x14ac:dyDescent="0.25">
      <c r="A1022" s="34" t="s">
        <v>147</v>
      </c>
      <c r="B1022" s="12" t="str">
        <f t="shared" si="61"/>
        <v>AbidjanBatam40</v>
      </c>
      <c r="C1022" s="13" t="str">
        <f>VLOOKUP(D1022,[1]equiv!$A:$B,2,FALSE)</f>
        <v>IVC</v>
      </c>
      <c r="D1022" s="81" t="s">
        <v>18</v>
      </c>
      <c r="E1022" s="82" t="s">
        <v>36</v>
      </c>
      <c r="F1022" s="83">
        <v>40</v>
      </c>
      <c r="G1022" s="12">
        <v>1684</v>
      </c>
      <c r="H1022" s="32">
        <v>185</v>
      </c>
      <c r="I1022" s="12" t="s">
        <v>32</v>
      </c>
      <c r="J1022" s="46">
        <v>0</v>
      </c>
      <c r="K1022" s="45">
        <f t="shared" si="63"/>
        <v>1869</v>
      </c>
      <c r="L1022" s="82" t="s">
        <v>170</v>
      </c>
      <c r="M1022" s="84">
        <v>45657</v>
      </c>
      <c r="N1022" s="68">
        <f t="shared" si="62"/>
        <v>1</v>
      </c>
      <c r="O1022" s="85" t="s">
        <v>149</v>
      </c>
      <c r="P1022" s="86" t="s">
        <v>137</v>
      </c>
      <c r="Q1022" s="86" t="s">
        <v>163</v>
      </c>
    </row>
    <row r="1023" spans="1:17" ht="15.75" x14ac:dyDescent="0.25">
      <c r="A1023" s="34" t="s">
        <v>135</v>
      </c>
      <c r="B1023" s="12" t="str">
        <f t="shared" si="61"/>
        <v>AbidjanHamburg20</v>
      </c>
      <c r="C1023" s="13" t="str">
        <f>VLOOKUP(D1023,[1]equiv!$A:$B,2,FALSE)</f>
        <v>IVC</v>
      </c>
      <c r="D1023" s="81" t="s">
        <v>18</v>
      </c>
      <c r="E1023" s="82" t="s">
        <v>29</v>
      </c>
      <c r="F1023" s="83">
        <v>20</v>
      </c>
      <c r="G1023" s="12">
        <v>507</v>
      </c>
      <c r="H1023" s="32" t="s">
        <v>47</v>
      </c>
      <c r="I1023" s="12" t="s">
        <v>20</v>
      </c>
      <c r="J1023" s="46">
        <v>0</v>
      </c>
      <c r="K1023" s="45">
        <f t="shared" si="63"/>
        <v>507</v>
      </c>
      <c r="L1023" s="82" t="s">
        <v>171</v>
      </c>
      <c r="M1023" s="84">
        <v>45657</v>
      </c>
      <c r="N1023" s="68">
        <f t="shared" si="62"/>
        <v>0</v>
      </c>
      <c r="O1023" s="87" t="s">
        <v>121</v>
      </c>
      <c r="P1023" s="86" t="s">
        <v>137</v>
      </c>
      <c r="Q1023" s="86" t="s">
        <v>172</v>
      </c>
    </row>
    <row r="1024" spans="1:17" ht="15.75" x14ac:dyDescent="0.25">
      <c r="A1024" s="34" t="s">
        <v>135</v>
      </c>
      <c r="B1024" s="12" t="str">
        <f t="shared" si="61"/>
        <v>AbidjanHamburg40</v>
      </c>
      <c r="C1024" s="13" t="str">
        <f>VLOOKUP(D1024,[1]equiv!$A:$B,2,FALSE)</f>
        <v>IVC</v>
      </c>
      <c r="D1024" s="81" t="s">
        <v>18</v>
      </c>
      <c r="E1024" s="82" t="s">
        <v>29</v>
      </c>
      <c r="F1024" s="83">
        <v>40</v>
      </c>
      <c r="G1024" s="12">
        <v>779</v>
      </c>
      <c r="H1024" s="32" t="s">
        <v>47</v>
      </c>
      <c r="I1024" s="12" t="s">
        <v>20</v>
      </c>
      <c r="J1024" s="46">
        <v>0</v>
      </c>
      <c r="K1024" s="45">
        <f t="shared" si="63"/>
        <v>779</v>
      </c>
      <c r="L1024" s="82" t="s">
        <v>171</v>
      </c>
      <c r="M1024" s="84">
        <v>45657</v>
      </c>
      <c r="N1024" s="68">
        <f t="shared" si="62"/>
        <v>0</v>
      </c>
      <c r="O1024" s="85" t="s">
        <v>121</v>
      </c>
      <c r="P1024" s="86" t="s">
        <v>137</v>
      </c>
      <c r="Q1024" s="86" t="s">
        <v>172</v>
      </c>
    </row>
    <row r="1025" spans="1:17" ht="15.75" x14ac:dyDescent="0.25">
      <c r="A1025" s="34" t="s">
        <v>152</v>
      </c>
      <c r="B1025" s="12" t="str">
        <f t="shared" si="61"/>
        <v>AbidjanHamburg20</v>
      </c>
      <c r="C1025" s="13" t="str">
        <f>VLOOKUP(D1025,[1]equiv!$A:$B,2,FALSE)</f>
        <v>IVC</v>
      </c>
      <c r="D1025" s="81" t="s">
        <v>18</v>
      </c>
      <c r="E1025" s="82" t="s">
        <v>29</v>
      </c>
      <c r="F1025" s="83">
        <v>20</v>
      </c>
      <c r="G1025" s="12">
        <v>738</v>
      </c>
      <c r="H1025" s="32" t="s">
        <v>47</v>
      </c>
      <c r="I1025" s="12" t="s">
        <v>20</v>
      </c>
      <c r="J1025" s="46">
        <v>0</v>
      </c>
      <c r="K1025" s="45">
        <f t="shared" si="63"/>
        <v>738</v>
      </c>
      <c r="L1025" s="82" t="s">
        <v>148</v>
      </c>
      <c r="M1025" s="84">
        <v>45657</v>
      </c>
      <c r="N1025" s="68">
        <f t="shared" si="62"/>
        <v>0</v>
      </c>
      <c r="O1025" s="87" t="s">
        <v>24</v>
      </c>
      <c r="P1025" s="86" t="s">
        <v>161</v>
      </c>
      <c r="Q1025" s="86" t="s">
        <v>154</v>
      </c>
    </row>
    <row r="1026" spans="1:17" ht="15.75" x14ac:dyDescent="0.25">
      <c r="A1026" s="34" t="s">
        <v>152</v>
      </c>
      <c r="B1026" s="12" t="str">
        <f t="shared" si="61"/>
        <v>AbidjanHamburg40</v>
      </c>
      <c r="C1026" s="13" t="str">
        <f>VLOOKUP(D1026,[1]equiv!$A:$B,2,FALSE)</f>
        <v>IVC</v>
      </c>
      <c r="D1026" s="81" t="s">
        <v>18</v>
      </c>
      <c r="E1026" s="82" t="s">
        <v>29</v>
      </c>
      <c r="F1026" s="83">
        <v>40</v>
      </c>
      <c r="G1026" s="12">
        <v>771</v>
      </c>
      <c r="H1026" s="32" t="s">
        <v>47</v>
      </c>
      <c r="I1026" s="12" t="s">
        <v>20</v>
      </c>
      <c r="J1026" s="46">
        <v>0</v>
      </c>
      <c r="K1026" s="45">
        <f t="shared" si="63"/>
        <v>771</v>
      </c>
      <c r="L1026" s="82" t="s">
        <v>148</v>
      </c>
      <c r="M1026" s="84">
        <v>45657</v>
      </c>
      <c r="N1026" s="68">
        <f t="shared" si="62"/>
        <v>0</v>
      </c>
      <c r="O1026" s="85" t="s">
        <v>24</v>
      </c>
      <c r="P1026" s="86" t="s">
        <v>161</v>
      </c>
      <c r="Q1026" s="86" t="s">
        <v>154</v>
      </c>
    </row>
    <row r="1027" spans="1:17" ht="15.75" x14ac:dyDescent="0.25">
      <c r="A1027" s="34" t="s">
        <v>147</v>
      </c>
      <c r="B1027" s="12" t="str">
        <f t="shared" si="61"/>
        <v>AbidjanHamburg20</v>
      </c>
      <c r="C1027" s="13" t="str">
        <f>VLOOKUP(D1027,[1]equiv!$A:$B,2,FALSE)</f>
        <v>IVC</v>
      </c>
      <c r="D1027" s="81" t="s">
        <v>18</v>
      </c>
      <c r="E1027" s="82" t="s">
        <v>29</v>
      </c>
      <c r="F1027" s="83">
        <v>20</v>
      </c>
      <c r="G1027" s="12">
        <v>645</v>
      </c>
      <c r="H1027" s="32">
        <v>80</v>
      </c>
      <c r="I1027" s="12" t="s">
        <v>20</v>
      </c>
      <c r="J1027" s="46">
        <v>0</v>
      </c>
      <c r="K1027" s="45">
        <f t="shared" si="63"/>
        <v>725</v>
      </c>
      <c r="L1027" s="82" t="s">
        <v>173</v>
      </c>
      <c r="M1027" s="84">
        <v>45657</v>
      </c>
      <c r="N1027" s="68">
        <f t="shared" si="62"/>
        <v>1</v>
      </c>
      <c r="O1027" s="85" t="s">
        <v>149</v>
      </c>
      <c r="P1027" s="86" t="s">
        <v>150</v>
      </c>
      <c r="Q1027" s="86" t="s">
        <v>151</v>
      </c>
    </row>
    <row r="1028" spans="1:17" ht="15.75" x14ac:dyDescent="0.25">
      <c r="A1028" s="34" t="s">
        <v>139</v>
      </c>
      <c r="B1028" s="12" t="str">
        <f t="shared" si="61"/>
        <v>AbidjanHamburg20</v>
      </c>
      <c r="C1028" s="13" t="str">
        <f>VLOOKUP(D1028,[1]equiv!$A:$B,2,FALSE)</f>
        <v>IVC</v>
      </c>
      <c r="D1028" s="81" t="s">
        <v>18</v>
      </c>
      <c r="E1028" s="82" t="s">
        <v>29</v>
      </c>
      <c r="F1028" s="83">
        <v>20</v>
      </c>
      <c r="G1028" s="12">
        <v>796</v>
      </c>
      <c r="H1028" s="32">
        <v>135</v>
      </c>
      <c r="I1028" s="12" t="s">
        <v>20</v>
      </c>
      <c r="J1028" s="46">
        <v>0</v>
      </c>
      <c r="K1028" s="45">
        <f t="shared" si="63"/>
        <v>931</v>
      </c>
      <c r="L1028" s="82" t="s">
        <v>174</v>
      </c>
      <c r="M1028" s="84">
        <v>45657</v>
      </c>
      <c r="N1028" s="68">
        <f t="shared" si="62"/>
        <v>1</v>
      </c>
      <c r="O1028" s="87" t="s">
        <v>141</v>
      </c>
      <c r="P1028" s="86" t="s">
        <v>142</v>
      </c>
      <c r="Q1028" s="86" t="s">
        <v>175</v>
      </c>
    </row>
    <row r="1029" spans="1:17" ht="15.75" x14ac:dyDescent="0.25">
      <c r="A1029" s="34" t="s">
        <v>139</v>
      </c>
      <c r="B1029" s="12" t="str">
        <f t="shared" si="61"/>
        <v>AbidjanHamburg40</v>
      </c>
      <c r="C1029" s="13" t="str">
        <f>VLOOKUP(D1029,[1]equiv!$A:$B,2,FALSE)</f>
        <v>IVC</v>
      </c>
      <c r="D1029" s="81" t="s">
        <v>18</v>
      </c>
      <c r="E1029" s="82" t="s">
        <v>29</v>
      </c>
      <c r="F1029" s="83">
        <v>40</v>
      </c>
      <c r="G1029" s="12">
        <v>1227</v>
      </c>
      <c r="H1029" s="32">
        <v>135</v>
      </c>
      <c r="I1029" s="12" t="s">
        <v>20</v>
      </c>
      <c r="J1029" s="46">
        <v>0</v>
      </c>
      <c r="K1029" s="45">
        <f t="shared" si="63"/>
        <v>1362</v>
      </c>
      <c r="L1029" s="82" t="s">
        <v>174</v>
      </c>
      <c r="M1029" s="84">
        <v>45657</v>
      </c>
      <c r="N1029" s="68">
        <f t="shared" si="62"/>
        <v>1</v>
      </c>
      <c r="O1029" s="87" t="s">
        <v>141</v>
      </c>
      <c r="P1029" s="86" t="s">
        <v>142</v>
      </c>
      <c r="Q1029" s="86" t="s">
        <v>175</v>
      </c>
    </row>
    <row r="1030" spans="1:17" ht="15.75" x14ac:dyDescent="0.25">
      <c r="A1030" s="34" t="s">
        <v>144</v>
      </c>
      <c r="B1030" s="12" t="str">
        <f t="shared" si="61"/>
        <v>AbidjanHamburg20</v>
      </c>
      <c r="C1030" s="13" t="str">
        <f>VLOOKUP(D1030,[1]equiv!$A:$B,2,FALSE)</f>
        <v>IVC</v>
      </c>
      <c r="D1030" s="81" t="s">
        <v>18</v>
      </c>
      <c r="E1030" s="82" t="s">
        <v>29</v>
      </c>
      <c r="F1030" s="83">
        <v>20</v>
      </c>
      <c r="G1030" s="12">
        <v>523</v>
      </c>
      <c r="H1030" s="32" t="s">
        <v>47</v>
      </c>
      <c r="I1030" s="12" t="s">
        <v>20</v>
      </c>
      <c r="J1030" s="46">
        <v>0</v>
      </c>
      <c r="K1030" s="45">
        <f t="shared" si="63"/>
        <v>523</v>
      </c>
      <c r="L1030" s="82" t="s">
        <v>176</v>
      </c>
      <c r="M1030" s="84">
        <v>45657</v>
      </c>
      <c r="N1030" s="68">
        <f t="shared" si="62"/>
        <v>0</v>
      </c>
      <c r="O1030" s="87" t="s">
        <v>129</v>
      </c>
      <c r="P1030" s="86" t="s">
        <v>177</v>
      </c>
      <c r="Q1030" s="86" t="s">
        <v>178</v>
      </c>
    </row>
    <row r="1031" spans="1:17" ht="15.75" x14ac:dyDescent="0.25">
      <c r="A1031" s="34" t="s">
        <v>144</v>
      </c>
      <c r="B1031" s="12" t="str">
        <f t="shared" si="61"/>
        <v>AbidjanHamburg40</v>
      </c>
      <c r="C1031" s="13" t="str">
        <f>VLOOKUP(D1031,[1]equiv!$A:$B,2,FALSE)</f>
        <v>IVC</v>
      </c>
      <c r="D1031" s="81" t="s">
        <v>18</v>
      </c>
      <c r="E1031" s="82" t="s">
        <v>29</v>
      </c>
      <c r="F1031" s="83">
        <v>40</v>
      </c>
      <c r="G1031" s="12">
        <v>701</v>
      </c>
      <c r="H1031" s="32" t="s">
        <v>47</v>
      </c>
      <c r="I1031" s="12" t="s">
        <v>20</v>
      </c>
      <c r="J1031" s="46">
        <v>0</v>
      </c>
      <c r="K1031" s="45">
        <f t="shared" si="63"/>
        <v>701</v>
      </c>
      <c r="L1031" s="82" t="s">
        <v>176</v>
      </c>
      <c r="M1031" s="84">
        <v>45657</v>
      </c>
      <c r="N1031" s="68">
        <f t="shared" si="62"/>
        <v>0</v>
      </c>
      <c r="O1031" s="87" t="s">
        <v>129</v>
      </c>
      <c r="P1031" s="86" t="s">
        <v>177</v>
      </c>
      <c r="Q1031" s="86" t="s">
        <v>178</v>
      </c>
    </row>
    <row r="1032" spans="1:17" ht="15.75" x14ac:dyDescent="0.25">
      <c r="A1032" s="34" t="s">
        <v>147</v>
      </c>
      <c r="B1032" s="12" t="str">
        <f t="shared" si="61"/>
        <v>AbidjanHamburg40</v>
      </c>
      <c r="C1032" s="13" t="str">
        <f>VLOOKUP(D1032,[1]equiv!$A:$B,2,FALSE)</f>
        <v>IVC</v>
      </c>
      <c r="D1032" s="81" t="s">
        <v>18</v>
      </c>
      <c r="E1032" s="82" t="s">
        <v>29</v>
      </c>
      <c r="F1032" s="83">
        <v>40</v>
      </c>
      <c r="G1032" s="12">
        <v>645</v>
      </c>
      <c r="H1032" s="32">
        <v>140</v>
      </c>
      <c r="I1032" s="12" t="s">
        <v>20</v>
      </c>
      <c r="J1032" s="46">
        <v>0</v>
      </c>
      <c r="K1032" s="45">
        <f t="shared" si="63"/>
        <v>785</v>
      </c>
      <c r="L1032" s="82" t="s">
        <v>173</v>
      </c>
      <c r="M1032" s="84">
        <v>45657</v>
      </c>
      <c r="N1032" s="68">
        <f t="shared" si="62"/>
        <v>1</v>
      </c>
      <c r="O1032" s="87" t="s">
        <v>149</v>
      </c>
      <c r="P1032" s="86" t="s">
        <v>150</v>
      </c>
      <c r="Q1032" s="86" t="s">
        <v>151</v>
      </c>
    </row>
    <row r="1033" spans="1:17" ht="15.75" x14ac:dyDescent="0.25">
      <c r="A1033" s="34" t="s">
        <v>135</v>
      </c>
      <c r="B1033" s="12" t="str">
        <f t="shared" si="61"/>
        <v>AbidjanJakarta20</v>
      </c>
      <c r="C1033" s="13" t="str">
        <f>VLOOKUP(D1033,[1]equiv!$A:$B,2,FALSE)</f>
        <v>IVC</v>
      </c>
      <c r="D1033" s="81" t="s">
        <v>18</v>
      </c>
      <c r="E1033" s="82" t="s">
        <v>114</v>
      </c>
      <c r="F1033" s="83">
        <v>20</v>
      </c>
      <c r="G1033" s="12">
        <v>732</v>
      </c>
      <c r="H1033" s="32" t="s">
        <v>47</v>
      </c>
      <c r="I1033" s="12" t="s">
        <v>32</v>
      </c>
      <c r="J1033" s="46">
        <v>0</v>
      </c>
      <c r="K1033" s="45">
        <f t="shared" si="63"/>
        <v>732</v>
      </c>
      <c r="L1033" s="82" t="s">
        <v>179</v>
      </c>
      <c r="M1033" s="84">
        <v>45657</v>
      </c>
      <c r="N1033" s="68">
        <f t="shared" si="62"/>
        <v>0</v>
      </c>
      <c r="O1033" s="87" t="s">
        <v>121</v>
      </c>
      <c r="P1033" s="86" t="s">
        <v>137</v>
      </c>
      <c r="Q1033" s="86"/>
    </row>
    <row r="1034" spans="1:17" ht="15.75" x14ac:dyDescent="0.25">
      <c r="A1034" s="34" t="s">
        <v>135</v>
      </c>
      <c r="B1034" s="12" t="str">
        <f t="shared" si="61"/>
        <v>AbidjanJakarta40</v>
      </c>
      <c r="C1034" s="13" t="str">
        <f>VLOOKUP(D1034,[1]equiv!$A:$B,2,FALSE)</f>
        <v>IVC</v>
      </c>
      <c r="D1034" s="81" t="s">
        <v>18</v>
      </c>
      <c r="E1034" s="82" t="s">
        <v>114</v>
      </c>
      <c r="F1034" s="83">
        <v>40</v>
      </c>
      <c r="G1034" s="12">
        <v>1039</v>
      </c>
      <c r="H1034" s="32" t="s">
        <v>47</v>
      </c>
      <c r="I1034" s="12" t="s">
        <v>32</v>
      </c>
      <c r="J1034" s="46">
        <v>0</v>
      </c>
      <c r="K1034" s="45">
        <f t="shared" si="63"/>
        <v>1039</v>
      </c>
      <c r="L1034" s="82" t="s">
        <v>179</v>
      </c>
      <c r="M1034" s="84">
        <v>45657</v>
      </c>
      <c r="N1034" s="68">
        <f t="shared" si="62"/>
        <v>0</v>
      </c>
      <c r="O1034" s="85" t="s">
        <v>121</v>
      </c>
      <c r="P1034" s="86" t="s">
        <v>137</v>
      </c>
      <c r="Q1034" s="86"/>
    </row>
    <row r="1035" spans="1:17" ht="15.75" x14ac:dyDescent="0.25">
      <c r="A1035" s="34" t="s">
        <v>147</v>
      </c>
      <c r="B1035" s="12" t="str">
        <f t="shared" si="61"/>
        <v>AbidjanJakarta20</v>
      </c>
      <c r="C1035" s="13" t="str">
        <f>VLOOKUP(D1035,[1]equiv!$A:$B,2,FALSE)</f>
        <v>IVC</v>
      </c>
      <c r="D1035" s="81" t="s">
        <v>18</v>
      </c>
      <c r="E1035" s="82" t="s">
        <v>114</v>
      </c>
      <c r="F1035" s="83">
        <v>20</v>
      </c>
      <c r="G1035" s="12">
        <v>1205</v>
      </c>
      <c r="H1035" s="32">
        <v>150</v>
      </c>
      <c r="I1035" s="12" t="s">
        <v>32</v>
      </c>
      <c r="J1035" s="46">
        <v>0</v>
      </c>
      <c r="K1035" s="45">
        <f t="shared" si="63"/>
        <v>1355</v>
      </c>
      <c r="L1035" s="82" t="s">
        <v>180</v>
      </c>
      <c r="M1035" s="84">
        <v>45657</v>
      </c>
      <c r="N1035" s="68">
        <f t="shared" si="62"/>
        <v>1</v>
      </c>
      <c r="O1035" s="87" t="s">
        <v>149</v>
      </c>
      <c r="P1035" s="86" t="s">
        <v>137</v>
      </c>
      <c r="Q1035" s="86" t="s">
        <v>163</v>
      </c>
    </row>
    <row r="1036" spans="1:17" ht="15.75" x14ac:dyDescent="0.25">
      <c r="A1036" s="34" t="s">
        <v>152</v>
      </c>
      <c r="B1036" s="12" t="str">
        <f t="shared" si="61"/>
        <v>AbidjanJakarta20</v>
      </c>
      <c r="C1036" s="13" t="str">
        <f>VLOOKUP(D1036,[1]equiv!$A:$B,2,FALSE)</f>
        <v>IVC</v>
      </c>
      <c r="D1036" s="81" t="s">
        <v>18</v>
      </c>
      <c r="E1036" s="82" t="s">
        <v>114</v>
      </c>
      <c r="F1036" s="83">
        <v>20</v>
      </c>
      <c r="G1036" s="12">
        <v>771</v>
      </c>
      <c r="H1036" s="32" t="s">
        <v>47</v>
      </c>
      <c r="I1036" s="12" t="s">
        <v>32</v>
      </c>
      <c r="J1036" s="46">
        <v>0</v>
      </c>
      <c r="K1036" s="45">
        <f t="shared" si="63"/>
        <v>771</v>
      </c>
      <c r="L1036" s="82" t="s">
        <v>157</v>
      </c>
      <c r="M1036" s="84">
        <v>45657</v>
      </c>
      <c r="N1036" s="68">
        <f t="shared" si="62"/>
        <v>0</v>
      </c>
      <c r="O1036" s="85" t="s">
        <v>24</v>
      </c>
      <c r="P1036" s="86" t="s">
        <v>168</v>
      </c>
      <c r="Q1036" s="86" t="s">
        <v>169</v>
      </c>
    </row>
    <row r="1037" spans="1:17" ht="15.75" x14ac:dyDescent="0.25">
      <c r="A1037" s="34" t="s">
        <v>152</v>
      </c>
      <c r="B1037" s="12" t="str">
        <f t="shared" si="61"/>
        <v>AbidjanJakarta40</v>
      </c>
      <c r="C1037" s="13" t="str">
        <f>VLOOKUP(D1037,[1]equiv!$A:$B,2,FALSE)</f>
        <v>IVC</v>
      </c>
      <c r="D1037" s="81" t="s">
        <v>18</v>
      </c>
      <c r="E1037" s="82" t="s">
        <v>114</v>
      </c>
      <c r="F1037" s="83">
        <v>40</v>
      </c>
      <c r="G1037" s="12">
        <v>805</v>
      </c>
      <c r="H1037" s="32" t="s">
        <v>47</v>
      </c>
      <c r="I1037" s="12" t="s">
        <v>32</v>
      </c>
      <c r="J1037" s="46">
        <v>0</v>
      </c>
      <c r="K1037" s="45">
        <f t="shared" si="63"/>
        <v>805</v>
      </c>
      <c r="L1037" s="82" t="s">
        <v>157</v>
      </c>
      <c r="M1037" s="84">
        <v>45657</v>
      </c>
      <c r="N1037" s="68">
        <f t="shared" si="62"/>
        <v>0</v>
      </c>
      <c r="O1037" s="87" t="s">
        <v>24</v>
      </c>
      <c r="P1037" s="86" t="s">
        <v>168</v>
      </c>
      <c r="Q1037" s="86" t="s">
        <v>169</v>
      </c>
    </row>
    <row r="1038" spans="1:17" ht="15.75" x14ac:dyDescent="0.25">
      <c r="A1038" s="34" t="s">
        <v>144</v>
      </c>
      <c r="B1038" s="12" t="str">
        <f t="shared" si="61"/>
        <v>AbidjanJakarta40</v>
      </c>
      <c r="C1038" s="13" t="str">
        <f>VLOOKUP(D1038,[1]equiv!$A:$B,2,FALSE)</f>
        <v>IVC</v>
      </c>
      <c r="D1038" s="81" t="s">
        <v>18</v>
      </c>
      <c r="E1038" s="82" t="s">
        <v>114</v>
      </c>
      <c r="F1038" s="83">
        <v>40</v>
      </c>
      <c r="G1038" s="12">
        <v>865</v>
      </c>
      <c r="H1038" s="32" t="s">
        <v>47</v>
      </c>
      <c r="I1038" s="12" t="s">
        <v>32</v>
      </c>
      <c r="J1038" s="46">
        <v>0</v>
      </c>
      <c r="K1038" s="45">
        <f t="shared" si="63"/>
        <v>865</v>
      </c>
      <c r="L1038" s="82" t="s">
        <v>181</v>
      </c>
      <c r="M1038" s="84">
        <v>45657</v>
      </c>
      <c r="N1038" s="68">
        <f t="shared" si="62"/>
        <v>0</v>
      </c>
      <c r="O1038" s="87" t="s">
        <v>129</v>
      </c>
      <c r="P1038" s="86" t="s">
        <v>161</v>
      </c>
      <c r="Q1038" s="86" t="s">
        <v>166</v>
      </c>
    </row>
    <row r="1039" spans="1:17" ht="15.75" x14ac:dyDescent="0.25">
      <c r="A1039" s="34" t="s">
        <v>144</v>
      </c>
      <c r="B1039" s="12" t="str">
        <f t="shared" si="61"/>
        <v>AbidjanJakarta20</v>
      </c>
      <c r="C1039" s="13" t="str">
        <f>VLOOKUP(D1039,[1]equiv!$A:$B,2,FALSE)</f>
        <v>IVC</v>
      </c>
      <c r="D1039" s="81" t="s">
        <v>18</v>
      </c>
      <c r="E1039" s="82" t="s">
        <v>114</v>
      </c>
      <c r="F1039" s="83">
        <v>20</v>
      </c>
      <c r="G1039" s="12">
        <v>815</v>
      </c>
      <c r="H1039" s="32" t="s">
        <v>47</v>
      </c>
      <c r="I1039" s="12" t="s">
        <v>32</v>
      </c>
      <c r="J1039" s="46">
        <v>0</v>
      </c>
      <c r="K1039" s="45">
        <f t="shared" si="63"/>
        <v>815</v>
      </c>
      <c r="L1039" s="82" t="s">
        <v>181</v>
      </c>
      <c r="M1039" s="84">
        <v>45657</v>
      </c>
      <c r="N1039" s="68">
        <f t="shared" si="62"/>
        <v>0</v>
      </c>
      <c r="O1039" s="87" t="s">
        <v>129</v>
      </c>
      <c r="P1039" s="86" t="s">
        <v>161</v>
      </c>
      <c r="Q1039" s="86" t="s">
        <v>166</v>
      </c>
    </row>
    <row r="1040" spans="1:17" ht="15.75" x14ac:dyDescent="0.25">
      <c r="A1040" s="34" t="s">
        <v>147</v>
      </c>
      <c r="B1040" s="12" t="str">
        <f t="shared" si="61"/>
        <v>AbidjanJakarta40</v>
      </c>
      <c r="C1040" s="13" t="str">
        <f>VLOOKUP(D1040,[1]equiv!$A:$B,2,FALSE)</f>
        <v>IVC</v>
      </c>
      <c r="D1040" s="81" t="s">
        <v>18</v>
      </c>
      <c r="E1040" s="82" t="s">
        <v>114</v>
      </c>
      <c r="F1040" s="83">
        <v>40</v>
      </c>
      <c r="G1040" s="12">
        <v>1460</v>
      </c>
      <c r="H1040" s="32">
        <v>185</v>
      </c>
      <c r="I1040" s="12" t="s">
        <v>32</v>
      </c>
      <c r="J1040" s="46">
        <v>0</v>
      </c>
      <c r="K1040" s="45">
        <f t="shared" si="63"/>
        <v>1645</v>
      </c>
      <c r="L1040" s="82" t="s">
        <v>180</v>
      </c>
      <c r="M1040" s="84">
        <v>45657</v>
      </c>
      <c r="N1040" s="68">
        <f t="shared" si="62"/>
        <v>1</v>
      </c>
      <c r="O1040" s="87" t="s">
        <v>149</v>
      </c>
      <c r="P1040" s="86" t="s">
        <v>137</v>
      </c>
      <c r="Q1040" s="86" t="s">
        <v>163</v>
      </c>
    </row>
    <row r="1041" spans="1:17" ht="15.75" x14ac:dyDescent="0.25">
      <c r="A1041" s="34" t="s">
        <v>182</v>
      </c>
      <c r="B1041" s="12" t="str">
        <f t="shared" si="61"/>
        <v>AbidjanJakarta40</v>
      </c>
      <c r="C1041" s="13" t="str">
        <f>VLOOKUP(D1041,[1]equiv!$A:$B,2,FALSE)</f>
        <v>IVC</v>
      </c>
      <c r="D1041" s="81" t="s">
        <v>18</v>
      </c>
      <c r="E1041" s="82" t="s">
        <v>114</v>
      </c>
      <c r="F1041" s="83">
        <v>40</v>
      </c>
      <c r="G1041" s="12">
        <v>1665</v>
      </c>
      <c r="H1041" s="32" t="s">
        <v>47</v>
      </c>
      <c r="I1041" s="12" t="s">
        <v>32</v>
      </c>
      <c r="J1041" s="46">
        <v>0</v>
      </c>
      <c r="K1041" s="45">
        <f t="shared" si="63"/>
        <v>1665</v>
      </c>
      <c r="L1041" s="82" t="s">
        <v>183</v>
      </c>
      <c r="M1041" s="84">
        <v>45657</v>
      </c>
      <c r="N1041" s="68">
        <f t="shared" si="62"/>
        <v>0</v>
      </c>
      <c r="O1041" s="87" t="s">
        <v>184</v>
      </c>
      <c r="P1041" s="86" t="s">
        <v>177</v>
      </c>
      <c r="Q1041" s="86"/>
    </row>
    <row r="1042" spans="1:17" ht="15.75" x14ac:dyDescent="0.25">
      <c r="A1042" s="34" t="s">
        <v>135</v>
      </c>
      <c r="B1042" s="12" t="str">
        <f t="shared" si="61"/>
        <v>AbidjanPasir Gudang20</v>
      </c>
      <c r="C1042" s="13" t="str">
        <f>VLOOKUP(D1042,[1]equiv!$A:$B,2,FALSE)</f>
        <v>IVC</v>
      </c>
      <c r="D1042" s="81" t="s">
        <v>18</v>
      </c>
      <c r="E1042" s="82" t="s">
        <v>38</v>
      </c>
      <c r="F1042" s="83">
        <v>20</v>
      </c>
      <c r="G1042" s="12">
        <v>967</v>
      </c>
      <c r="H1042" s="32" t="s">
        <v>47</v>
      </c>
      <c r="I1042" s="12" t="s">
        <v>32</v>
      </c>
      <c r="J1042" s="46">
        <v>0</v>
      </c>
      <c r="K1042" s="45">
        <f t="shared" si="63"/>
        <v>967</v>
      </c>
      <c r="L1042" s="82" t="s">
        <v>185</v>
      </c>
      <c r="M1042" s="84">
        <v>45657</v>
      </c>
      <c r="N1042" s="68">
        <f t="shared" si="62"/>
        <v>0</v>
      </c>
      <c r="O1042" s="85" t="s">
        <v>121</v>
      </c>
      <c r="P1042" s="86" t="s">
        <v>137</v>
      </c>
      <c r="Q1042" s="86"/>
    </row>
    <row r="1043" spans="1:17" ht="15.75" x14ac:dyDescent="0.25">
      <c r="A1043" s="34" t="s">
        <v>135</v>
      </c>
      <c r="B1043" s="12" t="str">
        <f t="shared" si="61"/>
        <v>AbidjanPasir Gudang40</v>
      </c>
      <c r="C1043" s="13" t="str">
        <f>VLOOKUP(D1043,[1]equiv!$A:$B,2,FALSE)</f>
        <v>IVC</v>
      </c>
      <c r="D1043" s="81" t="s">
        <v>18</v>
      </c>
      <c r="E1043" s="82" t="s">
        <v>38</v>
      </c>
      <c r="F1043" s="83">
        <v>40</v>
      </c>
      <c r="G1043" s="12">
        <v>1319</v>
      </c>
      <c r="H1043" s="32" t="s">
        <v>47</v>
      </c>
      <c r="I1043" s="12" t="s">
        <v>32</v>
      </c>
      <c r="J1043" s="46">
        <v>0</v>
      </c>
      <c r="K1043" s="45">
        <f t="shared" si="63"/>
        <v>1319</v>
      </c>
      <c r="L1043" s="82" t="s">
        <v>185</v>
      </c>
      <c r="M1043" s="84">
        <v>45657</v>
      </c>
      <c r="N1043" s="68">
        <f t="shared" si="62"/>
        <v>0</v>
      </c>
      <c r="O1043" s="85" t="s">
        <v>121</v>
      </c>
      <c r="P1043" s="86" t="s">
        <v>137</v>
      </c>
      <c r="Q1043" s="86"/>
    </row>
    <row r="1044" spans="1:17" ht="15.75" x14ac:dyDescent="0.25">
      <c r="A1044" s="34" t="s">
        <v>144</v>
      </c>
      <c r="B1044" s="12" t="str">
        <f t="shared" si="61"/>
        <v>AbidjanPasir Gudang20</v>
      </c>
      <c r="C1044" s="13" t="str">
        <f>VLOOKUP(D1044,[1]equiv!$A:$B,2,FALSE)</f>
        <v>IVC</v>
      </c>
      <c r="D1044" s="81" t="s">
        <v>18</v>
      </c>
      <c r="E1044" s="82" t="s">
        <v>38</v>
      </c>
      <c r="F1044" s="83">
        <v>20</v>
      </c>
      <c r="G1044" s="12">
        <v>745</v>
      </c>
      <c r="H1044" s="32" t="s">
        <v>47</v>
      </c>
      <c r="I1044" s="12" t="s">
        <v>32</v>
      </c>
      <c r="J1044" s="46">
        <v>0</v>
      </c>
      <c r="K1044" s="45">
        <f t="shared" si="63"/>
        <v>745</v>
      </c>
      <c r="L1044" s="82" t="s">
        <v>186</v>
      </c>
      <c r="M1044" s="84">
        <v>45657</v>
      </c>
      <c r="N1044" s="68">
        <f t="shared" si="62"/>
        <v>0</v>
      </c>
      <c r="O1044" s="85" t="s">
        <v>129</v>
      </c>
      <c r="P1044" s="86" t="s">
        <v>161</v>
      </c>
      <c r="Q1044" s="83" t="s">
        <v>177</v>
      </c>
    </row>
    <row r="1045" spans="1:17" ht="15.75" x14ac:dyDescent="0.25">
      <c r="A1045" s="34" t="s">
        <v>144</v>
      </c>
      <c r="B1045" s="12" t="str">
        <f t="shared" ref="B1045:B1108" si="64">+D1045&amp;E1045&amp;F1045</f>
        <v>AbidjanPasir Gudang40</v>
      </c>
      <c r="C1045" s="13" t="str">
        <f>VLOOKUP(D1045,[1]equiv!$A:$B,2,FALSE)</f>
        <v>IVC</v>
      </c>
      <c r="D1045" s="81" t="s">
        <v>18</v>
      </c>
      <c r="E1045" s="82" t="s">
        <v>38</v>
      </c>
      <c r="F1045" s="83">
        <v>40</v>
      </c>
      <c r="G1045" s="12">
        <v>745</v>
      </c>
      <c r="H1045" s="32" t="s">
        <v>47</v>
      </c>
      <c r="I1045" s="12" t="s">
        <v>32</v>
      </c>
      <c r="J1045" s="46">
        <v>0</v>
      </c>
      <c r="K1045" s="45">
        <f t="shared" si="63"/>
        <v>745</v>
      </c>
      <c r="L1045" s="82" t="s">
        <v>186</v>
      </c>
      <c r="M1045" s="84">
        <v>45657</v>
      </c>
      <c r="N1045" s="68">
        <f t="shared" si="62"/>
        <v>0</v>
      </c>
      <c r="O1045" s="87" t="s">
        <v>129</v>
      </c>
      <c r="P1045" s="86" t="s">
        <v>161</v>
      </c>
      <c r="Q1045" s="83" t="s">
        <v>177</v>
      </c>
    </row>
    <row r="1046" spans="1:17" ht="15.75" x14ac:dyDescent="0.25">
      <c r="A1046" s="34" t="s">
        <v>152</v>
      </c>
      <c r="B1046" s="12" t="str">
        <f t="shared" si="64"/>
        <v>AbidjanPasir Gudang20</v>
      </c>
      <c r="C1046" s="13" t="str">
        <f>VLOOKUP(D1046,[1]equiv!$A:$B,2,FALSE)</f>
        <v>IVC</v>
      </c>
      <c r="D1046" s="81" t="s">
        <v>18</v>
      </c>
      <c r="E1046" s="82" t="s">
        <v>38</v>
      </c>
      <c r="F1046" s="83">
        <v>20</v>
      </c>
      <c r="G1046" s="12">
        <v>745</v>
      </c>
      <c r="H1046" s="32" t="s">
        <v>47</v>
      </c>
      <c r="I1046" s="12" t="s">
        <v>32</v>
      </c>
      <c r="J1046" s="46">
        <v>0</v>
      </c>
      <c r="K1046" s="45">
        <f t="shared" si="63"/>
        <v>745</v>
      </c>
      <c r="L1046" s="82" t="s">
        <v>148</v>
      </c>
      <c r="M1046" s="84">
        <v>45657</v>
      </c>
      <c r="N1046" s="68">
        <f t="shared" si="62"/>
        <v>0</v>
      </c>
      <c r="O1046" s="87" t="s">
        <v>24</v>
      </c>
      <c r="P1046" s="86" t="s">
        <v>177</v>
      </c>
      <c r="Q1046" s="86" t="s">
        <v>169</v>
      </c>
    </row>
    <row r="1047" spans="1:17" ht="15.75" x14ac:dyDescent="0.25">
      <c r="A1047" s="34" t="s">
        <v>152</v>
      </c>
      <c r="B1047" s="12" t="str">
        <f t="shared" si="64"/>
        <v>AbidjanPasir Gudang40</v>
      </c>
      <c r="C1047" s="13" t="str">
        <f>VLOOKUP(D1047,[1]equiv!$A:$B,2,FALSE)</f>
        <v>IVC</v>
      </c>
      <c r="D1047" s="81" t="s">
        <v>18</v>
      </c>
      <c r="E1047" s="82" t="s">
        <v>38</v>
      </c>
      <c r="F1047" s="83">
        <v>40</v>
      </c>
      <c r="G1047" s="12">
        <v>1025</v>
      </c>
      <c r="H1047" s="32" t="s">
        <v>47</v>
      </c>
      <c r="I1047" s="12" t="s">
        <v>32</v>
      </c>
      <c r="J1047" s="46">
        <v>0</v>
      </c>
      <c r="K1047" s="45">
        <f t="shared" si="63"/>
        <v>1025</v>
      </c>
      <c r="L1047" s="82" t="s">
        <v>148</v>
      </c>
      <c r="M1047" s="84">
        <v>45657</v>
      </c>
      <c r="N1047" s="68">
        <f t="shared" si="62"/>
        <v>0</v>
      </c>
      <c r="O1047" s="87" t="s">
        <v>24</v>
      </c>
      <c r="P1047" s="86" t="s">
        <v>177</v>
      </c>
      <c r="Q1047" s="86" t="s">
        <v>169</v>
      </c>
    </row>
    <row r="1048" spans="1:17" ht="15.75" x14ac:dyDescent="0.25">
      <c r="A1048" s="34" t="s">
        <v>147</v>
      </c>
      <c r="B1048" s="12" t="str">
        <f t="shared" si="64"/>
        <v>AbidjanPasir Gudang20</v>
      </c>
      <c r="C1048" s="13" t="str">
        <f>VLOOKUP(D1048,[1]equiv!$A:$B,2,FALSE)</f>
        <v>IVC</v>
      </c>
      <c r="D1048" s="81" t="s">
        <v>18</v>
      </c>
      <c r="E1048" s="82" t="s">
        <v>38</v>
      </c>
      <c r="F1048" s="83">
        <v>20</v>
      </c>
      <c r="G1048" s="12">
        <v>955</v>
      </c>
      <c r="H1048" s="32">
        <v>150</v>
      </c>
      <c r="I1048" s="12" t="s">
        <v>32</v>
      </c>
      <c r="J1048" s="46">
        <v>0</v>
      </c>
      <c r="K1048" s="45">
        <f t="shared" si="63"/>
        <v>1105</v>
      </c>
      <c r="L1048" s="82" t="s">
        <v>180</v>
      </c>
      <c r="M1048" s="84">
        <v>45657</v>
      </c>
      <c r="N1048" s="68">
        <f t="shared" si="62"/>
        <v>1</v>
      </c>
      <c r="O1048" s="87" t="s">
        <v>149</v>
      </c>
      <c r="P1048" s="86" t="s">
        <v>137</v>
      </c>
      <c r="Q1048" s="86" t="s">
        <v>163</v>
      </c>
    </row>
    <row r="1049" spans="1:17" ht="15.75" x14ac:dyDescent="0.25">
      <c r="A1049" s="34" t="s">
        <v>147</v>
      </c>
      <c r="B1049" s="12" t="str">
        <f t="shared" si="64"/>
        <v>AbidjanPasir Gudang40</v>
      </c>
      <c r="C1049" s="13" t="str">
        <f>VLOOKUP(D1049,[1]equiv!$A:$B,2,FALSE)</f>
        <v>IVC</v>
      </c>
      <c r="D1049" s="81" t="s">
        <v>18</v>
      </c>
      <c r="E1049" s="82" t="s">
        <v>38</v>
      </c>
      <c r="F1049" s="83">
        <v>40</v>
      </c>
      <c r="G1049" s="12">
        <v>1195</v>
      </c>
      <c r="H1049" s="32">
        <v>185</v>
      </c>
      <c r="I1049" s="12" t="s">
        <v>32</v>
      </c>
      <c r="J1049" s="46">
        <v>0</v>
      </c>
      <c r="K1049" s="45">
        <f t="shared" si="63"/>
        <v>1380</v>
      </c>
      <c r="L1049" s="82" t="s">
        <v>180</v>
      </c>
      <c r="M1049" s="84">
        <v>45657</v>
      </c>
      <c r="N1049" s="68">
        <f t="shared" si="62"/>
        <v>1</v>
      </c>
      <c r="O1049" s="87" t="s">
        <v>149</v>
      </c>
      <c r="P1049" s="86" t="s">
        <v>137</v>
      </c>
      <c r="Q1049" s="86" t="s">
        <v>163</v>
      </c>
    </row>
    <row r="1050" spans="1:17" ht="15.75" x14ac:dyDescent="0.25">
      <c r="A1050" s="34" t="s">
        <v>182</v>
      </c>
      <c r="B1050" s="12" t="str">
        <f t="shared" si="64"/>
        <v>AbidjanPasir Gudang40</v>
      </c>
      <c r="C1050" s="13" t="str">
        <f>VLOOKUP(D1050,[1]equiv!$A:$B,2,FALSE)</f>
        <v>IVC</v>
      </c>
      <c r="D1050" s="81" t="s">
        <v>18</v>
      </c>
      <c r="E1050" s="82" t="s">
        <v>38</v>
      </c>
      <c r="F1050" s="83">
        <v>40</v>
      </c>
      <c r="G1050" s="12">
        <v>1665</v>
      </c>
      <c r="H1050" s="32" t="s">
        <v>47</v>
      </c>
      <c r="I1050" s="12" t="s">
        <v>32</v>
      </c>
      <c r="J1050" s="46">
        <v>0</v>
      </c>
      <c r="K1050" s="45">
        <f t="shared" si="63"/>
        <v>1665</v>
      </c>
      <c r="L1050" s="82" t="s">
        <v>187</v>
      </c>
      <c r="M1050" s="84">
        <v>45657</v>
      </c>
      <c r="N1050" s="68">
        <f t="shared" si="62"/>
        <v>0</v>
      </c>
      <c r="O1050" s="85" t="s">
        <v>184</v>
      </c>
      <c r="P1050" s="86" t="s">
        <v>177</v>
      </c>
      <c r="Q1050" s="86"/>
    </row>
    <row r="1051" spans="1:17" ht="15.75" x14ac:dyDescent="0.25">
      <c r="A1051" s="34" t="s">
        <v>135</v>
      </c>
      <c r="B1051" s="12" t="str">
        <f t="shared" si="64"/>
        <v>AbidjanPhiladelphia40</v>
      </c>
      <c r="C1051" s="13" t="str">
        <f>VLOOKUP(D1051,[1]equiv!$A:$B,2,FALSE)</f>
        <v>IVC</v>
      </c>
      <c r="D1051" s="81" t="s">
        <v>18</v>
      </c>
      <c r="E1051" s="82" t="s">
        <v>42</v>
      </c>
      <c r="F1051" s="83">
        <v>40</v>
      </c>
      <c r="G1051" s="12">
        <v>2394</v>
      </c>
      <c r="H1051" s="32" t="s">
        <v>47</v>
      </c>
      <c r="I1051" s="12" t="s">
        <v>32</v>
      </c>
      <c r="J1051" s="46">
        <v>0</v>
      </c>
      <c r="K1051" s="45">
        <f t="shared" si="63"/>
        <v>2394</v>
      </c>
      <c r="L1051" s="82" t="s">
        <v>188</v>
      </c>
      <c r="M1051" s="84">
        <v>45657</v>
      </c>
      <c r="N1051" s="68">
        <f t="shared" si="62"/>
        <v>0</v>
      </c>
      <c r="O1051" s="85" t="s">
        <v>121</v>
      </c>
      <c r="P1051" s="86" t="s">
        <v>155</v>
      </c>
      <c r="Q1051" s="86" t="s">
        <v>189</v>
      </c>
    </row>
    <row r="1052" spans="1:17" ht="15.75" x14ac:dyDescent="0.25">
      <c r="A1052" s="34" t="s">
        <v>147</v>
      </c>
      <c r="B1052" s="12" t="str">
        <f t="shared" si="64"/>
        <v>AbidjanPhiladelphia20</v>
      </c>
      <c r="C1052" s="13" t="str">
        <f>VLOOKUP(D1052,[1]equiv!$A:$B,2,FALSE)</f>
        <v>IVC</v>
      </c>
      <c r="D1052" s="81" t="s">
        <v>18</v>
      </c>
      <c r="E1052" s="82" t="s">
        <v>42</v>
      </c>
      <c r="F1052" s="83">
        <v>20</v>
      </c>
      <c r="G1052" s="12">
        <v>2274</v>
      </c>
      <c r="H1052" s="32">
        <v>150</v>
      </c>
      <c r="I1052" s="12" t="s">
        <v>32</v>
      </c>
      <c r="J1052" s="46">
        <v>0</v>
      </c>
      <c r="K1052" s="45">
        <f t="shared" si="63"/>
        <v>2424</v>
      </c>
      <c r="L1052" s="82" t="s">
        <v>185</v>
      </c>
      <c r="M1052" s="84">
        <v>45657</v>
      </c>
      <c r="N1052" s="68">
        <f t="shared" ref="N1052:N1115" si="65">IF(H1052="not included",0,1)</f>
        <v>1</v>
      </c>
      <c r="O1052" s="85" t="s">
        <v>149</v>
      </c>
      <c r="P1052" s="86" t="s">
        <v>190</v>
      </c>
      <c r="Q1052" s="86" t="s">
        <v>151</v>
      </c>
    </row>
    <row r="1053" spans="1:17" ht="15.75" x14ac:dyDescent="0.25">
      <c r="A1053" s="34" t="s">
        <v>147</v>
      </c>
      <c r="B1053" s="12" t="str">
        <f t="shared" si="64"/>
        <v>AbidjanPhiladelphia40</v>
      </c>
      <c r="C1053" s="13" t="str">
        <f>VLOOKUP(D1053,[1]equiv!$A:$B,2,FALSE)</f>
        <v>IVC</v>
      </c>
      <c r="D1053" s="81" t="s">
        <v>18</v>
      </c>
      <c r="E1053" s="82" t="s">
        <v>42</v>
      </c>
      <c r="F1053" s="83">
        <v>40</v>
      </c>
      <c r="G1053" s="12">
        <v>2883</v>
      </c>
      <c r="H1053" s="32">
        <v>185</v>
      </c>
      <c r="I1053" s="12" t="s">
        <v>32</v>
      </c>
      <c r="J1053" s="46">
        <v>0</v>
      </c>
      <c r="K1053" s="45">
        <f t="shared" ref="K1053:K1116" si="66">+IF(H1053="not included",G1053,G1053+H1053)</f>
        <v>3068</v>
      </c>
      <c r="L1053" s="82" t="s">
        <v>185</v>
      </c>
      <c r="M1053" s="84">
        <v>45657</v>
      </c>
      <c r="N1053" s="68">
        <f t="shared" si="65"/>
        <v>1</v>
      </c>
      <c r="O1053" s="87" t="s">
        <v>149</v>
      </c>
      <c r="P1053" s="86" t="s">
        <v>190</v>
      </c>
      <c r="Q1053" s="86" t="s">
        <v>151</v>
      </c>
    </row>
    <row r="1054" spans="1:17" ht="15.75" x14ac:dyDescent="0.25">
      <c r="A1054" s="34" t="s">
        <v>144</v>
      </c>
      <c r="B1054" s="12" t="str">
        <f t="shared" si="64"/>
        <v>AbidjanSingapore40</v>
      </c>
      <c r="C1054" s="13" t="str">
        <f>VLOOKUP(D1054,[1]equiv!$A:$B,2,FALSE)</f>
        <v>IVC</v>
      </c>
      <c r="D1054" s="81" t="s">
        <v>18</v>
      </c>
      <c r="E1054" s="82" t="s">
        <v>117</v>
      </c>
      <c r="F1054" s="83">
        <v>40</v>
      </c>
      <c r="G1054" s="12">
        <v>715</v>
      </c>
      <c r="H1054" s="32" t="s">
        <v>47</v>
      </c>
      <c r="I1054" s="12" t="s">
        <v>32</v>
      </c>
      <c r="J1054" s="46">
        <v>0</v>
      </c>
      <c r="K1054" s="45">
        <f t="shared" si="66"/>
        <v>715</v>
      </c>
      <c r="L1054" s="82" t="s">
        <v>191</v>
      </c>
      <c r="M1054" s="84">
        <v>45657</v>
      </c>
      <c r="N1054" s="68">
        <f t="shared" si="65"/>
        <v>0</v>
      </c>
      <c r="O1054" s="85" t="s">
        <v>129</v>
      </c>
      <c r="P1054" s="86" t="s">
        <v>192</v>
      </c>
      <c r="Q1054" s="86" t="s">
        <v>166</v>
      </c>
    </row>
    <row r="1055" spans="1:17" ht="15.75" x14ac:dyDescent="0.25">
      <c r="A1055" s="34" t="s">
        <v>144</v>
      </c>
      <c r="B1055" s="12" t="str">
        <f t="shared" si="64"/>
        <v>AbidjanSingapore20</v>
      </c>
      <c r="C1055" s="13" t="str">
        <f>VLOOKUP(D1055,[1]equiv!$A:$B,2,FALSE)</f>
        <v>IVC</v>
      </c>
      <c r="D1055" s="81" t="s">
        <v>18</v>
      </c>
      <c r="E1055" s="82" t="s">
        <v>117</v>
      </c>
      <c r="F1055" s="83">
        <v>20</v>
      </c>
      <c r="G1055" s="12">
        <v>665</v>
      </c>
      <c r="H1055" s="32" t="s">
        <v>47</v>
      </c>
      <c r="I1055" s="12" t="s">
        <v>32</v>
      </c>
      <c r="J1055" s="46">
        <v>0</v>
      </c>
      <c r="K1055" s="45">
        <f t="shared" si="66"/>
        <v>665</v>
      </c>
      <c r="L1055" s="82" t="s">
        <v>191</v>
      </c>
      <c r="M1055" s="84">
        <v>45657</v>
      </c>
      <c r="N1055" s="68">
        <f t="shared" si="65"/>
        <v>0</v>
      </c>
      <c r="O1055" s="85" t="s">
        <v>129</v>
      </c>
      <c r="P1055" s="86" t="s">
        <v>192</v>
      </c>
      <c r="Q1055" s="86" t="s">
        <v>166</v>
      </c>
    </row>
    <row r="1056" spans="1:17" ht="15.75" x14ac:dyDescent="0.25">
      <c r="A1056" s="34" t="s">
        <v>135</v>
      </c>
      <c r="B1056" s="12" t="str">
        <f t="shared" si="64"/>
        <v>AbidjanSurabaya20</v>
      </c>
      <c r="C1056" s="13" t="str">
        <f>VLOOKUP(D1056,[1]equiv!$A:$B,2,FALSE)</f>
        <v>IVC</v>
      </c>
      <c r="D1056" s="81" t="s">
        <v>18</v>
      </c>
      <c r="E1056" s="82" t="s">
        <v>40</v>
      </c>
      <c r="F1056" s="83">
        <v>20</v>
      </c>
      <c r="G1056" s="12">
        <v>797</v>
      </c>
      <c r="H1056" s="32" t="s">
        <v>47</v>
      </c>
      <c r="I1056" s="12" t="s">
        <v>32</v>
      </c>
      <c r="J1056" s="46">
        <v>0</v>
      </c>
      <c r="K1056" s="45">
        <f t="shared" si="66"/>
        <v>797</v>
      </c>
      <c r="L1056" s="82" t="s">
        <v>179</v>
      </c>
      <c r="M1056" s="84">
        <v>45657</v>
      </c>
      <c r="N1056" s="68">
        <f t="shared" si="65"/>
        <v>0</v>
      </c>
      <c r="O1056" s="85" t="s">
        <v>121</v>
      </c>
      <c r="P1056" s="86" t="s">
        <v>137</v>
      </c>
      <c r="Q1056" s="86"/>
    </row>
    <row r="1057" spans="1:17" ht="15.75" x14ac:dyDescent="0.25">
      <c r="A1057" s="34" t="s">
        <v>135</v>
      </c>
      <c r="B1057" s="12" t="str">
        <f t="shared" si="64"/>
        <v>AbidjanSurabaya40</v>
      </c>
      <c r="C1057" s="13" t="str">
        <f>VLOOKUP(D1057,[1]equiv!$A:$B,2,FALSE)</f>
        <v>IVC</v>
      </c>
      <c r="D1057" s="81" t="s">
        <v>18</v>
      </c>
      <c r="E1057" s="82" t="s">
        <v>40</v>
      </c>
      <c r="F1057" s="83">
        <v>40</v>
      </c>
      <c r="G1057" s="12">
        <v>989</v>
      </c>
      <c r="H1057" s="32" t="s">
        <v>47</v>
      </c>
      <c r="I1057" s="12" t="s">
        <v>32</v>
      </c>
      <c r="J1057" s="46">
        <v>0</v>
      </c>
      <c r="K1057" s="45">
        <f t="shared" si="66"/>
        <v>989</v>
      </c>
      <c r="L1057" s="82" t="s">
        <v>179</v>
      </c>
      <c r="M1057" s="84">
        <v>45657</v>
      </c>
      <c r="N1057" s="68">
        <f t="shared" si="65"/>
        <v>0</v>
      </c>
      <c r="O1057" s="85" t="s">
        <v>121</v>
      </c>
      <c r="P1057" s="86" t="s">
        <v>137</v>
      </c>
      <c r="Q1057" s="86"/>
    </row>
    <row r="1058" spans="1:17" ht="15.75" x14ac:dyDescent="0.25">
      <c r="A1058" s="34" t="s">
        <v>152</v>
      </c>
      <c r="B1058" s="12" t="str">
        <f t="shared" si="64"/>
        <v>AbidjanSurabaya20</v>
      </c>
      <c r="C1058" s="13" t="str">
        <f>VLOOKUP(D1058,[1]equiv!$A:$B,2,FALSE)</f>
        <v>IVC</v>
      </c>
      <c r="D1058" s="81" t="s">
        <v>18</v>
      </c>
      <c r="E1058" s="82" t="s">
        <v>40</v>
      </c>
      <c r="F1058" s="83">
        <v>20</v>
      </c>
      <c r="G1058" s="12">
        <v>764</v>
      </c>
      <c r="H1058" s="32" t="s">
        <v>47</v>
      </c>
      <c r="I1058" s="12" t="s">
        <v>32</v>
      </c>
      <c r="J1058" s="46">
        <v>0</v>
      </c>
      <c r="K1058" s="45">
        <f t="shared" si="66"/>
        <v>764</v>
      </c>
      <c r="L1058" s="82" t="s">
        <v>193</v>
      </c>
      <c r="M1058" s="84">
        <v>45657</v>
      </c>
      <c r="N1058" s="68">
        <f t="shared" si="65"/>
        <v>0</v>
      </c>
      <c r="O1058" s="85" t="s">
        <v>24</v>
      </c>
      <c r="P1058" s="86" t="s">
        <v>168</v>
      </c>
      <c r="Q1058" s="86" t="s">
        <v>169</v>
      </c>
    </row>
    <row r="1059" spans="1:17" ht="15.75" x14ac:dyDescent="0.25">
      <c r="A1059" s="34" t="s">
        <v>152</v>
      </c>
      <c r="B1059" s="12" t="str">
        <f t="shared" si="64"/>
        <v>AbidjanSurabaya40</v>
      </c>
      <c r="C1059" s="13" t="str">
        <f>VLOOKUP(D1059,[1]equiv!$A:$B,2,FALSE)</f>
        <v>IVC</v>
      </c>
      <c r="D1059" s="81" t="s">
        <v>18</v>
      </c>
      <c r="E1059" s="82" t="s">
        <v>40</v>
      </c>
      <c r="F1059" s="83">
        <v>40</v>
      </c>
      <c r="G1059" s="12">
        <v>940</v>
      </c>
      <c r="H1059" s="32" t="s">
        <v>47</v>
      </c>
      <c r="I1059" s="12" t="s">
        <v>32</v>
      </c>
      <c r="J1059" s="46">
        <v>0</v>
      </c>
      <c r="K1059" s="45">
        <f t="shared" si="66"/>
        <v>940</v>
      </c>
      <c r="L1059" s="82" t="s">
        <v>193</v>
      </c>
      <c r="M1059" s="84">
        <v>45657</v>
      </c>
      <c r="N1059" s="68">
        <f t="shared" si="65"/>
        <v>0</v>
      </c>
      <c r="O1059" s="85" t="s">
        <v>24</v>
      </c>
      <c r="P1059" s="86" t="s">
        <v>168</v>
      </c>
      <c r="Q1059" s="86" t="s">
        <v>169</v>
      </c>
    </row>
    <row r="1060" spans="1:17" ht="15.75" x14ac:dyDescent="0.25">
      <c r="A1060" s="34" t="s">
        <v>147</v>
      </c>
      <c r="B1060" s="12" t="str">
        <f t="shared" si="64"/>
        <v>AbidjanSurabaya20</v>
      </c>
      <c r="C1060" s="13" t="str">
        <f>VLOOKUP(D1060,[1]equiv!$A:$B,2,FALSE)</f>
        <v>IVC</v>
      </c>
      <c r="D1060" s="81" t="s">
        <v>18</v>
      </c>
      <c r="E1060" s="82" t="s">
        <v>40</v>
      </c>
      <c r="F1060" s="83">
        <v>20</v>
      </c>
      <c r="G1060" s="12">
        <v>1255</v>
      </c>
      <c r="H1060" s="32">
        <v>150</v>
      </c>
      <c r="I1060" s="12" t="s">
        <v>32</v>
      </c>
      <c r="J1060" s="46">
        <v>0</v>
      </c>
      <c r="K1060" s="45">
        <f t="shared" si="66"/>
        <v>1405</v>
      </c>
      <c r="L1060" s="82" t="s">
        <v>170</v>
      </c>
      <c r="M1060" s="84">
        <v>45657</v>
      </c>
      <c r="N1060" s="68">
        <f t="shared" si="65"/>
        <v>1</v>
      </c>
      <c r="O1060" s="85" t="s">
        <v>149</v>
      </c>
      <c r="P1060" s="86" t="s">
        <v>137</v>
      </c>
      <c r="Q1060" s="86" t="s">
        <v>163</v>
      </c>
    </row>
    <row r="1061" spans="1:17" ht="15.75" x14ac:dyDescent="0.25">
      <c r="A1061" s="34" t="s">
        <v>144</v>
      </c>
      <c r="B1061" s="12" t="str">
        <f t="shared" si="64"/>
        <v>AbidjanSurabaya40</v>
      </c>
      <c r="C1061" s="13" t="str">
        <f>VLOOKUP(D1061,[1]equiv!$A:$B,2,FALSE)</f>
        <v>IVC</v>
      </c>
      <c r="D1061" s="81" t="s">
        <v>18</v>
      </c>
      <c r="E1061" s="82" t="s">
        <v>40</v>
      </c>
      <c r="F1061" s="83">
        <v>40</v>
      </c>
      <c r="G1061" s="12">
        <v>865</v>
      </c>
      <c r="H1061" s="32" t="s">
        <v>47</v>
      </c>
      <c r="I1061" s="12" t="s">
        <v>32</v>
      </c>
      <c r="J1061" s="46">
        <v>0</v>
      </c>
      <c r="K1061" s="45">
        <f t="shared" si="66"/>
        <v>865</v>
      </c>
      <c r="L1061" s="82" t="s">
        <v>193</v>
      </c>
      <c r="M1061" s="84">
        <v>45657</v>
      </c>
      <c r="N1061" s="68">
        <f t="shared" si="65"/>
        <v>0</v>
      </c>
      <c r="O1061" s="85" t="s">
        <v>129</v>
      </c>
      <c r="P1061" s="86" t="s">
        <v>161</v>
      </c>
      <c r="Q1061" s="86" t="s">
        <v>166</v>
      </c>
    </row>
    <row r="1062" spans="1:17" ht="15.75" x14ac:dyDescent="0.25">
      <c r="A1062" s="34" t="s">
        <v>144</v>
      </c>
      <c r="B1062" s="12" t="str">
        <f t="shared" si="64"/>
        <v>AbidjanSurabaya20</v>
      </c>
      <c r="C1062" s="13" t="str">
        <f>VLOOKUP(D1062,[1]equiv!$A:$B,2,FALSE)</f>
        <v>IVC</v>
      </c>
      <c r="D1062" s="81" t="s">
        <v>18</v>
      </c>
      <c r="E1062" s="82" t="s">
        <v>40</v>
      </c>
      <c r="F1062" s="83">
        <v>20</v>
      </c>
      <c r="G1062" s="12">
        <v>815</v>
      </c>
      <c r="H1062" s="32" t="s">
        <v>47</v>
      </c>
      <c r="I1062" s="12" t="s">
        <v>32</v>
      </c>
      <c r="J1062" s="46">
        <v>0</v>
      </c>
      <c r="K1062" s="45">
        <f t="shared" si="66"/>
        <v>815</v>
      </c>
      <c r="L1062" s="82" t="s">
        <v>193</v>
      </c>
      <c r="M1062" s="84">
        <v>45657</v>
      </c>
      <c r="N1062" s="68">
        <f t="shared" si="65"/>
        <v>0</v>
      </c>
      <c r="O1062" s="85" t="s">
        <v>129</v>
      </c>
      <c r="P1062" s="86" t="s">
        <v>161</v>
      </c>
      <c r="Q1062" s="86" t="s">
        <v>166</v>
      </c>
    </row>
    <row r="1063" spans="1:17" ht="15.75" x14ac:dyDescent="0.25">
      <c r="A1063" s="34" t="s">
        <v>147</v>
      </c>
      <c r="B1063" s="12" t="str">
        <f t="shared" si="64"/>
        <v>AbidjanSurabaya40</v>
      </c>
      <c r="C1063" s="13" t="str">
        <f>VLOOKUP(D1063,[1]equiv!$A:$B,2,FALSE)</f>
        <v>IVC</v>
      </c>
      <c r="D1063" s="81" t="s">
        <v>18</v>
      </c>
      <c r="E1063" s="82" t="s">
        <v>40</v>
      </c>
      <c r="F1063" s="83">
        <v>40</v>
      </c>
      <c r="G1063" s="12">
        <v>1395</v>
      </c>
      <c r="H1063" s="32">
        <v>185</v>
      </c>
      <c r="I1063" s="12" t="s">
        <v>32</v>
      </c>
      <c r="J1063" s="46">
        <v>0</v>
      </c>
      <c r="K1063" s="45">
        <f t="shared" si="66"/>
        <v>1580</v>
      </c>
      <c r="L1063" s="82" t="s">
        <v>170</v>
      </c>
      <c r="M1063" s="84">
        <v>45657</v>
      </c>
      <c r="N1063" s="68">
        <f t="shared" si="65"/>
        <v>1</v>
      </c>
      <c r="O1063" s="85" t="s">
        <v>149</v>
      </c>
      <c r="P1063" s="86" t="s">
        <v>137</v>
      </c>
      <c r="Q1063" s="86" t="s">
        <v>163</v>
      </c>
    </row>
    <row r="1064" spans="1:17" ht="15.75" x14ac:dyDescent="0.25">
      <c r="A1064" s="34" t="s">
        <v>182</v>
      </c>
      <c r="B1064" s="12" t="str">
        <f t="shared" si="64"/>
        <v>AbidjanSurabaya40</v>
      </c>
      <c r="C1064" s="13" t="str">
        <f>VLOOKUP(D1064,[1]equiv!$A:$B,2,FALSE)</f>
        <v>IVC</v>
      </c>
      <c r="D1064" s="81" t="s">
        <v>18</v>
      </c>
      <c r="E1064" s="82" t="s">
        <v>40</v>
      </c>
      <c r="F1064" s="83">
        <v>40</v>
      </c>
      <c r="G1064" s="12">
        <v>1665</v>
      </c>
      <c r="H1064" s="32" t="s">
        <v>47</v>
      </c>
      <c r="I1064" s="12" t="s">
        <v>32</v>
      </c>
      <c r="J1064" s="46">
        <v>0</v>
      </c>
      <c r="K1064" s="45">
        <f t="shared" si="66"/>
        <v>1665</v>
      </c>
      <c r="L1064" s="82" t="s">
        <v>170</v>
      </c>
      <c r="M1064" s="84">
        <v>45657</v>
      </c>
      <c r="N1064" s="68">
        <f t="shared" si="65"/>
        <v>0</v>
      </c>
      <c r="O1064" s="85" t="s">
        <v>184</v>
      </c>
      <c r="P1064" s="86" t="s">
        <v>177</v>
      </c>
      <c r="Q1064" s="86"/>
    </row>
    <row r="1065" spans="1:17" ht="15.75" x14ac:dyDescent="0.25">
      <c r="A1065" s="34" t="s">
        <v>152</v>
      </c>
      <c r="B1065" s="12" t="str">
        <f t="shared" si="64"/>
        <v>AbidjanTallinn20</v>
      </c>
      <c r="C1065" s="13" t="str">
        <f>VLOOKUP(D1065,[1]equiv!$A:$B,2,FALSE)</f>
        <v>IVC</v>
      </c>
      <c r="D1065" s="81" t="s">
        <v>18</v>
      </c>
      <c r="E1065" s="82" t="s">
        <v>194</v>
      </c>
      <c r="F1065" s="83">
        <v>20</v>
      </c>
      <c r="G1065" s="12">
        <v>1288</v>
      </c>
      <c r="H1065" s="32" t="s">
        <v>47</v>
      </c>
      <c r="I1065" s="12" t="s">
        <v>195</v>
      </c>
      <c r="J1065" s="46">
        <v>0</v>
      </c>
      <c r="K1065" s="45">
        <f t="shared" si="66"/>
        <v>1288</v>
      </c>
      <c r="L1065" s="82" t="s">
        <v>193</v>
      </c>
      <c r="M1065" s="84">
        <v>45657</v>
      </c>
      <c r="N1065" s="68">
        <f t="shared" si="65"/>
        <v>0</v>
      </c>
      <c r="O1065" s="85" t="s">
        <v>24</v>
      </c>
      <c r="P1065" s="86" t="s">
        <v>155</v>
      </c>
      <c r="Q1065" s="86" t="s">
        <v>154</v>
      </c>
    </row>
    <row r="1066" spans="1:17" ht="15.75" x14ac:dyDescent="0.25">
      <c r="A1066" s="34" t="s">
        <v>152</v>
      </c>
      <c r="B1066" s="12" t="str">
        <f t="shared" si="64"/>
        <v>AbidjanTallinn40</v>
      </c>
      <c r="C1066" s="13" t="str">
        <f>VLOOKUP(D1066,[1]equiv!$A:$B,2,FALSE)</f>
        <v>IVC</v>
      </c>
      <c r="D1066" s="81" t="s">
        <v>18</v>
      </c>
      <c r="E1066" s="82" t="s">
        <v>194</v>
      </c>
      <c r="F1066" s="83">
        <v>40</v>
      </c>
      <c r="G1066" s="12">
        <v>1261</v>
      </c>
      <c r="H1066" s="32" t="s">
        <v>47</v>
      </c>
      <c r="I1066" s="12" t="s">
        <v>20</v>
      </c>
      <c r="J1066" s="46">
        <v>0</v>
      </c>
      <c r="K1066" s="45">
        <f t="shared" si="66"/>
        <v>1261</v>
      </c>
      <c r="L1066" s="82" t="s">
        <v>193</v>
      </c>
      <c r="M1066" s="84">
        <v>45657</v>
      </c>
      <c r="N1066" s="68">
        <f t="shared" si="65"/>
        <v>0</v>
      </c>
      <c r="O1066" s="85" t="s">
        <v>24</v>
      </c>
      <c r="P1066" s="86" t="s">
        <v>155</v>
      </c>
      <c r="Q1066" s="86" t="s">
        <v>154</v>
      </c>
    </row>
    <row r="1067" spans="1:17" ht="15.75" x14ac:dyDescent="0.25">
      <c r="A1067" s="34" t="s">
        <v>147</v>
      </c>
      <c r="B1067" s="12" t="str">
        <f t="shared" si="64"/>
        <v>AbidjanTallinn20</v>
      </c>
      <c r="C1067" s="13" t="str">
        <f>VLOOKUP(D1067,[1]equiv!$A:$B,2,FALSE)</f>
        <v>IVC</v>
      </c>
      <c r="D1067" s="81" t="s">
        <v>18</v>
      </c>
      <c r="E1067" s="82" t="s">
        <v>194</v>
      </c>
      <c r="F1067" s="83">
        <v>20</v>
      </c>
      <c r="G1067" s="12">
        <v>897</v>
      </c>
      <c r="H1067" s="32" t="s">
        <v>47</v>
      </c>
      <c r="I1067" s="12" t="s">
        <v>20</v>
      </c>
      <c r="J1067" s="46">
        <v>0</v>
      </c>
      <c r="K1067" s="45">
        <f t="shared" si="66"/>
        <v>897</v>
      </c>
      <c r="L1067" s="82" t="s">
        <v>157</v>
      </c>
      <c r="M1067" s="84">
        <v>45657</v>
      </c>
      <c r="N1067" s="68">
        <f t="shared" si="65"/>
        <v>0</v>
      </c>
      <c r="O1067" s="85" t="s">
        <v>149</v>
      </c>
      <c r="P1067" s="86" t="s">
        <v>151</v>
      </c>
      <c r="Q1067" s="86" t="s">
        <v>166</v>
      </c>
    </row>
    <row r="1068" spans="1:17" ht="15.75" x14ac:dyDescent="0.25">
      <c r="A1068" s="34" t="s">
        <v>144</v>
      </c>
      <c r="B1068" s="12" t="str">
        <f t="shared" si="64"/>
        <v>AbidjanTallinn20</v>
      </c>
      <c r="C1068" s="13" t="str">
        <f>VLOOKUP(D1068,[1]equiv!$A:$B,2,FALSE)</f>
        <v>IVC</v>
      </c>
      <c r="D1068" s="81" t="s">
        <v>18</v>
      </c>
      <c r="E1068" s="82" t="s">
        <v>194</v>
      </c>
      <c r="F1068" s="83">
        <v>20</v>
      </c>
      <c r="G1068" s="12">
        <v>1422</v>
      </c>
      <c r="H1068" s="32" t="s">
        <v>47</v>
      </c>
      <c r="I1068" s="12" t="s">
        <v>20</v>
      </c>
      <c r="J1068" s="46">
        <v>0</v>
      </c>
      <c r="K1068" s="45">
        <f t="shared" si="66"/>
        <v>1422</v>
      </c>
      <c r="L1068" s="82" t="s">
        <v>196</v>
      </c>
      <c r="M1068" s="84">
        <v>45657</v>
      </c>
      <c r="N1068" s="68">
        <f t="shared" si="65"/>
        <v>0</v>
      </c>
      <c r="O1068" s="85" t="s">
        <v>129</v>
      </c>
      <c r="P1068" s="86" t="s">
        <v>137</v>
      </c>
      <c r="Q1068" s="86" t="s">
        <v>197</v>
      </c>
    </row>
    <row r="1069" spans="1:17" ht="15.75" x14ac:dyDescent="0.25">
      <c r="A1069" s="34" t="s">
        <v>144</v>
      </c>
      <c r="B1069" s="12" t="str">
        <f t="shared" si="64"/>
        <v>AbidjanTallinn40</v>
      </c>
      <c r="C1069" s="13" t="str">
        <f>VLOOKUP(D1069,[1]equiv!$A:$B,2,FALSE)</f>
        <v>IVC</v>
      </c>
      <c r="D1069" s="81" t="s">
        <v>18</v>
      </c>
      <c r="E1069" s="82" t="s">
        <v>194</v>
      </c>
      <c r="F1069" s="83">
        <v>40</v>
      </c>
      <c r="G1069" s="12">
        <v>1390</v>
      </c>
      <c r="H1069" s="32" t="s">
        <v>47</v>
      </c>
      <c r="I1069" s="12" t="s">
        <v>20</v>
      </c>
      <c r="J1069" s="46">
        <v>0</v>
      </c>
      <c r="K1069" s="45">
        <f t="shared" si="66"/>
        <v>1390</v>
      </c>
      <c r="L1069" s="82" t="s">
        <v>196</v>
      </c>
      <c r="M1069" s="84">
        <v>45657</v>
      </c>
      <c r="N1069" s="68">
        <f t="shared" si="65"/>
        <v>0</v>
      </c>
      <c r="O1069" s="87" t="s">
        <v>129</v>
      </c>
      <c r="P1069" s="86" t="s">
        <v>137</v>
      </c>
      <c r="Q1069" s="86" t="s">
        <v>197</v>
      </c>
    </row>
    <row r="1070" spans="1:17" ht="15.75" x14ac:dyDescent="0.25">
      <c r="A1070" s="34" t="s">
        <v>147</v>
      </c>
      <c r="B1070" s="12" t="str">
        <f t="shared" si="64"/>
        <v>AbidjanTallinn40</v>
      </c>
      <c r="C1070" s="13" t="str">
        <f>VLOOKUP(D1070,[1]equiv!$A:$B,2,FALSE)</f>
        <v>IVC</v>
      </c>
      <c r="D1070" s="81" t="s">
        <v>18</v>
      </c>
      <c r="E1070" s="82" t="s">
        <v>194</v>
      </c>
      <c r="F1070" s="83">
        <v>40</v>
      </c>
      <c r="G1070" s="12">
        <v>829</v>
      </c>
      <c r="H1070" s="32" t="s">
        <v>47</v>
      </c>
      <c r="I1070" s="12" t="s">
        <v>20</v>
      </c>
      <c r="J1070" s="46">
        <v>0</v>
      </c>
      <c r="K1070" s="45">
        <f t="shared" si="66"/>
        <v>829</v>
      </c>
      <c r="L1070" s="82" t="s">
        <v>157</v>
      </c>
      <c r="M1070" s="84">
        <v>45657</v>
      </c>
      <c r="N1070" s="68">
        <f t="shared" si="65"/>
        <v>0</v>
      </c>
      <c r="O1070" s="85" t="s">
        <v>149</v>
      </c>
      <c r="P1070" s="86" t="s">
        <v>151</v>
      </c>
      <c r="Q1070" s="86" t="s">
        <v>166</v>
      </c>
    </row>
    <row r="1071" spans="1:17" ht="15.75" x14ac:dyDescent="0.25">
      <c r="A1071" s="34" t="s">
        <v>139</v>
      </c>
      <c r="B1071" s="12" t="str">
        <f t="shared" si="64"/>
        <v>AbidjanValencia40</v>
      </c>
      <c r="C1071" s="13" t="str">
        <f>VLOOKUP(D1071,[1]equiv!$A:$B,2,FALSE)</f>
        <v>IVC</v>
      </c>
      <c r="D1071" s="81" t="s">
        <v>18</v>
      </c>
      <c r="E1071" s="82" t="s">
        <v>35</v>
      </c>
      <c r="F1071" s="83">
        <v>40</v>
      </c>
      <c r="G1071" s="12">
        <v>1227</v>
      </c>
      <c r="H1071" s="32">
        <v>135</v>
      </c>
      <c r="I1071" s="12" t="s">
        <v>20</v>
      </c>
      <c r="J1071" s="46">
        <v>0</v>
      </c>
      <c r="K1071" s="45">
        <f t="shared" si="66"/>
        <v>1362</v>
      </c>
      <c r="L1071" s="82" t="s">
        <v>198</v>
      </c>
      <c r="M1071" s="84">
        <v>45657</v>
      </c>
      <c r="N1071" s="68">
        <f t="shared" si="65"/>
        <v>1</v>
      </c>
      <c r="O1071" s="85" t="s">
        <v>141</v>
      </c>
      <c r="P1071" s="86" t="s">
        <v>142</v>
      </c>
      <c r="Q1071" s="86" t="s">
        <v>163</v>
      </c>
    </row>
    <row r="1072" spans="1:17" ht="15.75" x14ac:dyDescent="0.25">
      <c r="A1072" s="34" t="s">
        <v>147</v>
      </c>
      <c r="B1072" s="12" t="str">
        <f t="shared" si="64"/>
        <v>AbidjanValencia20</v>
      </c>
      <c r="C1072" s="13" t="str">
        <f>VLOOKUP(D1072,[1]equiv!$A:$B,2,FALSE)</f>
        <v>IVC</v>
      </c>
      <c r="D1072" s="81" t="s">
        <v>18</v>
      </c>
      <c r="E1072" s="82" t="s">
        <v>35</v>
      </c>
      <c r="F1072" s="83">
        <v>20</v>
      </c>
      <c r="G1072" s="12">
        <v>717</v>
      </c>
      <c r="H1072" s="32">
        <v>150</v>
      </c>
      <c r="I1072" s="12" t="s">
        <v>20</v>
      </c>
      <c r="J1072" s="46">
        <v>0</v>
      </c>
      <c r="K1072" s="45">
        <f t="shared" si="66"/>
        <v>867</v>
      </c>
      <c r="L1072" s="82" t="s">
        <v>199</v>
      </c>
      <c r="M1072" s="84">
        <v>45657</v>
      </c>
      <c r="N1072" s="68">
        <f t="shared" si="65"/>
        <v>1</v>
      </c>
      <c r="O1072" s="85" t="s">
        <v>149</v>
      </c>
      <c r="P1072" s="86" t="s">
        <v>162</v>
      </c>
      <c r="Q1072" s="86" t="s">
        <v>163</v>
      </c>
    </row>
    <row r="1073" spans="1:17" ht="15.75" x14ac:dyDescent="0.25">
      <c r="A1073" s="34" t="s">
        <v>200</v>
      </c>
      <c r="B1073" s="12" t="str">
        <f t="shared" si="64"/>
        <v>AbidjanValencia20</v>
      </c>
      <c r="C1073" s="13" t="str">
        <f>VLOOKUP(D1073,[1]equiv!$A:$B,2,FALSE)</f>
        <v>IVC</v>
      </c>
      <c r="D1073" s="81" t="s">
        <v>18</v>
      </c>
      <c r="E1073" s="82" t="s">
        <v>35</v>
      </c>
      <c r="F1073" s="83">
        <v>20</v>
      </c>
      <c r="G1073" s="12">
        <v>706</v>
      </c>
      <c r="H1073" s="32" t="s">
        <v>47</v>
      </c>
      <c r="I1073" s="12" t="s">
        <v>20</v>
      </c>
      <c r="J1073" s="46">
        <v>0</v>
      </c>
      <c r="K1073" s="45">
        <f t="shared" si="66"/>
        <v>706</v>
      </c>
      <c r="L1073" s="82" t="s">
        <v>201</v>
      </c>
      <c r="M1073" s="84">
        <v>45657</v>
      </c>
      <c r="N1073" s="68">
        <f t="shared" si="65"/>
        <v>0</v>
      </c>
      <c r="O1073" s="85" t="s">
        <v>202</v>
      </c>
      <c r="P1073" s="86" t="s">
        <v>137</v>
      </c>
      <c r="Q1073" s="86"/>
    </row>
    <row r="1074" spans="1:17" ht="15.75" x14ac:dyDescent="0.25">
      <c r="A1074" s="34" t="s">
        <v>139</v>
      </c>
      <c r="B1074" s="12" t="str">
        <f t="shared" si="64"/>
        <v>AbidjanValencia20</v>
      </c>
      <c r="C1074" s="13" t="str">
        <f>VLOOKUP(D1074,[1]equiv!$A:$B,2,FALSE)</f>
        <v>IVC</v>
      </c>
      <c r="D1074" s="81" t="s">
        <v>18</v>
      </c>
      <c r="E1074" s="82" t="s">
        <v>35</v>
      </c>
      <c r="F1074" s="83">
        <v>20</v>
      </c>
      <c r="G1074" s="12">
        <v>976</v>
      </c>
      <c r="H1074" s="32">
        <v>135</v>
      </c>
      <c r="I1074" s="12" t="s">
        <v>20</v>
      </c>
      <c r="J1074" s="46">
        <v>0</v>
      </c>
      <c r="K1074" s="45">
        <f t="shared" si="66"/>
        <v>1111</v>
      </c>
      <c r="L1074" s="82" t="s">
        <v>136</v>
      </c>
      <c r="M1074" s="84">
        <v>45657</v>
      </c>
      <c r="N1074" s="68">
        <f t="shared" si="65"/>
        <v>1</v>
      </c>
      <c r="O1074" s="85" t="s">
        <v>141</v>
      </c>
      <c r="P1074" s="86" t="s">
        <v>142</v>
      </c>
      <c r="Q1074" s="86" t="s">
        <v>163</v>
      </c>
    </row>
    <row r="1075" spans="1:17" ht="15.75" x14ac:dyDescent="0.25">
      <c r="A1075" s="34" t="s">
        <v>139</v>
      </c>
      <c r="B1075" s="12" t="str">
        <f t="shared" si="64"/>
        <v>AbidjanValencia20</v>
      </c>
      <c r="C1075" s="13" t="str">
        <f>VLOOKUP(D1075,[1]equiv!$A:$B,2,FALSE)</f>
        <v>IVC</v>
      </c>
      <c r="D1075" s="81" t="s">
        <v>18</v>
      </c>
      <c r="E1075" s="82" t="s">
        <v>35</v>
      </c>
      <c r="F1075" s="83">
        <v>20</v>
      </c>
      <c r="G1075" s="12">
        <v>771</v>
      </c>
      <c r="H1075" s="32">
        <v>135</v>
      </c>
      <c r="I1075" s="12" t="s">
        <v>20</v>
      </c>
      <c r="J1075" s="46">
        <v>0</v>
      </c>
      <c r="K1075" s="45">
        <f t="shared" si="66"/>
        <v>906</v>
      </c>
      <c r="L1075" s="82" t="s">
        <v>145</v>
      </c>
      <c r="M1075" s="84">
        <v>45657</v>
      </c>
      <c r="N1075" s="68">
        <f t="shared" si="65"/>
        <v>1</v>
      </c>
      <c r="O1075" s="85" t="s">
        <v>141</v>
      </c>
      <c r="P1075" s="86" t="s">
        <v>142</v>
      </c>
      <c r="Q1075" s="86" t="s">
        <v>163</v>
      </c>
    </row>
    <row r="1076" spans="1:17" ht="15.75" x14ac:dyDescent="0.25">
      <c r="A1076" s="34" t="s">
        <v>144</v>
      </c>
      <c r="B1076" s="12" t="str">
        <f t="shared" si="64"/>
        <v>AbidjanValencia20</v>
      </c>
      <c r="C1076" s="13" t="str">
        <f>VLOOKUP(D1076,[1]equiv!$A:$B,2,FALSE)</f>
        <v>IVC</v>
      </c>
      <c r="D1076" s="81" t="s">
        <v>18</v>
      </c>
      <c r="E1076" s="82" t="s">
        <v>35</v>
      </c>
      <c r="F1076" s="83">
        <v>20</v>
      </c>
      <c r="G1076" s="12">
        <v>760</v>
      </c>
      <c r="H1076" s="32" t="s">
        <v>47</v>
      </c>
      <c r="I1076" s="12" t="s">
        <v>20</v>
      </c>
      <c r="J1076" s="46">
        <v>0</v>
      </c>
      <c r="K1076" s="45">
        <f t="shared" si="66"/>
        <v>760</v>
      </c>
      <c r="L1076" s="82" t="s">
        <v>203</v>
      </c>
      <c r="M1076" s="84">
        <v>45657</v>
      </c>
      <c r="N1076" s="68">
        <f t="shared" si="65"/>
        <v>0</v>
      </c>
      <c r="O1076" s="85" t="s">
        <v>129</v>
      </c>
      <c r="P1076" s="86" t="s">
        <v>137</v>
      </c>
      <c r="Q1076" s="86" t="s">
        <v>204</v>
      </c>
    </row>
    <row r="1077" spans="1:17" ht="15.75" x14ac:dyDescent="0.25">
      <c r="A1077" s="34" t="s">
        <v>144</v>
      </c>
      <c r="B1077" s="12" t="str">
        <f t="shared" si="64"/>
        <v>AbidjanValencia40</v>
      </c>
      <c r="C1077" s="13" t="str">
        <f>VLOOKUP(D1077,[1]equiv!$A:$B,2,FALSE)</f>
        <v>IVC</v>
      </c>
      <c r="D1077" s="81" t="s">
        <v>18</v>
      </c>
      <c r="E1077" s="82" t="s">
        <v>35</v>
      </c>
      <c r="F1077" s="83">
        <v>40</v>
      </c>
      <c r="G1077" s="12">
        <v>902</v>
      </c>
      <c r="H1077" s="32" t="s">
        <v>47</v>
      </c>
      <c r="I1077" s="12" t="s">
        <v>20</v>
      </c>
      <c r="J1077" s="46">
        <v>0</v>
      </c>
      <c r="K1077" s="45">
        <f t="shared" si="66"/>
        <v>902</v>
      </c>
      <c r="L1077" s="82" t="s">
        <v>203</v>
      </c>
      <c r="M1077" s="84">
        <v>45657</v>
      </c>
      <c r="N1077" s="68">
        <f t="shared" si="65"/>
        <v>0</v>
      </c>
      <c r="O1077" s="87" t="s">
        <v>129</v>
      </c>
      <c r="P1077" s="86" t="s">
        <v>137</v>
      </c>
      <c r="Q1077" s="86" t="s">
        <v>204</v>
      </c>
    </row>
    <row r="1078" spans="1:17" ht="15.75" x14ac:dyDescent="0.25">
      <c r="A1078" s="34" t="s">
        <v>147</v>
      </c>
      <c r="B1078" s="12" t="str">
        <f t="shared" si="64"/>
        <v>AbidjanValencia40</v>
      </c>
      <c r="C1078" s="13" t="str">
        <f>VLOOKUP(D1078,[1]equiv!$A:$B,2,FALSE)</f>
        <v>IVC</v>
      </c>
      <c r="D1078" s="81" t="s">
        <v>18</v>
      </c>
      <c r="E1078" s="82" t="s">
        <v>35</v>
      </c>
      <c r="F1078" s="83">
        <v>40</v>
      </c>
      <c r="G1078" s="12">
        <v>1279</v>
      </c>
      <c r="H1078" s="32">
        <v>185</v>
      </c>
      <c r="I1078" s="12" t="s">
        <v>20</v>
      </c>
      <c r="J1078" s="46">
        <v>0</v>
      </c>
      <c r="K1078" s="45">
        <f t="shared" si="66"/>
        <v>1464</v>
      </c>
      <c r="L1078" s="82" t="s">
        <v>199</v>
      </c>
      <c r="M1078" s="84">
        <v>45657</v>
      </c>
      <c r="N1078" s="68">
        <f t="shared" si="65"/>
        <v>1</v>
      </c>
      <c r="O1078" s="87" t="s">
        <v>149</v>
      </c>
      <c r="P1078" s="86" t="s">
        <v>162</v>
      </c>
      <c r="Q1078" s="86" t="s">
        <v>163</v>
      </c>
    </row>
    <row r="1079" spans="1:17" ht="15.75" x14ac:dyDescent="0.25">
      <c r="A1079" s="34" t="s">
        <v>144</v>
      </c>
      <c r="B1079" s="12" t="str">
        <f t="shared" si="64"/>
        <v>ApapaAmsterdam20</v>
      </c>
      <c r="C1079" s="13" t="str">
        <f>VLOOKUP(D1079,[1]equiv!$A:$B,2,FALSE)</f>
        <v>NIG</v>
      </c>
      <c r="D1079" s="81" t="s">
        <v>44</v>
      </c>
      <c r="E1079" s="82" t="s">
        <v>25</v>
      </c>
      <c r="F1079" s="83">
        <v>20</v>
      </c>
      <c r="G1079" s="12">
        <v>943</v>
      </c>
      <c r="H1079" s="32" t="s">
        <v>47</v>
      </c>
      <c r="I1079" s="12" t="s">
        <v>20</v>
      </c>
      <c r="J1079" s="46">
        <v>0</v>
      </c>
      <c r="K1079" s="45">
        <f t="shared" si="66"/>
        <v>943</v>
      </c>
      <c r="L1079" s="82" t="s">
        <v>186</v>
      </c>
      <c r="M1079" s="84">
        <v>45657</v>
      </c>
      <c r="N1079" s="68">
        <f t="shared" si="65"/>
        <v>0</v>
      </c>
      <c r="O1079" s="85" t="s">
        <v>129</v>
      </c>
      <c r="P1079" s="86" t="s">
        <v>137</v>
      </c>
      <c r="Q1079" s="86" t="s">
        <v>146</v>
      </c>
    </row>
    <row r="1080" spans="1:17" ht="15.75" x14ac:dyDescent="0.25">
      <c r="A1080" s="34" t="s">
        <v>144</v>
      </c>
      <c r="B1080" s="12" t="str">
        <f t="shared" si="64"/>
        <v>ApapaAmsterdam40</v>
      </c>
      <c r="C1080" s="13" t="str">
        <f>VLOOKUP(D1080,[1]equiv!$A:$B,2,FALSE)</f>
        <v>NIG</v>
      </c>
      <c r="D1080" s="81" t="s">
        <v>44</v>
      </c>
      <c r="E1080" s="82" t="s">
        <v>25</v>
      </c>
      <c r="F1080" s="83">
        <v>40</v>
      </c>
      <c r="G1080" s="12">
        <v>1348</v>
      </c>
      <c r="H1080" s="32" t="s">
        <v>47</v>
      </c>
      <c r="I1080" s="12" t="s">
        <v>20</v>
      </c>
      <c r="J1080" s="46">
        <v>0</v>
      </c>
      <c r="K1080" s="45">
        <f t="shared" si="66"/>
        <v>1348</v>
      </c>
      <c r="L1080" s="82" t="s">
        <v>186</v>
      </c>
      <c r="M1080" s="84">
        <v>45657</v>
      </c>
      <c r="N1080" s="68">
        <f t="shared" si="65"/>
        <v>0</v>
      </c>
      <c r="O1080" s="85" t="s">
        <v>129</v>
      </c>
      <c r="P1080" s="86" t="s">
        <v>137</v>
      </c>
      <c r="Q1080" s="86" t="s">
        <v>146</v>
      </c>
    </row>
    <row r="1081" spans="1:17" ht="15.75" x14ac:dyDescent="0.25">
      <c r="A1081" s="34" t="s">
        <v>147</v>
      </c>
      <c r="B1081" s="12" t="str">
        <f t="shared" si="64"/>
        <v>ApapaAmsterdam20</v>
      </c>
      <c r="C1081" s="13" t="str">
        <f>VLOOKUP(D1081,[1]equiv!$A:$B,2,FALSE)</f>
        <v>NIG</v>
      </c>
      <c r="D1081" s="81" t="s">
        <v>44</v>
      </c>
      <c r="E1081" s="82" t="s">
        <v>25</v>
      </c>
      <c r="F1081" s="83">
        <v>20</v>
      </c>
      <c r="G1081" s="12">
        <v>947</v>
      </c>
      <c r="H1081" s="32">
        <v>95</v>
      </c>
      <c r="I1081" s="12" t="s">
        <v>20</v>
      </c>
      <c r="J1081" s="46">
        <v>0</v>
      </c>
      <c r="K1081" s="45">
        <f t="shared" si="66"/>
        <v>1042</v>
      </c>
      <c r="L1081" s="82" t="s">
        <v>148</v>
      </c>
      <c r="M1081" s="84">
        <v>45657</v>
      </c>
      <c r="N1081" s="68">
        <f t="shared" si="65"/>
        <v>1</v>
      </c>
      <c r="O1081" s="87" t="s">
        <v>149</v>
      </c>
      <c r="P1081" s="86" t="s">
        <v>205</v>
      </c>
      <c r="Q1081" s="86" t="s">
        <v>206</v>
      </c>
    </row>
    <row r="1082" spans="1:17" ht="15.75" x14ac:dyDescent="0.25">
      <c r="A1082" s="34" t="s">
        <v>147</v>
      </c>
      <c r="B1082" s="12" t="str">
        <f t="shared" si="64"/>
        <v>ApapaAmsterdam40</v>
      </c>
      <c r="C1082" s="13" t="str">
        <f>VLOOKUP(D1082,[1]equiv!$A:$B,2,FALSE)</f>
        <v>NIG</v>
      </c>
      <c r="D1082" s="81" t="s">
        <v>44</v>
      </c>
      <c r="E1082" s="82" t="s">
        <v>25</v>
      </c>
      <c r="F1082" s="83">
        <v>40</v>
      </c>
      <c r="G1082" s="12">
        <v>1179</v>
      </c>
      <c r="H1082" s="32">
        <v>150</v>
      </c>
      <c r="I1082" s="12" t="s">
        <v>20</v>
      </c>
      <c r="J1082" s="46">
        <v>0</v>
      </c>
      <c r="K1082" s="45">
        <f t="shared" si="66"/>
        <v>1329</v>
      </c>
      <c r="L1082" s="82" t="s">
        <v>148</v>
      </c>
      <c r="M1082" s="84">
        <v>45657</v>
      </c>
      <c r="N1082" s="68">
        <f t="shared" si="65"/>
        <v>1</v>
      </c>
      <c r="O1082" s="87" t="s">
        <v>149</v>
      </c>
      <c r="P1082" s="86" t="s">
        <v>205</v>
      </c>
      <c r="Q1082" s="86" t="s">
        <v>206</v>
      </c>
    </row>
    <row r="1083" spans="1:17" ht="15.75" x14ac:dyDescent="0.25">
      <c r="A1083" s="34" t="s">
        <v>147</v>
      </c>
      <c r="B1083" s="12" t="str">
        <f t="shared" si="64"/>
        <v>ApapaAntwerp20</v>
      </c>
      <c r="C1083" s="13" t="str">
        <f>VLOOKUP(D1083,[1]equiv!$A:$B,2,FALSE)</f>
        <v>NIG</v>
      </c>
      <c r="D1083" s="81" t="s">
        <v>44</v>
      </c>
      <c r="E1083" s="82" t="s">
        <v>19</v>
      </c>
      <c r="F1083" s="83">
        <v>20</v>
      </c>
      <c r="G1083" s="12">
        <v>722</v>
      </c>
      <c r="H1083" s="32">
        <v>95</v>
      </c>
      <c r="I1083" s="12" t="s">
        <v>20</v>
      </c>
      <c r="J1083" s="46">
        <v>0</v>
      </c>
      <c r="K1083" s="45">
        <f t="shared" si="66"/>
        <v>817</v>
      </c>
      <c r="L1083" s="82" t="s">
        <v>167</v>
      </c>
      <c r="M1083" s="84">
        <v>45657</v>
      </c>
      <c r="N1083" s="68">
        <f t="shared" si="65"/>
        <v>1</v>
      </c>
      <c r="O1083" s="85" t="s">
        <v>149</v>
      </c>
      <c r="P1083" s="86" t="s">
        <v>150</v>
      </c>
      <c r="Q1083" s="86" t="s">
        <v>151</v>
      </c>
    </row>
    <row r="1084" spans="1:17" ht="15.75" x14ac:dyDescent="0.25">
      <c r="A1084" s="34" t="s">
        <v>147</v>
      </c>
      <c r="B1084" s="12" t="str">
        <f t="shared" si="64"/>
        <v>ApapaAntwerp40</v>
      </c>
      <c r="C1084" s="13" t="str">
        <f>VLOOKUP(D1084,[1]equiv!$A:$B,2,FALSE)</f>
        <v>NIG</v>
      </c>
      <c r="D1084" s="81" t="s">
        <v>44</v>
      </c>
      <c r="E1084" s="82" t="s">
        <v>19</v>
      </c>
      <c r="F1084" s="83">
        <v>40</v>
      </c>
      <c r="G1084" s="12">
        <v>919</v>
      </c>
      <c r="H1084" s="32">
        <v>150</v>
      </c>
      <c r="I1084" s="12" t="s">
        <v>20</v>
      </c>
      <c r="J1084" s="46">
        <v>0</v>
      </c>
      <c r="K1084" s="45">
        <f t="shared" si="66"/>
        <v>1069</v>
      </c>
      <c r="L1084" s="82" t="s">
        <v>167</v>
      </c>
      <c r="M1084" s="84">
        <v>45657</v>
      </c>
      <c r="N1084" s="68">
        <f t="shared" si="65"/>
        <v>1</v>
      </c>
      <c r="O1084" s="87" t="s">
        <v>149</v>
      </c>
      <c r="P1084" s="86" t="s">
        <v>150</v>
      </c>
      <c r="Q1084" s="86" t="s">
        <v>151</v>
      </c>
    </row>
    <row r="1085" spans="1:17" ht="15.75" x14ac:dyDescent="0.25">
      <c r="A1085" s="34" t="s">
        <v>144</v>
      </c>
      <c r="B1085" s="12" t="str">
        <f t="shared" si="64"/>
        <v>ApapaAntwerp20</v>
      </c>
      <c r="C1085" s="13" t="str">
        <f>VLOOKUP(D1085,[1]equiv!$A:$B,2,FALSE)</f>
        <v>NIG</v>
      </c>
      <c r="D1085" s="81" t="s">
        <v>44</v>
      </c>
      <c r="E1085" s="82" t="s">
        <v>19</v>
      </c>
      <c r="F1085" s="83">
        <v>20</v>
      </c>
      <c r="G1085" s="12">
        <v>666</v>
      </c>
      <c r="H1085" s="32" t="s">
        <v>47</v>
      </c>
      <c r="I1085" s="12" t="s">
        <v>20</v>
      </c>
      <c r="J1085" s="46">
        <v>0</v>
      </c>
      <c r="K1085" s="45">
        <f t="shared" si="66"/>
        <v>666</v>
      </c>
      <c r="L1085" s="82" t="s">
        <v>207</v>
      </c>
      <c r="M1085" s="84">
        <v>45657</v>
      </c>
      <c r="N1085" s="68">
        <f t="shared" si="65"/>
        <v>0</v>
      </c>
      <c r="O1085" s="85" t="s">
        <v>129</v>
      </c>
      <c r="P1085" s="86" t="s">
        <v>137</v>
      </c>
      <c r="Q1085" s="86" t="s">
        <v>146</v>
      </c>
    </row>
    <row r="1086" spans="1:17" ht="15.75" x14ac:dyDescent="0.25">
      <c r="A1086" s="34" t="s">
        <v>144</v>
      </c>
      <c r="B1086" s="12" t="str">
        <f t="shared" si="64"/>
        <v>ApapaAntwerp40</v>
      </c>
      <c r="C1086" s="13" t="str">
        <f>VLOOKUP(D1086,[1]equiv!$A:$B,2,FALSE)</f>
        <v>NIG</v>
      </c>
      <c r="D1086" s="81" t="s">
        <v>44</v>
      </c>
      <c r="E1086" s="82" t="s">
        <v>19</v>
      </c>
      <c r="F1086" s="83">
        <v>40</v>
      </c>
      <c r="G1086" s="12">
        <v>934</v>
      </c>
      <c r="H1086" s="32" t="s">
        <v>47</v>
      </c>
      <c r="I1086" s="12" t="s">
        <v>20</v>
      </c>
      <c r="J1086" s="46">
        <v>0</v>
      </c>
      <c r="K1086" s="45">
        <f t="shared" si="66"/>
        <v>934</v>
      </c>
      <c r="L1086" s="82" t="s">
        <v>207</v>
      </c>
      <c r="M1086" s="84">
        <v>45657</v>
      </c>
      <c r="N1086" s="68">
        <f t="shared" si="65"/>
        <v>0</v>
      </c>
      <c r="O1086" s="85" t="s">
        <v>129</v>
      </c>
      <c r="P1086" s="86" t="s">
        <v>137</v>
      </c>
      <c r="Q1086" s="86" t="s">
        <v>146</v>
      </c>
    </row>
    <row r="1087" spans="1:17" ht="15.75" x14ac:dyDescent="0.25">
      <c r="A1087" s="34" t="s">
        <v>147</v>
      </c>
      <c r="B1087" s="12" t="str">
        <f t="shared" si="64"/>
        <v>ApapaBarcelona20</v>
      </c>
      <c r="C1087" s="13" t="str">
        <f>VLOOKUP(D1087,[1]equiv!$A:$B,2,FALSE)</f>
        <v>NIG</v>
      </c>
      <c r="D1087" s="81" t="s">
        <v>44</v>
      </c>
      <c r="E1087" s="82" t="s">
        <v>23</v>
      </c>
      <c r="F1087" s="83">
        <v>20</v>
      </c>
      <c r="G1087" s="12">
        <v>747</v>
      </c>
      <c r="H1087" s="32">
        <v>95</v>
      </c>
      <c r="I1087" s="12" t="s">
        <v>20</v>
      </c>
      <c r="J1087" s="46">
        <v>0</v>
      </c>
      <c r="K1087" s="45">
        <f t="shared" si="66"/>
        <v>842</v>
      </c>
      <c r="L1087" s="82" t="s">
        <v>153</v>
      </c>
      <c r="M1087" s="84">
        <v>45657</v>
      </c>
      <c r="N1087" s="68">
        <f t="shared" si="65"/>
        <v>1</v>
      </c>
      <c r="O1087" s="87" t="s">
        <v>149</v>
      </c>
      <c r="P1087" s="86" t="s">
        <v>162</v>
      </c>
      <c r="Q1087" s="86" t="s">
        <v>163</v>
      </c>
    </row>
    <row r="1088" spans="1:17" ht="15.75" x14ac:dyDescent="0.25">
      <c r="A1088" s="34" t="s">
        <v>147</v>
      </c>
      <c r="B1088" s="12" t="str">
        <f t="shared" si="64"/>
        <v>ApapaBarcelona40</v>
      </c>
      <c r="C1088" s="13" t="str">
        <f>VLOOKUP(D1088,[1]equiv!$A:$B,2,FALSE)</f>
        <v>NIG</v>
      </c>
      <c r="D1088" s="81" t="s">
        <v>44</v>
      </c>
      <c r="E1088" s="82" t="s">
        <v>23</v>
      </c>
      <c r="F1088" s="83">
        <v>40</v>
      </c>
      <c r="G1088" s="12">
        <v>879</v>
      </c>
      <c r="H1088" s="32">
        <v>150</v>
      </c>
      <c r="I1088" s="12" t="s">
        <v>20</v>
      </c>
      <c r="J1088" s="46">
        <v>0</v>
      </c>
      <c r="K1088" s="45">
        <f t="shared" si="66"/>
        <v>1029</v>
      </c>
      <c r="L1088" s="82" t="s">
        <v>153</v>
      </c>
      <c r="M1088" s="84">
        <v>45657</v>
      </c>
      <c r="N1088" s="68">
        <f t="shared" si="65"/>
        <v>1</v>
      </c>
      <c r="O1088" s="85" t="s">
        <v>149</v>
      </c>
      <c r="P1088" s="86" t="s">
        <v>162</v>
      </c>
      <c r="Q1088" s="86" t="s">
        <v>163</v>
      </c>
    </row>
    <row r="1089" spans="1:17" ht="15.75" x14ac:dyDescent="0.25">
      <c r="A1089" s="34" t="s">
        <v>144</v>
      </c>
      <c r="B1089" s="12" t="str">
        <f t="shared" si="64"/>
        <v>ApapaBatam40</v>
      </c>
      <c r="C1089" s="13" t="str">
        <f>VLOOKUP(D1089,[1]equiv!$A:$B,2,FALSE)</f>
        <v>NIG</v>
      </c>
      <c r="D1089" s="81" t="s">
        <v>44</v>
      </c>
      <c r="E1089" s="82" t="s">
        <v>36</v>
      </c>
      <c r="F1089" s="83">
        <v>40</v>
      </c>
      <c r="G1089" s="12">
        <v>1265</v>
      </c>
      <c r="H1089" s="32" t="s">
        <v>47</v>
      </c>
      <c r="I1089" s="12" t="s">
        <v>32</v>
      </c>
      <c r="J1089" s="46">
        <v>0</v>
      </c>
      <c r="K1089" s="45">
        <f t="shared" si="66"/>
        <v>1265</v>
      </c>
      <c r="L1089" s="82" t="s">
        <v>208</v>
      </c>
      <c r="M1089" s="84">
        <v>45657</v>
      </c>
      <c r="N1089" s="68">
        <f t="shared" si="65"/>
        <v>0</v>
      </c>
      <c r="O1089" s="87" t="s">
        <v>129</v>
      </c>
      <c r="P1089" s="86" t="s">
        <v>161</v>
      </c>
      <c r="Q1089" s="86" t="s">
        <v>166</v>
      </c>
    </row>
    <row r="1090" spans="1:17" ht="15.75" x14ac:dyDescent="0.25">
      <c r="A1090" s="34" t="s">
        <v>144</v>
      </c>
      <c r="B1090" s="12" t="str">
        <f t="shared" si="64"/>
        <v>ApapaBatam20</v>
      </c>
      <c r="C1090" s="13" t="str">
        <f>VLOOKUP(D1090,[1]equiv!$A:$B,2,FALSE)</f>
        <v>NIG</v>
      </c>
      <c r="D1090" s="81" t="s">
        <v>44</v>
      </c>
      <c r="E1090" s="82" t="s">
        <v>36</v>
      </c>
      <c r="F1090" s="83">
        <v>20</v>
      </c>
      <c r="G1090" s="12">
        <v>1165</v>
      </c>
      <c r="H1090" s="32" t="s">
        <v>47</v>
      </c>
      <c r="I1090" s="12" t="s">
        <v>32</v>
      </c>
      <c r="J1090" s="46">
        <v>0</v>
      </c>
      <c r="K1090" s="45">
        <f t="shared" si="66"/>
        <v>1165</v>
      </c>
      <c r="L1090" s="82" t="s">
        <v>208</v>
      </c>
      <c r="M1090" s="84">
        <v>45657</v>
      </c>
      <c r="N1090" s="68">
        <f t="shared" si="65"/>
        <v>0</v>
      </c>
      <c r="O1090" s="85" t="s">
        <v>129</v>
      </c>
      <c r="P1090" s="86" t="s">
        <v>161</v>
      </c>
      <c r="Q1090" s="86" t="s">
        <v>166</v>
      </c>
    </row>
    <row r="1091" spans="1:17" ht="15.75" x14ac:dyDescent="0.25">
      <c r="A1091" s="34" t="s">
        <v>147</v>
      </c>
      <c r="B1091" s="12" t="str">
        <f t="shared" si="64"/>
        <v>ApapaBatam20</v>
      </c>
      <c r="C1091" s="13" t="str">
        <f>VLOOKUP(D1091,[1]equiv!$A:$B,2,FALSE)</f>
        <v>NIG</v>
      </c>
      <c r="D1091" s="81" t="s">
        <v>44</v>
      </c>
      <c r="E1091" s="82" t="s">
        <v>36</v>
      </c>
      <c r="F1091" s="83">
        <v>20</v>
      </c>
      <c r="G1091" s="12">
        <v>1156</v>
      </c>
      <c r="H1091" s="32">
        <v>160</v>
      </c>
      <c r="I1091" s="12" t="s">
        <v>32</v>
      </c>
      <c r="J1091" s="46">
        <v>0</v>
      </c>
      <c r="K1091" s="45">
        <f t="shared" si="66"/>
        <v>1316</v>
      </c>
      <c r="L1091" s="82" t="s">
        <v>209</v>
      </c>
      <c r="M1091" s="84">
        <v>45657</v>
      </c>
      <c r="N1091" s="68">
        <f t="shared" si="65"/>
        <v>1</v>
      </c>
      <c r="O1091" s="87" t="s">
        <v>149</v>
      </c>
      <c r="P1091" s="86" t="s">
        <v>137</v>
      </c>
      <c r="Q1091" s="86" t="s">
        <v>163</v>
      </c>
    </row>
    <row r="1092" spans="1:17" ht="15.75" x14ac:dyDescent="0.25">
      <c r="A1092" s="34" t="s">
        <v>147</v>
      </c>
      <c r="B1092" s="12" t="str">
        <f t="shared" si="64"/>
        <v>ApapaBatam40</v>
      </c>
      <c r="C1092" s="13" t="str">
        <f>VLOOKUP(D1092,[1]equiv!$A:$B,2,FALSE)</f>
        <v>NIG</v>
      </c>
      <c r="D1092" s="81" t="s">
        <v>44</v>
      </c>
      <c r="E1092" s="82" t="s">
        <v>36</v>
      </c>
      <c r="F1092" s="83">
        <v>40</v>
      </c>
      <c r="G1092" s="12">
        <v>1511</v>
      </c>
      <c r="H1092" s="32">
        <v>195</v>
      </c>
      <c r="I1092" s="12" t="s">
        <v>32</v>
      </c>
      <c r="J1092" s="46">
        <v>0</v>
      </c>
      <c r="K1092" s="45">
        <f t="shared" si="66"/>
        <v>1706</v>
      </c>
      <c r="L1092" s="82" t="s">
        <v>209</v>
      </c>
      <c r="M1092" s="84">
        <v>45657</v>
      </c>
      <c r="N1092" s="68">
        <f t="shared" si="65"/>
        <v>1</v>
      </c>
      <c r="O1092" s="85" t="s">
        <v>149</v>
      </c>
      <c r="P1092" s="86" t="s">
        <v>137</v>
      </c>
      <c r="Q1092" s="86" t="s">
        <v>163</v>
      </c>
    </row>
    <row r="1093" spans="1:17" ht="15.75" x14ac:dyDescent="0.25">
      <c r="A1093" s="34" t="s">
        <v>147</v>
      </c>
      <c r="B1093" s="12" t="str">
        <f t="shared" si="64"/>
        <v>ApapaHamburg20</v>
      </c>
      <c r="C1093" s="13" t="str">
        <f>VLOOKUP(D1093,[1]equiv!$A:$B,2,FALSE)</f>
        <v>NIG</v>
      </c>
      <c r="D1093" s="81" t="s">
        <v>44</v>
      </c>
      <c r="E1093" s="82" t="s">
        <v>29</v>
      </c>
      <c r="F1093" s="83">
        <v>20</v>
      </c>
      <c r="G1093" s="12">
        <v>732</v>
      </c>
      <c r="H1093" s="32">
        <v>95</v>
      </c>
      <c r="I1093" s="12" t="s">
        <v>20</v>
      </c>
      <c r="J1093" s="46">
        <v>0</v>
      </c>
      <c r="K1093" s="45">
        <f t="shared" si="66"/>
        <v>827</v>
      </c>
      <c r="L1093" s="82" t="s">
        <v>176</v>
      </c>
      <c r="M1093" s="84">
        <v>45657</v>
      </c>
      <c r="N1093" s="68">
        <f t="shared" si="65"/>
        <v>1</v>
      </c>
      <c r="O1093" s="85" t="s">
        <v>149</v>
      </c>
      <c r="P1093" s="86" t="s">
        <v>150</v>
      </c>
      <c r="Q1093" s="86" t="s">
        <v>151</v>
      </c>
    </row>
    <row r="1094" spans="1:17" ht="15.75" x14ac:dyDescent="0.25">
      <c r="A1094" s="34" t="s">
        <v>147</v>
      </c>
      <c r="B1094" s="12" t="str">
        <f t="shared" si="64"/>
        <v>ApapaHamburg40</v>
      </c>
      <c r="C1094" s="13" t="str">
        <f>VLOOKUP(D1094,[1]equiv!$A:$B,2,FALSE)</f>
        <v>NIG</v>
      </c>
      <c r="D1094" s="81" t="s">
        <v>44</v>
      </c>
      <c r="E1094" s="82" t="s">
        <v>29</v>
      </c>
      <c r="F1094" s="83">
        <v>40</v>
      </c>
      <c r="G1094" s="12">
        <v>929</v>
      </c>
      <c r="H1094" s="32">
        <v>150</v>
      </c>
      <c r="I1094" s="12" t="s">
        <v>20</v>
      </c>
      <c r="J1094" s="46">
        <v>0</v>
      </c>
      <c r="K1094" s="45">
        <f t="shared" si="66"/>
        <v>1079</v>
      </c>
      <c r="L1094" s="82" t="s">
        <v>176</v>
      </c>
      <c r="M1094" s="84">
        <v>45657</v>
      </c>
      <c r="N1094" s="68">
        <f t="shared" si="65"/>
        <v>1</v>
      </c>
      <c r="O1094" s="85" t="s">
        <v>149</v>
      </c>
      <c r="P1094" s="86" t="s">
        <v>150</v>
      </c>
      <c r="Q1094" s="86" t="s">
        <v>151</v>
      </c>
    </row>
    <row r="1095" spans="1:17" ht="15.75" x14ac:dyDescent="0.25">
      <c r="A1095" s="34" t="s">
        <v>144</v>
      </c>
      <c r="B1095" s="12" t="str">
        <f t="shared" si="64"/>
        <v>ApapaJakarta40</v>
      </c>
      <c r="C1095" s="13" t="str">
        <f>VLOOKUP(D1095,[1]equiv!$A:$B,2,FALSE)</f>
        <v>NIG</v>
      </c>
      <c r="D1095" s="81" t="s">
        <v>44</v>
      </c>
      <c r="E1095" s="82" t="s">
        <v>114</v>
      </c>
      <c r="F1095" s="83">
        <v>40</v>
      </c>
      <c r="G1095" s="12">
        <v>815</v>
      </c>
      <c r="H1095" s="32" t="s">
        <v>47</v>
      </c>
      <c r="I1095" s="12" t="s">
        <v>32</v>
      </c>
      <c r="J1095" s="46">
        <v>0</v>
      </c>
      <c r="K1095" s="45">
        <f t="shared" si="66"/>
        <v>815</v>
      </c>
      <c r="L1095" s="82" t="s">
        <v>179</v>
      </c>
      <c r="M1095" s="84">
        <v>45657</v>
      </c>
      <c r="N1095" s="68">
        <f t="shared" si="65"/>
        <v>0</v>
      </c>
      <c r="O1095" s="85" t="s">
        <v>129</v>
      </c>
      <c r="P1095" s="86" t="s">
        <v>161</v>
      </c>
      <c r="Q1095" s="86" t="s">
        <v>166</v>
      </c>
    </row>
    <row r="1096" spans="1:17" ht="15.75" x14ac:dyDescent="0.25">
      <c r="A1096" s="34" t="s">
        <v>144</v>
      </c>
      <c r="B1096" s="12" t="str">
        <f t="shared" si="64"/>
        <v>ApapaJakarta20</v>
      </c>
      <c r="C1096" s="13" t="str">
        <f>VLOOKUP(D1096,[1]equiv!$A:$B,2,FALSE)</f>
        <v>NIG</v>
      </c>
      <c r="D1096" s="81" t="s">
        <v>44</v>
      </c>
      <c r="E1096" s="82" t="s">
        <v>114</v>
      </c>
      <c r="F1096" s="83">
        <v>20</v>
      </c>
      <c r="G1096" s="12">
        <v>715</v>
      </c>
      <c r="H1096" s="32" t="s">
        <v>47</v>
      </c>
      <c r="I1096" s="12" t="s">
        <v>32</v>
      </c>
      <c r="J1096" s="46">
        <v>0</v>
      </c>
      <c r="K1096" s="45">
        <f t="shared" si="66"/>
        <v>715</v>
      </c>
      <c r="L1096" s="82" t="s">
        <v>179</v>
      </c>
      <c r="M1096" s="84">
        <v>45657</v>
      </c>
      <c r="N1096" s="68">
        <f t="shared" si="65"/>
        <v>0</v>
      </c>
      <c r="O1096" s="85" t="s">
        <v>129</v>
      </c>
      <c r="P1096" s="86" t="s">
        <v>161</v>
      </c>
      <c r="Q1096" s="86" t="s">
        <v>166</v>
      </c>
    </row>
    <row r="1097" spans="1:17" ht="15.75" x14ac:dyDescent="0.25">
      <c r="A1097" s="34" t="s">
        <v>147</v>
      </c>
      <c r="B1097" s="12" t="str">
        <f t="shared" si="64"/>
        <v>ApapaJakarta20</v>
      </c>
      <c r="C1097" s="13" t="str">
        <f>VLOOKUP(D1097,[1]equiv!$A:$B,2,FALSE)</f>
        <v>NIG</v>
      </c>
      <c r="D1097" s="81" t="s">
        <v>44</v>
      </c>
      <c r="E1097" s="82" t="s">
        <v>114</v>
      </c>
      <c r="F1097" s="83">
        <v>20</v>
      </c>
      <c r="G1097" s="12">
        <v>997</v>
      </c>
      <c r="H1097" s="32">
        <v>160</v>
      </c>
      <c r="I1097" s="12" t="s">
        <v>32</v>
      </c>
      <c r="J1097" s="46">
        <v>0</v>
      </c>
      <c r="K1097" s="45">
        <f t="shared" si="66"/>
        <v>1157</v>
      </c>
      <c r="L1097" s="82" t="s">
        <v>210</v>
      </c>
      <c r="M1097" s="84">
        <v>45657</v>
      </c>
      <c r="N1097" s="68">
        <f t="shared" si="65"/>
        <v>1</v>
      </c>
      <c r="O1097" s="85" t="s">
        <v>149</v>
      </c>
      <c r="P1097" s="86" t="s">
        <v>137</v>
      </c>
      <c r="Q1097" s="86" t="s">
        <v>163</v>
      </c>
    </row>
    <row r="1098" spans="1:17" ht="15.75" x14ac:dyDescent="0.25">
      <c r="A1098" s="34" t="s">
        <v>147</v>
      </c>
      <c r="B1098" s="12" t="str">
        <f t="shared" si="64"/>
        <v>ApapaJakarta40</v>
      </c>
      <c r="C1098" s="13" t="str">
        <f>VLOOKUP(D1098,[1]equiv!$A:$B,2,FALSE)</f>
        <v>NIG</v>
      </c>
      <c r="D1098" s="81" t="s">
        <v>44</v>
      </c>
      <c r="E1098" s="82" t="s">
        <v>114</v>
      </c>
      <c r="F1098" s="83">
        <v>40</v>
      </c>
      <c r="G1098" s="12">
        <v>1355</v>
      </c>
      <c r="H1098" s="32">
        <v>195</v>
      </c>
      <c r="I1098" s="12" t="s">
        <v>32</v>
      </c>
      <c r="J1098" s="46">
        <v>0</v>
      </c>
      <c r="K1098" s="45">
        <f t="shared" si="66"/>
        <v>1550</v>
      </c>
      <c r="L1098" s="82" t="s">
        <v>210</v>
      </c>
      <c r="M1098" s="84">
        <v>45657</v>
      </c>
      <c r="N1098" s="68">
        <f t="shared" si="65"/>
        <v>1</v>
      </c>
      <c r="O1098" s="85" t="s">
        <v>149</v>
      </c>
      <c r="P1098" s="86" t="s">
        <v>137</v>
      </c>
      <c r="Q1098" s="86" t="s">
        <v>163</v>
      </c>
    </row>
    <row r="1099" spans="1:17" ht="15.75" x14ac:dyDescent="0.25">
      <c r="A1099" s="34" t="s">
        <v>182</v>
      </c>
      <c r="B1099" s="12" t="str">
        <f t="shared" si="64"/>
        <v>ApapaJakarta40</v>
      </c>
      <c r="C1099" s="13" t="str">
        <f>VLOOKUP(D1099,[1]equiv!$A:$B,2,FALSE)</f>
        <v>NIG</v>
      </c>
      <c r="D1099" s="81" t="s">
        <v>44</v>
      </c>
      <c r="E1099" s="82" t="s">
        <v>114</v>
      </c>
      <c r="F1099" s="83">
        <v>40</v>
      </c>
      <c r="G1099" s="12">
        <v>1115</v>
      </c>
      <c r="H1099" s="32" t="s">
        <v>47</v>
      </c>
      <c r="I1099" s="12" t="s">
        <v>32</v>
      </c>
      <c r="J1099" s="46">
        <v>0</v>
      </c>
      <c r="K1099" s="45">
        <f t="shared" si="66"/>
        <v>1115</v>
      </c>
      <c r="L1099" s="82" t="s">
        <v>179</v>
      </c>
      <c r="M1099" s="84">
        <v>45657</v>
      </c>
      <c r="N1099" s="68">
        <f t="shared" si="65"/>
        <v>0</v>
      </c>
      <c r="O1099" s="85" t="s">
        <v>184</v>
      </c>
      <c r="P1099" s="86" t="s">
        <v>177</v>
      </c>
      <c r="Q1099" s="86"/>
    </row>
    <row r="1100" spans="1:17" ht="15.75" x14ac:dyDescent="0.25">
      <c r="A1100" s="34" t="s">
        <v>144</v>
      </c>
      <c r="B1100" s="12" t="str">
        <f t="shared" si="64"/>
        <v>ApapaPasir Gudang40</v>
      </c>
      <c r="C1100" s="13" t="str">
        <f>VLOOKUP(D1100,[1]equiv!$A:$B,2,FALSE)</f>
        <v>NIG</v>
      </c>
      <c r="D1100" s="81" t="s">
        <v>44</v>
      </c>
      <c r="E1100" s="82" t="s">
        <v>38</v>
      </c>
      <c r="F1100" s="83">
        <v>40</v>
      </c>
      <c r="G1100" s="12">
        <v>715</v>
      </c>
      <c r="H1100" s="32" t="s">
        <v>47</v>
      </c>
      <c r="I1100" s="12" t="s">
        <v>32</v>
      </c>
      <c r="J1100" s="46">
        <v>0</v>
      </c>
      <c r="K1100" s="45">
        <f t="shared" si="66"/>
        <v>715</v>
      </c>
      <c r="L1100" s="82" t="s">
        <v>208</v>
      </c>
      <c r="M1100" s="84">
        <v>45657</v>
      </c>
      <c r="N1100" s="68">
        <f t="shared" si="65"/>
        <v>0</v>
      </c>
      <c r="O1100" s="87" t="s">
        <v>129</v>
      </c>
      <c r="P1100" s="86" t="s">
        <v>161</v>
      </c>
      <c r="Q1100" s="86" t="s">
        <v>166</v>
      </c>
    </row>
    <row r="1101" spans="1:17" ht="15.75" x14ac:dyDescent="0.25">
      <c r="A1101" s="34" t="s">
        <v>144</v>
      </c>
      <c r="B1101" s="12" t="str">
        <f t="shared" si="64"/>
        <v>ApapaPasir Gudang20</v>
      </c>
      <c r="C1101" s="13" t="str">
        <f>VLOOKUP(D1101,[1]equiv!$A:$B,2,FALSE)</f>
        <v>NIG</v>
      </c>
      <c r="D1101" s="81" t="s">
        <v>44</v>
      </c>
      <c r="E1101" s="82" t="s">
        <v>38</v>
      </c>
      <c r="F1101" s="83">
        <v>20</v>
      </c>
      <c r="G1101" s="12">
        <v>615</v>
      </c>
      <c r="H1101" s="32" t="s">
        <v>47</v>
      </c>
      <c r="I1101" s="12" t="s">
        <v>32</v>
      </c>
      <c r="J1101" s="46">
        <v>0</v>
      </c>
      <c r="K1101" s="45">
        <f t="shared" si="66"/>
        <v>615</v>
      </c>
      <c r="L1101" s="82" t="s">
        <v>208</v>
      </c>
      <c r="M1101" s="84">
        <v>45657</v>
      </c>
      <c r="N1101" s="68">
        <f t="shared" si="65"/>
        <v>0</v>
      </c>
      <c r="O1101" s="87" t="s">
        <v>129</v>
      </c>
      <c r="P1101" s="86" t="s">
        <v>161</v>
      </c>
      <c r="Q1101" s="86" t="s">
        <v>166</v>
      </c>
    </row>
    <row r="1102" spans="1:17" ht="15.75" x14ac:dyDescent="0.25">
      <c r="A1102" s="34" t="s">
        <v>147</v>
      </c>
      <c r="B1102" s="12" t="str">
        <f t="shared" si="64"/>
        <v>ApapaPasir Gudang20</v>
      </c>
      <c r="C1102" s="13" t="str">
        <f>VLOOKUP(D1102,[1]equiv!$A:$B,2,FALSE)</f>
        <v>NIG</v>
      </c>
      <c r="D1102" s="81" t="s">
        <v>44</v>
      </c>
      <c r="E1102" s="82" t="s">
        <v>38</v>
      </c>
      <c r="F1102" s="83">
        <v>20</v>
      </c>
      <c r="G1102" s="12">
        <v>955</v>
      </c>
      <c r="H1102" s="32">
        <v>160</v>
      </c>
      <c r="I1102" s="12" t="s">
        <v>32</v>
      </c>
      <c r="J1102" s="46">
        <v>0</v>
      </c>
      <c r="K1102" s="45">
        <f t="shared" si="66"/>
        <v>1115</v>
      </c>
      <c r="L1102" s="82" t="s">
        <v>209</v>
      </c>
      <c r="M1102" s="84">
        <v>45657</v>
      </c>
      <c r="N1102" s="68">
        <f t="shared" si="65"/>
        <v>1</v>
      </c>
      <c r="O1102" s="85" t="s">
        <v>149</v>
      </c>
      <c r="P1102" s="86" t="s">
        <v>137</v>
      </c>
      <c r="Q1102" s="86" t="s">
        <v>163</v>
      </c>
    </row>
    <row r="1103" spans="1:17" ht="15.75" x14ac:dyDescent="0.25">
      <c r="A1103" s="34" t="s">
        <v>147</v>
      </c>
      <c r="B1103" s="12" t="str">
        <f t="shared" si="64"/>
        <v>ApapaPasir Gudang40</v>
      </c>
      <c r="C1103" s="13" t="str">
        <f>VLOOKUP(D1103,[1]equiv!$A:$B,2,FALSE)</f>
        <v>NIG</v>
      </c>
      <c r="D1103" s="81" t="s">
        <v>44</v>
      </c>
      <c r="E1103" s="82" t="s">
        <v>38</v>
      </c>
      <c r="F1103" s="83">
        <v>40</v>
      </c>
      <c r="G1103" s="12">
        <v>1348</v>
      </c>
      <c r="H1103" s="32">
        <v>195</v>
      </c>
      <c r="I1103" s="12" t="s">
        <v>32</v>
      </c>
      <c r="J1103" s="46">
        <v>0</v>
      </c>
      <c r="K1103" s="45">
        <f t="shared" si="66"/>
        <v>1543</v>
      </c>
      <c r="L1103" s="82" t="s">
        <v>209</v>
      </c>
      <c r="M1103" s="84">
        <v>45657</v>
      </c>
      <c r="N1103" s="68">
        <f t="shared" si="65"/>
        <v>1</v>
      </c>
      <c r="O1103" s="85" t="s">
        <v>149</v>
      </c>
      <c r="P1103" s="86" t="s">
        <v>137</v>
      </c>
      <c r="Q1103" s="86" t="s">
        <v>163</v>
      </c>
    </row>
    <row r="1104" spans="1:17" ht="15.75" x14ac:dyDescent="0.25">
      <c r="A1104" s="34" t="s">
        <v>182</v>
      </c>
      <c r="B1104" s="12" t="str">
        <f t="shared" si="64"/>
        <v>ApapaPasir Gudang40</v>
      </c>
      <c r="C1104" s="13" t="str">
        <f>VLOOKUP(D1104,[1]equiv!$A:$B,2,FALSE)</f>
        <v>NIG</v>
      </c>
      <c r="D1104" s="81" t="s">
        <v>44</v>
      </c>
      <c r="E1104" s="82" t="s">
        <v>38</v>
      </c>
      <c r="F1104" s="83">
        <v>40</v>
      </c>
      <c r="G1104" s="12">
        <v>1115</v>
      </c>
      <c r="H1104" s="32" t="s">
        <v>47</v>
      </c>
      <c r="I1104" s="12" t="s">
        <v>32</v>
      </c>
      <c r="J1104" s="46">
        <v>0</v>
      </c>
      <c r="K1104" s="45">
        <f t="shared" si="66"/>
        <v>1115</v>
      </c>
      <c r="L1104" s="82" t="s">
        <v>186</v>
      </c>
      <c r="M1104" s="84">
        <v>45657</v>
      </c>
      <c r="N1104" s="68">
        <f t="shared" si="65"/>
        <v>0</v>
      </c>
      <c r="O1104" s="85" t="s">
        <v>184</v>
      </c>
      <c r="P1104" s="86" t="s">
        <v>177</v>
      </c>
      <c r="Q1104" s="86"/>
    </row>
    <row r="1105" spans="1:17" ht="15.75" x14ac:dyDescent="0.25">
      <c r="A1105" s="34" t="s">
        <v>147</v>
      </c>
      <c r="B1105" s="12" t="str">
        <f t="shared" si="64"/>
        <v>ApapaPhiladelphia,40</v>
      </c>
      <c r="C1105" s="13" t="str">
        <f>VLOOKUP(D1105,[1]equiv!$A:$B,2,FALSE)</f>
        <v>NIG</v>
      </c>
      <c r="D1105" s="81" t="s">
        <v>44</v>
      </c>
      <c r="E1105" s="82" t="s">
        <v>211</v>
      </c>
      <c r="F1105" s="83">
        <v>40</v>
      </c>
      <c r="G1105" s="12">
        <v>2883</v>
      </c>
      <c r="H1105" s="32">
        <v>195</v>
      </c>
      <c r="I1105" s="12" t="s">
        <v>32</v>
      </c>
      <c r="J1105" s="46">
        <v>0</v>
      </c>
      <c r="K1105" s="45">
        <f t="shared" si="66"/>
        <v>3078</v>
      </c>
      <c r="L1105" s="82" t="s">
        <v>180</v>
      </c>
      <c r="M1105" s="84">
        <v>45657</v>
      </c>
      <c r="N1105" s="68">
        <f t="shared" si="65"/>
        <v>1</v>
      </c>
      <c r="O1105" s="87" t="s">
        <v>149</v>
      </c>
      <c r="P1105" s="86" t="s">
        <v>190</v>
      </c>
      <c r="Q1105" s="86" t="s">
        <v>151</v>
      </c>
    </row>
    <row r="1106" spans="1:17" ht="15.75" x14ac:dyDescent="0.25">
      <c r="A1106" s="34" t="s">
        <v>147</v>
      </c>
      <c r="B1106" s="12" t="str">
        <f t="shared" si="64"/>
        <v>ApapaPhiladelphia,20</v>
      </c>
      <c r="C1106" s="13" t="str">
        <f>VLOOKUP(D1106,[1]equiv!$A:$B,2,FALSE)</f>
        <v>NIG</v>
      </c>
      <c r="D1106" s="81" t="s">
        <v>44</v>
      </c>
      <c r="E1106" s="82" t="s">
        <v>211</v>
      </c>
      <c r="F1106" s="83">
        <v>20</v>
      </c>
      <c r="G1106" s="12">
        <v>2274</v>
      </c>
      <c r="H1106" s="32">
        <v>160</v>
      </c>
      <c r="I1106" s="12" t="s">
        <v>32</v>
      </c>
      <c r="J1106" s="46">
        <v>0</v>
      </c>
      <c r="K1106" s="45">
        <f t="shared" si="66"/>
        <v>2434</v>
      </c>
      <c r="L1106" s="82" t="s">
        <v>180</v>
      </c>
      <c r="M1106" s="84">
        <v>45657</v>
      </c>
      <c r="N1106" s="68">
        <f t="shared" si="65"/>
        <v>1</v>
      </c>
      <c r="O1106" s="87" t="s">
        <v>149</v>
      </c>
      <c r="P1106" s="86" t="s">
        <v>190</v>
      </c>
      <c r="Q1106" s="86" t="s">
        <v>151</v>
      </c>
    </row>
    <row r="1107" spans="1:17" ht="15.75" x14ac:dyDescent="0.25">
      <c r="A1107" s="34" t="s">
        <v>144</v>
      </c>
      <c r="B1107" s="12" t="str">
        <f t="shared" si="64"/>
        <v>ApapaSingapore40</v>
      </c>
      <c r="C1107" s="13" t="str">
        <f>VLOOKUP(D1107,[1]equiv!$A:$B,2,FALSE)</f>
        <v>NIG</v>
      </c>
      <c r="D1107" s="81" t="s">
        <v>44</v>
      </c>
      <c r="E1107" s="82" t="s">
        <v>117</v>
      </c>
      <c r="F1107" s="83">
        <v>40</v>
      </c>
      <c r="G1107" s="12">
        <v>665</v>
      </c>
      <c r="H1107" s="32" t="s">
        <v>47</v>
      </c>
      <c r="I1107" s="12" t="s">
        <v>32</v>
      </c>
      <c r="J1107" s="46">
        <v>0</v>
      </c>
      <c r="K1107" s="45">
        <f t="shared" si="66"/>
        <v>665</v>
      </c>
      <c r="L1107" s="82" t="s">
        <v>157</v>
      </c>
      <c r="M1107" s="84">
        <v>45657</v>
      </c>
      <c r="N1107" s="68">
        <f t="shared" si="65"/>
        <v>0</v>
      </c>
      <c r="O1107" s="87" t="s">
        <v>129</v>
      </c>
      <c r="P1107" s="86" t="s">
        <v>192</v>
      </c>
      <c r="Q1107" s="86" t="s">
        <v>166</v>
      </c>
    </row>
    <row r="1108" spans="1:17" ht="15.75" x14ac:dyDescent="0.25">
      <c r="A1108" s="34" t="s">
        <v>144</v>
      </c>
      <c r="B1108" s="12" t="str">
        <f t="shared" si="64"/>
        <v>ApapaSingapore20</v>
      </c>
      <c r="C1108" s="13" t="str">
        <f>VLOOKUP(D1108,[1]equiv!$A:$B,2,FALSE)</f>
        <v>NIG</v>
      </c>
      <c r="D1108" s="81" t="s">
        <v>44</v>
      </c>
      <c r="E1108" s="82" t="s">
        <v>117</v>
      </c>
      <c r="F1108" s="83">
        <v>20</v>
      </c>
      <c r="G1108" s="12">
        <v>565</v>
      </c>
      <c r="H1108" s="32" t="s">
        <v>47</v>
      </c>
      <c r="I1108" s="12" t="s">
        <v>32</v>
      </c>
      <c r="J1108" s="46">
        <v>0</v>
      </c>
      <c r="K1108" s="45">
        <f t="shared" si="66"/>
        <v>565</v>
      </c>
      <c r="L1108" s="82" t="s">
        <v>157</v>
      </c>
      <c r="M1108" s="84">
        <v>45657</v>
      </c>
      <c r="N1108" s="68">
        <f t="shared" si="65"/>
        <v>0</v>
      </c>
      <c r="O1108" s="87" t="s">
        <v>129</v>
      </c>
      <c r="P1108" s="86" t="s">
        <v>192</v>
      </c>
      <c r="Q1108" s="86" t="s">
        <v>166</v>
      </c>
    </row>
    <row r="1109" spans="1:17" ht="15.75" x14ac:dyDescent="0.25">
      <c r="A1109" s="34" t="s">
        <v>147</v>
      </c>
      <c r="B1109" s="12" t="str">
        <f t="shared" ref="B1109:B1172" si="67">+D1109&amp;E1109&amp;F1109</f>
        <v>ApapaSurabaya20</v>
      </c>
      <c r="C1109" s="13" t="str">
        <f>VLOOKUP(D1109,[1]equiv!$A:$B,2,FALSE)</f>
        <v>NIG</v>
      </c>
      <c r="D1109" s="81" t="s">
        <v>44</v>
      </c>
      <c r="E1109" s="82" t="s">
        <v>40</v>
      </c>
      <c r="F1109" s="83">
        <v>20</v>
      </c>
      <c r="G1109" s="12">
        <v>974</v>
      </c>
      <c r="H1109" s="32">
        <v>160</v>
      </c>
      <c r="I1109" s="12" t="s">
        <v>32</v>
      </c>
      <c r="J1109" s="46">
        <v>0</v>
      </c>
      <c r="K1109" s="45">
        <f t="shared" si="66"/>
        <v>1134</v>
      </c>
      <c r="L1109" s="82" t="s">
        <v>212</v>
      </c>
      <c r="M1109" s="84">
        <v>45657</v>
      </c>
      <c r="N1109" s="68">
        <f t="shared" si="65"/>
        <v>1</v>
      </c>
      <c r="O1109" s="85" t="s">
        <v>149</v>
      </c>
      <c r="P1109" s="86" t="s">
        <v>137</v>
      </c>
      <c r="Q1109" s="86" t="s">
        <v>163</v>
      </c>
    </row>
    <row r="1110" spans="1:17" ht="15.75" x14ac:dyDescent="0.25">
      <c r="A1110" s="34" t="s">
        <v>147</v>
      </c>
      <c r="B1110" s="12" t="str">
        <f t="shared" si="67"/>
        <v>ApapaSurabaya40</v>
      </c>
      <c r="C1110" s="13" t="str">
        <f>VLOOKUP(D1110,[1]equiv!$A:$B,2,FALSE)</f>
        <v>NIG</v>
      </c>
      <c r="D1110" s="81" t="s">
        <v>44</v>
      </c>
      <c r="E1110" s="82" t="s">
        <v>40</v>
      </c>
      <c r="F1110" s="83">
        <v>40</v>
      </c>
      <c r="G1110" s="12">
        <v>1317</v>
      </c>
      <c r="H1110" s="32">
        <v>195</v>
      </c>
      <c r="I1110" s="12" t="s">
        <v>32</v>
      </c>
      <c r="J1110" s="46">
        <v>0</v>
      </c>
      <c r="K1110" s="45">
        <f t="shared" si="66"/>
        <v>1512</v>
      </c>
      <c r="L1110" s="82" t="s">
        <v>212</v>
      </c>
      <c r="M1110" s="84">
        <v>45657</v>
      </c>
      <c r="N1110" s="68">
        <f t="shared" si="65"/>
        <v>1</v>
      </c>
      <c r="O1110" s="85" t="s">
        <v>149</v>
      </c>
      <c r="P1110" s="86" t="s">
        <v>137</v>
      </c>
      <c r="Q1110" s="86" t="s">
        <v>163</v>
      </c>
    </row>
    <row r="1111" spans="1:17" ht="15.75" x14ac:dyDescent="0.25">
      <c r="A1111" s="34" t="s">
        <v>144</v>
      </c>
      <c r="B1111" s="12" t="str">
        <f t="shared" si="67"/>
        <v>ApapaSurabaya40</v>
      </c>
      <c r="C1111" s="13" t="str">
        <f>VLOOKUP(D1111,[1]equiv!$A:$B,2,FALSE)</f>
        <v>NIG</v>
      </c>
      <c r="D1111" s="81" t="s">
        <v>44</v>
      </c>
      <c r="E1111" s="82" t="s">
        <v>40</v>
      </c>
      <c r="F1111" s="83">
        <v>40</v>
      </c>
      <c r="G1111" s="12">
        <v>815</v>
      </c>
      <c r="H1111" s="32" t="s">
        <v>47</v>
      </c>
      <c r="I1111" s="12" t="s">
        <v>32</v>
      </c>
      <c r="J1111" s="46">
        <v>0</v>
      </c>
      <c r="K1111" s="45">
        <f t="shared" si="66"/>
        <v>815</v>
      </c>
      <c r="L1111" s="82" t="s">
        <v>167</v>
      </c>
      <c r="M1111" s="84">
        <v>45657</v>
      </c>
      <c r="N1111" s="68">
        <f t="shared" si="65"/>
        <v>0</v>
      </c>
      <c r="O1111" s="85" t="s">
        <v>129</v>
      </c>
      <c r="P1111" s="86" t="s">
        <v>161</v>
      </c>
      <c r="Q1111" s="86" t="s">
        <v>166</v>
      </c>
    </row>
    <row r="1112" spans="1:17" ht="15.75" x14ac:dyDescent="0.25">
      <c r="A1112" s="34" t="s">
        <v>144</v>
      </c>
      <c r="B1112" s="12" t="str">
        <f t="shared" si="67"/>
        <v>ApapaSurabaya20</v>
      </c>
      <c r="C1112" s="13" t="str">
        <f>VLOOKUP(D1112,[1]equiv!$A:$B,2,FALSE)</f>
        <v>NIG</v>
      </c>
      <c r="D1112" s="81" t="s">
        <v>44</v>
      </c>
      <c r="E1112" s="82" t="s">
        <v>40</v>
      </c>
      <c r="F1112" s="83">
        <v>20</v>
      </c>
      <c r="G1112" s="12">
        <v>715</v>
      </c>
      <c r="H1112" s="32" t="s">
        <v>47</v>
      </c>
      <c r="I1112" s="12" t="s">
        <v>32</v>
      </c>
      <c r="J1112" s="46">
        <v>0</v>
      </c>
      <c r="K1112" s="45">
        <f t="shared" si="66"/>
        <v>715</v>
      </c>
      <c r="L1112" s="82" t="s">
        <v>167</v>
      </c>
      <c r="M1112" s="84">
        <v>45657</v>
      </c>
      <c r="N1112" s="68">
        <f t="shared" si="65"/>
        <v>0</v>
      </c>
      <c r="O1112" s="85" t="s">
        <v>129</v>
      </c>
      <c r="P1112" s="86" t="s">
        <v>161</v>
      </c>
      <c r="Q1112" s="86" t="s">
        <v>166</v>
      </c>
    </row>
    <row r="1113" spans="1:17" ht="15.75" x14ac:dyDescent="0.25">
      <c r="A1113" s="34" t="s">
        <v>182</v>
      </c>
      <c r="B1113" s="12" t="str">
        <f t="shared" si="67"/>
        <v>ApapaSurabaya40</v>
      </c>
      <c r="C1113" s="13" t="str">
        <f>VLOOKUP(D1113,[1]equiv!$A:$B,2,FALSE)</f>
        <v>NIG</v>
      </c>
      <c r="D1113" s="81" t="s">
        <v>44</v>
      </c>
      <c r="E1113" s="82" t="s">
        <v>40</v>
      </c>
      <c r="F1113" s="83">
        <v>40</v>
      </c>
      <c r="G1113" s="12">
        <v>1115</v>
      </c>
      <c r="H1113" s="32" t="s">
        <v>47</v>
      </c>
      <c r="I1113" s="12" t="s">
        <v>32</v>
      </c>
      <c r="J1113" s="46">
        <v>0</v>
      </c>
      <c r="K1113" s="45">
        <f t="shared" si="66"/>
        <v>1115</v>
      </c>
      <c r="L1113" s="82" t="s">
        <v>213</v>
      </c>
      <c r="M1113" s="84">
        <v>45657</v>
      </c>
      <c r="N1113" s="68">
        <f t="shared" si="65"/>
        <v>0</v>
      </c>
      <c r="O1113" s="85" t="s">
        <v>184</v>
      </c>
      <c r="P1113" s="86" t="s">
        <v>177</v>
      </c>
      <c r="Q1113" s="86"/>
    </row>
    <row r="1114" spans="1:17" ht="15.75" x14ac:dyDescent="0.25">
      <c r="A1114" s="34" t="s">
        <v>147</v>
      </c>
      <c r="B1114" s="12" t="str">
        <f t="shared" si="67"/>
        <v>ApapaTallinn20</v>
      </c>
      <c r="C1114" s="13" t="str">
        <f>VLOOKUP(D1114,[1]equiv!$A:$B,2,FALSE)</f>
        <v>NIG</v>
      </c>
      <c r="D1114" s="81" t="s">
        <v>44</v>
      </c>
      <c r="E1114" s="82" t="s">
        <v>194</v>
      </c>
      <c r="F1114" s="83">
        <v>20</v>
      </c>
      <c r="G1114" s="12">
        <v>897</v>
      </c>
      <c r="H1114" s="32">
        <v>95</v>
      </c>
      <c r="I1114" s="12" t="s">
        <v>20</v>
      </c>
      <c r="J1114" s="46">
        <v>0</v>
      </c>
      <c r="K1114" s="45">
        <f t="shared" si="66"/>
        <v>992</v>
      </c>
      <c r="L1114" s="82" t="s">
        <v>181</v>
      </c>
      <c r="M1114" s="84">
        <v>45657</v>
      </c>
      <c r="N1114" s="68">
        <f t="shared" si="65"/>
        <v>1</v>
      </c>
      <c r="O1114" s="85" t="s">
        <v>149</v>
      </c>
      <c r="P1114" s="86" t="s">
        <v>151</v>
      </c>
      <c r="Q1114" s="86" t="s">
        <v>166</v>
      </c>
    </row>
    <row r="1115" spans="1:17" ht="15.75" x14ac:dyDescent="0.25">
      <c r="A1115" s="34" t="s">
        <v>144</v>
      </c>
      <c r="B1115" s="12" t="str">
        <f t="shared" si="67"/>
        <v>ApapaTallinn20</v>
      </c>
      <c r="C1115" s="13" t="str">
        <f>VLOOKUP(D1115,[1]equiv!$A:$B,2,FALSE)</f>
        <v>NIG</v>
      </c>
      <c r="D1115" s="81" t="s">
        <v>44</v>
      </c>
      <c r="E1115" s="82" t="s">
        <v>194</v>
      </c>
      <c r="F1115" s="83">
        <v>20</v>
      </c>
      <c r="G1115" s="12">
        <v>1081</v>
      </c>
      <c r="H1115" s="32" t="s">
        <v>47</v>
      </c>
      <c r="I1115" s="12" t="s">
        <v>20</v>
      </c>
      <c r="J1115" s="46">
        <v>0</v>
      </c>
      <c r="K1115" s="45">
        <f t="shared" si="66"/>
        <v>1081</v>
      </c>
      <c r="L1115" s="82" t="s">
        <v>214</v>
      </c>
      <c r="M1115" s="84">
        <v>45657</v>
      </c>
      <c r="N1115" s="68">
        <f t="shared" si="65"/>
        <v>0</v>
      </c>
      <c r="O1115" s="85" t="s">
        <v>129</v>
      </c>
      <c r="P1115" s="86" t="s">
        <v>137</v>
      </c>
      <c r="Q1115" s="86" t="s">
        <v>197</v>
      </c>
    </row>
    <row r="1116" spans="1:17" ht="15.75" x14ac:dyDescent="0.25">
      <c r="A1116" s="34" t="s">
        <v>147</v>
      </c>
      <c r="B1116" s="12" t="str">
        <f t="shared" si="67"/>
        <v>ApapaTallinn40</v>
      </c>
      <c r="C1116" s="13" t="str">
        <f>VLOOKUP(D1116,[1]equiv!$A:$B,2,FALSE)</f>
        <v>NIG</v>
      </c>
      <c r="D1116" s="81" t="s">
        <v>44</v>
      </c>
      <c r="E1116" s="82" t="s">
        <v>194</v>
      </c>
      <c r="F1116" s="83">
        <v>40</v>
      </c>
      <c r="G1116" s="12">
        <v>979</v>
      </c>
      <c r="H1116" s="32">
        <v>150</v>
      </c>
      <c r="I1116" s="12" t="s">
        <v>20</v>
      </c>
      <c r="J1116" s="46">
        <v>0</v>
      </c>
      <c r="K1116" s="45">
        <f t="shared" si="66"/>
        <v>1129</v>
      </c>
      <c r="L1116" s="82" t="s">
        <v>181</v>
      </c>
      <c r="M1116" s="84">
        <v>45657</v>
      </c>
      <c r="N1116" s="68">
        <f t="shared" ref="N1116:N1179" si="68">IF(H1116="not included",0,1)</f>
        <v>1</v>
      </c>
      <c r="O1116" s="85" t="s">
        <v>149</v>
      </c>
      <c r="P1116" s="86" t="s">
        <v>151</v>
      </c>
      <c r="Q1116" s="86" t="s">
        <v>166</v>
      </c>
    </row>
    <row r="1117" spans="1:17" ht="15.75" x14ac:dyDescent="0.25">
      <c r="A1117" s="34" t="s">
        <v>144</v>
      </c>
      <c r="B1117" s="12" t="str">
        <f t="shared" si="67"/>
        <v>ApapaTallinn40</v>
      </c>
      <c r="C1117" s="13" t="str">
        <f>VLOOKUP(D1117,[1]equiv!$A:$B,2,FALSE)</f>
        <v>NIG</v>
      </c>
      <c r="D1117" s="81" t="s">
        <v>44</v>
      </c>
      <c r="E1117" s="82" t="s">
        <v>194</v>
      </c>
      <c r="F1117" s="83">
        <v>40</v>
      </c>
      <c r="G1117" s="12">
        <v>1482</v>
      </c>
      <c r="H1117" s="32" t="s">
        <v>47</v>
      </c>
      <c r="I1117" s="12" t="s">
        <v>20</v>
      </c>
      <c r="J1117" s="46">
        <v>0</v>
      </c>
      <c r="K1117" s="45">
        <f t="shared" ref="K1117:K1180" si="69">+IF(H1117="not included",G1117,G1117+H1117)</f>
        <v>1482</v>
      </c>
      <c r="L1117" s="82" t="s">
        <v>214</v>
      </c>
      <c r="M1117" s="84">
        <v>45657</v>
      </c>
      <c r="N1117" s="68">
        <f t="shared" si="68"/>
        <v>0</v>
      </c>
      <c r="O1117" s="85" t="s">
        <v>129</v>
      </c>
      <c r="P1117" s="86" t="s">
        <v>137</v>
      </c>
      <c r="Q1117" s="86" t="s">
        <v>197</v>
      </c>
    </row>
    <row r="1118" spans="1:17" ht="15.75" x14ac:dyDescent="0.25">
      <c r="A1118" s="34" t="s">
        <v>144</v>
      </c>
      <c r="B1118" s="12" t="str">
        <f t="shared" si="67"/>
        <v>ApapaValencia20</v>
      </c>
      <c r="C1118" s="13" t="str">
        <f>VLOOKUP(D1118,[1]equiv!$A:$B,2,FALSE)</f>
        <v>NIG</v>
      </c>
      <c r="D1118" s="81" t="s">
        <v>44</v>
      </c>
      <c r="E1118" s="82" t="s">
        <v>35</v>
      </c>
      <c r="F1118" s="83">
        <v>20</v>
      </c>
      <c r="G1118" s="12">
        <v>825</v>
      </c>
      <c r="H1118" s="32" t="s">
        <v>47</v>
      </c>
      <c r="I1118" s="12" t="s">
        <v>20</v>
      </c>
      <c r="J1118" s="46">
        <v>0</v>
      </c>
      <c r="K1118" s="45">
        <f t="shared" si="69"/>
        <v>825</v>
      </c>
      <c r="L1118" s="82" t="s">
        <v>171</v>
      </c>
      <c r="M1118" s="84">
        <v>45657</v>
      </c>
      <c r="N1118" s="68">
        <f t="shared" si="68"/>
        <v>0</v>
      </c>
      <c r="O1118" s="87" t="s">
        <v>129</v>
      </c>
      <c r="P1118" s="86" t="s">
        <v>137</v>
      </c>
      <c r="Q1118" s="86" t="s">
        <v>197</v>
      </c>
    </row>
    <row r="1119" spans="1:17" ht="15.75" x14ac:dyDescent="0.25">
      <c r="A1119" s="34" t="s">
        <v>147</v>
      </c>
      <c r="B1119" s="12" t="str">
        <f t="shared" si="67"/>
        <v>ApapaValencia20</v>
      </c>
      <c r="C1119" s="13" t="str">
        <f>VLOOKUP(D1119,[1]equiv!$A:$B,2,FALSE)</f>
        <v>NIG</v>
      </c>
      <c r="D1119" s="81" t="s">
        <v>44</v>
      </c>
      <c r="E1119" s="82" t="s">
        <v>35</v>
      </c>
      <c r="F1119" s="83">
        <v>20</v>
      </c>
      <c r="G1119" s="12">
        <v>697</v>
      </c>
      <c r="H1119" s="32">
        <v>160</v>
      </c>
      <c r="I1119" s="12" t="s">
        <v>20</v>
      </c>
      <c r="J1119" s="46">
        <v>0</v>
      </c>
      <c r="K1119" s="45">
        <f t="shared" si="69"/>
        <v>857</v>
      </c>
      <c r="L1119" s="82" t="s">
        <v>198</v>
      </c>
      <c r="M1119" s="84">
        <v>45657</v>
      </c>
      <c r="N1119" s="68">
        <f t="shared" si="68"/>
        <v>1</v>
      </c>
      <c r="O1119" s="85" t="s">
        <v>149</v>
      </c>
      <c r="P1119" s="86" t="s">
        <v>162</v>
      </c>
      <c r="Q1119" s="86" t="s">
        <v>163</v>
      </c>
    </row>
    <row r="1120" spans="1:17" ht="15.75" x14ac:dyDescent="0.25">
      <c r="A1120" s="34" t="s">
        <v>147</v>
      </c>
      <c r="B1120" s="12" t="str">
        <f t="shared" si="67"/>
        <v>ApapaValencia40</v>
      </c>
      <c r="C1120" s="13" t="str">
        <f>VLOOKUP(D1120,[1]equiv!$A:$B,2,FALSE)</f>
        <v>NIG</v>
      </c>
      <c r="D1120" s="81" t="s">
        <v>44</v>
      </c>
      <c r="E1120" s="82" t="s">
        <v>35</v>
      </c>
      <c r="F1120" s="83">
        <v>40</v>
      </c>
      <c r="G1120" s="12">
        <v>1499</v>
      </c>
      <c r="H1120" s="32">
        <v>195</v>
      </c>
      <c r="I1120" s="12" t="s">
        <v>20</v>
      </c>
      <c r="J1120" s="46">
        <v>0</v>
      </c>
      <c r="K1120" s="45">
        <f t="shared" si="69"/>
        <v>1694</v>
      </c>
      <c r="L1120" s="82" t="s">
        <v>198</v>
      </c>
      <c r="M1120" s="84">
        <v>45657</v>
      </c>
      <c r="N1120" s="68">
        <f t="shared" si="68"/>
        <v>1</v>
      </c>
      <c r="O1120" s="85" t="s">
        <v>149</v>
      </c>
      <c r="P1120" s="86" t="s">
        <v>162</v>
      </c>
      <c r="Q1120" s="86" t="s">
        <v>163</v>
      </c>
    </row>
    <row r="1121" spans="1:17" ht="15.75" x14ac:dyDescent="0.25">
      <c r="A1121" s="34" t="s">
        <v>144</v>
      </c>
      <c r="B1121" s="12" t="str">
        <f t="shared" si="67"/>
        <v>ApapaValencia40</v>
      </c>
      <c r="C1121" s="13" t="str">
        <f>VLOOKUP(D1121,[1]equiv!$A:$B,2,FALSE)</f>
        <v>NIG</v>
      </c>
      <c r="D1121" s="81" t="s">
        <v>44</v>
      </c>
      <c r="E1121" s="82" t="s">
        <v>35</v>
      </c>
      <c r="F1121" s="83">
        <v>40</v>
      </c>
      <c r="G1121" s="12">
        <v>1150</v>
      </c>
      <c r="H1121" s="32" t="s">
        <v>47</v>
      </c>
      <c r="I1121" s="12" t="s">
        <v>20</v>
      </c>
      <c r="J1121" s="46">
        <v>0</v>
      </c>
      <c r="K1121" s="45">
        <f t="shared" si="69"/>
        <v>1150</v>
      </c>
      <c r="L1121" s="82" t="s">
        <v>171</v>
      </c>
      <c r="M1121" s="84">
        <v>45657</v>
      </c>
      <c r="N1121" s="68">
        <f t="shared" si="68"/>
        <v>0</v>
      </c>
      <c r="O1121" s="85" t="s">
        <v>129</v>
      </c>
      <c r="P1121" s="86" t="s">
        <v>137</v>
      </c>
      <c r="Q1121" s="86" t="s">
        <v>204</v>
      </c>
    </row>
    <row r="1122" spans="1:17" ht="15.75" x14ac:dyDescent="0.25">
      <c r="A1122" s="34" t="s">
        <v>152</v>
      </c>
      <c r="B1122" s="12" t="str">
        <f t="shared" si="67"/>
        <v>ApapaAmsterdam20</v>
      </c>
      <c r="C1122" s="13" t="str">
        <f>VLOOKUP(D1122,[1]equiv!$A:$B,2,FALSE)</f>
        <v>NIG</v>
      </c>
      <c r="D1122" s="81" t="s">
        <v>44</v>
      </c>
      <c r="E1122" s="82" t="s">
        <v>25</v>
      </c>
      <c r="F1122" s="83">
        <v>20</v>
      </c>
      <c r="G1122" s="12">
        <v>1008</v>
      </c>
      <c r="H1122" s="32" t="s">
        <v>47</v>
      </c>
      <c r="I1122" s="12" t="s">
        <v>20</v>
      </c>
      <c r="J1122" s="46">
        <v>0</v>
      </c>
      <c r="K1122" s="45">
        <f t="shared" si="69"/>
        <v>1008</v>
      </c>
      <c r="L1122" s="82" t="s">
        <v>193</v>
      </c>
      <c r="M1122" s="84">
        <v>45657</v>
      </c>
      <c r="N1122" s="68">
        <f t="shared" si="68"/>
        <v>0</v>
      </c>
      <c r="O1122" s="85" t="s">
        <v>24</v>
      </c>
      <c r="P1122" s="86" t="s">
        <v>154</v>
      </c>
      <c r="Q1122" s="86" t="s">
        <v>154</v>
      </c>
    </row>
    <row r="1123" spans="1:17" ht="15.75" x14ac:dyDescent="0.25">
      <c r="A1123" s="34" t="s">
        <v>152</v>
      </c>
      <c r="B1123" s="12" t="str">
        <f t="shared" si="67"/>
        <v>ApapaAmsterdam40</v>
      </c>
      <c r="C1123" s="13" t="str">
        <f>VLOOKUP(D1123,[1]equiv!$A:$B,2,FALSE)</f>
        <v>NIG</v>
      </c>
      <c r="D1123" s="81" t="s">
        <v>44</v>
      </c>
      <c r="E1123" s="82" t="s">
        <v>25</v>
      </c>
      <c r="F1123" s="83">
        <v>40</v>
      </c>
      <c r="G1123" s="12">
        <v>1201</v>
      </c>
      <c r="H1123" s="32" t="s">
        <v>47</v>
      </c>
      <c r="I1123" s="12" t="s">
        <v>20</v>
      </c>
      <c r="J1123" s="46">
        <v>0</v>
      </c>
      <c r="K1123" s="45">
        <f t="shared" si="69"/>
        <v>1201</v>
      </c>
      <c r="L1123" s="82" t="s">
        <v>193</v>
      </c>
      <c r="M1123" s="84">
        <v>45657</v>
      </c>
      <c r="N1123" s="68">
        <f t="shared" si="68"/>
        <v>0</v>
      </c>
      <c r="O1123" s="87" t="s">
        <v>24</v>
      </c>
      <c r="P1123" s="86" t="s">
        <v>154</v>
      </c>
      <c r="Q1123" s="86" t="s">
        <v>154</v>
      </c>
    </row>
    <row r="1124" spans="1:17" ht="15.75" x14ac:dyDescent="0.25">
      <c r="A1124" s="34" t="s">
        <v>152</v>
      </c>
      <c r="B1124" s="12" t="str">
        <f t="shared" si="67"/>
        <v>ApapaAntwerp40</v>
      </c>
      <c r="C1124" s="13" t="str">
        <f>VLOOKUP(D1124,[1]equiv!$A:$B,2,FALSE)</f>
        <v>NIG</v>
      </c>
      <c r="D1124" s="81" t="s">
        <v>44</v>
      </c>
      <c r="E1124" s="82" t="s">
        <v>19</v>
      </c>
      <c r="F1124" s="83">
        <v>40</v>
      </c>
      <c r="G1124" s="12">
        <v>851</v>
      </c>
      <c r="H1124" s="32" t="s">
        <v>47</v>
      </c>
      <c r="I1124" s="12" t="s">
        <v>20</v>
      </c>
      <c r="J1124" s="46">
        <v>0</v>
      </c>
      <c r="K1124" s="45">
        <f t="shared" si="69"/>
        <v>851</v>
      </c>
      <c r="L1124" s="82" t="s">
        <v>191</v>
      </c>
      <c r="M1124" s="84">
        <v>45657</v>
      </c>
      <c r="N1124" s="68">
        <f t="shared" si="68"/>
        <v>0</v>
      </c>
      <c r="O1124" s="85" t="s">
        <v>24</v>
      </c>
      <c r="P1124" s="86" t="s">
        <v>155</v>
      </c>
      <c r="Q1124" s="86" t="s">
        <v>155</v>
      </c>
    </row>
    <row r="1125" spans="1:17" ht="15.75" x14ac:dyDescent="0.25">
      <c r="A1125" s="34" t="s">
        <v>152</v>
      </c>
      <c r="B1125" s="12" t="str">
        <f t="shared" si="67"/>
        <v>ApapaBarcelona20</v>
      </c>
      <c r="C1125" s="13" t="str">
        <f>VLOOKUP(D1125,[1]equiv!$A:$B,2,FALSE)</f>
        <v>NIG</v>
      </c>
      <c r="D1125" s="81" t="s">
        <v>44</v>
      </c>
      <c r="E1125" s="82" t="s">
        <v>23</v>
      </c>
      <c r="F1125" s="83">
        <v>20</v>
      </c>
      <c r="G1125" s="12">
        <v>633</v>
      </c>
      <c r="H1125" s="32" t="s">
        <v>47</v>
      </c>
      <c r="I1125" s="12" t="s">
        <v>20</v>
      </c>
      <c r="J1125" s="46">
        <v>0</v>
      </c>
      <c r="K1125" s="45">
        <f t="shared" si="69"/>
        <v>633</v>
      </c>
      <c r="L1125" s="82" t="s">
        <v>198</v>
      </c>
      <c r="M1125" s="84">
        <v>45657</v>
      </c>
      <c r="N1125" s="68">
        <f t="shared" si="68"/>
        <v>0</v>
      </c>
      <c r="O1125" s="85" t="s">
        <v>24</v>
      </c>
      <c r="P1125" s="86" t="s">
        <v>161</v>
      </c>
      <c r="Q1125" s="86" t="s">
        <v>154</v>
      </c>
    </row>
    <row r="1126" spans="1:17" ht="15.75" x14ac:dyDescent="0.25">
      <c r="A1126" s="34" t="s">
        <v>152</v>
      </c>
      <c r="B1126" s="12" t="str">
        <f t="shared" si="67"/>
        <v>ApapaBarcelona40</v>
      </c>
      <c r="C1126" s="13" t="str">
        <f>VLOOKUP(D1126,[1]equiv!$A:$B,2,FALSE)</f>
        <v>NIG</v>
      </c>
      <c r="D1126" s="81" t="s">
        <v>44</v>
      </c>
      <c r="E1126" s="82" t="s">
        <v>23</v>
      </c>
      <c r="F1126" s="83">
        <v>40</v>
      </c>
      <c r="G1126" s="12">
        <v>721</v>
      </c>
      <c r="H1126" s="32" t="s">
        <v>47</v>
      </c>
      <c r="I1126" s="12" t="s">
        <v>20</v>
      </c>
      <c r="J1126" s="46">
        <v>0</v>
      </c>
      <c r="K1126" s="45">
        <f t="shared" si="69"/>
        <v>721</v>
      </c>
      <c r="L1126" s="82" t="s">
        <v>198</v>
      </c>
      <c r="M1126" s="84">
        <v>45657</v>
      </c>
      <c r="N1126" s="68">
        <f t="shared" si="68"/>
        <v>0</v>
      </c>
      <c r="O1126" s="85" t="s">
        <v>24</v>
      </c>
      <c r="P1126" s="86" t="s">
        <v>161</v>
      </c>
      <c r="Q1126" s="86" t="s">
        <v>154</v>
      </c>
    </row>
    <row r="1127" spans="1:17" ht="15.75" x14ac:dyDescent="0.25">
      <c r="A1127" s="34" t="s">
        <v>152</v>
      </c>
      <c r="B1127" s="12" t="str">
        <f t="shared" si="67"/>
        <v>ApapaBatam20</v>
      </c>
      <c r="C1127" s="13" t="str">
        <f>VLOOKUP(D1127,[1]equiv!$A:$B,2,FALSE)</f>
        <v>NIG</v>
      </c>
      <c r="D1127" s="81" t="s">
        <v>44</v>
      </c>
      <c r="E1127" s="82" t="s">
        <v>36</v>
      </c>
      <c r="F1127" s="83">
        <v>20</v>
      </c>
      <c r="G1127" s="12">
        <v>571</v>
      </c>
      <c r="H1127" s="32" t="s">
        <v>47</v>
      </c>
      <c r="I1127" s="12" t="s">
        <v>32</v>
      </c>
      <c r="J1127" s="46">
        <v>0</v>
      </c>
      <c r="K1127" s="45">
        <f t="shared" si="69"/>
        <v>571</v>
      </c>
      <c r="L1127" s="82" t="s">
        <v>186</v>
      </c>
      <c r="M1127" s="84">
        <v>45657</v>
      </c>
      <c r="N1127" s="68">
        <f t="shared" si="68"/>
        <v>0</v>
      </c>
      <c r="O1127" s="85" t="s">
        <v>24</v>
      </c>
      <c r="P1127" s="86" t="s">
        <v>168</v>
      </c>
      <c r="Q1127" s="86" t="s">
        <v>169</v>
      </c>
    </row>
    <row r="1128" spans="1:17" ht="15.75" x14ac:dyDescent="0.25">
      <c r="A1128" s="34" t="s">
        <v>152</v>
      </c>
      <c r="B1128" s="12" t="str">
        <f t="shared" si="67"/>
        <v>ApapaBatam40</v>
      </c>
      <c r="C1128" s="13" t="str">
        <f>VLOOKUP(D1128,[1]equiv!$A:$B,2,FALSE)</f>
        <v>NIG</v>
      </c>
      <c r="D1128" s="81" t="s">
        <v>44</v>
      </c>
      <c r="E1128" s="82" t="s">
        <v>36</v>
      </c>
      <c r="F1128" s="83">
        <v>40</v>
      </c>
      <c r="G1128" s="12">
        <v>877</v>
      </c>
      <c r="H1128" s="32" t="s">
        <v>47</v>
      </c>
      <c r="I1128" s="12" t="s">
        <v>32</v>
      </c>
      <c r="J1128" s="46">
        <v>0</v>
      </c>
      <c r="K1128" s="45">
        <f t="shared" si="69"/>
        <v>877</v>
      </c>
      <c r="L1128" s="82" t="s">
        <v>186</v>
      </c>
      <c r="M1128" s="84">
        <v>45657</v>
      </c>
      <c r="N1128" s="68">
        <f t="shared" si="68"/>
        <v>0</v>
      </c>
      <c r="O1128" s="85" t="s">
        <v>24</v>
      </c>
      <c r="P1128" s="86" t="s">
        <v>168</v>
      </c>
      <c r="Q1128" s="86" t="s">
        <v>169</v>
      </c>
    </row>
    <row r="1129" spans="1:17" ht="15.75" x14ac:dyDescent="0.25">
      <c r="A1129" s="34" t="s">
        <v>152</v>
      </c>
      <c r="B1129" s="12" t="str">
        <f t="shared" si="67"/>
        <v>ApapaHamburg20</v>
      </c>
      <c r="C1129" s="13" t="str">
        <f>VLOOKUP(D1129,[1]equiv!$A:$B,2,FALSE)</f>
        <v>NIG</v>
      </c>
      <c r="D1129" s="81" t="s">
        <v>44</v>
      </c>
      <c r="E1129" s="82" t="s">
        <v>29</v>
      </c>
      <c r="F1129" s="83">
        <v>20</v>
      </c>
      <c r="G1129" s="12">
        <v>808</v>
      </c>
      <c r="H1129" s="32" t="s">
        <v>47</v>
      </c>
      <c r="I1129" s="12" t="s">
        <v>20</v>
      </c>
      <c r="J1129" s="46">
        <v>0</v>
      </c>
      <c r="K1129" s="45">
        <f t="shared" si="69"/>
        <v>808</v>
      </c>
      <c r="L1129" s="82" t="s">
        <v>193</v>
      </c>
      <c r="M1129" s="84">
        <v>45657</v>
      </c>
      <c r="N1129" s="68">
        <f t="shared" si="68"/>
        <v>0</v>
      </c>
      <c r="O1129" s="85" t="s">
        <v>24</v>
      </c>
      <c r="P1129" s="86" t="s">
        <v>161</v>
      </c>
      <c r="Q1129" s="86" t="s">
        <v>154</v>
      </c>
    </row>
    <row r="1130" spans="1:17" ht="15.75" x14ac:dyDescent="0.25">
      <c r="A1130" s="34" t="s">
        <v>152</v>
      </c>
      <c r="B1130" s="12" t="str">
        <f t="shared" si="67"/>
        <v>ApapaHamburg40</v>
      </c>
      <c r="C1130" s="13" t="str">
        <f>VLOOKUP(D1130,[1]equiv!$A:$B,2,FALSE)</f>
        <v>NIG</v>
      </c>
      <c r="D1130" s="81" t="s">
        <v>44</v>
      </c>
      <c r="E1130" s="82" t="s">
        <v>29</v>
      </c>
      <c r="F1130" s="83">
        <v>40</v>
      </c>
      <c r="G1130" s="12">
        <v>851</v>
      </c>
      <c r="H1130" s="32" t="s">
        <v>47</v>
      </c>
      <c r="I1130" s="12" t="s">
        <v>20</v>
      </c>
      <c r="J1130" s="46">
        <v>0</v>
      </c>
      <c r="K1130" s="45">
        <f t="shared" si="69"/>
        <v>851</v>
      </c>
      <c r="L1130" s="82" t="s">
        <v>193</v>
      </c>
      <c r="M1130" s="84">
        <v>45657</v>
      </c>
      <c r="N1130" s="68">
        <f t="shared" si="68"/>
        <v>0</v>
      </c>
      <c r="O1130" s="85" t="s">
        <v>24</v>
      </c>
      <c r="P1130" s="86" t="s">
        <v>161</v>
      </c>
      <c r="Q1130" s="86" t="s">
        <v>154</v>
      </c>
    </row>
    <row r="1131" spans="1:17" ht="15.75" x14ac:dyDescent="0.25">
      <c r="A1131" s="34" t="s">
        <v>152</v>
      </c>
      <c r="B1131" s="12" t="str">
        <f t="shared" si="67"/>
        <v>ApapaJakarta20</v>
      </c>
      <c r="C1131" s="13" t="str">
        <f>VLOOKUP(D1131,[1]equiv!$A:$B,2,FALSE)</f>
        <v>NIG</v>
      </c>
      <c r="D1131" s="81" t="s">
        <v>44</v>
      </c>
      <c r="E1131" s="82" t="s">
        <v>114</v>
      </c>
      <c r="F1131" s="83">
        <v>20</v>
      </c>
      <c r="G1131" s="12">
        <v>445</v>
      </c>
      <c r="H1131" s="32" t="s">
        <v>47</v>
      </c>
      <c r="I1131" s="12" t="s">
        <v>32</v>
      </c>
      <c r="J1131" s="46">
        <v>0</v>
      </c>
      <c r="K1131" s="45">
        <f t="shared" si="69"/>
        <v>445</v>
      </c>
      <c r="L1131" s="82" t="s">
        <v>186</v>
      </c>
      <c r="M1131" s="84">
        <v>45657</v>
      </c>
      <c r="N1131" s="68">
        <f t="shared" si="68"/>
        <v>0</v>
      </c>
      <c r="O1131" s="87" t="s">
        <v>24</v>
      </c>
      <c r="P1131" s="86" t="s">
        <v>168</v>
      </c>
      <c r="Q1131" s="86" t="s">
        <v>169</v>
      </c>
    </row>
    <row r="1132" spans="1:17" ht="15.75" x14ac:dyDescent="0.25">
      <c r="A1132" s="34" t="s">
        <v>152</v>
      </c>
      <c r="B1132" s="12" t="str">
        <f t="shared" si="67"/>
        <v>ApapaJakarta40</v>
      </c>
      <c r="C1132" s="13" t="str">
        <f>VLOOKUP(D1132,[1]equiv!$A:$B,2,FALSE)</f>
        <v>NIG</v>
      </c>
      <c r="D1132" s="81" t="s">
        <v>44</v>
      </c>
      <c r="E1132" s="82" t="s">
        <v>114</v>
      </c>
      <c r="F1132" s="83">
        <v>40</v>
      </c>
      <c r="G1132" s="12">
        <v>827</v>
      </c>
      <c r="H1132" s="32" t="s">
        <v>47</v>
      </c>
      <c r="I1132" s="12" t="s">
        <v>32</v>
      </c>
      <c r="J1132" s="46">
        <v>0</v>
      </c>
      <c r="K1132" s="45">
        <f t="shared" si="69"/>
        <v>827</v>
      </c>
      <c r="L1132" s="82" t="s">
        <v>186</v>
      </c>
      <c r="M1132" s="84">
        <v>45657</v>
      </c>
      <c r="N1132" s="68">
        <f t="shared" si="68"/>
        <v>0</v>
      </c>
      <c r="O1132" s="87" t="s">
        <v>24</v>
      </c>
      <c r="P1132" s="86" t="s">
        <v>168</v>
      </c>
      <c r="Q1132" s="86" t="s">
        <v>169</v>
      </c>
    </row>
    <row r="1133" spans="1:17" ht="15.75" x14ac:dyDescent="0.25">
      <c r="A1133" s="34" t="s">
        <v>152</v>
      </c>
      <c r="B1133" s="12" t="str">
        <f t="shared" si="67"/>
        <v>ApapaPasir Gudang20</v>
      </c>
      <c r="C1133" s="13" t="str">
        <f>VLOOKUP(D1133,[1]equiv!$A:$B,2,FALSE)</f>
        <v>NIG</v>
      </c>
      <c r="D1133" s="81" t="s">
        <v>44</v>
      </c>
      <c r="E1133" s="82" t="s">
        <v>38</v>
      </c>
      <c r="F1133" s="83">
        <v>20</v>
      </c>
      <c r="G1133" s="12">
        <v>521</v>
      </c>
      <c r="H1133" s="32" t="s">
        <v>47</v>
      </c>
      <c r="I1133" s="12" t="s">
        <v>32</v>
      </c>
      <c r="J1133" s="46">
        <v>0</v>
      </c>
      <c r="K1133" s="45">
        <f t="shared" si="69"/>
        <v>521</v>
      </c>
      <c r="L1133" s="82" t="s">
        <v>215</v>
      </c>
      <c r="M1133" s="84">
        <v>45657</v>
      </c>
      <c r="N1133" s="68">
        <f t="shared" si="68"/>
        <v>0</v>
      </c>
      <c r="O1133" s="87" t="s">
        <v>24</v>
      </c>
      <c r="P1133" s="86" t="s">
        <v>177</v>
      </c>
      <c r="Q1133" s="86" t="s">
        <v>169</v>
      </c>
    </row>
    <row r="1134" spans="1:17" ht="15.75" x14ac:dyDescent="0.25">
      <c r="A1134" s="34" t="s">
        <v>152</v>
      </c>
      <c r="B1134" s="12" t="str">
        <f t="shared" si="67"/>
        <v>ApapaPasir Gudang40</v>
      </c>
      <c r="C1134" s="13" t="str">
        <f>VLOOKUP(D1134,[1]equiv!$A:$B,2,FALSE)</f>
        <v>NIG</v>
      </c>
      <c r="D1134" s="81" t="s">
        <v>44</v>
      </c>
      <c r="E1134" s="82" t="s">
        <v>38</v>
      </c>
      <c r="F1134" s="83">
        <v>40</v>
      </c>
      <c r="G1134" s="12">
        <v>877</v>
      </c>
      <c r="H1134" s="32" t="s">
        <v>47</v>
      </c>
      <c r="I1134" s="12" t="s">
        <v>32</v>
      </c>
      <c r="J1134" s="46">
        <v>0</v>
      </c>
      <c r="K1134" s="45">
        <f t="shared" si="69"/>
        <v>877</v>
      </c>
      <c r="L1134" s="82" t="s">
        <v>215</v>
      </c>
      <c r="M1134" s="84">
        <v>45657</v>
      </c>
      <c r="N1134" s="68">
        <f t="shared" si="68"/>
        <v>0</v>
      </c>
      <c r="O1134" s="85" t="s">
        <v>24</v>
      </c>
      <c r="P1134" s="86" t="s">
        <v>177</v>
      </c>
      <c r="Q1134" s="86" t="s">
        <v>169</v>
      </c>
    </row>
    <row r="1135" spans="1:17" ht="15.75" x14ac:dyDescent="0.25">
      <c r="A1135" s="34" t="s">
        <v>152</v>
      </c>
      <c r="B1135" s="12" t="str">
        <f t="shared" si="67"/>
        <v>ApapaSurabaya20</v>
      </c>
      <c r="C1135" s="13" t="str">
        <f>VLOOKUP(D1135,[1]equiv!$A:$B,2,FALSE)</f>
        <v>NIG</v>
      </c>
      <c r="D1135" s="81" t="s">
        <v>44</v>
      </c>
      <c r="E1135" s="82" t="s">
        <v>40</v>
      </c>
      <c r="F1135" s="83">
        <v>20</v>
      </c>
      <c r="G1135" s="12">
        <v>571</v>
      </c>
      <c r="H1135" s="32" t="s">
        <v>47</v>
      </c>
      <c r="I1135" s="12" t="s">
        <v>32</v>
      </c>
      <c r="J1135" s="46">
        <v>0</v>
      </c>
      <c r="K1135" s="45">
        <f t="shared" si="69"/>
        <v>571</v>
      </c>
      <c r="L1135" s="82" t="s">
        <v>208</v>
      </c>
      <c r="M1135" s="84">
        <v>45657</v>
      </c>
      <c r="N1135" s="68">
        <f t="shared" si="68"/>
        <v>0</v>
      </c>
      <c r="O1135" s="85" t="s">
        <v>24</v>
      </c>
      <c r="P1135" s="86" t="s">
        <v>168</v>
      </c>
      <c r="Q1135" s="86" t="s">
        <v>169</v>
      </c>
    </row>
    <row r="1136" spans="1:17" ht="15.75" x14ac:dyDescent="0.25">
      <c r="A1136" s="34" t="s">
        <v>152</v>
      </c>
      <c r="B1136" s="12" t="str">
        <f t="shared" si="67"/>
        <v>ApapaSurabaya40</v>
      </c>
      <c r="C1136" s="13" t="str">
        <f>VLOOKUP(D1136,[1]equiv!$A:$B,2,FALSE)</f>
        <v>NIG</v>
      </c>
      <c r="D1136" s="81" t="s">
        <v>44</v>
      </c>
      <c r="E1136" s="82" t="s">
        <v>40</v>
      </c>
      <c r="F1136" s="83">
        <v>40</v>
      </c>
      <c r="G1136" s="12">
        <v>877</v>
      </c>
      <c r="H1136" s="32" t="s">
        <v>47</v>
      </c>
      <c r="I1136" s="12" t="s">
        <v>32</v>
      </c>
      <c r="J1136" s="46">
        <v>0</v>
      </c>
      <c r="K1136" s="45">
        <f t="shared" si="69"/>
        <v>877</v>
      </c>
      <c r="L1136" s="82" t="s">
        <v>208</v>
      </c>
      <c r="M1136" s="84">
        <v>45657</v>
      </c>
      <c r="N1136" s="68">
        <f t="shared" si="68"/>
        <v>0</v>
      </c>
      <c r="O1136" s="85" t="s">
        <v>24</v>
      </c>
      <c r="P1136" s="86" t="s">
        <v>168</v>
      </c>
      <c r="Q1136" s="86" t="s">
        <v>169</v>
      </c>
    </row>
    <row r="1137" spans="1:17" ht="15.75" x14ac:dyDescent="0.25">
      <c r="A1137" s="34" t="s">
        <v>152</v>
      </c>
      <c r="B1137" s="12" t="str">
        <f t="shared" si="67"/>
        <v>ApapaTallinn20</v>
      </c>
      <c r="C1137" s="13" t="str">
        <f>VLOOKUP(D1137,[1]equiv!$A:$B,2,FALSE)</f>
        <v>NIG</v>
      </c>
      <c r="D1137" s="81" t="s">
        <v>44</v>
      </c>
      <c r="E1137" s="82" t="s">
        <v>194</v>
      </c>
      <c r="F1137" s="83">
        <v>20</v>
      </c>
      <c r="G1137" s="12">
        <v>993</v>
      </c>
      <c r="H1137" s="32" t="s">
        <v>47</v>
      </c>
      <c r="I1137" s="12" t="s">
        <v>195</v>
      </c>
      <c r="J1137" s="46">
        <v>0</v>
      </c>
      <c r="K1137" s="45">
        <f t="shared" si="69"/>
        <v>993</v>
      </c>
      <c r="L1137" s="82" t="s">
        <v>181</v>
      </c>
      <c r="M1137" s="84">
        <v>45657</v>
      </c>
      <c r="N1137" s="68">
        <f t="shared" si="68"/>
        <v>0</v>
      </c>
      <c r="O1137" s="85" t="s">
        <v>24</v>
      </c>
      <c r="P1137" s="86" t="s">
        <v>155</v>
      </c>
      <c r="Q1137" s="86" t="s">
        <v>154</v>
      </c>
    </row>
    <row r="1138" spans="1:17" ht="15.75" x14ac:dyDescent="0.25">
      <c r="A1138" s="34" t="s">
        <v>152</v>
      </c>
      <c r="B1138" s="12" t="str">
        <f t="shared" si="67"/>
        <v>ApapaTallinn40</v>
      </c>
      <c r="C1138" s="13" t="str">
        <f>VLOOKUP(D1138,[1]equiv!$A:$B,2,FALSE)</f>
        <v>NIG</v>
      </c>
      <c r="D1138" s="81" t="s">
        <v>44</v>
      </c>
      <c r="E1138" s="82" t="s">
        <v>194</v>
      </c>
      <c r="F1138" s="83">
        <v>40</v>
      </c>
      <c r="G1138" s="12">
        <v>881</v>
      </c>
      <c r="H1138" s="32" t="s">
        <v>47</v>
      </c>
      <c r="I1138" s="12" t="s">
        <v>20</v>
      </c>
      <c r="J1138" s="46">
        <v>0</v>
      </c>
      <c r="K1138" s="45">
        <f t="shared" si="69"/>
        <v>881</v>
      </c>
      <c r="L1138" s="82" t="s">
        <v>181</v>
      </c>
      <c r="M1138" s="84">
        <v>45657</v>
      </c>
      <c r="N1138" s="68">
        <f t="shared" si="68"/>
        <v>0</v>
      </c>
      <c r="O1138" s="87" t="s">
        <v>24</v>
      </c>
      <c r="P1138" s="86" t="s">
        <v>155</v>
      </c>
      <c r="Q1138" s="86" t="s">
        <v>154</v>
      </c>
    </row>
    <row r="1139" spans="1:17" ht="15.75" x14ac:dyDescent="0.25">
      <c r="A1139" s="34" t="s">
        <v>152</v>
      </c>
      <c r="B1139" s="12" t="str">
        <f t="shared" si="67"/>
        <v>Tin canAmsterdam20</v>
      </c>
      <c r="C1139" s="13" t="str">
        <f>VLOOKUP(D1139,[1]equiv!$A:$B,2,FALSE)</f>
        <v>NIG</v>
      </c>
      <c r="D1139" s="81" t="s">
        <v>43</v>
      </c>
      <c r="E1139" s="82" t="s">
        <v>25</v>
      </c>
      <c r="F1139" s="83">
        <v>20</v>
      </c>
      <c r="G1139" s="12">
        <v>1008</v>
      </c>
      <c r="H1139" s="32" t="s">
        <v>47</v>
      </c>
      <c r="I1139" s="12" t="s">
        <v>20</v>
      </c>
      <c r="J1139" s="46">
        <v>0</v>
      </c>
      <c r="K1139" s="45">
        <f t="shared" si="69"/>
        <v>1008</v>
      </c>
      <c r="L1139" s="82" t="s">
        <v>193</v>
      </c>
      <c r="M1139" s="84">
        <v>45657</v>
      </c>
      <c r="N1139" s="68">
        <f t="shared" si="68"/>
        <v>0</v>
      </c>
      <c r="O1139" s="85" t="s">
        <v>24</v>
      </c>
      <c r="P1139" s="86" t="s">
        <v>154</v>
      </c>
      <c r="Q1139" s="86" t="s">
        <v>154</v>
      </c>
    </row>
    <row r="1140" spans="1:17" ht="15.75" x14ac:dyDescent="0.25">
      <c r="A1140" s="34" t="s">
        <v>152</v>
      </c>
      <c r="B1140" s="12" t="str">
        <f t="shared" si="67"/>
        <v>Tin canAmsterdam40</v>
      </c>
      <c r="C1140" s="13" t="str">
        <f>VLOOKUP(D1140,[1]equiv!$A:$B,2,FALSE)</f>
        <v>NIG</v>
      </c>
      <c r="D1140" s="81" t="s">
        <v>43</v>
      </c>
      <c r="E1140" s="82" t="s">
        <v>25</v>
      </c>
      <c r="F1140" s="83">
        <v>40</v>
      </c>
      <c r="G1140" s="12">
        <v>1201</v>
      </c>
      <c r="H1140" s="32" t="s">
        <v>47</v>
      </c>
      <c r="I1140" s="12" t="s">
        <v>20</v>
      </c>
      <c r="J1140" s="46">
        <v>0</v>
      </c>
      <c r="K1140" s="45">
        <f t="shared" si="69"/>
        <v>1201</v>
      </c>
      <c r="L1140" s="82" t="s">
        <v>193</v>
      </c>
      <c r="M1140" s="84">
        <v>45657</v>
      </c>
      <c r="N1140" s="68">
        <f t="shared" si="68"/>
        <v>0</v>
      </c>
      <c r="O1140" s="87" t="s">
        <v>24</v>
      </c>
      <c r="P1140" s="86" t="s">
        <v>154</v>
      </c>
      <c r="Q1140" s="86" t="s">
        <v>154</v>
      </c>
    </row>
    <row r="1141" spans="1:17" ht="15.75" x14ac:dyDescent="0.25">
      <c r="A1141" s="34" t="s">
        <v>152</v>
      </c>
      <c r="B1141" s="12" t="str">
        <f t="shared" si="67"/>
        <v>Tin canAntwerp40</v>
      </c>
      <c r="C1141" s="13" t="str">
        <f>VLOOKUP(D1141,[1]equiv!$A:$B,2,FALSE)</f>
        <v>NIG</v>
      </c>
      <c r="D1141" s="81" t="s">
        <v>43</v>
      </c>
      <c r="E1141" s="82" t="s">
        <v>19</v>
      </c>
      <c r="F1141" s="83">
        <v>40</v>
      </c>
      <c r="G1141" s="12">
        <v>851</v>
      </c>
      <c r="H1141" s="32" t="s">
        <v>47</v>
      </c>
      <c r="I1141" s="12" t="s">
        <v>20</v>
      </c>
      <c r="J1141" s="46">
        <v>0</v>
      </c>
      <c r="K1141" s="45">
        <f t="shared" si="69"/>
        <v>851</v>
      </c>
      <c r="L1141" s="82" t="s">
        <v>191</v>
      </c>
      <c r="M1141" s="84">
        <v>45657</v>
      </c>
      <c r="N1141" s="68">
        <f t="shared" si="68"/>
        <v>0</v>
      </c>
      <c r="O1141" s="85" t="s">
        <v>24</v>
      </c>
      <c r="P1141" s="86" t="s">
        <v>155</v>
      </c>
      <c r="Q1141" s="86" t="s">
        <v>155</v>
      </c>
    </row>
    <row r="1142" spans="1:17" ht="15.75" x14ac:dyDescent="0.25">
      <c r="A1142" s="34" t="s">
        <v>152</v>
      </c>
      <c r="B1142" s="12" t="str">
        <f t="shared" si="67"/>
        <v>Tin canBarcelona20</v>
      </c>
      <c r="C1142" s="13" t="str">
        <f>VLOOKUP(D1142,[1]equiv!$A:$B,2,FALSE)</f>
        <v>NIG</v>
      </c>
      <c r="D1142" s="81" t="s">
        <v>43</v>
      </c>
      <c r="E1142" s="82" t="s">
        <v>23</v>
      </c>
      <c r="F1142" s="83">
        <v>20</v>
      </c>
      <c r="G1142" s="12">
        <v>633</v>
      </c>
      <c r="H1142" s="32" t="s">
        <v>47</v>
      </c>
      <c r="I1142" s="12" t="s">
        <v>20</v>
      </c>
      <c r="J1142" s="46">
        <v>0</v>
      </c>
      <c r="K1142" s="45">
        <f t="shared" si="69"/>
        <v>633</v>
      </c>
      <c r="L1142" s="82" t="s">
        <v>198</v>
      </c>
      <c r="M1142" s="84">
        <v>45657</v>
      </c>
      <c r="N1142" s="68">
        <f t="shared" si="68"/>
        <v>0</v>
      </c>
      <c r="O1142" s="85" t="s">
        <v>24</v>
      </c>
      <c r="P1142" s="86" t="s">
        <v>161</v>
      </c>
      <c r="Q1142" s="86" t="s">
        <v>154</v>
      </c>
    </row>
    <row r="1143" spans="1:17" ht="15.75" x14ac:dyDescent="0.25">
      <c r="A1143" s="34" t="s">
        <v>152</v>
      </c>
      <c r="B1143" s="12" t="str">
        <f t="shared" si="67"/>
        <v>Tin canBarcelona40</v>
      </c>
      <c r="C1143" s="13" t="str">
        <f>VLOOKUP(D1143,[1]equiv!$A:$B,2,FALSE)</f>
        <v>NIG</v>
      </c>
      <c r="D1143" s="81" t="s">
        <v>43</v>
      </c>
      <c r="E1143" s="82" t="s">
        <v>23</v>
      </c>
      <c r="F1143" s="83">
        <v>40</v>
      </c>
      <c r="G1143" s="12">
        <v>721</v>
      </c>
      <c r="H1143" s="32" t="s">
        <v>47</v>
      </c>
      <c r="I1143" s="12" t="s">
        <v>20</v>
      </c>
      <c r="J1143" s="46">
        <v>0</v>
      </c>
      <c r="K1143" s="45">
        <f t="shared" si="69"/>
        <v>721</v>
      </c>
      <c r="L1143" s="82" t="s">
        <v>198</v>
      </c>
      <c r="M1143" s="84">
        <v>45657</v>
      </c>
      <c r="N1143" s="68">
        <f t="shared" si="68"/>
        <v>0</v>
      </c>
      <c r="O1143" s="85" t="s">
        <v>24</v>
      </c>
      <c r="P1143" s="86" t="s">
        <v>161</v>
      </c>
      <c r="Q1143" s="86" t="s">
        <v>154</v>
      </c>
    </row>
    <row r="1144" spans="1:17" ht="15.75" x14ac:dyDescent="0.25">
      <c r="A1144" s="34" t="s">
        <v>152</v>
      </c>
      <c r="B1144" s="12" t="str">
        <f t="shared" si="67"/>
        <v>Tin canBatam20</v>
      </c>
      <c r="C1144" s="13" t="str">
        <f>VLOOKUP(D1144,[1]equiv!$A:$B,2,FALSE)</f>
        <v>NIG</v>
      </c>
      <c r="D1144" s="81" t="s">
        <v>43</v>
      </c>
      <c r="E1144" s="82" t="s">
        <v>36</v>
      </c>
      <c r="F1144" s="83">
        <v>20</v>
      </c>
      <c r="G1144" s="12">
        <v>571</v>
      </c>
      <c r="H1144" s="32" t="s">
        <v>47</v>
      </c>
      <c r="I1144" s="12" t="s">
        <v>32</v>
      </c>
      <c r="J1144" s="46">
        <v>0</v>
      </c>
      <c r="K1144" s="45">
        <f t="shared" si="69"/>
        <v>571</v>
      </c>
      <c r="L1144" s="82" t="s">
        <v>186</v>
      </c>
      <c r="M1144" s="84">
        <v>45657</v>
      </c>
      <c r="N1144" s="68">
        <f t="shared" si="68"/>
        <v>0</v>
      </c>
      <c r="O1144" s="85" t="s">
        <v>24</v>
      </c>
      <c r="P1144" s="86" t="s">
        <v>168</v>
      </c>
      <c r="Q1144" s="86" t="s">
        <v>169</v>
      </c>
    </row>
    <row r="1145" spans="1:17" ht="15.75" x14ac:dyDescent="0.25">
      <c r="A1145" s="34" t="s">
        <v>152</v>
      </c>
      <c r="B1145" s="12" t="str">
        <f t="shared" si="67"/>
        <v>Tin canBatam40</v>
      </c>
      <c r="C1145" s="13" t="str">
        <f>VLOOKUP(D1145,[1]equiv!$A:$B,2,FALSE)</f>
        <v>NIG</v>
      </c>
      <c r="D1145" s="81" t="s">
        <v>43</v>
      </c>
      <c r="E1145" s="82" t="s">
        <v>36</v>
      </c>
      <c r="F1145" s="83">
        <v>40</v>
      </c>
      <c r="G1145" s="12">
        <v>877</v>
      </c>
      <c r="H1145" s="32" t="s">
        <v>47</v>
      </c>
      <c r="I1145" s="12" t="s">
        <v>32</v>
      </c>
      <c r="J1145" s="46">
        <v>0</v>
      </c>
      <c r="K1145" s="45">
        <f t="shared" si="69"/>
        <v>877</v>
      </c>
      <c r="L1145" s="82" t="s">
        <v>186</v>
      </c>
      <c r="M1145" s="84">
        <v>45657</v>
      </c>
      <c r="N1145" s="68">
        <f t="shared" si="68"/>
        <v>0</v>
      </c>
      <c r="O1145" s="85" t="s">
        <v>24</v>
      </c>
      <c r="P1145" s="86" t="s">
        <v>168</v>
      </c>
      <c r="Q1145" s="86" t="s">
        <v>169</v>
      </c>
    </row>
    <row r="1146" spans="1:17" ht="15.75" x14ac:dyDescent="0.25">
      <c r="A1146" s="34" t="s">
        <v>152</v>
      </c>
      <c r="B1146" s="12" t="str">
        <f t="shared" si="67"/>
        <v>Tin canHamburg20</v>
      </c>
      <c r="C1146" s="13" t="str">
        <f>VLOOKUP(D1146,[1]equiv!$A:$B,2,FALSE)</f>
        <v>NIG</v>
      </c>
      <c r="D1146" s="81" t="s">
        <v>43</v>
      </c>
      <c r="E1146" s="82" t="s">
        <v>29</v>
      </c>
      <c r="F1146" s="83">
        <v>20</v>
      </c>
      <c r="G1146" s="12">
        <v>808</v>
      </c>
      <c r="H1146" s="32" t="s">
        <v>47</v>
      </c>
      <c r="I1146" s="12" t="s">
        <v>20</v>
      </c>
      <c r="J1146" s="46">
        <v>0</v>
      </c>
      <c r="K1146" s="45">
        <f t="shared" si="69"/>
        <v>808</v>
      </c>
      <c r="L1146" s="82" t="s">
        <v>193</v>
      </c>
      <c r="M1146" s="84">
        <v>45657</v>
      </c>
      <c r="N1146" s="68">
        <f t="shared" si="68"/>
        <v>0</v>
      </c>
      <c r="O1146" s="85" t="s">
        <v>24</v>
      </c>
      <c r="P1146" s="86" t="s">
        <v>161</v>
      </c>
      <c r="Q1146" s="86" t="s">
        <v>154</v>
      </c>
    </row>
    <row r="1147" spans="1:17" ht="15.75" x14ac:dyDescent="0.25">
      <c r="A1147" s="34" t="s">
        <v>152</v>
      </c>
      <c r="B1147" s="12" t="str">
        <f t="shared" si="67"/>
        <v>Tin canHamburg40</v>
      </c>
      <c r="C1147" s="13" t="str">
        <f>VLOOKUP(D1147,[1]equiv!$A:$B,2,FALSE)</f>
        <v>NIG</v>
      </c>
      <c r="D1147" s="81" t="s">
        <v>43</v>
      </c>
      <c r="E1147" s="82" t="s">
        <v>29</v>
      </c>
      <c r="F1147" s="83">
        <v>40</v>
      </c>
      <c r="G1147" s="12">
        <v>851</v>
      </c>
      <c r="H1147" s="32" t="s">
        <v>47</v>
      </c>
      <c r="I1147" s="12" t="s">
        <v>20</v>
      </c>
      <c r="J1147" s="46">
        <v>0</v>
      </c>
      <c r="K1147" s="45">
        <f t="shared" si="69"/>
        <v>851</v>
      </c>
      <c r="L1147" s="82" t="s">
        <v>193</v>
      </c>
      <c r="M1147" s="84">
        <v>45657</v>
      </c>
      <c r="N1147" s="68">
        <f t="shared" si="68"/>
        <v>0</v>
      </c>
      <c r="O1147" s="85" t="s">
        <v>24</v>
      </c>
      <c r="P1147" s="86" t="s">
        <v>161</v>
      </c>
      <c r="Q1147" s="86" t="s">
        <v>154</v>
      </c>
    </row>
    <row r="1148" spans="1:17" ht="15.75" x14ac:dyDescent="0.25">
      <c r="A1148" s="34" t="s">
        <v>152</v>
      </c>
      <c r="B1148" s="12" t="str">
        <f t="shared" si="67"/>
        <v>Tin canJakarta20</v>
      </c>
      <c r="C1148" s="13" t="str">
        <f>VLOOKUP(D1148,[1]equiv!$A:$B,2,FALSE)</f>
        <v>NIG</v>
      </c>
      <c r="D1148" s="81" t="s">
        <v>43</v>
      </c>
      <c r="E1148" s="82" t="s">
        <v>114</v>
      </c>
      <c r="F1148" s="83">
        <v>20</v>
      </c>
      <c r="G1148" s="12">
        <v>445</v>
      </c>
      <c r="H1148" s="32" t="s">
        <v>47</v>
      </c>
      <c r="I1148" s="12" t="s">
        <v>32</v>
      </c>
      <c r="J1148" s="46">
        <v>0</v>
      </c>
      <c r="K1148" s="45">
        <f t="shared" si="69"/>
        <v>445</v>
      </c>
      <c r="L1148" s="82" t="s">
        <v>186</v>
      </c>
      <c r="M1148" s="84">
        <v>45657</v>
      </c>
      <c r="N1148" s="68">
        <f t="shared" si="68"/>
        <v>0</v>
      </c>
      <c r="O1148" s="87" t="s">
        <v>24</v>
      </c>
      <c r="P1148" s="86" t="s">
        <v>168</v>
      </c>
      <c r="Q1148" s="86" t="s">
        <v>169</v>
      </c>
    </row>
    <row r="1149" spans="1:17" ht="15.75" x14ac:dyDescent="0.25">
      <c r="A1149" s="34" t="s">
        <v>152</v>
      </c>
      <c r="B1149" s="12" t="str">
        <f t="shared" si="67"/>
        <v>Tin canJakarta40</v>
      </c>
      <c r="C1149" s="13" t="str">
        <f>VLOOKUP(D1149,[1]equiv!$A:$B,2,FALSE)</f>
        <v>NIG</v>
      </c>
      <c r="D1149" s="81" t="s">
        <v>43</v>
      </c>
      <c r="E1149" s="82" t="s">
        <v>114</v>
      </c>
      <c r="F1149" s="83">
        <v>40</v>
      </c>
      <c r="G1149" s="12">
        <v>827</v>
      </c>
      <c r="H1149" s="32" t="s">
        <v>47</v>
      </c>
      <c r="I1149" s="12" t="s">
        <v>32</v>
      </c>
      <c r="J1149" s="46">
        <v>0</v>
      </c>
      <c r="K1149" s="45">
        <f t="shared" si="69"/>
        <v>827</v>
      </c>
      <c r="L1149" s="82" t="s">
        <v>186</v>
      </c>
      <c r="M1149" s="84">
        <v>45657</v>
      </c>
      <c r="N1149" s="68">
        <f t="shared" si="68"/>
        <v>0</v>
      </c>
      <c r="O1149" s="87" t="s">
        <v>24</v>
      </c>
      <c r="P1149" s="86" t="s">
        <v>168</v>
      </c>
      <c r="Q1149" s="86" t="s">
        <v>169</v>
      </c>
    </row>
    <row r="1150" spans="1:17" ht="15.75" x14ac:dyDescent="0.25">
      <c r="A1150" s="34" t="s">
        <v>152</v>
      </c>
      <c r="B1150" s="12" t="str">
        <f t="shared" si="67"/>
        <v>Tin canPasir Gudang20</v>
      </c>
      <c r="C1150" s="13" t="str">
        <f>VLOOKUP(D1150,[1]equiv!$A:$B,2,FALSE)</f>
        <v>NIG</v>
      </c>
      <c r="D1150" s="81" t="s">
        <v>43</v>
      </c>
      <c r="E1150" s="82" t="s">
        <v>38</v>
      </c>
      <c r="F1150" s="83">
        <v>20</v>
      </c>
      <c r="G1150" s="12">
        <v>521</v>
      </c>
      <c r="H1150" s="32" t="s">
        <v>47</v>
      </c>
      <c r="I1150" s="12" t="s">
        <v>32</v>
      </c>
      <c r="J1150" s="46">
        <v>0</v>
      </c>
      <c r="K1150" s="45">
        <f t="shared" si="69"/>
        <v>521</v>
      </c>
      <c r="L1150" s="82" t="s">
        <v>215</v>
      </c>
      <c r="M1150" s="84">
        <v>45657</v>
      </c>
      <c r="N1150" s="68">
        <f t="shared" si="68"/>
        <v>0</v>
      </c>
      <c r="O1150" s="87" t="s">
        <v>24</v>
      </c>
      <c r="P1150" s="86" t="s">
        <v>177</v>
      </c>
      <c r="Q1150" s="86" t="s">
        <v>169</v>
      </c>
    </row>
    <row r="1151" spans="1:17" ht="15.75" x14ac:dyDescent="0.25">
      <c r="A1151" s="34" t="s">
        <v>152</v>
      </c>
      <c r="B1151" s="12" t="str">
        <f t="shared" si="67"/>
        <v>Tin canPasir Gudang40</v>
      </c>
      <c r="C1151" s="13" t="str">
        <f>VLOOKUP(D1151,[1]equiv!$A:$B,2,FALSE)</f>
        <v>NIG</v>
      </c>
      <c r="D1151" s="81" t="s">
        <v>43</v>
      </c>
      <c r="E1151" s="82" t="s">
        <v>38</v>
      </c>
      <c r="F1151" s="83">
        <v>40</v>
      </c>
      <c r="G1151" s="12">
        <v>877</v>
      </c>
      <c r="H1151" s="32" t="s">
        <v>47</v>
      </c>
      <c r="I1151" s="12" t="s">
        <v>32</v>
      </c>
      <c r="J1151" s="46">
        <v>0</v>
      </c>
      <c r="K1151" s="45">
        <f t="shared" si="69"/>
        <v>877</v>
      </c>
      <c r="L1151" s="82" t="s">
        <v>215</v>
      </c>
      <c r="M1151" s="84">
        <v>45657</v>
      </c>
      <c r="N1151" s="68">
        <f t="shared" si="68"/>
        <v>0</v>
      </c>
      <c r="O1151" s="85" t="s">
        <v>24</v>
      </c>
      <c r="P1151" s="86" t="s">
        <v>177</v>
      </c>
      <c r="Q1151" s="86" t="s">
        <v>169</v>
      </c>
    </row>
    <row r="1152" spans="1:17" ht="15.75" x14ac:dyDescent="0.25">
      <c r="A1152" s="34" t="s">
        <v>152</v>
      </c>
      <c r="B1152" s="12" t="str">
        <f t="shared" si="67"/>
        <v>Tin canSurabaya20</v>
      </c>
      <c r="C1152" s="13" t="str">
        <f>VLOOKUP(D1152,[1]equiv!$A:$B,2,FALSE)</f>
        <v>NIG</v>
      </c>
      <c r="D1152" s="81" t="s">
        <v>43</v>
      </c>
      <c r="E1152" s="82" t="s">
        <v>40</v>
      </c>
      <c r="F1152" s="83">
        <v>20</v>
      </c>
      <c r="G1152" s="12">
        <v>571</v>
      </c>
      <c r="H1152" s="32" t="s">
        <v>47</v>
      </c>
      <c r="I1152" s="12" t="s">
        <v>32</v>
      </c>
      <c r="J1152" s="46">
        <v>0</v>
      </c>
      <c r="K1152" s="45">
        <f t="shared" si="69"/>
        <v>571</v>
      </c>
      <c r="L1152" s="82" t="s">
        <v>208</v>
      </c>
      <c r="M1152" s="84">
        <v>45657</v>
      </c>
      <c r="N1152" s="68">
        <f t="shared" si="68"/>
        <v>0</v>
      </c>
      <c r="O1152" s="85" t="s">
        <v>24</v>
      </c>
      <c r="P1152" s="86" t="s">
        <v>168</v>
      </c>
      <c r="Q1152" s="86" t="s">
        <v>169</v>
      </c>
    </row>
    <row r="1153" spans="1:17" ht="15.75" x14ac:dyDescent="0.25">
      <c r="A1153" s="34" t="s">
        <v>152</v>
      </c>
      <c r="B1153" s="12" t="str">
        <f t="shared" si="67"/>
        <v>Tin canSurabaya40</v>
      </c>
      <c r="C1153" s="13" t="str">
        <f>VLOOKUP(D1153,[1]equiv!$A:$B,2,FALSE)</f>
        <v>NIG</v>
      </c>
      <c r="D1153" s="81" t="s">
        <v>43</v>
      </c>
      <c r="E1153" s="82" t="s">
        <v>40</v>
      </c>
      <c r="F1153" s="83">
        <v>40</v>
      </c>
      <c r="G1153" s="12">
        <v>877</v>
      </c>
      <c r="H1153" s="32" t="s">
        <v>47</v>
      </c>
      <c r="I1153" s="12" t="s">
        <v>32</v>
      </c>
      <c r="J1153" s="46">
        <v>0</v>
      </c>
      <c r="K1153" s="45">
        <f t="shared" si="69"/>
        <v>877</v>
      </c>
      <c r="L1153" s="82" t="s">
        <v>208</v>
      </c>
      <c r="M1153" s="84">
        <v>45657</v>
      </c>
      <c r="N1153" s="68">
        <f t="shared" si="68"/>
        <v>0</v>
      </c>
      <c r="O1153" s="85" t="s">
        <v>24</v>
      </c>
      <c r="P1153" s="86" t="s">
        <v>168</v>
      </c>
      <c r="Q1153" s="86" t="s">
        <v>169</v>
      </c>
    </row>
    <row r="1154" spans="1:17" ht="15.75" x14ac:dyDescent="0.25">
      <c r="A1154" s="34" t="s">
        <v>152</v>
      </c>
      <c r="B1154" s="12" t="str">
        <f t="shared" si="67"/>
        <v>Tin canTallinn20</v>
      </c>
      <c r="C1154" s="13" t="str">
        <f>VLOOKUP(D1154,[1]equiv!$A:$B,2,FALSE)</f>
        <v>NIG</v>
      </c>
      <c r="D1154" s="81" t="s">
        <v>43</v>
      </c>
      <c r="E1154" s="82" t="s">
        <v>194</v>
      </c>
      <c r="F1154" s="83">
        <v>20</v>
      </c>
      <c r="G1154" s="12">
        <v>993</v>
      </c>
      <c r="H1154" s="32" t="s">
        <v>47</v>
      </c>
      <c r="I1154" s="12" t="s">
        <v>195</v>
      </c>
      <c r="J1154" s="46">
        <v>0</v>
      </c>
      <c r="K1154" s="45">
        <f t="shared" si="69"/>
        <v>993</v>
      </c>
      <c r="L1154" s="82" t="s">
        <v>181</v>
      </c>
      <c r="M1154" s="84">
        <v>45657</v>
      </c>
      <c r="N1154" s="68">
        <f t="shared" si="68"/>
        <v>0</v>
      </c>
      <c r="O1154" s="85" t="s">
        <v>24</v>
      </c>
      <c r="P1154" s="86" t="s">
        <v>155</v>
      </c>
      <c r="Q1154" s="86" t="s">
        <v>154</v>
      </c>
    </row>
    <row r="1155" spans="1:17" ht="15.75" x14ac:dyDescent="0.25">
      <c r="A1155" s="34" t="s">
        <v>152</v>
      </c>
      <c r="B1155" s="12" t="str">
        <f t="shared" si="67"/>
        <v>Tin canTallinn40</v>
      </c>
      <c r="C1155" s="13" t="str">
        <f>VLOOKUP(D1155,[1]equiv!$A:$B,2,FALSE)</f>
        <v>NIG</v>
      </c>
      <c r="D1155" s="81" t="s">
        <v>43</v>
      </c>
      <c r="E1155" s="82" t="s">
        <v>194</v>
      </c>
      <c r="F1155" s="83">
        <v>40</v>
      </c>
      <c r="G1155" s="12">
        <v>881</v>
      </c>
      <c r="H1155" s="32" t="s">
        <v>47</v>
      </c>
      <c r="I1155" s="12" t="s">
        <v>20</v>
      </c>
      <c r="J1155" s="46">
        <v>0</v>
      </c>
      <c r="K1155" s="45">
        <f t="shared" si="69"/>
        <v>881</v>
      </c>
      <c r="L1155" s="82" t="s">
        <v>181</v>
      </c>
      <c r="M1155" s="84">
        <v>45657</v>
      </c>
      <c r="N1155" s="68">
        <f t="shared" si="68"/>
        <v>0</v>
      </c>
      <c r="O1155" s="87" t="s">
        <v>24</v>
      </c>
      <c r="P1155" s="86" t="s">
        <v>155</v>
      </c>
      <c r="Q1155" s="86" t="s">
        <v>154</v>
      </c>
    </row>
    <row r="1156" spans="1:17" ht="15.75" x14ac:dyDescent="0.25">
      <c r="A1156" s="34" t="s">
        <v>144</v>
      </c>
      <c r="B1156" s="12" t="str">
        <f t="shared" si="67"/>
        <v>CallaoAmsterdam20</v>
      </c>
      <c r="C1156" s="13" t="str">
        <f>VLOOKUP(D1156,[1]equiv!$A:$B,2,FALSE)</f>
        <v>PER</v>
      </c>
      <c r="D1156" s="81" t="s">
        <v>57</v>
      </c>
      <c r="E1156" s="82" t="s">
        <v>25</v>
      </c>
      <c r="F1156" s="83">
        <v>20</v>
      </c>
      <c r="G1156" s="12">
        <v>1021</v>
      </c>
      <c r="H1156" s="32" t="s">
        <v>47</v>
      </c>
      <c r="I1156" s="12" t="s">
        <v>32</v>
      </c>
      <c r="J1156" s="46">
        <v>0</v>
      </c>
      <c r="K1156" s="45">
        <f t="shared" si="69"/>
        <v>1021</v>
      </c>
      <c r="L1156" s="82" t="s">
        <v>157</v>
      </c>
      <c r="M1156" s="84">
        <v>45657</v>
      </c>
      <c r="N1156" s="68">
        <f t="shared" si="68"/>
        <v>0</v>
      </c>
      <c r="O1156" s="87" t="s">
        <v>129</v>
      </c>
      <c r="P1156" s="86" t="s">
        <v>137</v>
      </c>
      <c r="Q1156" s="86" t="s">
        <v>146</v>
      </c>
    </row>
    <row r="1157" spans="1:17" ht="15.75" x14ac:dyDescent="0.25">
      <c r="A1157" s="34" t="s">
        <v>144</v>
      </c>
      <c r="B1157" s="12" t="str">
        <f t="shared" si="67"/>
        <v>CallaoAmsterdam40</v>
      </c>
      <c r="C1157" s="13" t="str">
        <f>VLOOKUP(D1157,[1]equiv!$A:$B,2,FALSE)</f>
        <v>PER</v>
      </c>
      <c r="D1157" s="81" t="s">
        <v>57</v>
      </c>
      <c r="E1157" s="82" t="s">
        <v>25</v>
      </c>
      <c r="F1157" s="83">
        <v>40</v>
      </c>
      <c r="G1157" s="12">
        <v>1332</v>
      </c>
      <c r="H1157" s="32" t="s">
        <v>47</v>
      </c>
      <c r="I1157" s="12" t="s">
        <v>32</v>
      </c>
      <c r="J1157" s="46">
        <v>0</v>
      </c>
      <c r="K1157" s="45">
        <f t="shared" si="69"/>
        <v>1332</v>
      </c>
      <c r="L1157" s="82" t="s">
        <v>157</v>
      </c>
      <c r="M1157" s="84">
        <v>45657</v>
      </c>
      <c r="N1157" s="68">
        <f t="shared" si="68"/>
        <v>0</v>
      </c>
      <c r="O1157" s="87" t="s">
        <v>129</v>
      </c>
      <c r="P1157" s="86" t="s">
        <v>137</v>
      </c>
      <c r="Q1157" s="86" t="s">
        <v>146</v>
      </c>
    </row>
    <row r="1158" spans="1:17" ht="15.75" x14ac:dyDescent="0.25">
      <c r="A1158" s="34" t="s">
        <v>147</v>
      </c>
      <c r="B1158" s="12" t="str">
        <f t="shared" si="67"/>
        <v>CallaoAmsterdam20</v>
      </c>
      <c r="C1158" s="13" t="str">
        <f>VLOOKUP(D1158,[1]equiv!$A:$B,2,FALSE)</f>
        <v>PER</v>
      </c>
      <c r="D1158" s="81" t="s">
        <v>57</v>
      </c>
      <c r="E1158" s="82" t="s">
        <v>25</v>
      </c>
      <c r="F1158" s="83">
        <v>20</v>
      </c>
      <c r="G1158" s="12">
        <v>981</v>
      </c>
      <c r="H1158" s="32" t="s">
        <v>47</v>
      </c>
      <c r="I1158" s="12" t="s">
        <v>20</v>
      </c>
      <c r="J1158" s="46">
        <v>0</v>
      </c>
      <c r="K1158" s="45">
        <f t="shared" si="69"/>
        <v>981</v>
      </c>
      <c r="L1158" s="82" t="s">
        <v>145</v>
      </c>
      <c r="M1158" s="84">
        <v>45657</v>
      </c>
      <c r="N1158" s="68">
        <f t="shared" si="68"/>
        <v>0</v>
      </c>
      <c r="O1158" s="87" t="s">
        <v>149</v>
      </c>
      <c r="P1158" s="86" t="s">
        <v>154</v>
      </c>
      <c r="Q1158" s="86" t="s">
        <v>150</v>
      </c>
    </row>
    <row r="1159" spans="1:17" ht="15.75" x14ac:dyDescent="0.25">
      <c r="A1159" s="34" t="s">
        <v>147</v>
      </c>
      <c r="B1159" s="12" t="str">
        <f t="shared" si="67"/>
        <v>CallaoAmsterdam40</v>
      </c>
      <c r="C1159" s="13" t="str">
        <f>VLOOKUP(D1159,[1]equiv!$A:$B,2,FALSE)</f>
        <v>PER</v>
      </c>
      <c r="D1159" s="81" t="s">
        <v>57</v>
      </c>
      <c r="E1159" s="82" t="s">
        <v>25</v>
      </c>
      <c r="F1159" s="83">
        <v>40</v>
      </c>
      <c r="G1159" s="12">
        <v>1327</v>
      </c>
      <c r="H1159" s="32" t="s">
        <v>47</v>
      </c>
      <c r="I1159" s="12" t="s">
        <v>20</v>
      </c>
      <c r="J1159" s="46">
        <v>0</v>
      </c>
      <c r="K1159" s="45">
        <f t="shared" si="69"/>
        <v>1327</v>
      </c>
      <c r="L1159" s="82" t="s">
        <v>145</v>
      </c>
      <c r="M1159" s="84">
        <v>45657</v>
      </c>
      <c r="N1159" s="68">
        <f t="shared" si="68"/>
        <v>0</v>
      </c>
      <c r="O1159" s="87" t="s">
        <v>149</v>
      </c>
      <c r="P1159" s="86" t="s">
        <v>154</v>
      </c>
      <c r="Q1159" s="86" t="s">
        <v>150</v>
      </c>
    </row>
    <row r="1160" spans="1:17" ht="15.75" x14ac:dyDescent="0.25">
      <c r="A1160" s="34" t="s">
        <v>216</v>
      </c>
      <c r="B1160" s="12" t="str">
        <f t="shared" si="67"/>
        <v>AbidjanAmsterdam20</v>
      </c>
      <c r="C1160" s="13" t="str">
        <f>VLOOKUP(D1160,[1]equiv!$A:$B,2,FALSE)</f>
        <v>IVC</v>
      </c>
      <c r="D1160" s="81" t="s">
        <v>18</v>
      </c>
      <c r="E1160" s="82" t="s">
        <v>25</v>
      </c>
      <c r="F1160" s="83">
        <v>20</v>
      </c>
      <c r="G1160" s="12">
        <v>734</v>
      </c>
      <c r="H1160" s="32" t="s">
        <v>47</v>
      </c>
      <c r="I1160" s="12" t="s">
        <v>20</v>
      </c>
      <c r="J1160" s="46">
        <v>0</v>
      </c>
      <c r="K1160" s="45">
        <f t="shared" si="69"/>
        <v>734</v>
      </c>
      <c r="L1160" s="82" t="s">
        <v>160</v>
      </c>
      <c r="M1160" s="84">
        <v>45657</v>
      </c>
      <c r="N1160" s="68">
        <f t="shared" si="68"/>
        <v>0</v>
      </c>
      <c r="O1160" s="87" t="s">
        <v>217</v>
      </c>
      <c r="P1160" s="86" t="s">
        <v>137</v>
      </c>
      <c r="Q1160" s="86" t="s">
        <v>218</v>
      </c>
    </row>
    <row r="1161" spans="1:17" ht="15.75" x14ac:dyDescent="0.25">
      <c r="A1161" s="34" t="s">
        <v>144</v>
      </c>
      <c r="B1161" s="12" t="str">
        <f t="shared" si="67"/>
        <v>CallaoAntwerp20</v>
      </c>
      <c r="C1161" s="13" t="str">
        <f>VLOOKUP(D1161,[1]equiv!$A:$B,2,FALSE)</f>
        <v>PER</v>
      </c>
      <c r="D1161" s="81" t="s">
        <v>57</v>
      </c>
      <c r="E1161" s="82" t="s">
        <v>19</v>
      </c>
      <c r="F1161" s="83">
        <v>20</v>
      </c>
      <c r="G1161" s="12">
        <v>866</v>
      </c>
      <c r="H1161" s="32" t="s">
        <v>47</v>
      </c>
      <c r="I1161" s="12" t="s">
        <v>32</v>
      </c>
      <c r="J1161" s="46">
        <v>0</v>
      </c>
      <c r="K1161" s="45">
        <v>893</v>
      </c>
      <c r="L1161" s="82" t="s">
        <v>167</v>
      </c>
      <c r="M1161" s="84">
        <v>45838</v>
      </c>
      <c r="N1161" s="68">
        <f t="shared" si="68"/>
        <v>0</v>
      </c>
      <c r="O1161" s="87" t="s">
        <v>129</v>
      </c>
      <c r="P1161" s="86" t="s">
        <v>137</v>
      </c>
      <c r="Q1161" s="86" t="s">
        <v>146</v>
      </c>
    </row>
    <row r="1162" spans="1:17" ht="15.75" x14ac:dyDescent="0.25">
      <c r="A1162" s="34" t="s">
        <v>144</v>
      </c>
      <c r="B1162" s="12" t="str">
        <f t="shared" si="67"/>
        <v>CallaoAntwerp40</v>
      </c>
      <c r="C1162" s="13" t="str">
        <f>VLOOKUP(D1162,[1]equiv!$A:$B,2,FALSE)</f>
        <v>PER</v>
      </c>
      <c r="D1162" s="81" t="s">
        <v>57</v>
      </c>
      <c r="E1162" s="82" t="s">
        <v>19</v>
      </c>
      <c r="F1162" s="83">
        <v>40</v>
      </c>
      <c r="G1162" s="12">
        <v>987</v>
      </c>
      <c r="H1162" s="32" t="s">
        <v>47</v>
      </c>
      <c r="I1162" s="12" t="s">
        <v>32</v>
      </c>
      <c r="J1162" s="46">
        <v>0</v>
      </c>
      <c r="K1162" s="45">
        <v>1041</v>
      </c>
      <c r="L1162" s="82" t="s">
        <v>167</v>
      </c>
      <c r="M1162" s="84">
        <v>45838</v>
      </c>
      <c r="N1162" s="68">
        <f t="shared" si="68"/>
        <v>0</v>
      </c>
      <c r="O1162" s="87" t="s">
        <v>129</v>
      </c>
      <c r="P1162" s="86" t="s">
        <v>137</v>
      </c>
      <c r="Q1162" s="86" t="s">
        <v>146</v>
      </c>
    </row>
    <row r="1163" spans="1:17" ht="15.75" x14ac:dyDescent="0.25">
      <c r="A1163" s="34" t="s">
        <v>147</v>
      </c>
      <c r="B1163" s="12" t="str">
        <f t="shared" si="67"/>
        <v>CallaoAntwerp20</v>
      </c>
      <c r="C1163" s="13" t="str">
        <f>VLOOKUP(D1163,[1]equiv!$A:$B,2,FALSE)</f>
        <v>PER</v>
      </c>
      <c r="D1163" s="81" t="s">
        <v>57</v>
      </c>
      <c r="E1163" s="82" t="s">
        <v>19</v>
      </c>
      <c r="F1163" s="83">
        <v>20</v>
      </c>
      <c r="G1163" s="12">
        <v>972</v>
      </c>
      <c r="H1163" s="32" t="s">
        <v>47</v>
      </c>
      <c r="I1163" s="12" t="s">
        <v>32</v>
      </c>
      <c r="J1163" s="46">
        <v>0</v>
      </c>
      <c r="K1163" s="45">
        <f t="shared" si="69"/>
        <v>972</v>
      </c>
      <c r="L1163" s="82" t="s">
        <v>173</v>
      </c>
      <c r="M1163" s="84">
        <v>45657</v>
      </c>
      <c r="N1163" s="68">
        <f t="shared" si="68"/>
        <v>0</v>
      </c>
      <c r="O1163" s="87" t="s">
        <v>149</v>
      </c>
      <c r="P1163" s="86" t="s">
        <v>150</v>
      </c>
      <c r="Q1163" s="86" t="s">
        <v>151</v>
      </c>
    </row>
    <row r="1164" spans="1:17" ht="15.75" x14ac:dyDescent="0.25">
      <c r="A1164" s="34" t="s">
        <v>147</v>
      </c>
      <c r="B1164" s="12" t="str">
        <f t="shared" si="67"/>
        <v>CallaoAntwerp40</v>
      </c>
      <c r="C1164" s="13" t="str">
        <f>VLOOKUP(D1164,[1]equiv!$A:$B,2,FALSE)</f>
        <v>PER</v>
      </c>
      <c r="D1164" s="81" t="s">
        <v>57</v>
      </c>
      <c r="E1164" s="82" t="s">
        <v>19</v>
      </c>
      <c r="F1164" s="83">
        <v>40</v>
      </c>
      <c r="G1164" s="12">
        <v>1109</v>
      </c>
      <c r="H1164" s="32" t="s">
        <v>47</v>
      </c>
      <c r="I1164" s="12" t="s">
        <v>32</v>
      </c>
      <c r="J1164" s="46">
        <v>0</v>
      </c>
      <c r="K1164" s="45">
        <f t="shared" si="69"/>
        <v>1109</v>
      </c>
      <c r="L1164" s="82" t="s">
        <v>173</v>
      </c>
      <c r="M1164" s="84">
        <v>45657</v>
      </c>
      <c r="N1164" s="68">
        <f t="shared" si="68"/>
        <v>0</v>
      </c>
      <c r="O1164" s="85" t="s">
        <v>149</v>
      </c>
      <c r="P1164" s="86" t="s">
        <v>150</v>
      </c>
      <c r="Q1164" s="86" t="s">
        <v>151</v>
      </c>
    </row>
    <row r="1165" spans="1:17" ht="15.75" x14ac:dyDescent="0.25">
      <c r="A1165" s="34" t="s">
        <v>216</v>
      </c>
      <c r="B1165" s="12" t="str">
        <f t="shared" si="67"/>
        <v>AbidjanAmsterdam40</v>
      </c>
      <c r="C1165" s="13" t="str">
        <f>VLOOKUP(D1165,[1]equiv!$A:$B,2,FALSE)</f>
        <v>IVC</v>
      </c>
      <c r="D1165" s="81" t="s">
        <v>18</v>
      </c>
      <c r="E1165" s="82" t="s">
        <v>25</v>
      </c>
      <c r="F1165" s="83">
        <v>40</v>
      </c>
      <c r="G1165" s="12">
        <v>1203</v>
      </c>
      <c r="H1165" s="32" t="s">
        <v>47</v>
      </c>
      <c r="I1165" s="12" t="s">
        <v>20</v>
      </c>
      <c r="J1165" s="46">
        <v>0</v>
      </c>
      <c r="K1165" s="45">
        <f t="shared" si="69"/>
        <v>1203</v>
      </c>
      <c r="L1165" s="82" t="s">
        <v>160</v>
      </c>
      <c r="M1165" s="84">
        <v>45657</v>
      </c>
      <c r="N1165" s="68">
        <f t="shared" si="68"/>
        <v>0</v>
      </c>
      <c r="O1165" s="87" t="s">
        <v>217</v>
      </c>
      <c r="P1165" s="86" t="s">
        <v>137</v>
      </c>
      <c r="Q1165" s="86" t="s">
        <v>218</v>
      </c>
    </row>
    <row r="1166" spans="1:17" ht="15.75" x14ac:dyDescent="0.25">
      <c r="A1166" s="34" t="s">
        <v>216</v>
      </c>
      <c r="B1166" s="12" t="str">
        <f t="shared" si="67"/>
        <v>AbidjanAntwerp20</v>
      </c>
      <c r="C1166" s="13" t="str">
        <f>VLOOKUP(D1166,[1]equiv!$A:$B,2,FALSE)</f>
        <v>IVC</v>
      </c>
      <c r="D1166" s="81" t="s">
        <v>18</v>
      </c>
      <c r="E1166" s="82" t="s">
        <v>19</v>
      </c>
      <c r="F1166" s="83">
        <v>20</v>
      </c>
      <c r="G1166" s="12">
        <v>634</v>
      </c>
      <c r="H1166" s="32" t="s">
        <v>47</v>
      </c>
      <c r="I1166" s="12" t="s">
        <v>20</v>
      </c>
      <c r="J1166" s="46">
        <v>0</v>
      </c>
      <c r="K1166" s="45">
        <f t="shared" si="69"/>
        <v>634</v>
      </c>
      <c r="L1166" s="82" t="s">
        <v>174</v>
      </c>
      <c r="M1166" s="84">
        <v>45657</v>
      </c>
      <c r="N1166" s="68">
        <f t="shared" si="68"/>
        <v>0</v>
      </c>
      <c r="O1166" s="87" t="s">
        <v>217</v>
      </c>
      <c r="P1166" s="86" t="s">
        <v>137</v>
      </c>
      <c r="Q1166" s="86" t="s">
        <v>219</v>
      </c>
    </row>
    <row r="1167" spans="1:17" ht="15.75" x14ac:dyDescent="0.25">
      <c r="A1167" s="34" t="s">
        <v>147</v>
      </c>
      <c r="B1167" s="12" t="str">
        <f t="shared" si="67"/>
        <v>CallaoBarcelona20</v>
      </c>
      <c r="C1167" s="13" t="str">
        <f>VLOOKUP(D1167,[1]equiv!$A:$B,2,FALSE)</f>
        <v>PER</v>
      </c>
      <c r="D1167" s="81" t="s">
        <v>57</v>
      </c>
      <c r="E1167" s="82" t="s">
        <v>23</v>
      </c>
      <c r="F1167" s="83">
        <v>20</v>
      </c>
      <c r="G1167" s="12">
        <v>940</v>
      </c>
      <c r="H1167" s="32" t="s">
        <v>47</v>
      </c>
      <c r="I1167" s="12" t="s">
        <v>20</v>
      </c>
      <c r="J1167" s="46">
        <v>0</v>
      </c>
      <c r="K1167" s="45">
        <f t="shared" si="69"/>
        <v>940</v>
      </c>
      <c r="L1167" s="82" t="s">
        <v>148</v>
      </c>
      <c r="M1167" s="84">
        <v>45657</v>
      </c>
      <c r="N1167" s="68">
        <f t="shared" si="68"/>
        <v>0</v>
      </c>
      <c r="O1167" s="85" t="s">
        <v>149</v>
      </c>
      <c r="P1167" s="86" t="s">
        <v>162</v>
      </c>
      <c r="Q1167" s="86" t="s">
        <v>163</v>
      </c>
    </row>
    <row r="1168" spans="1:17" ht="15.75" x14ac:dyDescent="0.25">
      <c r="A1168" s="34" t="s">
        <v>147</v>
      </c>
      <c r="B1168" s="12" t="str">
        <f t="shared" si="67"/>
        <v>CallaoBarcelona40</v>
      </c>
      <c r="C1168" s="13" t="str">
        <f>VLOOKUP(D1168,[1]equiv!$A:$B,2,FALSE)</f>
        <v>PER</v>
      </c>
      <c r="D1168" s="81" t="s">
        <v>57</v>
      </c>
      <c r="E1168" s="82" t="s">
        <v>23</v>
      </c>
      <c r="F1168" s="83">
        <v>40</v>
      </c>
      <c r="G1168" s="12">
        <v>1190</v>
      </c>
      <c r="H1168" s="32" t="s">
        <v>47</v>
      </c>
      <c r="I1168" s="12" t="s">
        <v>20</v>
      </c>
      <c r="J1168" s="46">
        <v>0</v>
      </c>
      <c r="K1168" s="45">
        <f t="shared" si="69"/>
        <v>1190</v>
      </c>
      <c r="L1168" s="82" t="s">
        <v>148</v>
      </c>
      <c r="M1168" s="84">
        <v>45657</v>
      </c>
      <c r="N1168" s="68">
        <f t="shared" si="68"/>
        <v>0</v>
      </c>
      <c r="O1168" s="85" t="s">
        <v>149</v>
      </c>
      <c r="P1168" s="86" t="s">
        <v>162</v>
      </c>
      <c r="Q1168" s="86" t="s">
        <v>163</v>
      </c>
    </row>
    <row r="1169" spans="1:17" ht="15.75" x14ac:dyDescent="0.25">
      <c r="A1169" s="34" t="s">
        <v>147</v>
      </c>
      <c r="B1169" s="12" t="str">
        <f t="shared" si="67"/>
        <v>CallaoBatam40</v>
      </c>
      <c r="C1169" s="13" t="str">
        <f>VLOOKUP(D1169,[1]equiv!$A:$B,2,FALSE)</f>
        <v>PER</v>
      </c>
      <c r="D1169" s="81" t="s">
        <v>57</v>
      </c>
      <c r="E1169" s="82" t="s">
        <v>36</v>
      </c>
      <c r="F1169" s="83">
        <v>40</v>
      </c>
      <c r="G1169" s="12">
        <v>1066</v>
      </c>
      <c r="H1169" s="32" t="s">
        <v>47</v>
      </c>
      <c r="I1169" s="12" t="s">
        <v>32</v>
      </c>
      <c r="J1169" s="46">
        <v>0</v>
      </c>
      <c r="K1169" s="45">
        <f t="shared" si="69"/>
        <v>1066</v>
      </c>
      <c r="L1169" s="82" t="s">
        <v>210</v>
      </c>
      <c r="M1169" s="84">
        <v>45657</v>
      </c>
      <c r="N1169" s="68">
        <f t="shared" si="68"/>
        <v>0</v>
      </c>
      <c r="O1169" s="85" t="s">
        <v>149</v>
      </c>
      <c r="P1169" s="86" t="s">
        <v>137</v>
      </c>
      <c r="Q1169" s="86" t="s">
        <v>163</v>
      </c>
    </row>
    <row r="1170" spans="1:17" ht="15.75" x14ac:dyDescent="0.25">
      <c r="A1170" s="34" t="s">
        <v>144</v>
      </c>
      <c r="B1170" s="12" t="str">
        <f t="shared" si="67"/>
        <v>CallaoHamburg20</v>
      </c>
      <c r="C1170" s="13" t="str">
        <f>VLOOKUP(D1170,[1]equiv!$A:$B,2,FALSE)</f>
        <v>PER</v>
      </c>
      <c r="D1170" s="81" t="s">
        <v>57</v>
      </c>
      <c r="E1170" s="82" t="s">
        <v>29</v>
      </c>
      <c r="F1170" s="83">
        <v>20</v>
      </c>
      <c r="G1170" s="12">
        <v>866</v>
      </c>
      <c r="H1170" s="32" t="s">
        <v>47</v>
      </c>
      <c r="I1170" s="12" t="s">
        <v>32</v>
      </c>
      <c r="J1170" s="46">
        <v>0</v>
      </c>
      <c r="K1170" s="45">
        <f t="shared" si="69"/>
        <v>866</v>
      </c>
      <c r="L1170" s="82" t="s">
        <v>153</v>
      </c>
      <c r="M1170" s="84">
        <v>45657</v>
      </c>
      <c r="N1170" s="68">
        <f t="shared" si="68"/>
        <v>0</v>
      </c>
      <c r="O1170" s="85" t="s">
        <v>129</v>
      </c>
      <c r="P1170" s="86" t="s">
        <v>137</v>
      </c>
      <c r="Q1170" s="86" t="s">
        <v>178</v>
      </c>
    </row>
    <row r="1171" spans="1:17" ht="15.75" x14ac:dyDescent="0.25">
      <c r="A1171" s="34" t="s">
        <v>216</v>
      </c>
      <c r="B1171" s="12" t="str">
        <f t="shared" si="67"/>
        <v>AbidjanAntwerp40</v>
      </c>
      <c r="C1171" s="13" t="str">
        <f>VLOOKUP(D1171,[1]equiv!$A:$B,2,FALSE)</f>
        <v>IVC</v>
      </c>
      <c r="D1171" s="81" t="s">
        <v>18</v>
      </c>
      <c r="E1171" s="82" t="s">
        <v>19</v>
      </c>
      <c r="F1171" s="83">
        <v>40</v>
      </c>
      <c r="G1171" s="12">
        <v>878</v>
      </c>
      <c r="H1171" s="32" t="s">
        <v>47</v>
      </c>
      <c r="I1171" s="12" t="s">
        <v>20</v>
      </c>
      <c r="J1171" s="46">
        <v>0</v>
      </c>
      <c r="K1171" s="45">
        <f t="shared" si="69"/>
        <v>878</v>
      </c>
      <c r="L1171" s="82" t="s">
        <v>174</v>
      </c>
      <c r="M1171" s="84">
        <v>45657</v>
      </c>
      <c r="N1171" s="68">
        <f t="shared" si="68"/>
        <v>0</v>
      </c>
      <c r="O1171" s="87" t="s">
        <v>217</v>
      </c>
      <c r="P1171" s="86" t="s">
        <v>137</v>
      </c>
      <c r="Q1171" s="86" t="s">
        <v>219</v>
      </c>
    </row>
    <row r="1172" spans="1:17" ht="15.75" x14ac:dyDescent="0.25">
      <c r="A1172" s="34" t="s">
        <v>216</v>
      </c>
      <c r="B1172" s="12" t="str">
        <f t="shared" si="67"/>
        <v>AbidjanBarcelona40</v>
      </c>
      <c r="C1172" s="13" t="str">
        <f>VLOOKUP(D1172,[1]equiv!$A:$B,2,FALSE)</f>
        <v>IVC</v>
      </c>
      <c r="D1172" s="81" t="s">
        <v>18</v>
      </c>
      <c r="E1172" s="82" t="s">
        <v>23</v>
      </c>
      <c r="F1172" s="83">
        <v>40</v>
      </c>
      <c r="G1172" s="12">
        <v>1603</v>
      </c>
      <c r="H1172" s="32" t="s">
        <v>47</v>
      </c>
      <c r="I1172" s="12" t="s">
        <v>20</v>
      </c>
      <c r="J1172" s="46">
        <v>0</v>
      </c>
      <c r="K1172" s="45">
        <f t="shared" si="69"/>
        <v>1603</v>
      </c>
      <c r="L1172" s="82" t="s">
        <v>186</v>
      </c>
      <c r="M1172" s="84">
        <v>45657</v>
      </c>
      <c r="N1172" s="68">
        <f t="shared" si="68"/>
        <v>0</v>
      </c>
      <c r="O1172" s="87" t="s">
        <v>217</v>
      </c>
      <c r="P1172" s="86" t="s">
        <v>137</v>
      </c>
      <c r="Q1172" s="86" t="s">
        <v>220</v>
      </c>
    </row>
    <row r="1173" spans="1:17" ht="15.75" x14ac:dyDescent="0.25">
      <c r="A1173" s="34" t="s">
        <v>144</v>
      </c>
      <c r="B1173" s="12" t="str">
        <f t="shared" ref="B1173:B1236" si="70">+D1173&amp;E1173&amp;F1173</f>
        <v>CallaoHamburg40</v>
      </c>
      <c r="C1173" s="13" t="str">
        <f>VLOOKUP(D1173,[1]equiv!$A:$B,2,FALSE)</f>
        <v>PER</v>
      </c>
      <c r="D1173" s="81" t="s">
        <v>57</v>
      </c>
      <c r="E1173" s="82" t="s">
        <v>29</v>
      </c>
      <c r="F1173" s="83">
        <v>40</v>
      </c>
      <c r="G1173" s="12">
        <v>1087</v>
      </c>
      <c r="H1173" s="32" t="s">
        <v>47</v>
      </c>
      <c r="I1173" s="12" t="s">
        <v>32</v>
      </c>
      <c r="J1173" s="46">
        <v>0</v>
      </c>
      <c r="K1173" s="45">
        <f t="shared" si="69"/>
        <v>1087</v>
      </c>
      <c r="L1173" s="82" t="s">
        <v>153</v>
      </c>
      <c r="M1173" s="84">
        <v>45657</v>
      </c>
      <c r="N1173" s="68">
        <f t="shared" si="68"/>
        <v>0</v>
      </c>
      <c r="O1173" s="85" t="s">
        <v>129</v>
      </c>
      <c r="P1173" s="86" t="s">
        <v>137</v>
      </c>
      <c r="Q1173" s="86" t="s">
        <v>178</v>
      </c>
    </row>
    <row r="1174" spans="1:17" ht="15.75" x14ac:dyDescent="0.25">
      <c r="A1174" s="34" t="s">
        <v>147</v>
      </c>
      <c r="B1174" s="12" t="str">
        <f t="shared" si="70"/>
        <v>CallaoHamburg20</v>
      </c>
      <c r="C1174" s="13" t="str">
        <f>VLOOKUP(D1174,[1]equiv!$A:$B,2,FALSE)</f>
        <v>PER</v>
      </c>
      <c r="D1174" s="81" t="s">
        <v>57</v>
      </c>
      <c r="E1174" s="82" t="s">
        <v>29</v>
      </c>
      <c r="F1174" s="83">
        <v>20</v>
      </c>
      <c r="G1174" s="12">
        <v>931</v>
      </c>
      <c r="H1174" s="32" t="s">
        <v>47</v>
      </c>
      <c r="I1174" s="12" t="s">
        <v>20</v>
      </c>
      <c r="J1174" s="46">
        <v>0</v>
      </c>
      <c r="K1174" s="45">
        <f t="shared" si="69"/>
        <v>931</v>
      </c>
      <c r="L1174" s="82" t="s">
        <v>145</v>
      </c>
      <c r="M1174" s="84">
        <v>45657</v>
      </c>
      <c r="N1174" s="68">
        <f t="shared" si="68"/>
        <v>0</v>
      </c>
      <c r="O1174" s="85" t="s">
        <v>149</v>
      </c>
      <c r="P1174" s="86" t="s">
        <v>150</v>
      </c>
      <c r="Q1174" s="86" t="s">
        <v>151</v>
      </c>
    </row>
    <row r="1175" spans="1:17" ht="15.75" x14ac:dyDescent="0.25">
      <c r="A1175" s="34" t="s">
        <v>147</v>
      </c>
      <c r="B1175" s="12" t="str">
        <f t="shared" si="70"/>
        <v>CallaoHamburg40</v>
      </c>
      <c r="C1175" s="13" t="str">
        <f>VLOOKUP(D1175,[1]equiv!$A:$B,2,FALSE)</f>
        <v>PER</v>
      </c>
      <c r="D1175" s="81" t="s">
        <v>57</v>
      </c>
      <c r="E1175" s="82" t="s">
        <v>29</v>
      </c>
      <c r="F1175" s="83">
        <v>40</v>
      </c>
      <c r="G1175" s="12">
        <v>1109</v>
      </c>
      <c r="H1175" s="32" t="s">
        <v>47</v>
      </c>
      <c r="I1175" s="12" t="s">
        <v>20</v>
      </c>
      <c r="J1175" s="46">
        <v>0</v>
      </c>
      <c r="K1175" s="45">
        <f t="shared" si="69"/>
        <v>1109</v>
      </c>
      <c r="L1175" s="82" t="s">
        <v>145</v>
      </c>
      <c r="M1175" s="84">
        <v>45657</v>
      </c>
      <c r="N1175" s="68">
        <f t="shared" si="68"/>
        <v>0</v>
      </c>
      <c r="O1175" s="85" t="s">
        <v>149</v>
      </c>
      <c r="P1175" s="86" t="s">
        <v>150</v>
      </c>
      <c r="Q1175" s="86" t="s">
        <v>151</v>
      </c>
    </row>
    <row r="1176" spans="1:17" ht="15.75" x14ac:dyDescent="0.25">
      <c r="A1176" s="34" t="s">
        <v>147</v>
      </c>
      <c r="B1176" s="12" t="str">
        <f t="shared" si="70"/>
        <v>CallaoJakarta40</v>
      </c>
      <c r="C1176" s="13" t="str">
        <f>VLOOKUP(D1176,[1]equiv!$A:$B,2,FALSE)</f>
        <v>PER</v>
      </c>
      <c r="D1176" s="81" t="s">
        <v>57</v>
      </c>
      <c r="E1176" s="82" t="s">
        <v>114</v>
      </c>
      <c r="F1176" s="83">
        <v>40</v>
      </c>
      <c r="G1176" s="12">
        <v>766</v>
      </c>
      <c r="H1176" s="32" t="s">
        <v>47</v>
      </c>
      <c r="I1176" s="12" t="s">
        <v>32</v>
      </c>
      <c r="J1176" s="46">
        <v>0</v>
      </c>
      <c r="K1176" s="45">
        <f t="shared" si="69"/>
        <v>766</v>
      </c>
      <c r="L1176" s="82" t="s">
        <v>221</v>
      </c>
      <c r="M1176" s="84">
        <v>45657</v>
      </c>
      <c r="N1176" s="68">
        <f t="shared" si="68"/>
        <v>0</v>
      </c>
      <c r="O1176" s="85" t="s">
        <v>149</v>
      </c>
      <c r="P1176" s="86" t="s">
        <v>137</v>
      </c>
      <c r="Q1176" s="86" t="s">
        <v>163</v>
      </c>
    </row>
    <row r="1177" spans="1:17" ht="15.75" x14ac:dyDescent="0.25">
      <c r="A1177" s="34" t="s">
        <v>182</v>
      </c>
      <c r="B1177" s="12" t="str">
        <f t="shared" si="70"/>
        <v>CallaoJakarta40</v>
      </c>
      <c r="C1177" s="13" t="str">
        <f>VLOOKUP(D1177,[1]equiv!$A:$B,2,FALSE)</f>
        <v>PER</v>
      </c>
      <c r="D1177" s="81" t="s">
        <v>57</v>
      </c>
      <c r="E1177" s="82" t="s">
        <v>114</v>
      </c>
      <c r="F1177" s="83">
        <v>40</v>
      </c>
      <c r="G1177" s="12">
        <v>915</v>
      </c>
      <c r="H1177" s="32" t="s">
        <v>47</v>
      </c>
      <c r="I1177" s="12" t="s">
        <v>32</v>
      </c>
      <c r="J1177" s="46">
        <v>0</v>
      </c>
      <c r="K1177" s="45">
        <f t="shared" si="69"/>
        <v>915</v>
      </c>
      <c r="L1177" s="82" t="s">
        <v>222</v>
      </c>
      <c r="M1177" s="84">
        <v>45657</v>
      </c>
      <c r="N1177" s="68">
        <f t="shared" si="68"/>
        <v>0</v>
      </c>
      <c r="O1177" s="85" t="s">
        <v>184</v>
      </c>
      <c r="P1177" s="86" t="s">
        <v>177</v>
      </c>
      <c r="Q1177" s="86"/>
    </row>
    <row r="1178" spans="1:17" ht="15.75" x14ac:dyDescent="0.25">
      <c r="A1178" s="34" t="s">
        <v>147</v>
      </c>
      <c r="B1178" s="12" t="str">
        <f t="shared" si="70"/>
        <v>CallaoPasir Gudang40</v>
      </c>
      <c r="C1178" s="13" t="str">
        <f>VLOOKUP(D1178,[1]equiv!$A:$B,2,FALSE)</f>
        <v>PER</v>
      </c>
      <c r="D1178" s="81" t="s">
        <v>57</v>
      </c>
      <c r="E1178" s="82" t="s">
        <v>38</v>
      </c>
      <c r="F1178" s="83">
        <v>40</v>
      </c>
      <c r="G1178" s="12">
        <v>791</v>
      </c>
      <c r="H1178" s="32" t="s">
        <v>47</v>
      </c>
      <c r="I1178" s="12" t="s">
        <v>32</v>
      </c>
      <c r="J1178" s="46">
        <v>0</v>
      </c>
      <c r="K1178" s="45">
        <f t="shared" si="69"/>
        <v>791</v>
      </c>
      <c r="L1178" s="82" t="s">
        <v>223</v>
      </c>
      <c r="M1178" s="84">
        <v>45657</v>
      </c>
      <c r="N1178" s="68">
        <f t="shared" si="68"/>
        <v>0</v>
      </c>
      <c r="O1178" s="85" t="s">
        <v>149</v>
      </c>
      <c r="P1178" s="86" t="s">
        <v>137</v>
      </c>
      <c r="Q1178" s="86" t="s">
        <v>163</v>
      </c>
    </row>
    <row r="1179" spans="1:17" ht="15.75" x14ac:dyDescent="0.25">
      <c r="A1179" s="34" t="s">
        <v>182</v>
      </c>
      <c r="B1179" s="12" t="str">
        <f t="shared" si="70"/>
        <v>CallaoPasir Gudang40</v>
      </c>
      <c r="C1179" s="13" t="str">
        <f>VLOOKUP(D1179,[1]equiv!$A:$B,2,FALSE)</f>
        <v>PER</v>
      </c>
      <c r="D1179" s="81" t="s">
        <v>57</v>
      </c>
      <c r="E1179" s="82" t="s">
        <v>38</v>
      </c>
      <c r="F1179" s="83">
        <v>40</v>
      </c>
      <c r="G1179" s="12">
        <v>1015</v>
      </c>
      <c r="H1179" s="32" t="s">
        <v>47</v>
      </c>
      <c r="I1179" s="12" t="s">
        <v>32</v>
      </c>
      <c r="J1179" s="46">
        <v>0</v>
      </c>
      <c r="K1179" s="45">
        <f t="shared" si="69"/>
        <v>1015</v>
      </c>
      <c r="L1179" s="82" t="s">
        <v>224</v>
      </c>
      <c r="M1179" s="84">
        <v>45657</v>
      </c>
      <c r="N1179" s="68">
        <f t="shared" si="68"/>
        <v>0</v>
      </c>
      <c r="O1179" s="85" t="s">
        <v>184</v>
      </c>
      <c r="P1179" s="86" t="s">
        <v>177</v>
      </c>
      <c r="Q1179" s="86"/>
    </row>
    <row r="1180" spans="1:17" ht="15.75" x14ac:dyDescent="0.25">
      <c r="A1180" s="34" t="s">
        <v>147</v>
      </c>
      <c r="B1180" s="12" t="str">
        <f t="shared" si="70"/>
        <v>CallaoPhiladelphia,40</v>
      </c>
      <c r="C1180" s="13" t="str">
        <f>VLOOKUP(D1180,[1]equiv!$A:$B,2,FALSE)</f>
        <v>PER</v>
      </c>
      <c r="D1180" s="81" t="s">
        <v>57</v>
      </c>
      <c r="E1180" s="82" t="s">
        <v>211</v>
      </c>
      <c r="F1180" s="83">
        <v>40</v>
      </c>
      <c r="G1180" s="12">
        <v>1903</v>
      </c>
      <c r="H1180" s="32" t="s">
        <v>47</v>
      </c>
      <c r="I1180" s="12" t="s">
        <v>32</v>
      </c>
      <c r="J1180" s="46">
        <v>0</v>
      </c>
      <c r="K1180" s="45">
        <f t="shared" si="69"/>
        <v>1903</v>
      </c>
      <c r="L1180" s="82" t="s">
        <v>198</v>
      </c>
      <c r="M1180" s="84">
        <v>45657</v>
      </c>
      <c r="N1180" s="68">
        <f t="shared" ref="N1180:N1243" si="71">IF(H1180="not included",0,1)</f>
        <v>0</v>
      </c>
      <c r="O1180" s="85" t="s">
        <v>149</v>
      </c>
      <c r="P1180" s="86" t="s">
        <v>190</v>
      </c>
      <c r="Q1180" s="86" t="s">
        <v>151</v>
      </c>
    </row>
    <row r="1181" spans="1:17" ht="15.75" x14ac:dyDescent="0.25">
      <c r="A1181" s="34" t="s">
        <v>147</v>
      </c>
      <c r="B1181" s="12" t="str">
        <f t="shared" si="70"/>
        <v>CallaoPhiladelphia,20</v>
      </c>
      <c r="C1181" s="13" t="str">
        <f>VLOOKUP(D1181,[1]equiv!$A:$B,2,FALSE)</f>
        <v>PER</v>
      </c>
      <c r="D1181" s="81" t="s">
        <v>57</v>
      </c>
      <c r="E1181" s="82" t="s">
        <v>211</v>
      </c>
      <c r="F1181" s="83">
        <v>20</v>
      </c>
      <c r="G1181" s="12">
        <v>1525</v>
      </c>
      <c r="H1181" s="32" t="s">
        <v>47</v>
      </c>
      <c r="I1181" s="12" t="s">
        <v>32</v>
      </c>
      <c r="J1181" s="46">
        <v>0</v>
      </c>
      <c r="K1181" s="45">
        <f t="shared" ref="K1181:K1244" si="72">+IF(H1181="not included",G1181,G1181+H1181)</f>
        <v>1525</v>
      </c>
      <c r="L1181" s="82" t="s">
        <v>198</v>
      </c>
      <c r="M1181" s="84">
        <v>45657</v>
      </c>
      <c r="N1181" s="68">
        <f t="shared" si="71"/>
        <v>0</v>
      </c>
      <c r="O1181" s="85" t="s">
        <v>149</v>
      </c>
      <c r="P1181" s="86" t="s">
        <v>190</v>
      </c>
      <c r="Q1181" s="86" t="s">
        <v>151</v>
      </c>
    </row>
    <row r="1182" spans="1:17" ht="15.75" x14ac:dyDescent="0.25">
      <c r="A1182" s="34" t="s">
        <v>147</v>
      </c>
      <c r="B1182" s="12" t="str">
        <f t="shared" si="70"/>
        <v>CallaoSurabaya40</v>
      </c>
      <c r="C1182" s="13" t="str">
        <f>VLOOKUP(D1182,[1]equiv!$A:$B,2,FALSE)</f>
        <v>PER</v>
      </c>
      <c r="D1182" s="81" t="s">
        <v>57</v>
      </c>
      <c r="E1182" s="82" t="s">
        <v>40</v>
      </c>
      <c r="F1182" s="83">
        <v>40</v>
      </c>
      <c r="G1182" s="12">
        <v>791</v>
      </c>
      <c r="H1182" s="32" t="s">
        <v>47</v>
      </c>
      <c r="I1182" s="12" t="s">
        <v>32</v>
      </c>
      <c r="J1182" s="46">
        <v>0</v>
      </c>
      <c r="K1182" s="45">
        <f t="shared" si="72"/>
        <v>791</v>
      </c>
      <c r="L1182" s="82" t="s">
        <v>225</v>
      </c>
      <c r="M1182" s="84">
        <v>45657</v>
      </c>
      <c r="N1182" s="68">
        <f t="shared" si="71"/>
        <v>0</v>
      </c>
      <c r="O1182" s="85" t="s">
        <v>149</v>
      </c>
      <c r="P1182" s="86" t="s">
        <v>137</v>
      </c>
      <c r="Q1182" s="86" t="s">
        <v>163</v>
      </c>
    </row>
    <row r="1183" spans="1:17" ht="15.75" x14ac:dyDescent="0.25">
      <c r="A1183" s="34" t="s">
        <v>182</v>
      </c>
      <c r="B1183" s="12" t="str">
        <f t="shared" si="70"/>
        <v>CallaoSurabaya40</v>
      </c>
      <c r="C1183" s="13" t="str">
        <f>VLOOKUP(D1183,[1]equiv!$A:$B,2,FALSE)</f>
        <v>PER</v>
      </c>
      <c r="D1183" s="81" t="s">
        <v>57</v>
      </c>
      <c r="E1183" s="82" t="s">
        <v>40</v>
      </c>
      <c r="F1183" s="83">
        <v>40</v>
      </c>
      <c r="G1183" s="12">
        <v>915</v>
      </c>
      <c r="H1183" s="32" t="s">
        <v>47</v>
      </c>
      <c r="I1183" s="12" t="s">
        <v>32</v>
      </c>
      <c r="J1183" s="46">
        <v>0</v>
      </c>
      <c r="K1183" s="45">
        <f t="shared" si="72"/>
        <v>915</v>
      </c>
      <c r="L1183" s="82" t="s">
        <v>223</v>
      </c>
      <c r="M1183" s="84">
        <v>45657</v>
      </c>
      <c r="N1183" s="68">
        <f t="shared" si="71"/>
        <v>0</v>
      </c>
      <c r="O1183" s="85" t="s">
        <v>184</v>
      </c>
      <c r="P1183" s="86" t="s">
        <v>177</v>
      </c>
      <c r="Q1183" s="86"/>
    </row>
    <row r="1184" spans="1:17" ht="15.75" x14ac:dyDescent="0.25">
      <c r="A1184" s="34" t="s">
        <v>144</v>
      </c>
      <c r="B1184" s="12" t="str">
        <f t="shared" si="70"/>
        <v>CallaoTallinn20</v>
      </c>
      <c r="C1184" s="13" t="str">
        <f>VLOOKUP(D1184,[1]equiv!$A:$B,2,FALSE)</f>
        <v>PER</v>
      </c>
      <c r="D1184" s="81" t="s">
        <v>57</v>
      </c>
      <c r="E1184" s="82" t="s">
        <v>194</v>
      </c>
      <c r="F1184" s="83">
        <v>20</v>
      </c>
      <c r="G1184" s="12">
        <v>1166</v>
      </c>
      <c r="H1184" s="32" t="s">
        <v>47</v>
      </c>
      <c r="I1184" s="12" t="s">
        <v>32</v>
      </c>
      <c r="J1184" s="46">
        <v>0</v>
      </c>
      <c r="K1184" s="45">
        <f t="shared" si="72"/>
        <v>1166</v>
      </c>
      <c r="L1184" s="82" t="s">
        <v>191</v>
      </c>
      <c r="M1184" s="84">
        <v>45657</v>
      </c>
      <c r="N1184" s="68">
        <f t="shared" si="71"/>
        <v>0</v>
      </c>
      <c r="O1184" s="85" t="s">
        <v>129</v>
      </c>
      <c r="P1184" s="86" t="s">
        <v>137</v>
      </c>
      <c r="Q1184" s="86" t="s">
        <v>197</v>
      </c>
    </row>
    <row r="1185" spans="1:17" ht="15.75" x14ac:dyDescent="0.25">
      <c r="A1185" s="34" t="s">
        <v>144</v>
      </c>
      <c r="B1185" s="12" t="str">
        <f t="shared" si="70"/>
        <v>CallaoTallinn40</v>
      </c>
      <c r="C1185" s="13" t="str">
        <f>VLOOKUP(D1185,[1]equiv!$A:$B,2,FALSE)</f>
        <v>PER</v>
      </c>
      <c r="D1185" s="81" t="s">
        <v>57</v>
      </c>
      <c r="E1185" s="82" t="s">
        <v>194</v>
      </c>
      <c r="F1185" s="83">
        <v>40</v>
      </c>
      <c r="G1185" s="12">
        <v>1487</v>
      </c>
      <c r="H1185" s="32" t="s">
        <v>47</v>
      </c>
      <c r="I1185" s="12" t="s">
        <v>32</v>
      </c>
      <c r="J1185" s="46">
        <v>0</v>
      </c>
      <c r="K1185" s="45">
        <f t="shared" si="72"/>
        <v>1487</v>
      </c>
      <c r="L1185" s="82" t="s">
        <v>191</v>
      </c>
      <c r="M1185" s="84">
        <v>45657</v>
      </c>
      <c r="N1185" s="68">
        <f t="shared" si="71"/>
        <v>0</v>
      </c>
      <c r="O1185" s="85" t="s">
        <v>129</v>
      </c>
      <c r="P1185" s="86" t="s">
        <v>137</v>
      </c>
      <c r="Q1185" s="86" t="s">
        <v>197</v>
      </c>
    </row>
    <row r="1186" spans="1:17" ht="15.75" x14ac:dyDescent="0.25">
      <c r="A1186" s="34" t="s">
        <v>147</v>
      </c>
      <c r="B1186" s="12" t="str">
        <f t="shared" si="70"/>
        <v>CallaoTallinn20</v>
      </c>
      <c r="C1186" s="13" t="str">
        <f>VLOOKUP(D1186,[1]equiv!$A:$B,2,FALSE)</f>
        <v>PER</v>
      </c>
      <c r="D1186" s="81" t="s">
        <v>57</v>
      </c>
      <c r="E1186" s="82" t="s">
        <v>194</v>
      </c>
      <c r="F1186" s="83">
        <v>20</v>
      </c>
      <c r="G1186" s="12">
        <v>1282</v>
      </c>
      <c r="H1186" s="32" t="s">
        <v>47</v>
      </c>
      <c r="I1186" s="12" t="s">
        <v>32</v>
      </c>
      <c r="J1186" s="46">
        <v>0</v>
      </c>
      <c r="K1186" s="45">
        <f t="shared" si="72"/>
        <v>1282</v>
      </c>
      <c r="L1186" s="82" t="s">
        <v>193</v>
      </c>
      <c r="M1186" s="84">
        <v>45657</v>
      </c>
      <c r="N1186" s="68">
        <f t="shared" si="71"/>
        <v>0</v>
      </c>
      <c r="O1186" s="85" t="s">
        <v>149</v>
      </c>
      <c r="P1186" s="86" t="s">
        <v>151</v>
      </c>
      <c r="Q1186" s="86" t="s">
        <v>226</v>
      </c>
    </row>
    <row r="1187" spans="1:17" ht="15.75" x14ac:dyDescent="0.25">
      <c r="A1187" s="34" t="s">
        <v>147</v>
      </c>
      <c r="B1187" s="12" t="str">
        <f t="shared" si="70"/>
        <v>CallaoTallinn40</v>
      </c>
      <c r="C1187" s="13" t="str">
        <f>VLOOKUP(D1187,[1]equiv!$A:$B,2,FALSE)</f>
        <v>PER</v>
      </c>
      <c r="D1187" s="81" t="s">
        <v>57</v>
      </c>
      <c r="E1187" s="82" t="s">
        <v>194</v>
      </c>
      <c r="F1187" s="83">
        <v>40</v>
      </c>
      <c r="G1187" s="12">
        <v>1509</v>
      </c>
      <c r="H1187" s="32" t="s">
        <v>47</v>
      </c>
      <c r="I1187" s="12" t="s">
        <v>32</v>
      </c>
      <c r="J1187" s="46">
        <v>0</v>
      </c>
      <c r="K1187" s="45">
        <f t="shared" si="72"/>
        <v>1509</v>
      </c>
      <c r="L1187" s="82" t="s">
        <v>193</v>
      </c>
      <c r="M1187" s="84">
        <v>45657</v>
      </c>
      <c r="N1187" s="68">
        <f t="shared" si="71"/>
        <v>0</v>
      </c>
      <c r="O1187" s="85" t="s">
        <v>149</v>
      </c>
      <c r="P1187" s="86" t="s">
        <v>151</v>
      </c>
      <c r="Q1187" s="86" t="s">
        <v>226</v>
      </c>
    </row>
    <row r="1188" spans="1:17" ht="15.75" x14ac:dyDescent="0.25">
      <c r="A1188" s="34" t="s">
        <v>147</v>
      </c>
      <c r="B1188" s="12" t="str">
        <f t="shared" si="70"/>
        <v>CallaoValencia20</v>
      </c>
      <c r="C1188" s="13" t="str">
        <f>VLOOKUP(D1188,[1]equiv!$A:$B,2,FALSE)</f>
        <v>PER</v>
      </c>
      <c r="D1188" s="81" t="s">
        <v>57</v>
      </c>
      <c r="E1188" s="82" t="s">
        <v>35</v>
      </c>
      <c r="F1188" s="83">
        <v>20</v>
      </c>
      <c r="G1188" s="12">
        <v>940</v>
      </c>
      <c r="H1188" s="32" t="s">
        <v>47</v>
      </c>
      <c r="I1188" s="12" t="s">
        <v>20</v>
      </c>
      <c r="J1188" s="46">
        <v>0</v>
      </c>
      <c r="K1188" s="45">
        <f t="shared" si="72"/>
        <v>940</v>
      </c>
      <c r="L1188" s="82" t="s">
        <v>227</v>
      </c>
      <c r="M1188" s="84">
        <v>45657</v>
      </c>
      <c r="N1188" s="68">
        <f t="shared" si="71"/>
        <v>0</v>
      </c>
      <c r="O1188" s="85" t="s">
        <v>149</v>
      </c>
      <c r="P1188" s="86" t="s">
        <v>162</v>
      </c>
      <c r="Q1188" s="86" t="s">
        <v>163</v>
      </c>
    </row>
    <row r="1189" spans="1:17" ht="15.75" x14ac:dyDescent="0.25">
      <c r="A1189" s="34" t="s">
        <v>147</v>
      </c>
      <c r="B1189" s="12" t="str">
        <f t="shared" si="70"/>
        <v>CallaoValencia40</v>
      </c>
      <c r="C1189" s="13" t="str">
        <f>VLOOKUP(D1189,[1]equiv!$A:$B,2,FALSE)</f>
        <v>PER</v>
      </c>
      <c r="D1189" s="81" t="s">
        <v>57</v>
      </c>
      <c r="E1189" s="82" t="s">
        <v>35</v>
      </c>
      <c r="F1189" s="83">
        <v>40</v>
      </c>
      <c r="G1189" s="12">
        <v>1265</v>
      </c>
      <c r="H1189" s="32" t="s">
        <v>47</v>
      </c>
      <c r="I1189" s="12" t="s">
        <v>20</v>
      </c>
      <c r="J1189" s="46">
        <v>0</v>
      </c>
      <c r="K1189" s="45">
        <f t="shared" si="72"/>
        <v>1265</v>
      </c>
      <c r="L1189" s="82" t="s">
        <v>227</v>
      </c>
      <c r="M1189" s="84">
        <v>45657</v>
      </c>
      <c r="N1189" s="68">
        <f t="shared" si="71"/>
        <v>0</v>
      </c>
      <c r="O1189" s="85" t="s">
        <v>149</v>
      </c>
      <c r="P1189" s="86" t="s">
        <v>162</v>
      </c>
      <c r="Q1189" s="86" t="s">
        <v>163</v>
      </c>
    </row>
    <row r="1190" spans="1:17" ht="15.75" x14ac:dyDescent="0.25">
      <c r="A1190" s="34" t="s">
        <v>147</v>
      </c>
      <c r="B1190" s="12" t="str">
        <f t="shared" si="70"/>
        <v>ConakryAmsterdam20</v>
      </c>
      <c r="C1190" s="13" t="str">
        <f>VLOOKUP(D1190,[1]equiv!$A:$B,2,FALSE)</f>
        <v>GUI</v>
      </c>
      <c r="D1190" s="81" t="s">
        <v>120</v>
      </c>
      <c r="E1190" s="82" t="s">
        <v>25</v>
      </c>
      <c r="F1190" s="83">
        <v>20</v>
      </c>
      <c r="G1190" s="12">
        <v>1097</v>
      </c>
      <c r="H1190" s="32" t="s">
        <v>47</v>
      </c>
      <c r="I1190" s="12" t="s">
        <v>20</v>
      </c>
      <c r="J1190" s="46">
        <v>0</v>
      </c>
      <c r="K1190" s="45">
        <f t="shared" si="72"/>
        <v>1097</v>
      </c>
      <c r="L1190" s="82" t="s">
        <v>148</v>
      </c>
      <c r="M1190" s="84">
        <v>45657</v>
      </c>
      <c r="N1190" s="68">
        <f t="shared" si="71"/>
        <v>0</v>
      </c>
      <c r="O1190" s="85" t="s">
        <v>149</v>
      </c>
      <c r="P1190" s="86" t="s">
        <v>150</v>
      </c>
      <c r="Q1190" s="86" t="s">
        <v>151</v>
      </c>
    </row>
    <row r="1191" spans="1:17" ht="15.75" x14ac:dyDescent="0.25">
      <c r="A1191" s="34" t="s">
        <v>147</v>
      </c>
      <c r="B1191" s="12" t="str">
        <f t="shared" si="70"/>
        <v>ConakryAmsterdam40</v>
      </c>
      <c r="C1191" s="13" t="str">
        <f>VLOOKUP(D1191,[1]equiv!$A:$B,2,FALSE)</f>
        <v>GUI</v>
      </c>
      <c r="D1191" s="81" t="s">
        <v>120</v>
      </c>
      <c r="E1191" s="82" t="s">
        <v>25</v>
      </c>
      <c r="F1191" s="83">
        <v>40</v>
      </c>
      <c r="G1191" s="12">
        <v>1229</v>
      </c>
      <c r="H1191" s="32" t="s">
        <v>47</v>
      </c>
      <c r="I1191" s="12" t="s">
        <v>20</v>
      </c>
      <c r="J1191" s="46">
        <v>0</v>
      </c>
      <c r="K1191" s="45">
        <f t="shared" si="72"/>
        <v>1229</v>
      </c>
      <c r="L1191" s="82" t="s">
        <v>148</v>
      </c>
      <c r="M1191" s="84">
        <v>45657</v>
      </c>
      <c r="N1191" s="68">
        <f t="shared" si="71"/>
        <v>0</v>
      </c>
      <c r="O1191" s="85" t="s">
        <v>149</v>
      </c>
      <c r="P1191" s="86" t="s">
        <v>150</v>
      </c>
      <c r="Q1191" s="86" t="s">
        <v>151</v>
      </c>
    </row>
    <row r="1192" spans="1:17" ht="15.75" x14ac:dyDescent="0.25">
      <c r="A1192" s="34" t="s">
        <v>135</v>
      </c>
      <c r="B1192" s="12" t="str">
        <f t="shared" si="70"/>
        <v>ConakryAmsterdam40</v>
      </c>
      <c r="C1192" s="13" t="str">
        <f>VLOOKUP(D1192,[1]equiv!$A:$B,2,FALSE)</f>
        <v>GUI</v>
      </c>
      <c r="D1192" s="81" t="s">
        <v>120</v>
      </c>
      <c r="E1192" s="82" t="s">
        <v>25</v>
      </c>
      <c r="F1192" s="83">
        <v>40</v>
      </c>
      <c r="G1192" s="12">
        <v>1073</v>
      </c>
      <c r="H1192" s="32" t="s">
        <v>47</v>
      </c>
      <c r="I1192" s="12" t="s">
        <v>20</v>
      </c>
      <c r="J1192" s="46">
        <v>0</v>
      </c>
      <c r="K1192" s="45">
        <f t="shared" si="72"/>
        <v>1073</v>
      </c>
      <c r="L1192" s="82" t="s">
        <v>171</v>
      </c>
      <c r="M1192" s="88">
        <v>45657</v>
      </c>
      <c r="N1192" s="68">
        <f t="shared" si="71"/>
        <v>0</v>
      </c>
      <c r="O1192" s="85" t="s">
        <v>121</v>
      </c>
      <c r="P1192" s="86" t="s">
        <v>137</v>
      </c>
      <c r="Q1192" s="86" t="s">
        <v>138</v>
      </c>
    </row>
    <row r="1193" spans="1:17" ht="15.75" x14ac:dyDescent="0.25">
      <c r="A1193" s="34" t="s">
        <v>135</v>
      </c>
      <c r="B1193" s="12" t="str">
        <f t="shared" si="70"/>
        <v>ConakryAntwerp20</v>
      </c>
      <c r="C1193" s="13" t="str">
        <f>VLOOKUP(D1193,[1]equiv!$A:$B,2,FALSE)</f>
        <v>GUI</v>
      </c>
      <c r="D1193" s="81" t="s">
        <v>120</v>
      </c>
      <c r="E1193" s="82" t="s">
        <v>19</v>
      </c>
      <c r="F1193" s="83">
        <v>20</v>
      </c>
      <c r="G1193" s="12">
        <v>639</v>
      </c>
      <c r="H1193" s="32" t="s">
        <v>47</v>
      </c>
      <c r="I1193" s="12" t="s">
        <v>20</v>
      </c>
      <c r="J1193" s="46">
        <v>0</v>
      </c>
      <c r="K1193" s="45">
        <f t="shared" si="72"/>
        <v>639</v>
      </c>
      <c r="L1193" s="82"/>
      <c r="M1193" s="88">
        <v>45657</v>
      </c>
      <c r="N1193" s="68">
        <f t="shared" si="71"/>
        <v>0</v>
      </c>
      <c r="O1193" s="85" t="s">
        <v>121</v>
      </c>
      <c r="P1193" s="86" t="s">
        <v>137</v>
      </c>
      <c r="Q1193" s="86" t="s">
        <v>156</v>
      </c>
    </row>
    <row r="1194" spans="1:17" ht="15.75" x14ac:dyDescent="0.25">
      <c r="A1194" s="34" t="s">
        <v>135</v>
      </c>
      <c r="B1194" s="12" t="str">
        <f t="shared" si="70"/>
        <v>ConakryAntwerp40</v>
      </c>
      <c r="C1194" s="13" t="str">
        <f>VLOOKUP(D1194,[1]equiv!$A:$B,2,FALSE)</f>
        <v>GUI</v>
      </c>
      <c r="D1194" s="81" t="s">
        <v>120</v>
      </c>
      <c r="E1194" s="82" t="s">
        <v>19</v>
      </c>
      <c r="F1194" s="83">
        <v>40</v>
      </c>
      <c r="G1194" s="12">
        <v>1073</v>
      </c>
      <c r="H1194" s="32" t="s">
        <v>47</v>
      </c>
      <c r="I1194" s="12" t="s">
        <v>20</v>
      </c>
      <c r="J1194" s="46">
        <v>0</v>
      </c>
      <c r="K1194" s="45">
        <f t="shared" si="72"/>
        <v>1073</v>
      </c>
      <c r="L1194" s="82"/>
      <c r="M1194" s="88">
        <v>45657</v>
      </c>
      <c r="N1194" s="68">
        <f t="shared" si="71"/>
        <v>0</v>
      </c>
      <c r="O1194" s="85" t="s">
        <v>121</v>
      </c>
      <c r="P1194" s="86" t="s">
        <v>137</v>
      </c>
      <c r="Q1194" s="86" t="s">
        <v>156</v>
      </c>
    </row>
    <row r="1195" spans="1:17" ht="15.75" x14ac:dyDescent="0.25">
      <c r="A1195" s="34" t="s">
        <v>147</v>
      </c>
      <c r="B1195" s="12" t="str">
        <f t="shared" si="70"/>
        <v>ConakryAntwerp20</v>
      </c>
      <c r="C1195" s="13" t="str">
        <f>VLOOKUP(D1195,[1]equiv!$A:$B,2,FALSE)</f>
        <v>GUI</v>
      </c>
      <c r="D1195" s="81" t="s">
        <v>120</v>
      </c>
      <c r="E1195" s="82" t="s">
        <v>19</v>
      </c>
      <c r="F1195" s="83">
        <v>20</v>
      </c>
      <c r="G1195" s="12">
        <v>867</v>
      </c>
      <c r="H1195" s="32" t="s">
        <v>47</v>
      </c>
      <c r="I1195" s="12" t="s">
        <v>20</v>
      </c>
      <c r="J1195" s="46">
        <v>0</v>
      </c>
      <c r="K1195" s="45">
        <f t="shared" si="72"/>
        <v>867</v>
      </c>
      <c r="L1195" s="82" t="s">
        <v>193</v>
      </c>
      <c r="M1195" s="84">
        <v>45657</v>
      </c>
      <c r="N1195" s="68">
        <f t="shared" si="71"/>
        <v>0</v>
      </c>
      <c r="O1195" s="85" t="s">
        <v>149</v>
      </c>
      <c r="P1195" s="86" t="s">
        <v>150</v>
      </c>
      <c r="Q1195" s="86" t="s">
        <v>151</v>
      </c>
    </row>
    <row r="1196" spans="1:17" ht="15.75" x14ac:dyDescent="0.25">
      <c r="A1196" s="34" t="s">
        <v>147</v>
      </c>
      <c r="B1196" s="12" t="str">
        <f t="shared" si="70"/>
        <v>ConakryAntwerp40</v>
      </c>
      <c r="C1196" s="13" t="str">
        <f>VLOOKUP(D1196,[1]equiv!$A:$B,2,FALSE)</f>
        <v>GUI</v>
      </c>
      <c r="D1196" s="81" t="s">
        <v>120</v>
      </c>
      <c r="E1196" s="82" t="s">
        <v>19</v>
      </c>
      <c r="F1196" s="83">
        <v>40</v>
      </c>
      <c r="G1196" s="12">
        <v>984</v>
      </c>
      <c r="H1196" s="32" t="s">
        <v>47</v>
      </c>
      <c r="I1196" s="12" t="s">
        <v>20</v>
      </c>
      <c r="J1196" s="46">
        <v>0</v>
      </c>
      <c r="K1196" s="45">
        <f t="shared" si="72"/>
        <v>984</v>
      </c>
      <c r="L1196" s="82" t="s">
        <v>193</v>
      </c>
      <c r="M1196" s="84">
        <v>45657</v>
      </c>
      <c r="N1196" s="68">
        <f t="shared" si="71"/>
        <v>0</v>
      </c>
      <c r="O1196" s="87" t="s">
        <v>149</v>
      </c>
      <c r="P1196" s="86" t="s">
        <v>150</v>
      </c>
      <c r="Q1196" s="86" t="s">
        <v>151</v>
      </c>
    </row>
    <row r="1197" spans="1:17" ht="15.75" x14ac:dyDescent="0.25">
      <c r="A1197" s="34" t="s">
        <v>135</v>
      </c>
      <c r="B1197" s="12" t="str">
        <f t="shared" si="70"/>
        <v>ConakryBarcelona20</v>
      </c>
      <c r="C1197" s="13" t="str">
        <f>VLOOKUP(D1197,[1]equiv!$A:$B,2,FALSE)</f>
        <v>GUI</v>
      </c>
      <c r="D1197" s="81" t="s">
        <v>120</v>
      </c>
      <c r="E1197" s="82" t="s">
        <v>23</v>
      </c>
      <c r="F1197" s="83">
        <v>20</v>
      </c>
      <c r="G1197" s="12">
        <v>715</v>
      </c>
      <c r="H1197" s="32" t="s">
        <v>47</v>
      </c>
      <c r="I1197" s="12" t="s">
        <v>20</v>
      </c>
      <c r="J1197" s="46">
        <v>0</v>
      </c>
      <c r="K1197" s="45">
        <f t="shared" si="72"/>
        <v>715</v>
      </c>
      <c r="L1197" s="82" t="s">
        <v>208</v>
      </c>
      <c r="M1197" s="88">
        <v>45657</v>
      </c>
      <c r="N1197" s="68">
        <f t="shared" si="71"/>
        <v>0</v>
      </c>
      <c r="O1197" s="87" t="s">
        <v>121</v>
      </c>
      <c r="P1197" s="86" t="s">
        <v>137</v>
      </c>
      <c r="Q1197" s="86"/>
    </row>
    <row r="1198" spans="1:17" ht="15.75" x14ac:dyDescent="0.25">
      <c r="A1198" s="34" t="s">
        <v>135</v>
      </c>
      <c r="B1198" s="12" t="str">
        <f t="shared" si="70"/>
        <v>ConakryBarcelona40</v>
      </c>
      <c r="C1198" s="13" t="str">
        <f>VLOOKUP(D1198,[1]equiv!$A:$B,2,FALSE)</f>
        <v>GUI</v>
      </c>
      <c r="D1198" s="81" t="s">
        <v>120</v>
      </c>
      <c r="E1198" s="82" t="s">
        <v>23</v>
      </c>
      <c r="F1198" s="83">
        <v>40</v>
      </c>
      <c r="G1198" s="12">
        <v>1045</v>
      </c>
      <c r="H1198" s="32" t="s">
        <v>47</v>
      </c>
      <c r="I1198" s="12" t="s">
        <v>20</v>
      </c>
      <c r="J1198" s="46">
        <v>0</v>
      </c>
      <c r="K1198" s="45">
        <f t="shared" si="72"/>
        <v>1045</v>
      </c>
      <c r="L1198" s="82" t="s">
        <v>208</v>
      </c>
      <c r="M1198" s="88">
        <v>45657</v>
      </c>
      <c r="N1198" s="68">
        <f t="shared" si="71"/>
        <v>0</v>
      </c>
      <c r="O1198" s="85" t="s">
        <v>121</v>
      </c>
      <c r="P1198" s="86" t="s">
        <v>137</v>
      </c>
      <c r="Q1198" s="86"/>
    </row>
    <row r="1199" spans="1:17" ht="15.75" x14ac:dyDescent="0.25">
      <c r="A1199" s="34" t="s">
        <v>147</v>
      </c>
      <c r="B1199" s="12" t="str">
        <f t="shared" si="70"/>
        <v>ConakryBarcelona20</v>
      </c>
      <c r="C1199" s="13" t="str">
        <f>VLOOKUP(D1199,[1]equiv!$A:$B,2,FALSE)</f>
        <v>GUI</v>
      </c>
      <c r="D1199" s="81" t="s">
        <v>120</v>
      </c>
      <c r="E1199" s="82" t="s">
        <v>23</v>
      </c>
      <c r="F1199" s="83">
        <v>20</v>
      </c>
      <c r="G1199" s="12">
        <v>837</v>
      </c>
      <c r="H1199" s="32" t="s">
        <v>47</v>
      </c>
      <c r="I1199" s="12" t="s">
        <v>20</v>
      </c>
      <c r="J1199" s="46">
        <v>0</v>
      </c>
      <c r="K1199" s="45">
        <f t="shared" si="72"/>
        <v>837</v>
      </c>
      <c r="L1199" s="82" t="s">
        <v>167</v>
      </c>
      <c r="M1199" s="84">
        <v>45657</v>
      </c>
      <c r="N1199" s="68">
        <f t="shared" si="71"/>
        <v>0</v>
      </c>
      <c r="O1199" s="87" t="s">
        <v>149</v>
      </c>
      <c r="P1199" s="86" t="s">
        <v>162</v>
      </c>
      <c r="Q1199" s="86" t="s">
        <v>163</v>
      </c>
    </row>
    <row r="1200" spans="1:17" ht="15.75" x14ac:dyDescent="0.25">
      <c r="A1200" s="34" t="s">
        <v>147</v>
      </c>
      <c r="B1200" s="12" t="str">
        <f t="shared" si="70"/>
        <v>ConakryBarcelona40</v>
      </c>
      <c r="C1200" s="13" t="str">
        <f>VLOOKUP(D1200,[1]equiv!$A:$B,2,FALSE)</f>
        <v>GUI</v>
      </c>
      <c r="D1200" s="81" t="s">
        <v>120</v>
      </c>
      <c r="E1200" s="82" t="s">
        <v>23</v>
      </c>
      <c r="F1200" s="83">
        <v>40</v>
      </c>
      <c r="G1200" s="12">
        <v>1204</v>
      </c>
      <c r="H1200" s="32" t="s">
        <v>47</v>
      </c>
      <c r="I1200" s="12" t="s">
        <v>20</v>
      </c>
      <c r="J1200" s="46">
        <v>0</v>
      </c>
      <c r="K1200" s="45">
        <f t="shared" si="72"/>
        <v>1204</v>
      </c>
      <c r="L1200" s="82" t="s">
        <v>167</v>
      </c>
      <c r="M1200" s="84">
        <v>45657</v>
      </c>
      <c r="N1200" s="68">
        <f t="shared" si="71"/>
        <v>0</v>
      </c>
      <c r="O1200" s="87" t="s">
        <v>149</v>
      </c>
      <c r="P1200" s="86" t="s">
        <v>162</v>
      </c>
      <c r="Q1200" s="86" t="s">
        <v>163</v>
      </c>
    </row>
    <row r="1201" spans="1:17" ht="15.75" x14ac:dyDescent="0.25">
      <c r="A1201" s="34" t="s">
        <v>147</v>
      </c>
      <c r="B1201" s="12" t="str">
        <f t="shared" si="70"/>
        <v>ConakryBatam20</v>
      </c>
      <c r="C1201" s="13" t="str">
        <f>VLOOKUP(D1201,[1]equiv!$A:$B,2,FALSE)</f>
        <v>GUI</v>
      </c>
      <c r="D1201" s="81" t="s">
        <v>120</v>
      </c>
      <c r="E1201" s="82" t="s">
        <v>36</v>
      </c>
      <c r="F1201" s="83">
        <v>20</v>
      </c>
      <c r="G1201" s="12">
        <v>1328</v>
      </c>
      <c r="H1201" s="32" t="s">
        <v>47</v>
      </c>
      <c r="I1201" s="12" t="s">
        <v>32</v>
      </c>
      <c r="J1201" s="46">
        <v>0</v>
      </c>
      <c r="K1201" s="45">
        <f t="shared" si="72"/>
        <v>1328</v>
      </c>
      <c r="L1201" s="82" t="s">
        <v>180</v>
      </c>
      <c r="M1201" s="84">
        <v>45657</v>
      </c>
      <c r="N1201" s="68">
        <f t="shared" si="71"/>
        <v>0</v>
      </c>
      <c r="O1201" s="85" t="s">
        <v>149</v>
      </c>
      <c r="P1201" s="86" t="s">
        <v>137</v>
      </c>
      <c r="Q1201" s="86" t="s">
        <v>163</v>
      </c>
    </row>
    <row r="1202" spans="1:17" ht="15.75" x14ac:dyDescent="0.25">
      <c r="A1202" s="34" t="s">
        <v>147</v>
      </c>
      <c r="B1202" s="12" t="str">
        <f t="shared" si="70"/>
        <v>ConakryBatam40</v>
      </c>
      <c r="C1202" s="13" t="str">
        <f>VLOOKUP(D1202,[1]equiv!$A:$B,2,FALSE)</f>
        <v>GUI</v>
      </c>
      <c r="D1202" s="81" t="s">
        <v>120</v>
      </c>
      <c r="E1202" s="82" t="s">
        <v>36</v>
      </c>
      <c r="F1202" s="83">
        <v>40</v>
      </c>
      <c r="G1202" s="12">
        <v>1919</v>
      </c>
      <c r="H1202" s="32" t="s">
        <v>47</v>
      </c>
      <c r="I1202" s="12" t="s">
        <v>32</v>
      </c>
      <c r="J1202" s="46">
        <v>0</v>
      </c>
      <c r="K1202" s="45">
        <f t="shared" si="72"/>
        <v>1919</v>
      </c>
      <c r="L1202" s="82" t="s">
        <v>180</v>
      </c>
      <c r="M1202" s="84">
        <v>45657</v>
      </c>
      <c r="N1202" s="68">
        <f t="shared" si="71"/>
        <v>0</v>
      </c>
      <c r="O1202" s="85" t="s">
        <v>149</v>
      </c>
      <c r="P1202" s="86" t="s">
        <v>137</v>
      </c>
      <c r="Q1202" s="86" t="s">
        <v>163</v>
      </c>
    </row>
    <row r="1203" spans="1:17" ht="15.75" x14ac:dyDescent="0.25">
      <c r="A1203" s="34" t="s">
        <v>135</v>
      </c>
      <c r="B1203" s="12" t="str">
        <f t="shared" si="70"/>
        <v>ConakryHamburg20</v>
      </c>
      <c r="C1203" s="13" t="str">
        <f>VLOOKUP(D1203,[1]equiv!$A:$B,2,FALSE)</f>
        <v>GUI</v>
      </c>
      <c r="D1203" s="81" t="s">
        <v>120</v>
      </c>
      <c r="E1203" s="82" t="s">
        <v>29</v>
      </c>
      <c r="F1203" s="83">
        <v>20</v>
      </c>
      <c r="G1203" s="12">
        <v>693</v>
      </c>
      <c r="H1203" s="32" t="s">
        <v>47</v>
      </c>
      <c r="I1203" s="12" t="s">
        <v>20</v>
      </c>
      <c r="J1203" s="46">
        <v>0</v>
      </c>
      <c r="K1203" s="45">
        <f t="shared" si="72"/>
        <v>693</v>
      </c>
      <c r="L1203" s="82" t="s">
        <v>158</v>
      </c>
      <c r="M1203" s="88">
        <v>45657</v>
      </c>
      <c r="N1203" s="68">
        <f t="shared" si="71"/>
        <v>0</v>
      </c>
      <c r="O1203" s="85" t="s">
        <v>121</v>
      </c>
      <c r="P1203" s="86" t="s">
        <v>137</v>
      </c>
      <c r="Q1203" s="86" t="s">
        <v>172</v>
      </c>
    </row>
    <row r="1204" spans="1:17" ht="15.75" x14ac:dyDescent="0.25">
      <c r="A1204" s="34" t="s">
        <v>135</v>
      </c>
      <c r="B1204" s="12" t="str">
        <f t="shared" si="70"/>
        <v>ConakryHamburg40</v>
      </c>
      <c r="C1204" s="13" t="str">
        <f>VLOOKUP(D1204,[1]equiv!$A:$B,2,FALSE)</f>
        <v>GUI</v>
      </c>
      <c r="D1204" s="81" t="s">
        <v>120</v>
      </c>
      <c r="E1204" s="82" t="s">
        <v>29</v>
      </c>
      <c r="F1204" s="83">
        <v>40</v>
      </c>
      <c r="G1204" s="12">
        <v>1093</v>
      </c>
      <c r="H1204" s="32" t="s">
        <v>47</v>
      </c>
      <c r="I1204" s="12" t="s">
        <v>20</v>
      </c>
      <c r="J1204" s="46">
        <v>0</v>
      </c>
      <c r="K1204" s="45">
        <f t="shared" si="72"/>
        <v>1093</v>
      </c>
      <c r="L1204" s="82" t="s">
        <v>158</v>
      </c>
      <c r="M1204" s="88">
        <v>45657</v>
      </c>
      <c r="N1204" s="68">
        <f t="shared" si="71"/>
        <v>0</v>
      </c>
      <c r="O1204" s="85" t="s">
        <v>121</v>
      </c>
      <c r="P1204" s="86" t="s">
        <v>137</v>
      </c>
      <c r="Q1204" s="86" t="s">
        <v>172</v>
      </c>
    </row>
    <row r="1205" spans="1:17" ht="15.75" x14ac:dyDescent="0.25">
      <c r="A1205" s="34" t="s">
        <v>147</v>
      </c>
      <c r="B1205" s="12" t="str">
        <f t="shared" si="70"/>
        <v>ConakryHamburg20</v>
      </c>
      <c r="C1205" s="13" t="str">
        <f>VLOOKUP(D1205,[1]equiv!$A:$B,2,FALSE)</f>
        <v>GUI</v>
      </c>
      <c r="D1205" s="81" t="s">
        <v>120</v>
      </c>
      <c r="E1205" s="82" t="s">
        <v>29</v>
      </c>
      <c r="F1205" s="83">
        <v>20</v>
      </c>
      <c r="G1205" s="12">
        <v>897</v>
      </c>
      <c r="H1205" s="32" t="s">
        <v>47</v>
      </c>
      <c r="I1205" s="12" t="s">
        <v>20</v>
      </c>
      <c r="J1205" s="46">
        <v>0</v>
      </c>
      <c r="K1205" s="45">
        <f t="shared" si="72"/>
        <v>897</v>
      </c>
      <c r="L1205" s="82" t="s">
        <v>148</v>
      </c>
      <c r="M1205" s="84">
        <v>45657</v>
      </c>
      <c r="N1205" s="68">
        <f t="shared" si="71"/>
        <v>0</v>
      </c>
      <c r="O1205" s="85" t="s">
        <v>149</v>
      </c>
      <c r="P1205" s="86" t="s">
        <v>150</v>
      </c>
      <c r="Q1205" s="86" t="s">
        <v>151</v>
      </c>
    </row>
    <row r="1206" spans="1:17" ht="15.75" x14ac:dyDescent="0.25">
      <c r="A1206" s="34" t="s">
        <v>147</v>
      </c>
      <c r="B1206" s="12" t="str">
        <f t="shared" si="70"/>
        <v>ConakryHamburg40</v>
      </c>
      <c r="C1206" s="13" t="str">
        <f>VLOOKUP(D1206,[1]equiv!$A:$B,2,FALSE)</f>
        <v>GUI</v>
      </c>
      <c r="D1206" s="81" t="s">
        <v>120</v>
      </c>
      <c r="E1206" s="82" t="s">
        <v>29</v>
      </c>
      <c r="F1206" s="83">
        <v>40</v>
      </c>
      <c r="G1206" s="12">
        <v>989</v>
      </c>
      <c r="H1206" s="32" t="s">
        <v>47</v>
      </c>
      <c r="I1206" s="12" t="s">
        <v>20</v>
      </c>
      <c r="J1206" s="46">
        <v>0</v>
      </c>
      <c r="K1206" s="45">
        <f t="shared" si="72"/>
        <v>989</v>
      </c>
      <c r="L1206" s="82" t="s">
        <v>148</v>
      </c>
      <c r="M1206" s="84">
        <v>45657</v>
      </c>
      <c r="N1206" s="68">
        <f t="shared" si="71"/>
        <v>0</v>
      </c>
      <c r="O1206" s="85" t="s">
        <v>149</v>
      </c>
      <c r="P1206" s="86" t="s">
        <v>150</v>
      </c>
      <c r="Q1206" s="86" t="s">
        <v>151</v>
      </c>
    </row>
    <row r="1207" spans="1:17" ht="15.75" x14ac:dyDescent="0.25">
      <c r="A1207" s="34" t="s">
        <v>135</v>
      </c>
      <c r="B1207" s="12" t="str">
        <f t="shared" si="70"/>
        <v>ConakryJakarta40</v>
      </c>
      <c r="C1207" s="13" t="str">
        <f>VLOOKUP(D1207,[1]equiv!$A:$B,2,FALSE)</f>
        <v>GUI</v>
      </c>
      <c r="D1207" s="81" t="s">
        <v>120</v>
      </c>
      <c r="E1207" s="82" t="s">
        <v>114</v>
      </c>
      <c r="F1207" s="83">
        <v>40</v>
      </c>
      <c r="G1207" s="12">
        <v>1099</v>
      </c>
      <c r="H1207" s="32" t="s">
        <v>47</v>
      </c>
      <c r="I1207" s="12" t="s">
        <v>32</v>
      </c>
      <c r="J1207" s="46">
        <v>0</v>
      </c>
      <c r="K1207" s="45">
        <f t="shared" si="72"/>
        <v>1099</v>
      </c>
      <c r="L1207" s="82" t="s">
        <v>228</v>
      </c>
      <c r="M1207" s="88">
        <v>45657</v>
      </c>
      <c r="N1207" s="68">
        <f t="shared" si="71"/>
        <v>0</v>
      </c>
      <c r="O1207" s="85" t="s">
        <v>121</v>
      </c>
      <c r="P1207" s="86" t="s">
        <v>137</v>
      </c>
      <c r="Q1207" s="86"/>
    </row>
    <row r="1208" spans="1:17" ht="15.75" x14ac:dyDescent="0.25">
      <c r="A1208" s="34" t="s">
        <v>147</v>
      </c>
      <c r="B1208" s="12" t="str">
        <f t="shared" si="70"/>
        <v>ConakryJakarta20</v>
      </c>
      <c r="C1208" s="13" t="str">
        <f>VLOOKUP(D1208,[1]equiv!$A:$B,2,FALSE)</f>
        <v>GUI</v>
      </c>
      <c r="D1208" s="81" t="s">
        <v>120</v>
      </c>
      <c r="E1208" s="82" t="s">
        <v>114</v>
      </c>
      <c r="F1208" s="83">
        <v>20</v>
      </c>
      <c r="G1208" s="12">
        <v>1155</v>
      </c>
      <c r="H1208" s="32" t="s">
        <v>47</v>
      </c>
      <c r="I1208" s="12" t="s">
        <v>32</v>
      </c>
      <c r="J1208" s="46">
        <v>0</v>
      </c>
      <c r="K1208" s="45">
        <f t="shared" si="72"/>
        <v>1155</v>
      </c>
      <c r="L1208" s="82" t="s">
        <v>224</v>
      </c>
      <c r="M1208" s="84">
        <v>45657</v>
      </c>
      <c r="N1208" s="68">
        <f t="shared" si="71"/>
        <v>0</v>
      </c>
      <c r="O1208" s="85" t="s">
        <v>149</v>
      </c>
      <c r="P1208" s="86" t="s">
        <v>137</v>
      </c>
      <c r="Q1208" s="86" t="s">
        <v>163</v>
      </c>
    </row>
    <row r="1209" spans="1:17" ht="15.75" x14ac:dyDescent="0.25">
      <c r="A1209" s="34" t="s">
        <v>147</v>
      </c>
      <c r="B1209" s="12" t="str">
        <f t="shared" si="70"/>
        <v>ConakryJakarta40</v>
      </c>
      <c r="C1209" s="13" t="str">
        <f>VLOOKUP(D1209,[1]equiv!$A:$B,2,FALSE)</f>
        <v>GUI</v>
      </c>
      <c r="D1209" s="81" t="s">
        <v>120</v>
      </c>
      <c r="E1209" s="82" t="s">
        <v>114</v>
      </c>
      <c r="F1209" s="83">
        <v>40</v>
      </c>
      <c r="G1209" s="12">
        <v>1545</v>
      </c>
      <c r="H1209" s="32" t="s">
        <v>47</v>
      </c>
      <c r="I1209" s="12" t="s">
        <v>32</v>
      </c>
      <c r="J1209" s="46">
        <v>0</v>
      </c>
      <c r="K1209" s="45">
        <f t="shared" si="72"/>
        <v>1545</v>
      </c>
      <c r="L1209" s="82" t="s">
        <v>224</v>
      </c>
      <c r="M1209" s="84">
        <v>45657</v>
      </c>
      <c r="N1209" s="68">
        <f t="shared" si="71"/>
        <v>0</v>
      </c>
      <c r="O1209" s="85" t="s">
        <v>149</v>
      </c>
      <c r="P1209" s="86" t="s">
        <v>137</v>
      </c>
      <c r="Q1209" s="86" t="s">
        <v>163</v>
      </c>
    </row>
    <row r="1210" spans="1:17" ht="15.75" x14ac:dyDescent="0.25">
      <c r="A1210" s="34" t="s">
        <v>135</v>
      </c>
      <c r="B1210" s="12" t="str">
        <f t="shared" si="70"/>
        <v>ConakryPasir Gudang40</v>
      </c>
      <c r="C1210" s="13" t="str">
        <f>VLOOKUP(D1210,[1]equiv!$A:$B,2,FALSE)</f>
        <v>GUI</v>
      </c>
      <c r="D1210" s="81" t="s">
        <v>120</v>
      </c>
      <c r="E1210" s="82" t="s">
        <v>38</v>
      </c>
      <c r="F1210" s="83">
        <v>40</v>
      </c>
      <c r="G1210" s="12">
        <v>1439</v>
      </c>
      <c r="H1210" s="32" t="s">
        <v>47</v>
      </c>
      <c r="I1210" s="12" t="s">
        <v>32</v>
      </c>
      <c r="J1210" s="46">
        <v>0</v>
      </c>
      <c r="K1210" s="45">
        <f t="shared" si="72"/>
        <v>1439</v>
      </c>
      <c r="L1210" s="82" t="s">
        <v>229</v>
      </c>
      <c r="M1210" s="88">
        <v>45657</v>
      </c>
      <c r="N1210" s="68">
        <f t="shared" si="71"/>
        <v>0</v>
      </c>
      <c r="O1210" s="85" t="s">
        <v>121</v>
      </c>
      <c r="P1210" s="86" t="s">
        <v>137</v>
      </c>
      <c r="Q1210" s="86"/>
    </row>
    <row r="1211" spans="1:17" ht="15.75" x14ac:dyDescent="0.25">
      <c r="A1211" s="34" t="s">
        <v>147</v>
      </c>
      <c r="B1211" s="12" t="str">
        <f t="shared" si="70"/>
        <v>ConakryPasir Gudang20</v>
      </c>
      <c r="C1211" s="13" t="str">
        <f>VLOOKUP(D1211,[1]equiv!$A:$B,2,FALSE)</f>
        <v>GUI</v>
      </c>
      <c r="D1211" s="81" t="s">
        <v>120</v>
      </c>
      <c r="E1211" s="82" t="s">
        <v>38</v>
      </c>
      <c r="F1211" s="83">
        <v>20</v>
      </c>
      <c r="G1211" s="12">
        <v>1205</v>
      </c>
      <c r="H1211" s="32">
        <v>185</v>
      </c>
      <c r="I1211" s="12" t="s">
        <v>32</v>
      </c>
      <c r="J1211" s="46">
        <v>0</v>
      </c>
      <c r="K1211" s="45">
        <f t="shared" si="72"/>
        <v>1390</v>
      </c>
      <c r="L1211" s="82" t="s">
        <v>180</v>
      </c>
      <c r="M1211" s="84">
        <v>45657</v>
      </c>
      <c r="N1211" s="68">
        <f t="shared" si="71"/>
        <v>1</v>
      </c>
      <c r="O1211" s="85" t="s">
        <v>149</v>
      </c>
      <c r="P1211" s="86" t="s">
        <v>137</v>
      </c>
      <c r="Q1211" s="86" t="s">
        <v>163</v>
      </c>
    </row>
    <row r="1212" spans="1:17" ht="15.75" x14ac:dyDescent="0.25">
      <c r="A1212" s="34" t="s">
        <v>147</v>
      </c>
      <c r="B1212" s="12" t="str">
        <f t="shared" si="70"/>
        <v>ConakryPasir Gudang40</v>
      </c>
      <c r="C1212" s="13" t="str">
        <f>VLOOKUP(D1212,[1]equiv!$A:$B,2,FALSE)</f>
        <v>GUI</v>
      </c>
      <c r="D1212" s="81" t="s">
        <v>120</v>
      </c>
      <c r="E1212" s="82" t="s">
        <v>38</v>
      </c>
      <c r="F1212" s="83">
        <v>40</v>
      </c>
      <c r="G1212" s="12">
        <v>1525</v>
      </c>
      <c r="H1212" s="32">
        <v>185</v>
      </c>
      <c r="I1212" s="12" t="s">
        <v>32</v>
      </c>
      <c r="J1212" s="46">
        <v>0</v>
      </c>
      <c r="K1212" s="45">
        <f t="shared" si="72"/>
        <v>1710</v>
      </c>
      <c r="L1212" s="82" t="s">
        <v>180</v>
      </c>
      <c r="M1212" s="84">
        <v>45657</v>
      </c>
      <c r="N1212" s="68">
        <f t="shared" si="71"/>
        <v>1</v>
      </c>
      <c r="O1212" s="85" t="s">
        <v>149</v>
      </c>
      <c r="P1212" s="86" t="s">
        <v>137</v>
      </c>
      <c r="Q1212" s="86" t="s">
        <v>163</v>
      </c>
    </row>
    <row r="1213" spans="1:17" ht="15.75" x14ac:dyDescent="0.25">
      <c r="A1213" s="34" t="s">
        <v>135</v>
      </c>
      <c r="B1213" s="12" t="str">
        <f t="shared" si="70"/>
        <v>ConakrySurabaya40</v>
      </c>
      <c r="C1213" s="13" t="str">
        <f>VLOOKUP(D1213,[1]equiv!$A:$B,2,FALSE)</f>
        <v>GUI</v>
      </c>
      <c r="D1213" s="81" t="s">
        <v>120</v>
      </c>
      <c r="E1213" s="82" t="s">
        <v>40</v>
      </c>
      <c r="F1213" s="83">
        <v>40</v>
      </c>
      <c r="G1213" s="12">
        <v>1199</v>
      </c>
      <c r="H1213" s="32" t="s">
        <v>47</v>
      </c>
      <c r="I1213" s="12" t="s">
        <v>32</v>
      </c>
      <c r="J1213" s="46">
        <v>0</v>
      </c>
      <c r="K1213" s="45">
        <f t="shared" si="72"/>
        <v>1199</v>
      </c>
      <c r="L1213" s="82" t="s">
        <v>165</v>
      </c>
      <c r="M1213" s="88">
        <v>45657</v>
      </c>
      <c r="N1213" s="68">
        <f t="shared" si="71"/>
        <v>0</v>
      </c>
      <c r="O1213" s="85" t="s">
        <v>121</v>
      </c>
      <c r="P1213" s="86" t="s">
        <v>137</v>
      </c>
      <c r="Q1213" s="86"/>
    </row>
    <row r="1214" spans="1:17" ht="15.75" x14ac:dyDescent="0.25">
      <c r="A1214" s="34" t="s">
        <v>147</v>
      </c>
      <c r="B1214" s="12" t="str">
        <f t="shared" si="70"/>
        <v>ConakrySurabaya20</v>
      </c>
      <c r="C1214" s="13" t="str">
        <f>VLOOKUP(D1214,[1]equiv!$A:$B,2,FALSE)</f>
        <v>GUI</v>
      </c>
      <c r="D1214" s="81" t="s">
        <v>120</v>
      </c>
      <c r="E1214" s="82" t="s">
        <v>40</v>
      </c>
      <c r="F1214" s="83">
        <v>20</v>
      </c>
      <c r="G1214" s="12">
        <v>1255</v>
      </c>
      <c r="H1214" s="32" t="s">
        <v>47</v>
      </c>
      <c r="I1214" s="12" t="s">
        <v>32</v>
      </c>
      <c r="J1214" s="46">
        <v>0</v>
      </c>
      <c r="K1214" s="45">
        <f t="shared" si="72"/>
        <v>1255</v>
      </c>
      <c r="L1214" s="82" t="s">
        <v>180</v>
      </c>
      <c r="M1214" s="84">
        <v>45657</v>
      </c>
      <c r="N1214" s="68">
        <f t="shared" si="71"/>
        <v>0</v>
      </c>
      <c r="O1214" s="87" t="s">
        <v>149</v>
      </c>
      <c r="P1214" s="86" t="s">
        <v>137</v>
      </c>
      <c r="Q1214" s="86" t="s">
        <v>163</v>
      </c>
    </row>
    <row r="1215" spans="1:17" ht="15.75" x14ac:dyDescent="0.25">
      <c r="A1215" s="34" t="s">
        <v>147</v>
      </c>
      <c r="B1215" s="12" t="str">
        <f t="shared" si="70"/>
        <v>ConakrySurabaya40</v>
      </c>
      <c r="C1215" s="13" t="str">
        <f>VLOOKUP(D1215,[1]equiv!$A:$B,2,FALSE)</f>
        <v>GUI</v>
      </c>
      <c r="D1215" s="81" t="s">
        <v>120</v>
      </c>
      <c r="E1215" s="82" t="s">
        <v>40</v>
      </c>
      <c r="F1215" s="83">
        <v>40</v>
      </c>
      <c r="G1215" s="12">
        <v>1645</v>
      </c>
      <c r="H1215" s="32" t="s">
        <v>47</v>
      </c>
      <c r="I1215" s="12" t="s">
        <v>32</v>
      </c>
      <c r="J1215" s="46">
        <v>0</v>
      </c>
      <c r="K1215" s="45">
        <f t="shared" si="72"/>
        <v>1645</v>
      </c>
      <c r="L1215" s="82" t="s">
        <v>180</v>
      </c>
      <c r="M1215" s="84">
        <v>45657</v>
      </c>
      <c r="N1215" s="68">
        <f t="shared" si="71"/>
        <v>0</v>
      </c>
      <c r="O1215" s="85" t="s">
        <v>149</v>
      </c>
      <c r="P1215" s="86" t="s">
        <v>137</v>
      </c>
      <c r="Q1215" s="86" t="s">
        <v>163</v>
      </c>
    </row>
    <row r="1216" spans="1:17" ht="15.75" x14ac:dyDescent="0.25">
      <c r="A1216" s="34" t="s">
        <v>147</v>
      </c>
      <c r="B1216" s="12" t="str">
        <f t="shared" si="70"/>
        <v>ConakryTallinn20</v>
      </c>
      <c r="C1216" s="13" t="str">
        <f>VLOOKUP(D1216,[1]equiv!$A:$B,2,FALSE)</f>
        <v>GUI</v>
      </c>
      <c r="D1216" s="81" t="s">
        <v>120</v>
      </c>
      <c r="E1216" s="82" t="s">
        <v>194</v>
      </c>
      <c r="F1216" s="83">
        <v>20</v>
      </c>
      <c r="G1216" s="12">
        <v>997</v>
      </c>
      <c r="H1216" s="32" t="s">
        <v>47</v>
      </c>
      <c r="I1216" s="12" t="s">
        <v>32</v>
      </c>
      <c r="J1216" s="46">
        <v>0</v>
      </c>
      <c r="K1216" s="45">
        <f t="shared" si="72"/>
        <v>997</v>
      </c>
      <c r="L1216" s="82" t="s">
        <v>215</v>
      </c>
      <c r="M1216" s="84">
        <v>45657</v>
      </c>
      <c r="N1216" s="68">
        <f t="shared" si="71"/>
        <v>0</v>
      </c>
      <c r="O1216" s="85" t="s">
        <v>149</v>
      </c>
      <c r="P1216" s="86" t="s">
        <v>151</v>
      </c>
      <c r="Q1216" s="86" t="s">
        <v>166</v>
      </c>
    </row>
    <row r="1217" spans="1:17" ht="15.75" x14ac:dyDescent="0.25">
      <c r="A1217" s="34" t="s">
        <v>147</v>
      </c>
      <c r="B1217" s="12" t="str">
        <f t="shared" si="70"/>
        <v>ConakryTallinn40</v>
      </c>
      <c r="C1217" s="13" t="str">
        <f>VLOOKUP(D1217,[1]equiv!$A:$B,2,FALSE)</f>
        <v>GUI</v>
      </c>
      <c r="D1217" s="81" t="s">
        <v>120</v>
      </c>
      <c r="E1217" s="82" t="s">
        <v>194</v>
      </c>
      <c r="F1217" s="83">
        <v>40</v>
      </c>
      <c r="G1217" s="12">
        <v>1129</v>
      </c>
      <c r="H1217" s="32" t="s">
        <v>47</v>
      </c>
      <c r="I1217" s="12" t="s">
        <v>32</v>
      </c>
      <c r="J1217" s="46">
        <v>0</v>
      </c>
      <c r="K1217" s="45">
        <f t="shared" si="72"/>
        <v>1129</v>
      </c>
      <c r="L1217" s="82" t="s">
        <v>215</v>
      </c>
      <c r="M1217" s="84">
        <v>45657</v>
      </c>
      <c r="N1217" s="68">
        <f t="shared" si="71"/>
        <v>0</v>
      </c>
      <c r="O1217" s="87" t="s">
        <v>149</v>
      </c>
      <c r="P1217" s="86" t="s">
        <v>151</v>
      </c>
      <c r="Q1217" s="86" t="s">
        <v>166</v>
      </c>
    </row>
    <row r="1218" spans="1:17" ht="15.75" x14ac:dyDescent="0.25">
      <c r="A1218" s="34" t="s">
        <v>147</v>
      </c>
      <c r="B1218" s="12" t="str">
        <f t="shared" si="70"/>
        <v>ConakryValencia20</v>
      </c>
      <c r="C1218" s="13" t="str">
        <f>VLOOKUP(D1218,[1]equiv!$A:$B,2,FALSE)</f>
        <v>GUI</v>
      </c>
      <c r="D1218" s="81" t="s">
        <v>120</v>
      </c>
      <c r="E1218" s="82" t="s">
        <v>35</v>
      </c>
      <c r="F1218" s="83">
        <v>20</v>
      </c>
      <c r="G1218" s="12">
        <v>847</v>
      </c>
      <c r="H1218" s="32" t="s">
        <v>47</v>
      </c>
      <c r="I1218" s="12" t="s">
        <v>20</v>
      </c>
      <c r="J1218" s="46">
        <v>0</v>
      </c>
      <c r="K1218" s="45">
        <f t="shared" si="72"/>
        <v>847</v>
      </c>
      <c r="L1218" s="82" t="s">
        <v>199</v>
      </c>
      <c r="M1218" s="84">
        <v>45657</v>
      </c>
      <c r="N1218" s="68">
        <f t="shared" si="71"/>
        <v>0</v>
      </c>
      <c r="O1218" s="85" t="s">
        <v>149</v>
      </c>
      <c r="P1218" s="86" t="s">
        <v>162</v>
      </c>
      <c r="Q1218" s="86" t="s">
        <v>163</v>
      </c>
    </row>
    <row r="1219" spans="1:17" ht="15.75" x14ac:dyDescent="0.25">
      <c r="A1219" s="34" t="s">
        <v>147</v>
      </c>
      <c r="B1219" s="12" t="str">
        <f t="shared" si="70"/>
        <v>ConakryValencia40</v>
      </c>
      <c r="C1219" s="13" t="str">
        <f>VLOOKUP(D1219,[1]equiv!$A:$B,2,FALSE)</f>
        <v>GUI</v>
      </c>
      <c r="D1219" s="81" t="s">
        <v>120</v>
      </c>
      <c r="E1219" s="82" t="s">
        <v>35</v>
      </c>
      <c r="F1219" s="83">
        <v>40</v>
      </c>
      <c r="G1219" s="12">
        <v>1459</v>
      </c>
      <c r="H1219" s="32" t="s">
        <v>47</v>
      </c>
      <c r="I1219" s="12" t="s">
        <v>20</v>
      </c>
      <c r="J1219" s="46">
        <v>0</v>
      </c>
      <c r="K1219" s="45">
        <f t="shared" si="72"/>
        <v>1459</v>
      </c>
      <c r="L1219" s="82" t="s">
        <v>199</v>
      </c>
      <c r="M1219" s="84">
        <v>45657</v>
      </c>
      <c r="N1219" s="68">
        <f t="shared" si="71"/>
        <v>0</v>
      </c>
      <c r="O1219" s="85" t="s">
        <v>149</v>
      </c>
      <c r="P1219" s="86" t="s">
        <v>162</v>
      </c>
      <c r="Q1219" s="86" t="s">
        <v>163</v>
      </c>
    </row>
    <row r="1220" spans="1:17" ht="15.75" x14ac:dyDescent="0.25">
      <c r="A1220" s="34" t="s">
        <v>139</v>
      </c>
      <c r="B1220" s="12" t="str">
        <f t="shared" si="70"/>
        <v>DoualaAmsterdam20</v>
      </c>
      <c r="C1220" s="13" t="str">
        <f>VLOOKUP(D1220,[1]equiv!$A:$B,2,FALSE)</f>
        <v>CAM</v>
      </c>
      <c r="D1220" s="81" t="s">
        <v>230</v>
      </c>
      <c r="E1220" s="82" t="s">
        <v>25</v>
      </c>
      <c r="F1220" s="83">
        <v>20</v>
      </c>
      <c r="G1220" s="12">
        <v>946</v>
      </c>
      <c r="H1220" s="32">
        <v>135</v>
      </c>
      <c r="I1220" s="12" t="s">
        <v>20</v>
      </c>
      <c r="J1220" s="46">
        <v>0</v>
      </c>
      <c r="K1220" s="45">
        <f t="shared" si="72"/>
        <v>1081</v>
      </c>
      <c r="L1220" s="82" t="s">
        <v>136</v>
      </c>
      <c r="M1220" s="84">
        <v>45657</v>
      </c>
      <c r="N1220" s="68">
        <f t="shared" si="71"/>
        <v>1</v>
      </c>
      <c r="O1220" s="85" t="s">
        <v>141</v>
      </c>
      <c r="P1220" s="86" t="s">
        <v>142</v>
      </c>
      <c r="Q1220" s="86" t="s">
        <v>143</v>
      </c>
    </row>
    <row r="1221" spans="1:17" ht="15.75" x14ac:dyDescent="0.25">
      <c r="A1221" s="34" t="s">
        <v>139</v>
      </c>
      <c r="B1221" s="12" t="str">
        <f t="shared" si="70"/>
        <v>DoualaAmsterdam40</v>
      </c>
      <c r="C1221" s="13" t="str">
        <f>VLOOKUP(D1221,[1]equiv!$A:$B,2,FALSE)</f>
        <v>CAM</v>
      </c>
      <c r="D1221" s="81" t="s">
        <v>230</v>
      </c>
      <c r="E1221" s="82" t="s">
        <v>25</v>
      </c>
      <c r="F1221" s="83">
        <v>40</v>
      </c>
      <c r="G1221" s="12">
        <v>1327</v>
      </c>
      <c r="H1221" s="32">
        <v>135</v>
      </c>
      <c r="I1221" s="12" t="s">
        <v>20</v>
      </c>
      <c r="J1221" s="46">
        <v>0</v>
      </c>
      <c r="K1221" s="45">
        <f t="shared" si="72"/>
        <v>1462</v>
      </c>
      <c r="L1221" s="82" t="s">
        <v>136</v>
      </c>
      <c r="M1221" s="84">
        <v>45657</v>
      </c>
      <c r="N1221" s="68">
        <f t="shared" si="71"/>
        <v>1</v>
      </c>
      <c r="O1221" s="85" t="s">
        <v>141</v>
      </c>
      <c r="P1221" s="86" t="s">
        <v>142</v>
      </c>
      <c r="Q1221" s="86" t="s">
        <v>143</v>
      </c>
    </row>
    <row r="1222" spans="1:17" ht="15.75" x14ac:dyDescent="0.25">
      <c r="A1222" s="34" t="s">
        <v>147</v>
      </c>
      <c r="B1222" s="12" t="str">
        <f t="shared" si="70"/>
        <v>DoualaAmsterdam20</v>
      </c>
      <c r="C1222" s="13" t="str">
        <f>VLOOKUP(D1222,[1]equiv!$A:$B,2,FALSE)</f>
        <v>CAM</v>
      </c>
      <c r="D1222" s="81" t="s">
        <v>230</v>
      </c>
      <c r="E1222" s="82" t="s">
        <v>25</v>
      </c>
      <c r="F1222" s="83">
        <v>20</v>
      </c>
      <c r="G1222" s="12">
        <v>1018</v>
      </c>
      <c r="H1222" s="32" t="s">
        <v>47</v>
      </c>
      <c r="I1222" s="12" t="s">
        <v>20</v>
      </c>
      <c r="J1222" s="46">
        <v>0</v>
      </c>
      <c r="K1222" s="45">
        <f t="shared" si="72"/>
        <v>1018</v>
      </c>
      <c r="L1222" s="82" t="s">
        <v>186</v>
      </c>
      <c r="M1222" s="84">
        <v>45657</v>
      </c>
      <c r="N1222" s="68">
        <f t="shared" si="71"/>
        <v>0</v>
      </c>
      <c r="O1222" s="85" t="s">
        <v>149</v>
      </c>
      <c r="P1222" s="86" t="s">
        <v>205</v>
      </c>
      <c r="Q1222" s="86" t="s">
        <v>206</v>
      </c>
    </row>
    <row r="1223" spans="1:17" ht="15.75" x14ac:dyDescent="0.25">
      <c r="A1223" s="34" t="s">
        <v>147</v>
      </c>
      <c r="B1223" s="12" t="str">
        <f t="shared" si="70"/>
        <v>DoualaAmsterdam40</v>
      </c>
      <c r="C1223" s="13" t="str">
        <f>VLOOKUP(D1223,[1]equiv!$A:$B,2,FALSE)</f>
        <v>CAM</v>
      </c>
      <c r="D1223" s="81" t="s">
        <v>230</v>
      </c>
      <c r="E1223" s="82" t="s">
        <v>25</v>
      </c>
      <c r="F1223" s="83">
        <v>40</v>
      </c>
      <c r="G1223" s="12">
        <v>1171</v>
      </c>
      <c r="H1223" s="32" t="s">
        <v>47</v>
      </c>
      <c r="I1223" s="12" t="s">
        <v>20</v>
      </c>
      <c r="J1223" s="46">
        <v>0</v>
      </c>
      <c r="K1223" s="45">
        <f t="shared" si="72"/>
        <v>1171</v>
      </c>
      <c r="L1223" s="82" t="s">
        <v>186</v>
      </c>
      <c r="M1223" s="84">
        <v>45657</v>
      </c>
      <c r="N1223" s="68">
        <f t="shared" si="71"/>
        <v>0</v>
      </c>
      <c r="O1223" s="85" t="s">
        <v>149</v>
      </c>
      <c r="P1223" s="86" t="s">
        <v>205</v>
      </c>
      <c r="Q1223" s="86" t="s">
        <v>206</v>
      </c>
    </row>
    <row r="1224" spans="1:17" ht="15.75" x14ac:dyDescent="0.25">
      <c r="A1224" s="34" t="s">
        <v>135</v>
      </c>
      <c r="B1224" s="12" t="str">
        <f t="shared" si="70"/>
        <v>DoualaAmsterdam20</v>
      </c>
      <c r="C1224" s="13" t="str">
        <f>VLOOKUP(D1224,[1]equiv!$A:$B,2,FALSE)</f>
        <v>CAM</v>
      </c>
      <c r="D1224" s="81" t="s">
        <v>230</v>
      </c>
      <c r="E1224" s="82" t="s">
        <v>25</v>
      </c>
      <c r="F1224" s="83">
        <v>20</v>
      </c>
      <c r="G1224" s="12">
        <v>612</v>
      </c>
      <c r="H1224" s="32" t="s">
        <v>47</v>
      </c>
      <c r="I1224" s="12" t="s">
        <v>20</v>
      </c>
      <c r="J1224" s="46">
        <v>0</v>
      </c>
      <c r="K1224" s="45">
        <f t="shared" si="72"/>
        <v>612</v>
      </c>
      <c r="L1224" s="82" t="s">
        <v>145</v>
      </c>
      <c r="M1224" s="88">
        <v>45657</v>
      </c>
      <c r="N1224" s="68">
        <f t="shared" si="71"/>
        <v>0</v>
      </c>
      <c r="O1224" s="85" t="s">
        <v>121</v>
      </c>
      <c r="P1224" s="86" t="s">
        <v>137</v>
      </c>
      <c r="Q1224" s="86" t="s">
        <v>138</v>
      </c>
    </row>
    <row r="1225" spans="1:17" ht="15.75" x14ac:dyDescent="0.25">
      <c r="A1225" s="34" t="s">
        <v>135</v>
      </c>
      <c r="B1225" s="12" t="str">
        <f t="shared" si="70"/>
        <v>DoualaAmsterdam40</v>
      </c>
      <c r="C1225" s="13" t="str">
        <f>VLOOKUP(D1225,[1]equiv!$A:$B,2,FALSE)</f>
        <v>CAM</v>
      </c>
      <c r="D1225" s="81" t="s">
        <v>230</v>
      </c>
      <c r="E1225" s="82" t="s">
        <v>25</v>
      </c>
      <c r="F1225" s="83">
        <v>40</v>
      </c>
      <c r="G1225" s="12">
        <v>909</v>
      </c>
      <c r="H1225" s="32" t="s">
        <v>47</v>
      </c>
      <c r="I1225" s="12" t="s">
        <v>20</v>
      </c>
      <c r="J1225" s="46">
        <v>0</v>
      </c>
      <c r="K1225" s="45">
        <f t="shared" si="72"/>
        <v>909</v>
      </c>
      <c r="L1225" s="82" t="s">
        <v>145</v>
      </c>
      <c r="M1225" s="88">
        <v>45657</v>
      </c>
      <c r="N1225" s="68">
        <f t="shared" si="71"/>
        <v>0</v>
      </c>
      <c r="O1225" s="85" t="s">
        <v>121</v>
      </c>
      <c r="P1225" s="86" t="s">
        <v>137</v>
      </c>
      <c r="Q1225" s="86" t="s">
        <v>138</v>
      </c>
    </row>
    <row r="1226" spans="1:17" ht="15.75" x14ac:dyDescent="0.25">
      <c r="A1226" s="34" t="s">
        <v>147</v>
      </c>
      <c r="B1226" s="12" t="str">
        <f t="shared" si="70"/>
        <v>DoualaAntwerp20</v>
      </c>
      <c r="C1226" s="13" t="str">
        <f>VLOOKUP(D1226,[1]equiv!$A:$B,2,FALSE)</f>
        <v>CAM</v>
      </c>
      <c r="D1226" s="81" t="s">
        <v>230</v>
      </c>
      <c r="E1226" s="82" t="s">
        <v>19</v>
      </c>
      <c r="F1226" s="83">
        <v>20</v>
      </c>
      <c r="G1226" s="12">
        <v>933</v>
      </c>
      <c r="H1226" s="32" t="s">
        <v>47</v>
      </c>
      <c r="I1226" s="12" t="s">
        <v>20</v>
      </c>
      <c r="J1226" s="46">
        <v>0</v>
      </c>
      <c r="K1226" s="45">
        <f t="shared" si="72"/>
        <v>933</v>
      </c>
      <c r="L1226" s="82" t="s">
        <v>179</v>
      </c>
      <c r="M1226" s="84">
        <v>45657</v>
      </c>
      <c r="N1226" s="68">
        <f t="shared" si="71"/>
        <v>0</v>
      </c>
      <c r="O1226" s="85" t="s">
        <v>149</v>
      </c>
      <c r="P1226" s="86" t="s">
        <v>150</v>
      </c>
      <c r="Q1226" s="86" t="s">
        <v>151</v>
      </c>
    </row>
    <row r="1227" spans="1:17" ht="15.75" x14ac:dyDescent="0.25">
      <c r="A1227" s="34" t="s">
        <v>139</v>
      </c>
      <c r="B1227" s="12" t="str">
        <f t="shared" si="70"/>
        <v>DoualaAntwerp20</v>
      </c>
      <c r="C1227" s="13" t="str">
        <f>VLOOKUP(D1227,[1]equiv!$A:$B,2,FALSE)</f>
        <v>CAM</v>
      </c>
      <c r="D1227" s="81" t="s">
        <v>230</v>
      </c>
      <c r="E1227" s="82" t="s">
        <v>19</v>
      </c>
      <c r="F1227" s="83">
        <v>20</v>
      </c>
      <c r="G1227" s="12">
        <v>921</v>
      </c>
      <c r="H1227" s="32">
        <v>135</v>
      </c>
      <c r="I1227" s="12" t="s">
        <v>20</v>
      </c>
      <c r="J1227" s="46">
        <v>0</v>
      </c>
      <c r="K1227" s="45">
        <f t="shared" si="72"/>
        <v>1056</v>
      </c>
      <c r="L1227" s="82" t="s">
        <v>198</v>
      </c>
      <c r="M1227" s="84">
        <v>45657</v>
      </c>
      <c r="N1227" s="68">
        <f t="shared" si="71"/>
        <v>1</v>
      </c>
      <c r="O1227" s="85" t="s">
        <v>141</v>
      </c>
      <c r="P1227" s="86" t="s">
        <v>142</v>
      </c>
      <c r="Q1227" s="86" t="s">
        <v>159</v>
      </c>
    </row>
    <row r="1228" spans="1:17" ht="15.75" x14ac:dyDescent="0.25">
      <c r="A1228" s="34" t="s">
        <v>147</v>
      </c>
      <c r="B1228" s="12" t="str">
        <f t="shared" si="70"/>
        <v>DoualaAntwerp40</v>
      </c>
      <c r="C1228" s="13" t="str">
        <f>VLOOKUP(D1228,[1]equiv!$A:$B,2,FALSE)</f>
        <v>CAM</v>
      </c>
      <c r="D1228" s="81" t="s">
        <v>230</v>
      </c>
      <c r="E1228" s="82" t="s">
        <v>19</v>
      </c>
      <c r="F1228" s="83">
        <v>40</v>
      </c>
      <c r="G1228" s="12">
        <v>1146</v>
      </c>
      <c r="H1228" s="32" t="s">
        <v>47</v>
      </c>
      <c r="I1228" s="12" t="s">
        <v>20</v>
      </c>
      <c r="J1228" s="46">
        <v>0</v>
      </c>
      <c r="K1228" s="45">
        <f t="shared" si="72"/>
        <v>1146</v>
      </c>
      <c r="L1228" s="82" t="s">
        <v>179</v>
      </c>
      <c r="M1228" s="84">
        <v>45657</v>
      </c>
      <c r="N1228" s="68">
        <f t="shared" si="71"/>
        <v>0</v>
      </c>
      <c r="O1228" s="85" t="s">
        <v>149</v>
      </c>
      <c r="P1228" s="86" t="s">
        <v>150</v>
      </c>
      <c r="Q1228" s="86" t="s">
        <v>151</v>
      </c>
    </row>
    <row r="1229" spans="1:17" ht="15.75" x14ac:dyDescent="0.25">
      <c r="A1229" s="34" t="s">
        <v>139</v>
      </c>
      <c r="B1229" s="12" t="str">
        <f t="shared" si="70"/>
        <v>DoualaAntwerp40</v>
      </c>
      <c r="C1229" s="13" t="str">
        <f>VLOOKUP(D1229,[1]equiv!$A:$B,2,FALSE)</f>
        <v>CAM</v>
      </c>
      <c r="D1229" s="81" t="s">
        <v>230</v>
      </c>
      <c r="E1229" s="82" t="s">
        <v>19</v>
      </c>
      <c r="F1229" s="83">
        <v>40</v>
      </c>
      <c r="G1229" s="12">
        <v>1277</v>
      </c>
      <c r="H1229" s="32">
        <v>135</v>
      </c>
      <c r="I1229" s="12" t="s">
        <v>20</v>
      </c>
      <c r="J1229" s="46">
        <v>0</v>
      </c>
      <c r="K1229" s="45">
        <f t="shared" si="72"/>
        <v>1412</v>
      </c>
      <c r="L1229" s="82" t="s">
        <v>198</v>
      </c>
      <c r="M1229" s="84">
        <v>45657</v>
      </c>
      <c r="N1229" s="68">
        <f t="shared" si="71"/>
        <v>1</v>
      </c>
      <c r="O1229" s="85" t="s">
        <v>141</v>
      </c>
      <c r="P1229" s="86" t="s">
        <v>142</v>
      </c>
      <c r="Q1229" s="86" t="s">
        <v>159</v>
      </c>
    </row>
    <row r="1230" spans="1:17" ht="15.75" x14ac:dyDescent="0.25">
      <c r="A1230" s="34" t="s">
        <v>135</v>
      </c>
      <c r="B1230" s="12" t="str">
        <f t="shared" si="70"/>
        <v>DoualaAntwerp20</v>
      </c>
      <c r="C1230" s="13" t="str">
        <f>VLOOKUP(D1230,[1]equiv!$A:$B,2,FALSE)</f>
        <v>CAM</v>
      </c>
      <c r="D1230" s="81" t="s">
        <v>230</v>
      </c>
      <c r="E1230" s="82" t="s">
        <v>19</v>
      </c>
      <c r="F1230" s="83">
        <v>20</v>
      </c>
      <c r="G1230" s="12">
        <v>587</v>
      </c>
      <c r="H1230" s="32" t="s">
        <v>47</v>
      </c>
      <c r="I1230" s="12" t="s">
        <v>20</v>
      </c>
      <c r="J1230" s="46">
        <v>0</v>
      </c>
      <c r="K1230" s="45">
        <f t="shared" si="72"/>
        <v>587</v>
      </c>
      <c r="L1230" s="82"/>
      <c r="M1230" s="88">
        <v>45657</v>
      </c>
      <c r="N1230" s="68">
        <f t="shared" si="71"/>
        <v>0</v>
      </c>
      <c r="O1230" s="85" t="s">
        <v>121</v>
      </c>
      <c r="P1230" s="86" t="s">
        <v>137</v>
      </c>
      <c r="Q1230" s="86" t="s">
        <v>156</v>
      </c>
    </row>
    <row r="1231" spans="1:17" ht="15.75" x14ac:dyDescent="0.25">
      <c r="A1231" s="34" t="s">
        <v>135</v>
      </c>
      <c r="B1231" s="12" t="str">
        <f t="shared" si="70"/>
        <v>DoualaAntwerp40</v>
      </c>
      <c r="C1231" s="13" t="str">
        <f>VLOOKUP(D1231,[1]equiv!$A:$B,2,FALSE)</f>
        <v>CAM</v>
      </c>
      <c r="D1231" s="81" t="s">
        <v>230</v>
      </c>
      <c r="E1231" s="82" t="s">
        <v>19</v>
      </c>
      <c r="F1231" s="83">
        <v>40</v>
      </c>
      <c r="G1231" s="12">
        <v>889</v>
      </c>
      <c r="H1231" s="32" t="s">
        <v>47</v>
      </c>
      <c r="I1231" s="12" t="s">
        <v>20</v>
      </c>
      <c r="J1231" s="46">
        <v>0</v>
      </c>
      <c r="K1231" s="45">
        <f t="shared" si="72"/>
        <v>889</v>
      </c>
      <c r="L1231" s="82"/>
      <c r="M1231" s="88">
        <v>45657</v>
      </c>
      <c r="N1231" s="68">
        <f t="shared" si="71"/>
        <v>0</v>
      </c>
      <c r="O1231" s="85" t="s">
        <v>121</v>
      </c>
      <c r="P1231" s="86" t="s">
        <v>137</v>
      </c>
      <c r="Q1231" s="86" t="s">
        <v>156</v>
      </c>
    </row>
    <row r="1232" spans="1:17" ht="15.75" x14ac:dyDescent="0.25">
      <c r="A1232" s="34" t="s">
        <v>135</v>
      </c>
      <c r="B1232" s="12" t="str">
        <f t="shared" si="70"/>
        <v>DoualaBarcelona20</v>
      </c>
      <c r="C1232" s="13" t="str">
        <f>VLOOKUP(D1232,[1]equiv!$A:$B,2,FALSE)</f>
        <v>CAM</v>
      </c>
      <c r="D1232" s="81" t="s">
        <v>230</v>
      </c>
      <c r="E1232" s="82" t="s">
        <v>23</v>
      </c>
      <c r="F1232" s="83">
        <v>20</v>
      </c>
      <c r="G1232" s="12">
        <v>862</v>
      </c>
      <c r="H1232" s="32" t="s">
        <v>47</v>
      </c>
      <c r="I1232" s="12" t="s">
        <v>20</v>
      </c>
      <c r="J1232" s="46">
        <v>0</v>
      </c>
      <c r="K1232" s="45">
        <f t="shared" si="72"/>
        <v>862</v>
      </c>
      <c r="L1232" s="82" t="s">
        <v>148</v>
      </c>
      <c r="M1232" s="88">
        <v>45657</v>
      </c>
      <c r="N1232" s="68">
        <f t="shared" si="71"/>
        <v>0</v>
      </c>
      <c r="O1232" s="85" t="s">
        <v>121</v>
      </c>
      <c r="P1232" s="86" t="s">
        <v>137</v>
      </c>
      <c r="Q1232" s="86"/>
    </row>
    <row r="1233" spans="1:17" ht="15.75" x14ac:dyDescent="0.25">
      <c r="A1233" s="34" t="s">
        <v>135</v>
      </c>
      <c r="B1233" s="12" t="str">
        <f t="shared" si="70"/>
        <v>DoualaBarcelona40</v>
      </c>
      <c r="C1233" s="13" t="str">
        <f>VLOOKUP(D1233,[1]equiv!$A:$B,2,FALSE)</f>
        <v>CAM</v>
      </c>
      <c r="D1233" s="81" t="s">
        <v>230</v>
      </c>
      <c r="E1233" s="82" t="s">
        <v>23</v>
      </c>
      <c r="F1233" s="83">
        <v>40</v>
      </c>
      <c r="G1233" s="12">
        <v>1114</v>
      </c>
      <c r="H1233" s="32" t="s">
        <v>47</v>
      </c>
      <c r="I1233" s="12" t="s">
        <v>20</v>
      </c>
      <c r="J1233" s="46">
        <v>0</v>
      </c>
      <c r="K1233" s="45">
        <f t="shared" si="72"/>
        <v>1114</v>
      </c>
      <c r="L1233" s="82" t="s">
        <v>148</v>
      </c>
      <c r="M1233" s="88">
        <v>45657</v>
      </c>
      <c r="N1233" s="68">
        <f t="shared" si="71"/>
        <v>0</v>
      </c>
      <c r="O1233" s="85" t="s">
        <v>121</v>
      </c>
      <c r="P1233" s="86" t="s">
        <v>137</v>
      </c>
      <c r="Q1233" s="86"/>
    </row>
    <row r="1234" spans="1:17" ht="15.75" x14ac:dyDescent="0.25">
      <c r="A1234" s="34" t="s">
        <v>147</v>
      </c>
      <c r="B1234" s="12" t="str">
        <f t="shared" si="70"/>
        <v>DoualaBarcelona20</v>
      </c>
      <c r="C1234" s="13" t="str">
        <f>VLOOKUP(D1234,[1]equiv!$A:$B,2,FALSE)</f>
        <v>CAM</v>
      </c>
      <c r="D1234" s="81" t="s">
        <v>230</v>
      </c>
      <c r="E1234" s="82" t="s">
        <v>23</v>
      </c>
      <c r="F1234" s="83">
        <v>20</v>
      </c>
      <c r="G1234" s="12">
        <v>1993</v>
      </c>
      <c r="H1234" s="32" t="s">
        <v>47</v>
      </c>
      <c r="I1234" s="12" t="s">
        <v>20</v>
      </c>
      <c r="J1234" s="46">
        <v>0</v>
      </c>
      <c r="K1234" s="45">
        <f t="shared" si="72"/>
        <v>1993</v>
      </c>
      <c r="L1234" s="82" t="s">
        <v>231</v>
      </c>
      <c r="M1234" s="84">
        <v>45657</v>
      </c>
      <c r="N1234" s="68">
        <f t="shared" si="71"/>
        <v>0</v>
      </c>
      <c r="O1234" s="85" t="s">
        <v>149</v>
      </c>
      <c r="P1234" s="86" t="s">
        <v>162</v>
      </c>
      <c r="Q1234" s="86" t="s">
        <v>163</v>
      </c>
    </row>
    <row r="1235" spans="1:17" ht="15.75" x14ac:dyDescent="0.25">
      <c r="A1235" s="34" t="s">
        <v>147</v>
      </c>
      <c r="B1235" s="12" t="str">
        <f t="shared" si="70"/>
        <v>DoualaBarcelona40</v>
      </c>
      <c r="C1235" s="13" t="str">
        <f>VLOOKUP(D1235,[1]equiv!$A:$B,2,FALSE)</f>
        <v>CAM</v>
      </c>
      <c r="D1235" s="81" t="s">
        <v>230</v>
      </c>
      <c r="E1235" s="82" t="s">
        <v>23</v>
      </c>
      <c r="F1235" s="83">
        <v>40</v>
      </c>
      <c r="G1235" s="12">
        <v>3321</v>
      </c>
      <c r="H1235" s="32" t="s">
        <v>47</v>
      </c>
      <c r="I1235" s="12" t="s">
        <v>20</v>
      </c>
      <c r="J1235" s="46">
        <v>0</v>
      </c>
      <c r="K1235" s="45">
        <f t="shared" si="72"/>
        <v>3321</v>
      </c>
      <c r="L1235" s="82" t="s">
        <v>231</v>
      </c>
      <c r="M1235" s="84">
        <v>45657</v>
      </c>
      <c r="N1235" s="68">
        <f t="shared" si="71"/>
        <v>0</v>
      </c>
      <c r="O1235" s="85" t="s">
        <v>149</v>
      </c>
      <c r="P1235" s="86" t="s">
        <v>162</v>
      </c>
      <c r="Q1235" s="86" t="s">
        <v>163</v>
      </c>
    </row>
    <row r="1236" spans="1:17" ht="15.75" x14ac:dyDescent="0.25">
      <c r="A1236" s="34" t="s">
        <v>147</v>
      </c>
      <c r="B1236" s="12" t="str">
        <f t="shared" si="70"/>
        <v>DoualaBatam20</v>
      </c>
      <c r="C1236" s="13" t="str">
        <f>VLOOKUP(D1236,[1]equiv!$A:$B,2,FALSE)</f>
        <v>CAM</v>
      </c>
      <c r="D1236" s="81" t="s">
        <v>230</v>
      </c>
      <c r="E1236" s="82" t="s">
        <v>36</v>
      </c>
      <c r="F1236" s="83">
        <v>20</v>
      </c>
      <c r="G1236" s="12">
        <v>1488</v>
      </c>
      <c r="H1236" s="32" t="s">
        <v>47</v>
      </c>
      <c r="I1236" s="12" t="s">
        <v>32</v>
      </c>
      <c r="J1236" s="46">
        <v>0</v>
      </c>
      <c r="K1236" s="45">
        <f t="shared" si="72"/>
        <v>1488</v>
      </c>
      <c r="L1236" s="82" t="s">
        <v>231</v>
      </c>
      <c r="M1236" s="84">
        <v>45657</v>
      </c>
      <c r="N1236" s="68">
        <f t="shared" si="71"/>
        <v>0</v>
      </c>
      <c r="O1236" s="85" t="s">
        <v>149</v>
      </c>
      <c r="P1236" s="86" t="s">
        <v>137</v>
      </c>
      <c r="Q1236" s="86" t="s">
        <v>163</v>
      </c>
    </row>
    <row r="1237" spans="1:17" ht="15.75" x14ac:dyDescent="0.25">
      <c r="A1237" s="34" t="s">
        <v>147</v>
      </c>
      <c r="B1237" s="12" t="str">
        <f t="shared" ref="B1237:B1300" si="73">+D1237&amp;E1237&amp;F1237</f>
        <v>DoualaBatam40</v>
      </c>
      <c r="C1237" s="13" t="str">
        <f>VLOOKUP(D1237,[1]equiv!$A:$B,2,FALSE)</f>
        <v>CAM</v>
      </c>
      <c r="D1237" s="81" t="s">
        <v>230</v>
      </c>
      <c r="E1237" s="82" t="s">
        <v>36</v>
      </c>
      <c r="F1237" s="83">
        <v>40</v>
      </c>
      <c r="G1237" s="12">
        <v>1904</v>
      </c>
      <c r="H1237" s="32" t="s">
        <v>47</v>
      </c>
      <c r="I1237" s="12" t="s">
        <v>32</v>
      </c>
      <c r="J1237" s="46">
        <v>0</v>
      </c>
      <c r="K1237" s="45">
        <f t="shared" si="72"/>
        <v>1904</v>
      </c>
      <c r="L1237" s="82" t="s">
        <v>231</v>
      </c>
      <c r="M1237" s="84">
        <v>45657</v>
      </c>
      <c r="N1237" s="68">
        <f t="shared" si="71"/>
        <v>0</v>
      </c>
      <c r="O1237" s="85" t="s">
        <v>149</v>
      </c>
      <c r="P1237" s="86" t="s">
        <v>137</v>
      </c>
      <c r="Q1237" s="86" t="s">
        <v>163</v>
      </c>
    </row>
    <row r="1238" spans="1:17" ht="15.75" x14ac:dyDescent="0.25">
      <c r="A1238" s="34" t="s">
        <v>147</v>
      </c>
      <c r="B1238" s="12" t="str">
        <f t="shared" si="73"/>
        <v>DoualaHamburg20</v>
      </c>
      <c r="C1238" s="13" t="str">
        <f>VLOOKUP(D1238,[1]equiv!$A:$B,2,FALSE)</f>
        <v>CAM</v>
      </c>
      <c r="D1238" s="81" t="s">
        <v>230</v>
      </c>
      <c r="E1238" s="82" t="s">
        <v>29</v>
      </c>
      <c r="F1238" s="83">
        <v>20</v>
      </c>
      <c r="G1238" s="12">
        <v>1023</v>
      </c>
      <c r="H1238" s="32" t="s">
        <v>47</v>
      </c>
      <c r="I1238" s="12" t="s">
        <v>20</v>
      </c>
      <c r="J1238" s="46">
        <v>0</v>
      </c>
      <c r="K1238" s="45">
        <f t="shared" si="72"/>
        <v>1023</v>
      </c>
      <c r="L1238" s="82" t="s">
        <v>228</v>
      </c>
      <c r="M1238" s="84">
        <v>45657</v>
      </c>
      <c r="N1238" s="68">
        <f t="shared" si="71"/>
        <v>0</v>
      </c>
      <c r="O1238" s="85" t="s">
        <v>149</v>
      </c>
      <c r="P1238" s="86" t="s">
        <v>150</v>
      </c>
      <c r="Q1238" s="86" t="s">
        <v>151</v>
      </c>
    </row>
    <row r="1239" spans="1:17" ht="15.75" x14ac:dyDescent="0.25">
      <c r="A1239" s="34" t="s">
        <v>147</v>
      </c>
      <c r="B1239" s="12" t="str">
        <f t="shared" si="73"/>
        <v>DoualaHamburg40</v>
      </c>
      <c r="C1239" s="13" t="str">
        <f>VLOOKUP(D1239,[1]equiv!$A:$B,2,FALSE)</f>
        <v>CAM</v>
      </c>
      <c r="D1239" s="81" t="s">
        <v>230</v>
      </c>
      <c r="E1239" s="82" t="s">
        <v>29</v>
      </c>
      <c r="F1239" s="83">
        <v>40</v>
      </c>
      <c r="G1239" s="12">
        <v>1371</v>
      </c>
      <c r="H1239" s="32" t="s">
        <v>47</v>
      </c>
      <c r="I1239" s="12" t="s">
        <v>20</v>
      </c>
      <c r="J1239" s="46">
        <v>0</v>
      </c>
      <c r="K1239" s="45">
        <f t="shared" si="72"/>
        <v>1371</v>
      </c>
      <c r="L1239" s="82" t="s">
        <v>228</v>
      </c>
      <c r="M1239" s="84">
        <v>45657</v>
      </c>
      <c r="N1239" s="68">
        <f t="shared" si="71"/>
        <v>0</v>
      </c>
      <c r="O1239" s="85" t="s">
        <v>149</v>
      </c>
      <c r="P1239" s="86" t="s">
        <v>150</v>
      </c>
      <c r="Q1239" s="86" t="s">
        <v>151</v>
      </c>
    </row>
    <row r="1240" spans="1:17" ht="15.75" x14ac:dyDescent="0.25">
      <c r="A1240" s="34" t="s">
        <v>135</v>
      </c>
      <c r="B1240" s="12" t="str">
        <f t="shared" si="73"/>
        <v>DoualaHamburg20</v>
      </c>
      <c r="C1240" s="13" t="str">
        <f>VLOOKUP(D1240,[1]equiv!$A:$B,2,FALSE)</f>
        <v>CAM</v>
      </c>
      <c r="D1240" s="81" t="s">
        <v>230</v>
      </c>
      <c r="E1240" s="82" t="s">
        <v>29</v>
      </c>
      <c r="F1240" s="83">
        <v>20</v>
      </c>
      <c r="G1240" s="12">
        <v>701</v>
      </c>
      <c r="H1240" s="32" t="s">
        <v>47</v>
      </c>
      <c r="I1240" s="12" t="s">
        <v>20</v>
      </c>
      <c r="J1240" s="46">
        <v>0</v>
      </c>
      <c r="K1240" s="45">
        <f t="shared" si="72"/>
        <v>701</v>
      </c>
      <c r="L1240" s="82" t="s">
        <v>208</v>
      </c>
      <c r="M1240" s="88">
        <v>45657</v>
      </c>
      <c r="N1240" s="68">
        <f t="shared" si="71"/>
        <v>0</v>
      </c>
      <c r="O1240" s="85" t="s">
        <v>121</v>
      </c>
      <c r="P1240" s="86" t="s">
        <v>137</v>
      </c>
      <c r="Q1240" s="86" t="s">
        <v>172</v>
      </c>
    </row>
    <row r="1241" spans="1:17" ht="15.75" x14ac:dyDescent="0.25">
      <c r="A1241" s="34" t="s">
        <v>139</v>
      </c>
      <c r="B1241" s="12" t="str">
        <f t="shared" si="73"/>
        <v>DoualaHamburg20</v>
      </c>
      <c r="C1241" s="13" t="str">
        <f>VLOOKUP(D1241,[1]equiv!$A:$B,2,FALSE)</f>
        <v>CAM</v>
      </c>
      <c r="D1241" s="81" t="s">
        <v>230</v>
      </c>
      <c r="E1241" s="82" t="s">
        <v>29</v>
      </c>
      <c r="F1241" s="83">
        <v>20</v>
      </c>
      <c r="G1241" s="12">
        <v>946</v>
      </c>
      <c r="H1241" s="32">
        <v>135</v>
      </c>
      <c r="I1241" s="12" t="s">
        <v>20</v>
      </c>
      <c r="J1241" s="46">
        <v>0</v>
      </c>
      <c r="K1241" s="45">
        <f t="shared" si="72"/>
        <v>1081</v>
      </c>
      <c r="L1241" s="82" t="s">
        <v>176</v>
      </c>
      <c r="M1241" s="84">
        <v>45657</v>
      </c>
      <c r="N1241" s="68">
        <f t="shared" si="71"/>
        <v>1</v>
      </c>
      <c r="O1241" s="85" t="s">
        <v>141</v>
      </c>
      <c r="P1241" s="86" t="s">
        <v>142</v>
      </c>
      <c r="Q1241" s="86" t="s">
        <v>175</v>
      </c>
    </row>
    <row r="1242" spans="1:17" ht="15.75" x14ac:dyDescent="0.25">
      <c r="A1242" s="34" t="s">
        <v>139</v>
      </c>
      <c r="B1242" s="12" t="str">
        <f t="shared" si="73"/>
        <v>DoualaHamburg40</v>
      </c>
      <c r="C1242" s="13" t="str">
        <f>VLOOKUP(D1242,[1]equiv!$A:$B,2,FALSE)</f>
        <v>CAM</v>
      </c>
      <c r="D1242" s="81" t="s">
        <v>230</v>
      </c>
      <c r="E1242" s="82" t="s">
        <v>29</v>
      </c>
      <c r="F1242" s="83">
        <v>40</v>
      </c>
      <c r="G1242" s="12">
        <v>1327</v>
      </c>
      <c r="H1242" s="32">
        <v>135</v>
      </c>
      <c r="I1242" s="12" t="s">
        <v>20</v>
      </c>
      <c r="J1242" s="46">
        <v>0</v>
      </c>
      <c r="K1242" s="45">
        <f t="shared" si="72"/>
        <v>1462</v>
      </c>
      <c r="L1242" s="82" t="s">
        <v>176</v>
      </c>
      <c r="M1242" s="84">
        <v>45657</v>
      </c>
      <c r="N1242" s="68">
        <f t="shared" si="71"/>
        <v>1</v>
      </c>
      <c r="O1242" s="85" t="s">
        <v>141</v>
      </c>
      <c r="P1242" s="86" t="s">
        <v>142</v>
      </c>
      <c r="Q1242" s="86" t="s">
        <v>175</v>
      </c>
    </row>
    <row r="1243" spans="1:17" ht="15.75" x14ac:dyDescent="0.25">
      <c r="A1243" s="34" t="s">
        <v>135</v>
      </c>
      <c r="B1243" s="12" t="str">
        <f t="shared" si="73"/>
        <v>DoualaHamburg40</v>
      </c>
      <c r="C1243" s="13" t="str">
        <f>VLOOKUP(D1243,[1]equiv!$A:$B,2,FALSE)</f>
        <v>CAM</v>
      </c>
      <c r="D1243" s="81" t="s">
        <v>230</v>
      </c>
      <c r="E1243" s="82" t="s">
        <v>29</v>
      </c>
      <c r="F1243" s="83">
        <v>40</v>
      </c>
      <c r="G1243" s="12">
        <v>829</v>
      </c>
      <c r="H1243" s="32" t="s">
        <v>47</v>
      </c>
      <c r="I1243" s="12" t="s">
        <v>20</v>
      </c>
      <c r="J1243" s="46">
        <v>0</v>
      </c>
      <c r="K1243" s="45">
        <f t="shared" si="72"/>
        <v>829</v>
      </c>
      <c r="L1243" s="82" t="s">
        <v>208</v>
      </c>
      <c r="M1243" s="88">
        <v>45657</v>
      </c>
      <c r="N1243" s="68">
        <f t="shared" si="71"/>
        <v>0</v>
      </c>
      <c r="O1243" s="87" t="s">
        <v>121</v>
      </c>
      <c r="P1243" s="86" t="s">
        <v>137</v>
      </c>
      <c r="Q1243" s="86" t="s">
        <v>172</v>
      </c>
    </row>
    <row r="1244" spans="1:17" ht="15.75" x14ac:dyDescent="0.25">
      <c r="A1244" s="34" t="s">
        <v>135</v>
      </c>
      <c r="B1244" s="12" t="str">
        <f t="shared" si="73"/>
        <v>DoualaJakarta20</v>
      </c>
      <c r="C1244" s="13" t="str">
        <f>VLOOKUP(D1244,[1]equiv!$A:$B,2,FALSE)</f>
        <v>CAM</v>
      </c>
      <c r="D1244" s="81" t="s">
        <v>230</v>
      </c>
      <c r="E1244" s="82" t="s">
        <v>114</v>
      </c>
      <c r="F1244" s="83">
        <v>20</v>
      </c>
      <c r="G1244" s="12">
        <v>958</v>
      </c>
      <c r="H1244" s="32" t="s">
        <v>47</v>
      </c>
      <c r="I1244" s="12" t="s">
        <v>32</v>
      </c>
      <c r="J1244" s="46">
        <v>0</v>
      </c>
      <c r="K1244" s="45">
        <f t="shared" si="72"/>
        <v>958</v>
      </c>
      <c r="L1244" s="82" t="s">
        <v>187</v>
      </c>
      <c r="M1244" s="88">
        <v>45657</v>
      </c>
      <c r="N1244" s="68">
        <f t="shared" ref="N1244:N1307" si="74">IF(H1244="not included",0,1)</f>
        <v>0</v>
      </c>
      <c r="O1244" s="85" t="s">
        <v>121</v>
      </c>
      <c r="P1244" s="86" t="s">
        <v>137</v>
      </c>
      <c r="Q1244" s="86"/>
    </row>
    <row r="1245" spans="1:17" ht="15.75" x14ac:dyDescent="0.25">
      <c r="A1245" s="34" t="s">
        <v>135</v>
      </c>
      <c r="B1245" s="12" t="str">
        <f t="shared" si="73"/>
        <v>DoualaJakarta40</v>
      </c>
      <c r="C1245" s="13" t="str">
        <f>VLOOKUP(D1245,[1]equiv!$A:$B,2,FALSE)</f>
        <v>CAM</v>
      </c>
      <c r="D1245" s="81" t="s">
        <v>230</v>
      </c>
      <c r="E1245" s="82" t="s">
        <v>114</v>
      </c>
      <c r="F1245" s="83">
        <v>40</v>
      </c>
      <c r="G1245" s="12">
        <v>1011</v>
      </c>
      <c r="H1245" s="32" t="s">
        <v>47</v>
      </c>
      <c r="I1245" s="12" t="s">
        <v>32</v>
      </c>
      <c r="J1245" s="46">
        <v>0</v>
      </c>
      <c r="K1245" s="45">
        <f t="shared" ref="K1245:K1308" si="75">+IF(H1245="not included",G1245,G1245+H1245)</f>
        <v>1011</v>
      </c>
      <c r="L1245" s="82" t="s">
        <v>187</v>
      </c>
      <c r="M1245" s="88">
        <v>45657</v>
      </c>
      <c r="N1245" s="68">
        <f t="shared" si="74"/>
        <v>0</v>
      </c>
      <c r="O1245" s="85" t="s">
        <v>121</v>
      </c>
      <c r="P1245" s="86" t="s">
        <v>137</v>
      </c>
      <c r="Q1245" s="86"/>
    </row>
    <row r="1246" spans="1:17" ht="15.75" x14ac:dyDescent="0.25">
      <c r="A1246" s="34" t="s">
        <v>147</v>
      </c>
      <c r="B1246" s="12" t="str">
        <f t="shared" si="73"/>
        <v>DoualaJakarta20</v>
      </c>
      <c r="C1246" s="13" t="str">
        <f>VLOOKUP(D1246,[1]equiv!$A:$B,2,FALSE)</f>
        <v>CAM</v>
      </c>
      <c r="D1246" s="81" t="s">
        <v>230</v>
      </c>
      <c r="E1246" s="82" t="s">
        <v>114</v>
      </c>
      <c r="F1246" s="83">
        <v>20</v>
      </c>
      <c r="G1246" s="12">
        <v>1255</v>
      </c>
      <c r="H1246" s="32" t="s">
        <v>47</v>
      </c>
      <c r="I1246" s="12" t="s">
        <v>32</v>
      </c>
      <c r="J1246" s="46">
        <v>0</v>
      </c>
      <c r="K1246" s="45">
        <f t="shared" si="75"/>
        <v>1255</v>
      </c>
      <c r="L1246" s="82" t="s">
        <v>212</v>
      </c>
      <c r="M1246" s="84">
        <v>45657</v>
      </c>
      <c r="N1246" s="68">
        <f t="shared" si="74"/>
        <v>0</v>
      </c>
      <c r="O1246" s="87" t="s">
        <v>149</v>
      </c>
      <c r="P1246" s="86" t="s">
        <v>137</v>
      </c>
      <c r="Q1246" s="86" t="s">
        <v>163</v>
      </c>
    </row>
    <row r="1247" spans="1:17" ht="15.75" x14ac:dyDescent="0.25">
      <c r="A1247" s="34" t="s">
        <v>147</v>
      </c>
      <c r="B1247" s="12" t="str">
        <f t="shared" si="73"/>
        <v>DoualaJakarta40</v>
      </c>
      <c r="C1247" s="13" t="str">
        <f>VLOOKUP(D1247,[1]equiv!$A:$B,2,FALSE)</f>
        <v>CAM</v>
      </c>
      <c r="D1247" s="81" t="s">
        <v>230</v>
      </c>
      <c r="E1247" s="82" t="s">
        <v>114</v>
      </c>
      <c r="F1247" s="83">
        <v>40</v>
      </c>
      <c r="G1247" s="12">
        <v>1425</v>
      </c>
      <c r="H1247" s="32" t="s">
        <v>47</v>
      </c>
      <c r="I1247" s="12" t="s">
        <v>32</v>
      </c>
      <c r="J1247" s="46">
        <v>0</v>
      </c>
      <c r="K1247" s="45">
        <f t="shared" si="75"/>
        <v>1425</v>
      </c>
      <c r="L1247" s="82" t="s">
        <v>212</v>
      </c>
      <c r="M1247" s="84">
        <v>45657</v>
      </c>
      <c r="N1247" s="68">
        <f t="shared" si="74"/>
        <v>0</v>
      </c>
      <c r="O1247" s="85" t="s">
        <v>149</v>
      </c>
      <c r="P1247" s="86" t="s">
        <v>137</v>
      </c>
      <c r="Q1247" s="86" t="s">
        <v>163</v>
      </c>
    </row>
    <row r="1248" spans="1:17" ht="15.75" x14ac:dyDescent="0.25">
      <c r="A1248" s="34" t="s">
        <v>182</v>
      </c>
      <c r="B1248" s="12" t="str">
        <f t="shared" si="73"/>
        <v>DoualaJakarta40</v>
      </c>
      <c r="C1248" s="13" t="str">
        <f>VLOOKUP(D1248,[1]equiv!$A:$B,2,FALSE)</f>
        <v>CAM</v>
      </c>
      <c r="D1248" s="81" t="s">
        <v>230</v>
      </c>
      <c r="E1248" s="82" t="s">
        <v>114</v>
      </c>
      <c r="F1248" s="83">
        <v>40</v>
      </c>
      <c r="G1248" s="12">
        <v>1865</v>
      </c>
      <c r="H1248" s="32" t="s">
        <v>47</v>
      </c>
      <c r="I1248" s="12" t="s">
        <v>32</v>
      </c>
      <c r="J1248" s="46">
        <v>0</v>
      </c>
      <c r="K1248" s="45">
        <f t="shared" si="75"/>
        <v>1865</v>
      </c>
      <c r="L1248" s="82" t="s">
        <v>187</v>
      </c>
      <c r="M1248" s="84">
        <v>45657</v>
      </c>
      <c r="N1248" s="68">
        <f t="shared" si="74"/>
        <v>0</v>
      </c>
      <c r="O1248" s="85" t="s">
        <v>184</v>
      </c>
      <c r="P1248" s="86" t="s">
        <v>177</v>
      </c>
      <c r="Q1248" s="86"/>
    </row>
    <row r="1249" spans="1:17" ht="15.75" x14ac:dyDescent="0.25">
      <c r="A1249" s="34" t="s">
        <v>135</v>
      </c>
      <c r="B1249" s="12" t="str">
        <f t="shared" si="73"/>
        <v>DoualaPasir Gudang20</v>
      </c>
      <c r="C1249" s="13" t="str">
        <f>VLOOKUP(D1249,[1]equiv!$A:$B,2,FALSE)</f>
        <v>CAM</v>
      </c>
      <c r="D1249" s="81" t="s">
        <v>230</v>
      </c>
      <c r="E1249" s="82" t="s">
        <v>38</v>
      </c>
      <c r="F1249" s="83">
        <v>20</v>
      </c>
      <c r="G1249" s="12">
        <v>794</v>
      </c>
      <c r="H1249" s="32" t="s">
        <v>47</v>
      </c>
      <c r="I1249" s="12" t="s">
        <v>32</v>
      </c>
      <c r="J1249" s="46">
        <v>0</v>
      </c>
      <c r="K1249" s="45">
        <f t="shared" si="75"/>
        <v>794</v>
      </c>
      <c r="L1249" s="82" t="s">
        <v>232</v>
      </c>
      <c r="M1249" s="88">
        <v>45657</v>
      </c>
      <c r="N1249" s="68">
        <f t="shared" si="74"/>
        <v>0</v>
      </c>
      <c r="O1249" s="87" t="s">
        <v>121</v>
      </c>
      <c r="P1249" s="86" t="s">
        <v>137</v>
      </c>
      <c r="Q1249" s="86"/>
    </row>
    <row r="1250" spans="1:17" ht="15.75" x14ac:dyDescent="0.25">
      <c r="A1250" s="34" t="s">
        <v>135</v>
      </c>
      <c r="B1250" s="12" t="str">
        <f t="shared" si="73"/>
        <v>DoualaPasir Gudang40</v>
      </c>
      <c r="C1250" s="13" t="str">
        <f>VLOOKUP(D1250,[1]equiv!$A:$B,2,FALSE)</f>
        <v>CAM</v>
      </c>
      <c r="D1250" s="81" t="s">
        <v>230</v>
      </c>
      <c r="E1250" s="82" t="s">
        <v>38</v>
      </c>
      <c r="F1250" s="83">
        <v>40</v>
      </c>
      <c r="G1250" s="12">
        <v>1173</v>
      </c>
      <c r="H1250" s="32" t="s">
        <v>47</v>
      </c>
      <c r="I1250" s="12" t="s">
        <v>32</v>
      </c>
      <c r="J1250" s="46">
        <v>0</v>
      </c>
      <c r="K1250" s="45">
        <f t="shared" si="75"/>
        <v>1173</v>
      </c>
      <c r="L1250" s="82" t="s">
        <v>232</v>
      </c>
      <c r="M1250" s="88">
        <v>45657</v>
      </c>
      <c r="N1250" s="68">
        <f t="shared" si="74"/>
        <v>0</v>
      </c>
      <c r="O1250" s="87" t="s">
        <v>121</v>
      </c>
      <c r="P1250" s="86" t="s">
        <v>137</v>
      </c>
      <c r="Q1250" s="86"/>
    </row>
    <row r="1251" spans="1:17" ht="15.75" x14ac:dyDescent="0.25">
      <c r="A1251" s="34" t="s">
        <v>147</v>
      </c>
      <c r="B1251" s="12" t="str">
        <f t="shared" si="73"/>
        <v>DoualaPasir Gudang20</v>
      </c>
      <c r="C1251" s="13" t="str">
        <f>VLOOKUP(D1251,[1]equiv!$A:$B,2,FALSE)</f>
        <v>CAM</v>
      </c>
      <c r="D1251" s="81" t="s">
        <v>230</v>
      </c>
      <c r="E1251" s="82" t="s">
        <v>38</v>
      </c>
      <c r="F1251" s="83">
        <v>20</v>
      </c>
      <c r="G1251" s="12">
        <v>1255</v>
      </c>
      <c r="H1251" s="32" t="s">
        <v>47</v>
      </c>
      <c r="I1251" s="12" t="s">
        <v>32</v>
      </c>
      <c r="J1251" s="46">
        <v>0</v>
      </c>
      <c r="K1251" s="45">
        <f t="shared" si="75"/>
        <v>1255</v>
      </c>
      <c r="L1251" s="82" t="s">
        <v>231</v>
      </c>
      <c r="M1251" s="84">
        <v>45657</v>
      </c>
      <c r="N1251" s="68">
        <f t="shared" si="74"/>
        <v>0</v>
      </c>
      <c r="O1251" s="87" t="s">
        <v>149</v>
      </c>
      <c r="P1251" s="86" t="s">
        <v>137</v>
      </c>
      <c r="Q1251" s="86" t="s">
        <v>163</v>
      </c>
    </row>
    <row r="1252" spans="1:17" ht="15.75" x14ac:dyDescent="0.25">
      <c r="A1252" s="34" t="s">
        <v>147</v>
      </c>
      <c r="B1252" s="12" t="str">
        <f t="shared" si="73"/>
        <v>DoualaPasir Gudang40</v>
      </c>
      <c r="C1252" s="13" t="str">
        <f>VLOOKUP(D1252,[1]equiv!$A:$B,2,FALSE)</f>
        <v>CAM</v>
      </c>
      <c r="D1252" s="81" t="s">
        <v>230</v>
      </c>
      <c r="E1252" s="82" t="s">
        <v>38</v>
      </c>
      <c r="F1252" s="83">
        <v>40</v>
      </c>
      <c r="G1252" s="12">
        <v>1415</v>
      </c>
      <c r="H1252" s="32" t="s">
        <v>47</v>
      </c>
      <c r="I1252" s="12" t="s">
        <v>32</v>
      </c>
      <c r="J1252" s="46">
        <v>0</v>
      </c>
      <c r="K1252" s="45">
        <f t="shared" si="75"/>
        <v>1415</v>
      </c>
      <c r="L1252" s="82" t="s">
        <v>231</v>
      </c>
      <c r="M1252" s="84">
        <v>45657</v>
      </c>
      <c r="N1252" s="68">
        <f t="shared" si="74"/>
        <v>0</v>
      </c>
      <c r="O1252" s="87" t="s">
        <v>149</v>
      </c>
      <c r="P1252" s="86" t="s">
        <v>137</v>
      </c>
      <c r="Q1252" s="86" t="s">
        <v>163</v>
      </c>
    </row>
    <row r="1253" spans="1:17" ht="15.75" x14ac:dyDescent="0.25">
      <c r="A1253" s="34" t="s">
        <v>182</v>
      </c>
      <c r="B1253" s="12" t="str">
        <f t="shared" si="73"/>
        <v>DoualaPasir Gudang40</v>
      </c>
      <c r="C1253" s="13" t="str">
        <f>VLOOKUP(D1253,[1]equiv!$A:$B,2,FALSE)</f>
        <v>CAM</v>
      </c>
      <c r="D1253" s="81" t="s">
        <v>230</v>
      </c>
      <c r="E1253" s="82" t="s">
        <v>38</v>
      </c>
      <c r="F1253" s="83">
        <v>40</v>
      </c>
      <c r="G1253" s="12">
        <v>1865</v>
      </c>
      <c r="H1253" s="32" t="s">
        <v>47</v>
      </c>
      <c r="I1253" s="12" t="s">
        <v>32</v>
      </c>
      <c r="J1253" s="46">
        <v>0</v>
      </c>
      <c r="K1253" s="45">
        <f t="shared" si="75"/>
        <v>1865</v>
      </c>
      <c r="L1253" s="82" t="s">
        <v>233</v>
      </c>
      <c r="M1253" s="84">
        <v>45657</v>
      </c>
      <c r="N1253" s="68">
        <f t="shared" si="74"/>
        <v>0</v>
      </c>
      <c r="O1253" s="87" t="s">
        <v>184</v>
      </c>
      <c r="P1253" s="86" t="s">
        <v>177</v>
      </c>
      <c r="Q1253" s="86"/>
    </row>
    <row r="1254" spans="1:17" ht="15.75" x14ac:dyDescent="0.25">
      <c r="A1254" s="34" t="s">
        <v>135</v>
      </c>
      <c r="B1254" s="12" t="str">
        <f t="shared" si="73"/>
        <v>DoualaSurabaya20</v>
      </c>
      <c r="C1254" s="13" t="str">
        <f>VLOOKUP(D1254,[1]equiv!$A:$B,2,FALSE)</f>
        <v>CAM</v>
      </c>
      <c r="D1254" s="81" t="s">
        <v>230</v>
      </c>
      <c r="E1254" s="82" t="s">
        <v>40</v>
      </c>
      <c r="F1254" s="83">
        <v>20</v>
      </c>
      <c r="G1254" s="12">
        <v>958</v>
      </c>
      <c r="H1254" s="32" t="s">
        <v>47</v>
      </c>
      <c r="I1254" s="12" t="s">
        <v>32</v>
      </c>
      <c r="J1254" s="46">
        <v>0</v>
      </c>
      <c r="K1254" s="45">
        <f t="shared" si="75"/>
        <v>958</v>
      </c>
      <c r="L1254" s="82" t="s">
        <v>234</v>
      </c>
      <c r="M1254" s="88">
        <v>45657</v>
      </c>
      <c r="N1254" s="68">
        <f t="shared" si="74"/>
        <v>0</v>
      </c>
      <c r="O1254" s="87" t="s">
        <v>121</v>
      </c>
      <c r="P1254" s="86" t="s">
        <v>137</v>
      </c>
      <c r="Q1254" s="86"/>
    </row>
    <row r="1255" spans="1:17" ht="15.75" x14ac:dyDescent="0.25">
      <c r="A1255" s="34" t="s">
        <v>135</v>
      </c>
      <c r="B1255" s="12" t="str">
        <f t="shared" si="73"/>
        <v>DoualaSurabaya40</v>
      </c>
      <c r="C1255" s="13" t="str">
        <f>VLOOKUP(D1255,[1]equiv!$A:$B,2,FALSE)</f>
        <v>CAM</v>
      </c>
      <c r="D1255" s="81" t="s">
        <v>230</v>
      </c>
      <c r="E1255" s="82" t="s">
        <v>40</v>
      </c>
      <c r="F1255" s="83">
        <v>40</v>
      </c>
      <c r="G1255" s="12">
        <v>1196</v>
      </c>
      <c r="H1255" s="32" t="s">
        <v>47</v>
      </c>
      <c r="I1255" s="12" t="s">
        <v>32</v>
      </c>
      <c r="J1255" s="46">
        <v>0</v>
      </c>
      <c r="K1255" s="45">
        <f t="shared" si="75"/>
        <v>1196</v>
      </c>
      <c r="L1255" s="82" t="s">
        <v>234</v>
      </c>
      <c r="M1255" s="88">
        <v>45657</v>
      </c>
      <c r="N1255" s="68">
        <f t="shared" si="74"/>
        <v>0</v>
      </c>
      <c r="O1255" s="87" t="s">
        <v>121</v>
      </c>
      <c r="P1255" s="86" t="s">
        <v>137</v>
      </c>
      <c r="Q1255" s="86"/>
    </row>
    <row r="1256" spans="1:17" ht="15.75" x14ac:dyDescent="0.25">
      <c r="A1256" s="34" t="s">
        <v>147</v>
      </c>
      <c r="B1256" s="12" t="str">
        <f t="shared" si="73"/>
        <v>DoualaSurabaya20</v>
      </c>
      <c r="C1256" s="13" t="str">
        <f>VLOOKUP(D1256,[1]equiv!$A:$B,2,FALSE)</f>
        <v>CAM</v>
      </c>
      <c r="D1256" s="81" t="s">
        <v>230</v>
      </c>
      <c r="E1256" s="82" t="s">
        <v>40</v>
      </c>
      <c r="F1256" s="83">
        <v>20</v>
      </c>
      <c r="G1256" s="12">
        <v>1255</v>
      </c>
      <c r="H1256" s="32" t="s">
        <v>47</v>
      </c>
      <c r="I1256" s="12" t="s">
        <v>32</v>
      </c>
      <c r="J1256" s="46">
        <v>0</v>
      </c>
      <c r="K1256" s="45">
        <f t="shared" si="75"/>
        <v>1255</v>
      </c>
      <c r="L1256" s="82" t="s">
        <v>225</v>
      </c>
      <c r="M1256" s="84">
        <v>45657</v>
      </c>
      <c r="N1256" s="68">
        <f t="shared" si="74"/>
        <v>0</v>
      </c>
      <c r="O1256" s="85" t="s">
        <v>149</v>
      </c>
      <c r="P1256" s="86" t="s">
        <v>137</v>
      </c>
      <c r="Q1256" s="86" t="s">
        <v>163</v>
      </c>
    </row>
    <row r="1257" spans="1:17" ht="15.75" x14ac:dyDescent="0.25">
      <c r="A1257" s="34" t="s">
        <v>147</v>
      </c>
      <c r="B1257" s="12" t="str">
        <f t="shared" si="73"/>
        <v>DoualaSurabaya40</v>
      </c>
      <c r="C1257" s="13" t="str">
        <f>VLOOKUP(D1257,[1]equiv!$A:$B,2,FALSE)</f>
        <v>CAM</v>
      </c>
      <c r="D1257" s="81" t="s">
        <v>230</v>
      </c>
      <c r="E1257" s="82" t="s">
        <v>40</v>
      </c>
      <c r="F1257" s="83">
        <v>40</v>
      </c>
      <c r="G1257" s="12">
        <v>1810</v>
      </c>
      <c r="H1257" s="32" t="s">
        <v>47</v>
      </c>
      <c r="I1257" s="12" t="s">
        <v>32</v>
      </c>
      <c r="J1257" s="46">
        <v>0</v>
      </c>
      <c r="K1257" s="45">
        <f t="shared" si="75"/>
        <v>1810</v>
      </c>
      <c r="L1257" s="82" t="s">
        <v>225</v>
      </c>
      <c r="M1257" s="84">
        <v>45657</v>
      </c>
      <c r="N1257" s="68">
        <f t="shared" si="74"/>
        <v>0</v>
      </c>
      <c r="O1257" s="85" t="s">
        <v>149</v>
      </c>
      <c r="P1257" s="86" t="s">
        <v>137</v>
      </c>
      <c r="Q1257" s="86" t="s">
        <v>163</v>
      </c>
    </row>
    <row r="1258" spans="1:17" ht="15.75" x14ac:dyDescent="0.25">
      <c r="A1258" s="34" t="s">
        <v>182</v>
      </c>
      <c r="B1258" s="12" t="str">
        <f t="shared" si="73"/>
        <v>DoualaSurabaya40</v>
      </c>
      <c r="C1258" s="13" t="str">
        <f>VLOOKUP(D1258,[1]equiv!$A:$B,2,FALSE)</f>
        <v>CAM</v>
      </c>
      <c r="D1258" s="81" t="s">
        <v>230</v>
      </c>
      <c r="E1258" s="82" t="s">
        <v>40</v>
      </c>
      <c r="F1258" s="83">
        <v>40</v>
      </c>
      <c r="G1258" s="12">
        <v>1865</v>
      </c>
      <c r="H1258" s="32" t="s">
        <v>47</v>
      </c>
      <c r="I1258" s="12" t="s">
        <v>32</v>
      </c>
      <c r="J1258" s="46">
        <v>0</v>
      </c>
      <c r="K1258" s="45">
        <f t="shared" si="75"/>
        <v>1865</v>
      </c>
      <c r="L1258" s="82" t="s">
        <v>232</v>
      </c>
      <c r="M1258" s="84">
        <v>45657</v>
      </c>
      <c r="N1258" s="68">
        <f t="shared" si="74"/>
        <v>0</v>
      </c>
      <c r="O1258" s="85" t="s">
        <v>184</v>
      </c>
      <c r="P1258" s="86" t="s">
        <v>177</v>
      </c>
      <c r="Q1258" s="86"/>
    </row>
    <row r="1259" spans="1:17" ht="15.75" x14ac:dyDescent="0.25">
      <c r="A1259" s="34" t="s">
        <v>147</v>
      </c>
      <c r="B1259" s="12" t="str">
        <f t="shared" si="73"/>
        <v>DoualaTallinn20</v>
      </c>
      <c r="C1259" s="13" t="str">
        <f>VLOOKUP(D1259,[1]equiv!$A:$B,2,FALSE)</f>
        <v>CAM</v>
      </c>
      <c r="D1259" s="81" t="s">
        <v>230</v>
      </c>
      <c r="E1259" s="82" t="s">
        <v>194</v>
      </c>
      <c r="F1259" s="83">
        <v>20</v>
      </c>
      <c r="G1259" s="12">
        <v>1117</v>
      </c>
      <c r="H1259" s="32" t="s">
        <v>47</v>
      </c>
      <c r="I1259" s="12" t="s">
        <v>32</v>
      </c>
      <c r="J1259" s="46">
        <v>0</v>
      </c>
      <c r="K1259" s="45">
        <f t="shared" si="75"/>
        <v>1117</v>
      </c>
      <c r="L1259" s="82" t="s">
        <v>235</v>
      </c>
      <c r="M1259" s="84">
        <v>45657</v>
      </c>
      <c r="N1259" s="68">
        <f t="shared" si="74"/>
        <v>0</v>
      </c>
      <c r="O1259" s="85" t="s">
        <v>149</v>
      </c>
      <c r="P1259" s="86" t="s">
        <v>151</v>
      </c>
      <c r="Q1259" s="86" t="s">
        <v>166</v>
      </c>
    </row>
    <row r="1260" spans="1:17" ht="15.75" x14ac:dyDescent="0.25">
      <c r="A1260" s="34" t="s">
        <v>147</v>
      </c>
      <c r="B1260" s="12" t="str">
        <f t="shared" si="73"/>
        <v>DoualaTallinn40</v>
      </c>
      <c r="C1260" s="13" t="str">
        <f>VLOOKUP(D1260,[1]equiv!$A:$B,2,FALSE)</f>
        <v>CAM</v>
      </c>
      <c r="D1260" s="81" t="s">
        <v>230</v>
      </c>
      <c r="E1260" s="82" t="s">
        <v>194</v>
      </c>
      <c r="F1260" s="83">
        <v>40</v>
      </c>
      <c r="G1260" s="12">
        <v>1229</v>
      </c>
      <c r="H1260" s="32" t="s">
        <v>47</v>
      </c>
      <c r="I1260" s="12" t="s">
        <v>32</v>
      </c>
      <c r="J1260" s="46">
        <v>0</v>
      </c>
      <c r="K1260" s="45">
        <f t="shared" si="75"/>
        <v>1229</v>
      </c>
      <c r="L1260" s="82" t="s">
        <v>235</v>
      </c>
      <c r="M1260" s="84">
        <v>45657</v>
      </c>
      <c r="N1260" s="68">
        <f t="shared" si="74"/>
        <v>0</v>
      </c>
      <c r="O1260" s="85" t="s">
        <v>149</v>
      </c>
      <c r="P1260" s="86" t="s">
        <v>151</v>
      </c>
      <c r="Q1260" s="86" t="s">
        <v>166</v>
      </c>
    </row>
    <row r="1261" spans="1:17" ht="15.75" x14ac:dyDescent="0.25">
      <c r="A1261" s="34" t="s">
        <v>147</v>
      </c>
      <c r="B1261" s="12" t="str">
        <f t="shared" si="73"/>
        <v>DoualaValencia20</v>
      </c>
      <c r="C1261" s="13" t="str">
        <f>VLOOKUP(D1261,[1]equiv!$A:$B,2,FALSE)</f>
        <v>CAM</v>
      </c>
      <c r="D1261" s="81" t="s">
        <v>230</v>
      </c>
      <c r="E1261" s="82" t="s">
        <v>35</v>
      </c>
      <c r="F1261" s="83">
        <v>20</v>
      </c>
      <c r="G1261" s="12">
        <v>1693</v>
      </c>
      <c r="H1261" s="32" t="s">
        <v>47</v>
      </c>
      <c r="I1261" s="12" t="s">
        <v>20</v>
      </c>
      <c r="J1261" s="46">
        <v>0</v>
      </c>
      <c r="K1261" s="45">
        <f t="shared" si="75"/>
        <v>1693</v>
      </c>
      <c r="L1261" s="82" t="s">
        <v>181</v>
      </c>
      <c r="M1261" s="84">
        <v>45657</v>
      </c>
      <c r="N1261" s="68">
        <f t="shared" si="74"/>
        <v>0</v>
      </c>
      <c r="O1261" s="85" t="s">
        <v>149</v>
      </c>
      <c r="P1261" s="86" t="s">
        <v>162</v>
      </c>
      <c r="Q1261" s="86" t="s">
        <v>163</v>
      </c>
    </row>
    <row r="1262" spans="1:17" ht="15.75" x14ac:dyDescent="0.25">
      <c r="A1262" s="34" t="s">
        <v>147</v>
      </c>
      <c r="B1262" s="12" t="str">
        <f t="shared" si="73"/>
        <v>DoualaValencia40</v>
      </c>
      <c r="C1262" s="13" t="str">
        <f>VLOOKUP(D1262,[1]equiv!$A:$B,2,FALSE)</f>
        <v>CAM</v>
      </c>
      <c r="D1262" s="81" t="s">
        <v>230</v>
      </c>
      <c r="E1262" s="82" t="s">
        <v>35</v>
      </c>
      <c r="F1262" s="83">
        <v>40</v>
      </c>
      <c r="G1262" s="12">
        <v>3321</v>
      </c>
      <c r="H1262" s="32" t="s">
        <v>47</v>
      </c>
      <c r="I1262" s="12" t="s">
        <v>20</v>
      </c>
      <c r="J1262" s="46">
        <v>0</v>
      </c>
      <c r="K1262" s="45">
        <f t="shared" si="75"/>
        <v>3321</v>
      </c>
      <c r="L1262" s="82" t="s">
        <v>181</v>
      </c>
      <c r="M1262" s="84">
        <v>45657</v>
      </c>
      <c r="N1262" s="68">
        <f t="shared" si="74"/>
        <v>0</v>
      </c>
      <c r="O1262" s="85" t="s">
        <v>149</v>
      </c>
      <c r="P1262" s="86" t="s">
        <v>162</v>
      </c>
      <c r="Q1262" s="86" t="s">
        <v>163</v>
      </c>
    </row>
    <row r="1263" spans="1:17" ht="15.75" x14ac:dyDescent="0.25">
      <c r="A1263" s="34" t="s">
        <v>147</v>
      </c>
      <c r="B1263" s="12" t="str">
        <f t="shared" si="73"/>
        <v>FreetownAmsterdam20</v>
      </c>
      <c r="C1263" s="13" t="str">
        <f>VLOOKUP(D1263,[1]equiv!$A:$B,2,FALSE)</f>
        <v>SLE</v>
      </c>
      <c r="D1263" s="81" t="s">
        <v>236</v>
      </c>
      <c r="E1263" s="82" t="s">
        <v>25</v>
      </c>
      <c r="F1263" s="83">
        <v>20</v>
      </c>
      <c r="G1263" s="12">
        <v>1472</v>
      </c>
      <c r="H1263" s="32" t="s">
        <v>47</v>
      </c>
      <c r="I1263" s="12" t="s">
        <v>20</v>
      </c>
      <c r="J1263" s="46">
        <v>0</v>
      </c>
      <c r="K1263" s="45">
        <f t="shared" si="75"/>
        <v>1472</v>
      </c>
      <c r="L1263" s="82" t="s">
        <v>167</v>
      </c>
      <c r="M1263" s="84">
        <v>45657</v>
      </c>
      <c r="N1263" s="68">
        <f t="shared" si="74"/>
        <v>0</v>
      </c>
      <c r="O1263" s="85" t="s">
        <v>149</v>
      </c>
      <c r="P1263" s="86" t="s">
        <v>205</v>
      </c>
      <c r="Q1263" s="86" t="s">
        <v>206</v>
      </c>
    </row>
    <row r="1264" spans="1:17" ht="15.75" x14ac:dyDescent="0.25">
      <c r="A1264" s="34" t="s">
        <v>147</v>
      </c>
      <c r="B1264" s="12" t="str">
        <f t="shared" si="73"/>
        <v>FreetownAmsterdam40</v>
      </c>
      <c r="C1264" s="13" t="str">
        <f>VLOOKUP(D1264,[1]equiv!$A:$B,2,FALSE)</f>
        <v>SLE</v>
      </c>
      <c r="D1264" s="81" t="s">
        <v>236</v>
      </c>
      <c r="E1264" s="82" t="s">
        <v>25</v>
      </c>
      <c r="F1264" s="83">
        <v>40</v>
      </c>
      <c r="G1264" s="12">
        <v>1539</v>
      </c>
      <c r="H1264" s="32" t="s">
        <v>47</v>
      </c>
      <c r="I1264" s="12" t="s">
        <v>20</v>
      </c>
      <c r="J1264" s="46">
        <v>0</v>
      </c>
      <c r="K1264" s="45">
        <f t="shared" si="75"/>
        <v>1539</v>
      </c>
      <c r="L1264" s="82" t="s">
        <v>167</v>
      </c>
      <c r="M1264" s="84">
        <v>45657</v>
      </c>
      <c r="N1264" s="68">
        <f t="shared" si="74"/>
        <v>0</v>
      </c>
      <c r="O1264" s="85" t="s">
        <v>149</v>
      </c>
      <c r="P1264" s="86" t="s">
        <v>205</v>
      </c>
      <c r="Q1264" s="86" t="s">
        <v>206</v>
      </c>
    </row>
    <row r="1265" spans="1:17" ht="15.75" x14ac:dyDescent="0.25">
      <c r="A1265" s="34" t="s">
        <v>147</v>
      </c>
      <c r="B1265" s="12" t="str">
        <f t="shared" si="73"/>
        <v>FreetownAntwerp20</v>
      </c>
      <c r="C1265" s="13" t="str">
        <f>VLOOKUP(D1265,[1]equiv!$A:$B,2,FALSE)</f>
        <v>SLE</v>
      </c>
      <c r="D1265" s="81" t="s">
        <v>236</v>
      </c>
      <c r="E1265" s="82" t="s">
        <v>19</v>
      </c>
      <c r="F1265" s="83">
        <v>20</v>
      </c>
      <c r="G1265" s="12">
        <v>1237</v>
      </c>
      <c r="H1265" s="32" t="s">
        <v>47</v>
      </c>
      <c r="I1265" s="12" t="s">
        <v>20</v>
      </c>
      <c r="J1265" s="46">
        <v>0</v>
      </c>
      <c r="K1265" s="45">
        <f t="shared" si="75"/>
        <v>1237</v>
      </c>
      <c r="L1265" s="82" t="s">
        <v>191</v>
      </c>
      <c r="M1265" s="84">
        <v>45657</v>
      </c>
      <c r="N1265" s="68">
        <f t="shared" si="74"/>
        <v>0</v>
      </c>
      <c r="O1265" s="85" t="s">
        <v>149</v>
      </c>
      <c r="P1265" s="86" t="s">
        <v>150</v>
      </c>
      <c r="Q1265" s="86" t="s">
        <v>151</v>
      </c>
    </row>
    <row r="1266" spans="1:17" ht="15.75" x14ac:dyDescent="0.25">
      <c r="A1266" s="34" t="s">
        <v>147</v>
      </c>
      <c r="B1266" s="12" t="str">
        <f t="shared" si="73"/>
        <v>FreetownAntwerp40</v>
      </c>
      <c r="C1266" s="13" t="str">
        <f>VLOOKUP(D1266,[1]equiv!$A:$B,2,FALSE)</f>
        <v>SLE</v>
      </c>
      <c r="D1266" s="81" t="s">
        <v>236</v>
      </c>
      <c r="E1266" s="82" t="s">
        <v>19</v>
      </c>
      <c r="F1266" s="83">
        <v>40</v>
      </c>
      <c r="G1266" s="12">
        <v>1299</v>
      </c>
      <c r="H1266" s="32" t="s">
        <v>47</v>
      </c>
      <c r="I1266" s="12" t="s">
        <v>20</v>
      </c>
      <c r="J1266" s="46">
        <v>0</v>
      </c>
      <c r="K1266" s="45">
        <f t="shared" si="75"/>
        <v>1299</v>
      </c>
      <c r="L1266" s="82" t="s">
        <v>191</v>
      </c>
      <c r="M1266" s="84">
        <v>45657</v>
      </c>
      <c r="N1266" s="68">
        <f t="shared" si="74"/>
        <v>0</v>
      </c>
      <c r="O1266" s="87" t="s">
        <v>149</v>
      </c>
      <c r="P1266" s="86" t="s">
        <v>150</v>
      </c>
      <c r="Q1266" s="86" t="s">
        <v>151</v>
      </c>
    </row>
    <row r="1267" spans="1:17" ht="15.75" x14ac:dyDescent="0.25">
      <c r="A1267" s="34" t="s">
        <v>147</v>
      </c>
      <c r="B1267" s="12" t="str">
        <f t="shared" si="73"/>
        <v>FreetownBarcelona20</v>
      </c>
      <c r="C1267" s="13" t="str">
        <f>VLOOKUP(D1267,[1]equiv!$A:$B,2,FALSE)</f>
        <v>SLE</v>
      </c>
      <c r="D1267" s="81" t="s">
        <v>236</v>
      </c>
      <c r="E1267" s="82" t="s">
        <v>23</v>
      </c>
      <c r="F1267" s="83">
        <v>20</v>
      </c>
      <c r="G1267" s="12">
        <v>1447</v>
      </c>
      <c r="H1267" s="32" t="s">
        <v>47</v>
      </c>
      <c r="I1267" s="12" t="s">
        <v>20</v>
      </c>
      <c r="J1267" s="46">
        <v>0</v>
      </c>
      <c r="K1267" s="45">
        <f t="shared" si="75"/>
        <v>1447</v>
      </c>
      <c r="L1267" s="82" t="s">
        <v>173</v>
      </c>
      <c r="M1267" s="84">
        <v>45657</v>
      </c>
      <c r="N1267" s="68">
        <f t="shared" si="74"/>
        <v>0</v>
      </c>
      <c r="O1267" s="87" t="s">
        <v>149</v>
      </c>
      <c r="P1267" s="86" t="s">
        <v>162</v>
      </c>
      <c r="Q1267" s="86" t="s">
        <v>163</v>
      </c>
    </row>
    <row r="1268" spans="1:17" ht="15.75" x14ac:dyDescent="0.25">
      <c r="A1268" s="34" t="s">
        <v>147</v>
      </c>
      <c r="B1268" s="12" t="str">
        <f t="shared" si="73"/>
        <v>FreetownBarcelona40</v>
      </c>
      <c r="C1268" s="13" t="str">
        <f>VLOOKUP(D1268,[1]equiv!$A:$B,2,FALSE)</f>
        <v>SLE</v>
      </c>
      <c r="D1268" s="81" t="s">
        <v>236</v>
      </c>
      <c r="E1268" s="82" t="s">
        <v>23</v>
      </c>
      <c r="F1268" s="83">
        <v>40</v>
      </c>
      <c r="G1268" s="12">
        <v>1769</v>
      </c>
      <c r="H1268" s="32" t="s">
        <v>47</v>
      </c>
      <c r="I1268" s="12" t="s">
        <v>20</v>
      </c>
      <c r="J1268" s="46">
        <v>0</v>
      </c>
      <c r="K1268" s="45">
        <f t="shared" si="75"/>
        <v>1769</v>
      </c>
      <c r="L1268" s="82" t="s">
        <v>173</v>
      </c>
      <c r="M1268" s="84">
        <v>45657</v>
      </c>
      <c r="N1268" s="68">
        <f t="shared" si="74"/>
        <v>0</v>
      </c>
      <c r="O1268" s="87" t="s">
        <v>149</v>
      </c>
      <c r="P1268" s="86" t="s">
        <v>162</v>
      </c>
      <c r="Q1268" s="86" t="s">
        <v>163</v>
      </c>
    </row>
    <row r="1269" spans="1:17" ht="15.75" x14ac:dyDescent="0.25">
      <c r="A1269" s="34" t="s">
        <v>147</v>
      </c>
      <c r="B1269" s="12" t="str">
        <f t="shared" si="73"/>
        <v>FreetownBatam20</v>
      </c>
      <c r="C1269" s="13" t="str">
        <f>VLOOKUP(D1269,[1]equiv!$A:$B,2,FALSE)</f>
        <v>SLE</v>
      </c>
      <c r="D1269" s="81" t="s">
        <v>236</v>
      </c>
      <c r="E1269" s="82" t="s">
        <v>36</v>
      </c>
      <c r="F1269" s="83">
        <v>20</v>
      </c>
      <c r="G1269" s="12">
        <v>2022</v>
      </c>
      <c r="H1269" s="32" t="s">
        <v>47</v>
      </c>
      <c r="I1269" s="12" t="s">
        <v>32</v>
      </c>
      <c r="J1269" s="46">
        <v>0</v>
      </c>
      <c r="K1269" s="45">
        <f t="shared" si="75"/>
        <v>2022</v>
      </c>
      <c r="L1269" s="82" t="s">
        <v>222</v>
      </c>
      <c r="M1269" s="84">
        <v>45657</v>
      </c>
      <c r="N1269" s="68">
        <f t="shared" si="74"/>
        <v>0</v>
      </c>
      <c r="O1269" s="87" t="s">
        <v>149</v>
      </c>
      <c r="P1269" s="86" t="s">
        <v>137</v>
      </c>
      <c r="Q1269" s="86" t="s">
        <v>163</v>
      </c>
    </row>
    <row r="1270" spans="1:17" ht="15.75" x14ac:dyDescent="0.25">
      <c r="A1270" s="34" t="s">
        <v>147</v>
      </c>
      <c r="B1270" s="12" t="str">
        <f t="shared" si="73"/>
        <v>FreetownBatam40</v>
      </c>
      <c r="C1270" s="13" t="str">
        <f>VLOOKUP(D1270,[1]equiv!$A:$B,2,FALSE)</f>
        <v>SLE</v>
      </c>
      <c r="D1270" s="81" t="s">
        <v>236</v>
      </c>
      <c r="E1270" s="82" t="s">
        <v>36</v>
      </c>
      <c r="F1270" s="83">
        <v>40</v>
      </c>
      <c r="G1270" s="12">
        <v>2569</v>
      </c>
      <c r="H1270" s="32" t="s">
        <v>47</v>
      </c>
      <c r="I1270" s="12" t="s">
        <v>32</v>
      </c>
      <c r="J1270" s="46">
        <v>0</v>
      </c>
      <c r="K1270" s="45">
        <f t="shared" si="75"/>
        <v>2569</v>
      </c>
      <c r="L1270" s="82" t="s">
        <v>222</v>
      </c>
      <c r="M1270" s="84">
        <v>45657</v>
      </c>
      <c r="N1270" s="68">
        <f t="shared" si="74"/>
        <v>0</v>
      </c>
      <c r="O1270" s="87" t="s">
        <v>149</v>
      </c>
      <c r="P1270" s="86" t="s">
        <v>137</v>
      </c>
      <c r="Q1270" s="86" t="s">
        <v>163</v>
      </c>
    </row>
    <row r="1271" spans="1:17" ht="15.75" x14ac:dyDescent="0.25">
      <c r="A1271" s="34" t="s">
        <v>135</v>
      </c>
      <c r="B1271" s="12" t="str">
        <f t="shared" si="73"/>
        <v>FreetownBatam40</v>
      </c>
      <c r="C1271" s="13" t="str">
        <f>VLOOKUP(D1271,[1]equiv!$A:$B,2,FALSE)</f>
        <v>SLE</v>
      </c>
      <c r="D1271" s="81" t="s">
        <v>236</v>
      </c>
      <c r="E1271" s="82" t="s">
        <v>36</v>
      </c>
      <c r="F1271" s="83">
        <v>40</v>
      </c>
      <c r="G1271" s="12">
        <v>4621</v>
      </c>
      <c r="H1271" s="32" t="s">
        <v>47</v>
      </c>
      <c r="I1271" s="12" t="s">
        <v>20</v>
      </c>
      <c r="J1271" s="46">
        <v>0</v>
      </c>
      <c r="K1271" s="45">
        <f t="shared" si="75"/>
        <v>4621</v>
      </c>
      <c r="L1271" s="82" t="s">
        <v>145</v>
      </c>
      <c r="M1271" s="88">
        <v>45657</v>
      </c>
      <c r="N1271" s="68">
        <f t="shared" si="74"/>
        <v>0</v>
      </c>
      <c r="O1271" s="87" t="s">
        <v>121</v>
      </c>
      <c r="P1271" s="86" t="s">
        <v>137</v>
      </c>
      <c r="Q1271" s="86" t="s">
        <v>138</v>
      </c>
    </row>
    <row r="1272" spans="1:17" ht="15.75" x14ac:dyDescent="0.25">
      <c r="A1272" s="34" t="s">
        <v>147</v>
      </c>
      <c r="B1272" s="12" t="str">
        <f t="shared" si="73"/>
        <v>FreetownHamburg20</v>
      </c>
      <c r="C1272" s="13" t="str">
        <f>VLOOKUP(D1272,[1]equiv!$A:$B,2,FALSE)</f>
        <v>SLE</v>
      </c>
      <c r="D1272" s="81" t="s">
        <v>236</v>
      </c>
      <c r="E1272" s="82" t="s">
        <v>29</v>
      </c>
      <c r="F1272" s="83">
        <v>20</v>
      </c>
      <c r="G1272" s="12">
        <v>1257</v>
      </c>
      <c r="H1272" s="32" t="s">
        <v>47</v>
      </c>
      <c r="I1272" s="12" t="s">
        <v>20</v>
      </c>
      <c r="J1272" s="46">
        <v>0</v>
      </c>
      <c r="K1272" s="45">
        <f t="shared" si="75"/>
        <v>1257</v>
      </c>
      <c r="L1272" s="82" t="s">
        <v>167</v>
      </c>
      <c r="M1272" s="84">
        <v>45657</v>
      </c>
      <c r="N1272" s="68">
        <f t="shared" si="74"/>
        <v>0</v>
      </c>
      <c r="O1272" s="85" t="s">
        <v>149</v>
      </c>
      <c r="P1272" s="86" t="s">
        <v>150</v>
      </c>
      <c r="Q1272" s="86" t="s">
        <v>151</v>
      </c>
    </row>
    <row r="1273" spans="1:17" ht="15.75" x14ac:dyDescent="0.25">
      <c r="A1273" s="34" t="s">
        <v>147</v>
      </c>
      <c r="B1273" s="12" t="str">
        <f t="shared" si="73"/>
        <v>FreetownHamburg40</v>
      </c>
      <c r="C1273" s="13" t="str">
        <f>VLOOKUP(D1273,[1]equiv!$A:$B,2,FALSE)</f>
        <v>SLE</v>
      </c>
      <c r="D1273" s="81" t="s">
        <v>236</v>
      </c>
      <c r="E1273" s="82" t="s">
        <v>29</v>
      </c>
      <c r="F1273" s="83">
        <v>40</v>
      </c>
      <c r="G1273" s="12">
        <v>1299</v>
      </c>
      <c r="H1273" s="32" t="s">
        <v>47</v>
      </c>
      <c r="I1273" s="12" t="s">
        <v>20</v>
      </c>
      <c r="J1273" s="46">
        <v>0</v>
      </c>
      <c r="K1273" s="45">
        <f t="shared" si="75"/>
        <v>1299</v>
      </c>
      <c r="L1273" s="82" t="s">
        <v>167</v>
      </c>
      <c r="M1273" s="84">
        <v>45657</v>
      </c>
      <c r="N1273" s="68">
        <f t="shared" si="74"/>
        <v>0</v>
      </c>
      <c r="O1273" s="85" t="s">
        <v>149</v>
      </c>
      <c r="P1273" s="86" t="s">
        <v>150</v>
      </c>
      <c r="Q1273" s="86" t="s">
        <v>151</v>
      </c>
    </row>
    <row r="1274" spans="1:17" ht="15.75" x14ac:dyDescent="0.25">
      <c r="A1274" s="34" t="s">
        <v>147</v>
      </c>
      <c r="B1274" s="12" t="str">
        <f t="shared" si="73"/>
        <v>FreetownJakarta20</v>
      </c>
      <c r="C1274" s="13" t="str">
        <f>VLOOKUP(D1274,[1]equiv!$A:$B,2,FALSE)</f>
        <v>SLE</v>
      </c>
      <c r="D1274" s="81" t="s">
        <v>236</v>
      </c>
      <c r="E1274" s="82" t="s">
        <v>114</v>
      </c>
      <c r="F1274" s="83">
        <v>20</v>
      </c>
      <c r="G1274" s="12">
        <v>1820</v>
      </c>
      <c r="H1274" s="32" t="s">
        <v>47</v>
      </c>
      <c r="I1274" s="12" t="s">
        <v>32</v>
      </c>
      <c r="J1274" s="46">
        <v>0</v>
      </c>
      <c r="K1274" s="45">
        <f t="shared" si="75"/>
        <v>1820</v>
      </c>
      <c r="L1274" s="82" t="s">
        <v>233</v>
      </c>
      <c r="M1274" s="84">
        <v>45657</v>
      </c>
      <c r="N1274" s="68">
        <f t="shared" si="74"/>
        <v>0</v>
      </c>
      <c r="O1274" s="85" t="s">
        <v>149</v>
      </c>
      <c r="P1274" s="86" t="s">
        <v>137</v>
      </c>
      <c r="Q1274" s="86" t="s">
        <v>163</v>
      </c>
    </row>
    <row r="1275" spans="1:17" ht="15.75" x14ac:dyDescent="0.25">
      <c r="A1275" s="34" t="s">
        <v>147</v>
      </c>
      <c r="B1275" s="12" t="str">
        <f t="shared" si="73"/>
        <v>FreetownJakarta40</v>
      </c>
      <c r="C1275" s="13" t="str">
        <f>VLOOKUP(D1275,[1]equiv!$A:$B,2,FALSE)</f>
        <v>SLE</v>
      </c>
      <c r="D1275" s="81" t="s">
        <v>236</v>
      </c>
      <c r="E1275" s="82" t="s">
        <v>114</v>
      </c>
      <c r="F1275" s="83">
        <v>40</v>
      </c>
      <c r="G1275" s="12">
        <v>2210</v>
      </c>
      <c r="H1275" s="32" t="s">
        <v>47</v>
      </c>
      <c r="I1275" s="12" t="s">
        <v>32</v>
      </c>
      <c r="J1275" s="46">
        <v>0</v>
      </c>
      <c r="K1275" s="45">
        <f t="shared" si="75"/>
        <v>2210</v>
      </c>
      <c r="L1275" s="82" t="s">
        <v>233</v>
      </c>
      <c r="M1275" s="84">
        <v>45657</v>
      </c>
      <c r="N1275" s="68">
        <f t="shared" si="74"/>
        <v>0</v>
      </c>
      <c r="O1275" s="85" t="s">
        <v>149</v>
      </c>
      <c r="P1275" s="86" t="s">
        <v>137</v>
      </c>
      <c r="Q1275" s="86" t="s">
        <v>163</v>
      </c>
    </row>
    <row r="1276" spans="1:17" ht="15.75" x14ac:dyDescent="0.25">
      <c r="A1276" s="34" t="s">
        <v>135</v>
      </c>
      <c r="B1276" s="12" t="str">
        <f t="shared" si="73"/>
        <v>FreetownJakarta40</v>
      </c>
      <c r="C1276" s="13" t="str">
        <f>VLOOKUP(D1276,[1]equiv!$A:$B,2,FALSE)</f>
        <v>SLE</v>
      </c>
      <c r="D1276" s="81" t="s">
        <v>236</v>
      </c>
      <c r="E1276" s="82" t="s">
        <v>114</v>
      </c>
      <c r="F1276" s="83">
        <v>40</v>
      </c>
      <c r="G1276" s="12">
        <v>4551</v>
      </c>
      <c r="H1276" s="32" t="s">
        <v>47</v>
      </c>
      <c r="I1276" s="12" t="s">
        <v>32</v>
      </c>
      <c r="J1276" s="46">
        <v>0</v>
      </c>
      <c r="K1276" s="45">
        <f t="shared" si="75"/>
        <v>4551</v>
      </c>
      <c r="L1276" s="82" t="s">
        <v>187</v>
      </c>
      <c r="M1276" s="88">
        <v>45657</v>
      </c>
      <c r="N1276" s="68">
        <f t="shared" si="74"/>
        <v>0</v>
      </c>
      <c r="O1276" s="85" t="s">
        <v>121</v>
      </c>
      <c r="P1276" s="86" t="s">
        <v>137</v>
      </c>
      <c r="Q1276" s="86"/>
    </row>
    <row r="1277" spans="1:17" ht="15.75" x14ac:dyDescent="0.25">
      <c r="A1277" s="34" t="s">
        <v>147</v>
      </c>
      <c r="B1277" s="12" t="str">
        <f t="shared" si="73"/>
        <v>FreetownPasir Gudang20</v>
      </c>
      <c r="C1277" s="13" t="str">
        <f>VLOOKUP(D1277,[1]equiv!$A:$B,2,FALSE)</f>
        <v>SLE</v>
      </c>
      <c r="D1277" s="81" t="s">
        <v>236</v>
      </c>
      <c r="E1277" s="82" t="s">
        <v>38</v>
      </c>
      <c r="F1277" s="83">
        <v>20</v>
      </c>
      <c r="G1277" s="12">
        <v>1735</v>
      </c>
      <c r="H1277" s="32" t="s">
        <v>47</v>
      </c>
      <c r="I1277" s="12" t="s">
        <v>32</v>
      </c>
      <c r="J1277" s="46">
        <v>0</v>
      </c>
      <c r="K1277" s="45">
        <f t="shared" si="75"/>
        <v>1735</v>
      </c>
      <c r="L1277" s="82" t="s">
        <v>222</v>
      </c>
      <c r="M1277" s="84">
        <v>45657</v>
      </c>
      <c r="N1277" s="68">
        <f t="shared" si="74"/>
        <v>0</v>
      </c>
      <c r="O1277" s="85" t="s">
        <v>149</v>
      </c>
      <c r="P1277" s="86" t="s">
        <v>137</v>
      </c>
      <c r="Q1277" s="86" t="s">
        <v>163</v>
      </c>
    </row>
    <row r="1278" spans="1:17" ht="15.75" x14ac:dyDescent="0.25">
      <c r="A1278" s="34" t="s">
        <v>147</v>
      </c>
      <c r="B1278" s="12" t="str">
        <f t="shared" si="73"/>
        <v>FreetownPasir Gudang40</v>
      </c>
      <c r="C1278" s="13" t="str">
        <f>VLOOKUP(D1278,[1]equiv!$A:$B,2,FALSE)</f>
        <v>SLE</v>
      </c>
      <c r="D1278" s="81" t="s">
        <v>236</v>
      </c>
      <c r="E1278" s="82" t="s">
        <v>38</v>
      </c>
      <c r="F1278" s="83">
        <v>40</v>
      </c>
      <c r="G1278" s="12">
        <v>2275</v>
      </c>
      <c r="H1278" s="32" t="s">
        <v>47</v>
      </c>
      <c r="I1278" s="12" t="s">
        <v>32</v>
      </c>
      <c r="J1278" s="46">
        <v>0</v>
      </c>
      <c r="K1278" s="45">
        <f t="shared" si="75"/>
        <v>2275</v>
      </c>
      <c r="L1278" s="82" t="s">
        <v>222</v>
      </c>
      <c r="M1278" s="84">
        <v>45657</v>
      </c>
      <c r="N1278" s="68">
        <f t="shared" si="74"/>
        <v>0</v>
      </c>
      <c r="O1278" s="85" t="s">
        <v>149</v>
      </c>
      <c r="P1278" s="86" t="s">
        <v>137</v>
      </c>
      <c r="Q1278" s="86" t="s">
        <v>163</v>
      </c>
    </row>
    <row r="1279" spans="1:17" ht="15.75" x14ac:dyDescent="0.25">
      <c r="A1279" s="34" t="s">
        <v>135</v>
      </c>
      <c r="B1279" s="12" t="str">
        <f t="shared" si="73"/>
        <v>FreetownPasir Gudang40</v>
      </c>
      <c r="C1279" s="13" t="str">
        <f>VLOOKUP(D1279,[1]equiv!$A:$B,2,FALSE)</f>
        <v>SLE</v>
      </c>
      <c r="D1279" s="81" t="s">
        <v>236</v>
      </c>
      <c r="E1279" s="82" t="s">
        <v>38</v>
      </c>
      <c r="F1279" s="83">
        <v>40</v>
      </c>
      <c r="G1279" s="12">
        <v>4556</v>
      </c>
      <c r="H1279" s="32" t="s">
        <v>47</v>
      </c>
      <c r="I1279" s="12" t="s">
        <v>32</v>
      </c>
      <c r="J1279" s="46">
        <v>0</v>
      </c>
      <c r="K1279" s="45">
        <f t="shared" si="75"/>
        <v>4556</v>
      </c>
      <c r="L1279" s="82" t="s">
        <v>232</v>
      </c>
      <c r="M1279" s="88">
        <v>45657</v>
      </c>
      <c r="N1279" s="68">
        <f t="shared" si="74"/>
        <v>0</v>
      </c>
      <c r="O1279" s="85" t="s">
        <v>121</v>
      </c>
      <c r="P1279" s="86" t="s">
        <v>137</v>
      </c>
      <c r="Q1279" s="86"/>
    </row>
    <row r="1280" spans="1:17" ht="15.75" x14ac:dyDescent="0.25">
      <c r="A1280" s="34" t="s">
        <v>147</v>
      </c>
      <c r="B1280" s="12" t="str">
        <f t="shared" si="73"/>
        <v>FreetownSurabaya20</v>
      </c>
      <c r="C1280" s="13" t="str">
        <f>VLOOKUP(D1280,[1]equiv!$A:$B,2,FALSE)</f>
        <v>SLE</v>
      </c>
      <c r="D1280" s="81" t="s">
        <v>236</v>
      </c>
      <c r="E1280" s="82" t="s">
        <v>40</v>
      </c>
      <c r="F1280" s="83">
        <v>20</v>
      </c>
      <c r="G1280" s="12">
        <v>1855</v>
      </c>
      <c r="H1280" s="32" t="s">
        <v>47</v>
      </c>
      <c r="I1280" s="12" t="s">
        <v>32</v>
      </c>
      <c r="J1280" s="46">
        <v>0</v>
      </c>
      <c r="K1280" s="45">
        <f t="shared" si="75"/>
        <v>1855</v>
      </c>
      <c r="L1280" s="82" t="s">
        <v>222</v>
      </c>
      <c r="M1280" s="84">
        <v>45657</v>
      </c>
      <c r="N1280" s="68">
        <f t="shared" si="74"/>
        <v>0</v>
      </c>
      <c r="O1280" s="85" t="s">
        <v>149</v>
      </c>
      <c r="P1280" s="86" t="s">
        <v>137</v>
      </c>
      <c r="Q1280" s="86" t="s">
        <v>163</v>
      </c>
    </row>
    <row r="1281" spans="1:17" ht="15.75" x14ac:dyDescent="0.25">
      <c r="A1281" s="34" t="s">
        <v>147</v>
      </c>
      <c r="B1281" s="12" t="str">
        <f t="shared" si="73"/>
        <v>FreetownSurabaya40</v>
      </c>
      <c r="C1281" s="13" t="str">
        <f>VLOOKUP(D1281,[1]equiv!$A:$B,2,FALSE)</f>
        <v>SLE</v>
      </c>
      <c r="D1281" s="81" t="s">
        <v>236</v>
      </c>
      <c r="E1281" s="82" t="s">
        <v>40</v>
      </c>
      <c r="F1281" s="83">
        <v>40</v>
      </c>
      <c r="G1281" s="12">
        <v>2345</v>
      </c>
      <c r="H1281" s="32" t="s">
        <v>47</v>
      </c>
      <c r="I1281" s="12" t="s">
        <v>32</v>
      </c>
      <c r="J1281" s="46">
        <v>0</v>
      </c>
      <c r="K1281" s="45">
        <f t="shared" si="75"/>
        <v>2345</v>
      </c>
      <c r="L1281" s="82" t="s">
        <v>222</v>
      </c>
      <c r="M1281" s="84">
        <v>45657</v>
      </c>
      <c r="N1281" s="68">
        <f t="shared" si="74"/>
        <v>0</v>
      </c>
      <c r="O1281" s="85" t="s">
        <v>149</v>
      </c>
      <c r="P1281" s="86" t="s">
        <v>137</v>
      </c>
      <c r="Q1281" s="86" t="s">
        <v>163</v>
      </c>
    </row>
    <row r="1282" spans="1:17" ht="15.75" x14ac:dyDescent="0.25">
      <c r="A1282" s="34" t="s">
        <v>135</v>
      </c>
      <c r="B1282" s="12" t="str">
        <f t="shared" si="73"/>
        <v>FreetownSurabaya40</v>
      </c>
      <c r="C1282" s="13" t="str">
        <f>VLOOKUP(D1282,[1]equiv!$A:$B,2,FALSE)</f>
        <v>SLE</v>
      </c>
      <c r="D1282" s="81" t="s">
        <v>236</v>
      </c>
      <c r="E1282" s="82" t="s">
        <v>40</v>
      </c>
      <c r="F1282" s="83">
        <v>40</v>
      </c>
      <c r="G1282" s="12">
        <v>4551</v>
      </c>
      <c r="H1282" s="32" t="s">
        <v>47</v>
      </c>
      <c r="I1282" s="12" t="s">
        <v>32</v>
      </c>
      <c r="J1282" s="46">
        <v>0</v>
      </c>
      <c r="K1282" s="45">
        <f t="shared" si="75"/>
        <v>4551</v>
      </c>
      <c r="L1282" s="82" t="s">
        <v>234</v>
      </c>
      <c r="M1282" s="88">
        <v>45657</v>
      </c>
      <c r="N1282" s="68">
        <f t="shared" si="74"/>
        <v>0</v>
      </c>
      <c r="O1282" s="85" t="s">
        <v>121</v>
      </c>
      <c r="P1282" s="86" t="s">
        <v>137</v>
      </c>
      <c r="Q1282" s="86"/>
    </row>
    <row r="1283" spans="1:17" ht="15.75" x14ac:dyDescent="0.25">
      <c r="A1283" s="34" t="s">
        <v>147</v>
      </c>
      <c r="B1283" s="12" t="str">
        <f t="shared" si="73"/>
        <v>FreetownTallinn20</v>
      </c>
      <c r="C1283" s="13" t="str">
        <f>VLOOKUP(D1283,[1]equiv!$A:$B,2,FALSE)</f>
        <v>SLE</v>
      </c>
      <c r="D1283" s="81" t="s">
        <v>236</v>
      </c>
      <c r="E1283" s="82" t="s">
        <v>194</v>
      </c>
      <c r="F1283" s="83">
        <v>20</v>
      </c>
      <c r="G1283" s="12">
        <v>1547</v>
      </c>
      <c r="H1283" s="32" t="s">
        <v>47</v>
      </c>
      <c r="I1283" s="12" t="s">
        <v>32</v>
      </c>
      <c r="J1283" s="46">
        <v>0</v>
      </c>
      <c r="K1283" s="45">
        <f t="shared" si="75"/>
        <v>1547</v>
      </c>
      <c r="L1283" s="82" t="s">
        <v>191</v>
      </c>
      <c r="M1283" s="84">
        <v>45657</v>
      </c>
      <c r="N1283" s="68">
        <f t="shared" si="74"/>
        <v>0</v>
      </c>
      <c r="O1283" s="85" t="s">
        <v>149</v>
      </c>
      <c r="P1283" s="86" t="s">
        <v>151</v>
      </c>
      <c r="Q1283" s="86" t="s">
        <v>166</v>
      </c>
    </row>
    <row r="1284" spans="1:17" ht="15.75" x14ac:dyDescent="0.25">
      <c r="A1284" s="34" t="s">
        <v>147</v>
      </c>
      <c r="B1284" s="12" t="str">
        <f t="shared" si="73"/>
        <v>FreetownTallinn40</v>
      </c>
      <c r="C1284" s="13" t="str">
        <f>VLOOKUP(D1284,[1]equiv!$A:$B,2,FALSE)</f>
        <v>SLE</v>
      </c>
      <c r="D1284" s="81" t="s">
        <v>236</v>
      </c>
      <c r="E1284" s="82" t="s">
        <v>194</v>
      </c>
      <c r="F1284" s="83">
        <v>40</v>
      </c>
      <c r="G1284" s="12">
        <v>1529</v>
      </c>
      <c r="H1284" s="32" t="s">
        <v>47</v>
      </c>
      <c r="I1284" s="12" t="s">
        <v>32</v>
      </c>
      <c r="J1284" s="46">
        <v>0</v>
      </c>
      <c r="K1284" s="45">
        <f t="shared" si="75"/>
        <v>1529</v>
      </c>
      <c r="L1284" s="82" t="s">
        <v>191</v>
      </c>
      <c r="M1284" s="84">
        <v>45657</v>
      </c>
      <c r="N1284" s="68">
        <f t="shared" si="74"/>
        <v>0</v>
      </c>
      <c r="O1284" s="85" t="s">
        <v>149</v>
      </c>
      <c r="P1284" s="86" t="s">
        <v>151</v>
      </c>
      <c r="Q1284" s="86" t="s">
        <v>166</v>
      </c>
    </row>
    <row r="1285" spans="1:17" ht="15.75" x14ac:dyDescent="0.25">
      <c r="A1285" s="34" t="s">
        <v>147</v>
      </c>
      <c r="B1285" s="12" t="str">
        <f t="shared" si="73"/>
        <v>FreetownValencia20</v>
      </c>
      <c r="C1285" s="13" t="str">
        <f>VLOOKUP(D1285,[1]equiv!$A:$B,2,FALSE)</f>
        <v>SLE</v>
      </c>
      <c r="D1285" s="81" t="s">
        <v>236</v>
      </c>
      <c r="E1285" s="82" t="s">
        <v>35</v>
      </c>
      <c r="F1285" s="83">
        <v>20</v>
      </c>
      <c r="G1285" s="12">
        <v>1497</v>
      </c>
      <c r="H1285" s="32" t="s">
        <v>47</v>
      </c>
      <c r="I1285" s="12" t="s">
        <v>20</v>
      </c>
      <c r="J1285" s="46">
        <v>0</v>
      </c>
      <c r="K1285" s="45">
        <f t="shared" si="75"/>
        <v>1497</v>
      </c>
      <c r="L1285" s="82" t="s">
        <v>160</v>
      </c>
      <c r="M1285" s="84">
        <v>45657</v>
      </c>
      <c r="N1285" s="68">
        <f t="shared" si="74"/>
        <v>0</v>
      </c>
      <c r="O1285" s="85" t="s">
        <v>149</v>
      </c>
      <c r="P1285" s="86" t="s">
        <v>162</v>
      </c>
      <c r="Q1285" s="86" t="s">
        <v>163</v>
      </c>
    </row>
    <row r="1286" spans="1:17" ht="15.75" x14ac:dyDescent="0.25">
      <c r="A1286" s="34" t="s">
        <v>147</v>
      </c>
      <c r="B1286" s="12" t="str">
        <f t="shared" si="73"/>
        <v>FreetownValencia40</v>
      </c>
      <c r="C1286" s="13" t="str">
        <f>VLOOKUP(D1286,[1]equiv!$A:$B,2,FALSE)</f>
        <v>SLE</v>
      </c>
      <c r="D1286" s="81" t="s">
        <v>236</v>
      </c>
      <c r="E1286" s="82" t="s">
        <v>35</v>
      </c>
      <c r="F1286" s="83">
        <v>40</v>
      </c>
      <c r="G1286" s="12">
        <v>2009</v>
      </c>
      <c r="H1286" s="32" t="s">
        <v>47</v>
      </c>
      <c r="I1286" s="12" t="s">
        <v>20</v>
      </c>
      <c r="J1286" s="46">
        <v>0</v>
      </c>
      <c r="K1286" s="45">
        <f t="shared" si="75"/>
        <v>2009</v>
      </c>
      <c r="L1286" s="82" t="s">
        <v>160</v>
      </c>
      <c r="M1286" s="84">
        <v>45657</v>
      </c>
      <c r="N1286" s="68">
        <f t="shared" si="74"/>
        <v>0</v>
      </c>
      <c r="O1286" s="85" t="s">
        <v>149</v>
      </c>
      <c r="P1286" s="86" t="s">
        <v>162</v>
      </c>
      <c r="Q1286" s="86" t="s">
        <v>163</v>
      </c>
    </row>
    <row r="1287" spans="1:17" ht="15.75" x14ac:dyDescent="0.25">
      <c r="A1287" s="34" t="s">
        <v>147</v>
      </c>
      <c r="B1287" s="12" t="str">
        <f t="shared" si="73"/>
        <v>KribiAmsterdam20</v>
      </c>
      <c r="C1287" s="13" t="str">
        <f>VLOOKUP(D1287,[1]equiv!$A:$B,2,FALSE)</f>
        <v>CAM</v>
      </c>
      <c r="D1287" s="81" t="s">
        <v>237</v>
      </c>
      <c r="E1287" s="82" t="s">
        <v>25</v>
      </c>
      <c r="F1287" s="83">
        <v>20</v>
      </c>
      <c r="G1287" s="12">
        <v>793</v>
      </c>
      <c r="H1287" s="32" t="s">
        <v>47</v>
      </c>
      <c r="I1287" s="12" t="s">
        <v>20</v>
      </c>
      <c r="J1287" s="46">
        <v>0</v>
      </c>
      <c r="K1287" s="45">
        <f t="shared" si="75"/>
        <v>793</v>
      </c>
      <c r="L1287" s="82" t="s">
        <v>193</v>
      </c>
      <c r="M1287" s="84">
        <v>45657</v>
      </c>
      <c r="N1287" s="68">
        <f t="shared" si="74"/>
        <v>0</v>
      </c>
      <c r="O1287" s="85" t="s">
        <v>149</v>
      </c>
      <c r="P1287" s="86" t="s">
        <v>205</v>
      </c>
      <c r="Q1287" s="86" t="s">
        <v>206</v>
      </c>
    </row>
    <row r="1288" spans="1:17" ht="15.75" x14ac:dyDescent="0.25">
      <c r="A1288" s="34" t="s">
        <v>147</v>
      </c>
      <c r="B1288" s="12" t="str">
        <f t="shared" si="73"/>
        <v>KribiAmsterdam40</v>
      </c>
      <c r="C1288" s="13" t="str">
        <f>VLOOKUP(D1288,[1]equiv!$A:$B,2,FALSE)</f>
        <v>CAM</v>
      </c>
      <c r="D1288" s="81" t="s">
        <v>237</v>
      </c>
      <c r="E1288" s="82" t="s">
        <v>25</v>
      </c>
      <c r="F1288" s="83">
        <v>40</v>
      </c>
      <c r="G1288" s="12">
        <v>1221</v>
      </c>
      <c r="H1288" s="32" t="s">
        <v>47</v>
      </c>
      <c r="I1288" s="12" t="s">
        <v>20</v>
      </c>
      <c r="J1288" s="46">
        <v>0</v>
      </c>
      <c r="K1288" s="45">
        <f t="shared" si="75"/>
        <v>1221</v>
      </c>
      <c r="L1288" s="82" t="s">
        <v>193</v>
      </c>
      <c r="M1288" s="84">
        <v>45657</v>
      </c>
      <c r="N1288" s="68">
        <f t="shared" si="74"/>
        <v>0</v>
      </c>
      <c r="O1288" s="85" t="s">
        <v>149</v>
      </c>
      <c r="P1288" s="86" t="s">
        <v>205</v>
      </c>
      <c r="Q1288" s="86" t="s">
        <v>206</v>
      </c>
    </row>
    <row r="1289" spans="1:17" ht="15.75" x14ac:dyDescent="0.25">
      <c r="A1289" s="34" t="s">
        <v>147</v>
      </c>
      <c r="B1289" s="12" t="str">
        <f t="shared" si="73"/>
        <v>KribiAntwerp20</v>
      </c>
      <c r="C1289" s="13" t="str">
        <f>VLOOKUP(D1289,[1]equiv!$A:$B,2,FALSE)</f>
        <v>CAM</v>
      </c>
      <c r="D1289" s="81" t="s">
        <v>237</v>
      </c>
      <c r="E1289" s="82" t="s">
        <v>19</v>
      </c>
      <c r="F1289" s="83">
        <v>20</v>
      </c>
      <c r="G1289" s="12">
        <v>493</v>
      </c>
      <c r="H1289" s="32" t="s">
        <v>47</v>
      </c>
      <c r="I1289" s="12" t="s">
        <v>20</v>
      </c>
      <c r="J1289" s="46">
        <v>0</v>
      </c>
      <c r="K1289" s="45">
        <f t="shared" si="75"/>
        <v>493</v>
      </c>
      <c r="L1289" s="82" t="s">
        <v>167</v>
      </c>
      <c r="M1289" s="84">
        <v>45657</v>
      </c>
      <c r="N1289" s="68">
        <f t="shared" si="74"/>
        <v>0</v>
      </c>
      <c r="O1289" s="85" t="s">
        <v>149</v>
      </c>
      <c r="P1289" s="86" t="s">
        <v>150</v>
      </c>
      <c r="Q1289" s="86" t="s">
        <v>151</v>
      </c>
    </row>
    <row r="1290" spans="1:17" ht="15.75" x14ac:dyDescent="0.25">
      <c r="A1290" s="34" t="s">
        <v>147</v>
      </c>
      <c r="B1290" s="12" t="str">
        <f t="shared" si="73"/>
        <v>KribiAntwerp40</v>
      </c>
      <c r="C1290" s="13" t="str">
        <f>VLOOKUP(D1290,[1]equiv!$A:$B,2,FALSE)</f>
        <v>CAM</v>
      </c>
      <c r="D1290" s="81" t="s">
        <v>237</v>
      </c>
      <c r="E1290" s="82" t="s">
        <v>19</v>
      </c>
      <c r="F1290" s="83">
        <v>40</v>
      </c>
      <c r="G1290" s="12">
        <v>621</v>
      </c>
      <c r="H1290" s="32" t="s">
        <v>47</v>
      </c>
      <c r="I1290" s="12" t="s">
        <v>20</v>
      </c>
      <c r="J1290" s="46">
        <v>0</v>
      </c>
      <c r="K1290" s="45">
        <f t="shared" si="75"/>
        <v>621</v>
      </c>
      <c r="L1290" s="82" t="s">
        <v>167</v>
      </c>
      <c r="M1290" s="84">
        <v>45657</v>
      </c>
      <c r="N1290" s="68">
        <f t="shared" si="74"/>
        <v>0</v>
      </c>
      <c r="O1290" s="85" t="s">
        <v>149</v>
      </c>
      <c r="P1290" s="86" t="s">
        <v>150</v>
      </c>
      <c r="Q1290" s="86" t="s">
        <v>151</v>
      </c>
    </row>
    <row r="1291" spans="1:17" ht="15.75" x14ac:dyDescent="0.25">
      <c r="A1291" s="34" t="s">
        <v>147</v>
      </c>
      <c r="B1291" s="12" t="str">
        <f t="shared" si="73"/>
        <v>KribiBarcelona20</v>
      </c>
      <c r="C1291" s="13" t="str">
        <f>VLOOKUP(D1291,[1]equiv!$A:$B,2,FALSE)</f>
        <v>CAM</v>
      </c>
      <c r="D1291" s="81" t="s">
        <v>237</v>
      </c>
      <c r="E1291" s="82" t="s">
        <v>23</v>
      </c>
      <c r="F1291" s="83">
        <v>20</v>
      </c>
      <c r="G1291" s="12">
        <v>1593</v>
      </c>
      <c r="H1291" s="32" t="s">
        <v>47</v>
      </c>
      <c r="I1291" s="12" t="s">
        <v>20</v>
      </c>
      <c r="J1291" s="46">
        <v>0</v>
      </c>
      <c r="K1291" s="45">
        <f t="shared" si="75"/>
        <v>1593</v>
      </c>
      <c r="L1291" s="82" t="s">
        <v>170</v>
      </c>
      <c r="M1291" s="84">
        <v>45657</v>
      </c>
      <c r="N1291" s="68">
        <f t="shared" si="74"/>
        <v>0</v>
      </c>
      <c r="O1291" s="85" t="s">
        <v>149</v>
      </c>
      <c r="P1291" s="86" t="s">
        <v>162</v>
      </c>
      <c r="Q1291" s="86" t="s">
        <v>163</v>
      </c>
    </row>
    <row r="1292" spans="1:17" ht="15.75" x14ac:dyDescent="0.25">
      <c r="A1292" s="34" t="s">
        <v>147</v>
      </c>
      <c r="B1292" s="12" t="str">
        <f t="shared" si="73"/>
        <v>KribiBarcelona40</v>
      </c>
      <c r="C1292" s="13" t="str">
        <f>VLOOKUP(D1292,[1]equiv!$A:$B,2,FALSE)</f>
        <v>CAM</v>
      </c>
      <c r="D1292" s="81" t="s">
        <v>237</v>
      </c>
      <c r="E1292" s="82" t="s">
        <v>23</v>
      </c>
      <c r="F1292" s="83">
        <v>40</v>
      </c>
      <c r="G1292" s="12">
        <v>3121</v>
      </c>
      <c r="H1292" s="32" t="s">
        <v>47</v>
      </c>
      <c r="I1292" s="12" t="s">
        <v>20</v>
      </c>
      <c r="J1292" s="46">
        <v>0</v>
      </c>
      <c r="K1292" s="45">
        <f t="shared" si="75"/>
        <v>3121</v>
      </c>
      <c r="L1292" s="82" t="s">
        <v>170</v>
      </c>
      <c r="M1292" s="84">
        <v>45657</v>
      </c>
      <c r="N1292" s="68">
        <f t="shared" si="74"/>
        <v>0</v>
      </c>
      <c r="O1292" s="85" t="s">
        <v>149</v>
      </c>
      <c r="P1292" s="86" t="s">
        <v>162</v>
      </c>
      <c r="Q1292" s="86" t="s">
        <v>163</v>
      </c>
    </row>
    <row r="1293" spans="1:17" ht="15.75" x14ac:dyDescent="0.25">
      <c r="A1293" s="34" t="s">
        <v>147</v>
      </c>
      <c r="B1293" s="12" t="str">
        <f t="shared" si="73"/>
        <v>KribiBatam20</v>
      </c>
      <c r="C1293" s="13" t="str">
        <f>VLOOKUP(D1293,[1]equiv!$A:$B,2,FALSE)</f>
        <v>CAM</v>
      </c>
      <c r="D1293" s="81" t="s">
        <v>237</v>
      </c>
      <c r="E1293" s="82" t="s">
        <v>36</v>
      </c>
      <c r="F1293" s="83">
        <v>20</v>
      </c>
      <c r="G1293" s="12">
        <v>788</v>
      </c>
      <c r="H1293" s="32" t="s">
        <v>47</v>
      </c>
      <c r="I1293" s="12" t="s">
        <v>32</v>
      </c>
      <c r="J1293" s="46">
        <v>0</v>
      </c>
      <c r="K1293" s="45">
        <f t="shared" si="75"/>
        <v>788</v>
      </c>
      <c r="L1293" s="82" t="s">
        <v>238</v>
      </c>
      <c r="M1293" s="84">
        <v>45657</v>
      </c>
      <c r="N1293" s="68">
        <f t="shared" si="74"/>
        <v>0</v>
      </c>
      <c r="O1293" s="85" t="s">
        <v>149</v>
      </c>
      <c r="P1293" s="86" t="s">
        <v>137</v>
      </c>
      <c r="Q1293" s="86" t="s">
        <v>163</v>
      </c>
    </row>
    <row r="1294" spans="1:17" ht="15.75" x14ac:dyDescent="0.25">
      <c r="A1294" s="34" t="s">
        <v>147</v>
      </c>
      <c r="B1294" s="12" t="str">
        <f t="shared" si="73"/>
        <v>KribiBatam40</v>
      </c>
      <c r="C1294" s="13" t="str">
        <f>VLOOKUP(D1294,[1]equiv!$A:$B,2,FALSE)</f>
        <v>CAM</v>
      </c>
      <c r="D1294" s="81" t="s">
        <v>237</v>
      </c>
      <c r="E1294" s="82" t="s">
        <v>36</v>
      </c>
      <c r="F1294" s="83">
        <v>40</v>
      </c>
      <c r="G1294" s="12">
        <v>1281</v>
      </c>
      <c r="H1294" s="32" t="s">
        <v>47</v>
      </c>
      <c r="I1294" s="12" t="s">
        <v>32</v>
      </c>
      <c r="J1294" s="46">
        <v>0</v>
      </c>
      <c r="K1294" s="45">
        <f t="shared" si="75"/>
        <v>1281</v>
      </c>
      <c r="L1294" s="82" t="s">
        <v>238</v>
      </c>
      <c r="M1294" s="84">
        <v>45657</v>
      </c>
      <c r="N1294" s="68">
        <f t="shared" si="74"/>
        <v>0</v>
      </c>
      <c r="O1294" s="85" t="s">
        <v>149</v>
      </c>
      <c r="P1294" s="86" t="s">
        <v>137</v>
      </c>
      <c r="Q1294" s="86" t="s">
        <v>163</v>
      </c>
    </row>
    <row r="1295" spans="1:17" ht="15.75" x14ac:dyDescent="0.25">
      <c r="A1295" s="34" t="s">
        <v>147</v>
      </c>
      <c r="B1295" s="12" t="str">
        <f t="shared" si="73"/>
        <v>KribiHamburg20</v>
      </c>
      <c r="C1295" s="13" t="str">
        <f>VLOOKUP(D1295,[1]equiv!$A:$B,2,FALSE)</f>
        <v>CAM</v>
      </c>
      <c r="D1295" s="81" t="s">
        <v>237</v>
      </c>
      <c r="E1295" s="82" t="s">
        <v>29</v>
      </c>
      <c r="F1295" s="83">
        <v>20</v>
      </c>
      <c r="G1295" s="12">
        <v>793</v>
      </c>
      <c r="H1295" s="32" t="s">
        <v>47</v>
      </c>
      <c r="I1295" s="12" t="s">
        <v>20</v>
      </c>
      <c r="J1295" s="46">
        <v>0</v>
      </c>
      <c r="K1295" s="45">
        <f t="shared" si="75"/>
        <v>793</v>
      </c>
      <c r="L1295" s="82" t="s">
        <v>181</v>
      </c>
      <c r="M1295" s="84">
        <v>45657</v>
      </c>
      <c r="N1295" s="68">
        <f t="shared" si="74"/>
        <v>0</v>
      </c>
      <c r="O1295" s="85" t="s">
        <v>149</v>
      </c>
      <c r="P1295" s="86" t="s">
        <v>150</v>
      </c>
      <c r="Q1295" s="86" t="s">
        <v>151</v>
      </c>
    </row>
    <row r="1296" spans="1:17" ht="15.75" x14ac:dyDescent="0.25">
      <c r="A1296" s="34" t="s">
        <v>147</v>
      </c>
      <c r="B1296" s="12" t="str">
        <f t="shared" si="73"/>
        <v>KribiHamburg40</v>
      </c>
      <c r="C1296" s="13" t="str">
        <f>VLOOKUP(D1296,[1]equiv!$A:$B,2,FALSE)</f>
        <v>CAM</v>
      </c>
      <c r="D1296" s="81" t="s">
        <v>237</v>
      </c>
      <c r="E1296" s="82" t="s">
        <v>29</v>
      </c>
      <c r="F1296" s="83">
        <v>40</v>
      </c>
      <c r="G1296" s="12">
        <v>821</v>
      </c>
      <c r="H1296" s="32" t="s">
        <v>47</v>
      </c>
      <c r="I1296" s="12" t="s">
        <v>20</v>
      </c>
      <c r="J1296" s="46">
        <v>0</v>
      </c>
      <c r="K1296" s="45">
        <f t="shared" si="75"/>
        <v>821</v>
      </c>
      <c r="L1296" s="82" t="s">
        <v>181</v>
      </c>
      <c r="M1296" s="84">
        <v>45657</v>
      </c>
      <c r="N1296" s="68">
        <f t="shared" si="74"/>
        <v>0</v>
      </c>
      <c r="O1296" s="85" t="s">
        <v>149</v>
      </c>
      <c r="P1296" s="86" t="s">
        <v>150</v>
      </c>
      <c r="Q1296" s="86" t="s">
        <v>151</v>
      </c>
    </row>
    <row r="1297" spans="1:17" ht="15.75" x14ac:dyDescent="0.25">
      <c r="A1297" s="34" t="s">
        <v>147</v>
      </c>
      <c r="B1297" s="12" t="str">
        <f t="shared" si="73"/>
        <v>KribiJakarta20</v>
      </c>
      <c r="C1297" s="13" t="str">
        <f>VLOOKUP(D1297,[1]equiv!$A:$B,2,FALSE)</f>
        <v>CAM</v>
      </c>
      <c r="D1297" s="81" t="s">
        <v>237</v>
      </c>
      <c r="E1297" s="82" t="s">
        <v>114</v>
      </c>
      <c r="F1297" s="83">
        <v>20</v>
      </c>
      <c r="G1297" s="12">
        <v>755</v>
      </c>
      <c r="H1297" s="32" t="s">
        <v>47</v>
      </c>
      <c r="I1297" s="12" t="s">
        <v>32</v>
      </c>
      <c r="J1297" s="46">
        <v>0</v>
      </c>
      <c r="K1297" s="45">
        <f t="shared" si="75"/>
        <v>755</v>
      </c>
      <c r="L1297" s="82" t="s">
        <v>179</v>
      </c>
      <c r="M1297" s="84">
        <v>45657</v>
      </c>
      <c r="N1297" s="68">
        <f t="shared" si="74"/>
        <v>0</v>
      </c>
      <c r="O1297" s="85" t="s">
        <v>149</v>
      </c>
      <c r="P1297" s="86" t="s">
        <v>137</v>
      </c>
      <c r="Q1297" s="86" t="s">
        <v>163</v>
      </c>
    </row>
    <row r="1298" spans="1:17" ht="15.75" x14ac:dyDescent="0.25">
      <c r="A1298" s="34" t="s">
        <v>147</v>
      </c>
      <c r="B1298" s="12" t="str">
        <f t="shared" si="73"/>
        <v>KribiJakarta40</v>
      </c>
      <c r="C1298" s="13" t="str">
        <f>VLOOKUP(D1298,[1]equiv!$A:$B,2,FALSE)</f>
        <v>CAM</v>
      </c>
      <c r="D1298" s="81" t="s">
        <v>237</v>
      </c>
      <c r="E1298" s="82" t="s">
        <v>114</v>
      </c>
      <c r="F1298" s="83">
        <v>40</v>
      </c>
      <c r="G1298" s="12">
        <v>995</v>
      </c>
      <c r="H1298" s="32" t="s">
        <v>47</v>
      </c>
      <c r="I1298" s="12" t="s">
        <v>32</v>
      </c>
      <c r="J1298" s="46">
        <v>0</v>
      </c>
      <c r="K1298" s="45">
        <f t="shared" si="75"/>
        <v>995</v>
      </c>
      <c r="L1298" s="82" t="s">
        <v>179</v>
      </c>
      <c r="M1298" s="84">
        <v>45657</v>
      </c>
      <c r="N1298" s="68">
        <f t="shared" si="74"/>
        <v>0</v>
      </c>
      <c r="O1298" s="85" t="s">
        <v>149</v>
      </c>
      <c r="P1298" s="86" t="s">
        <v>137</v>
      </c>
      <c r="Q1298" s="86" t="s">
        <v>163</v>
      </c>
    </row>
    <row r="1299" spans="1:17" ht="15.75" x14ac:dyDescent="0.25">
      <c r="A1299" s="34" t="s">
        <v>147</v>
      </c>
      <c r="B1299" s="12" t="str">
        <f t="shared" si="73"/>
        <v>KribiPasir Gudang20</v>
      </c>
      <c r="C1299" s="13" t="str">
        <f>VLOOKUP(D1299,[1]equiv!$A:$B,2,FALSE)</f>
        <v>CAM</v>
      </c>
      <c r="D1299" s="81" t="s">
        <v>237</v>
      </c>
      <c r="E1299" s="82" t="s">
        <v>38</v>
      </c>
      <c r="F1299" s="83">
        <v>20</v>
      </c>
      <c r="G1299" s="12">
        <v>555</v>
      </c>
      <c r="H1299" s="32" t="s">
        <v>47</v>
      </c>
      <c r="I1299" s="12" t="s">
        <v>32</v>
      </c>
      <c r="J1299" s="46">
        <v>0</v>
      </c>
      <c r="K1299" s="45">
        <f t="shared" si="75"/>
        <v>555</v>
      </c>
      <c r="L1299" s="82" t="s">
        <v>238</v>
      </c>
      <c r="M1299" s="84">
        <v>45657</v>
      </c>
      <c r="N1299" s="68">
        <f t="shared" si="74"/>
        <v>0</v>
      </c>
      <c r="O1299" s="85" t="s">
        <v>149</v>
      </c>
      <c r="P1299" s="86" t="s">
        <v>137</v>
      </c>
      <c r="Q1299" s="86" t="s">
        <v>163</v>
      </c>
    </row>
    <row r="1300" spans="1:17" ht="15.75" x14ac:dyDescent="0.25">
      <c r="A1300" s="34" t="s">
        <v>147</v>
      </c>
      <c r="B1300" s="12" t="str">
        <f t="shared" si="73"/>
        <v>KribiPasir Gudang40</v>
      </c>
      <c r="C1300" s="13" t="str">
        <f>VLOOKUP(D1300,[1]equiv!$A:$B,2,FALSE)</f>
        <v>CAM</v>
      </c>
      <c r="D1300" s="81" t="s">
        <v>237</v>
      </c>
      <c r="E1300" s="82" t="s">
        <v>38</v>
      </c>
      <c r="F1300" s="83">
        <v>40</v>
      </c>
      <c r="G1300" s="12">
        <v>945</v>
      </c>
      <c r="H1300" s="32" t="s">
        <v>47</v>
      </c>
      <c r="I1300" s="12" t="s">
        <v>32</v>
      </c>
      <c r="J1300" s="46">
        <v>0</v>
      </c>
      <c r="K1300" s="45">
        <f t="shared" si="75"/>
        <v>945</v>
      </c>
      <c r="L1300" s="82" t="s">
        <v>238</v>
      </c>
      <c r="M1300" s="84">
        <v>45657</v>
      </c>
      <c r="N1300" s="68">
        <f t="shared" si="74"/>
        <v>0</v>
      </c>
      <c r="O1300" s="85" t="s">
        <v>149</v>
      </c>
      <c r="P1300" s="86" t="s">
        <v>137</v>
      </c>
      <c r="Q1300" s="86" t="s">
        <v>163</v>
      </c>
    </row>
    <row r="1301" spans="1:17" ht="15.75" x14ac:dyDescent="0.25">
      <c r="A1301" s="34" t="s">
        <v>147</v>
      </c>
      <c r="B1301" s="12" t="str">
        <f t="shared" ref="B1301:B1364" si="76">+D1301&amp;E1301&amp;F1301</f>
        <v>KribiSurabaya20</v>
      </c>
      <c r="C1301" s="13" t="str">
        <f>VLOOKUP(D1301,[1]equiv!$A:$B,2,FALSE)</f>
        <v>CAM</v>
      </c>
      <c r="D1301" s="81" t="s">
        <v>237</v>
      </c>
      <c r="E1301" s="82" t="s">
        <v>40</v>
      </c>
      <c r="F1301" s="83">
        <v>20</v>
      </c>
      <c r="G1301" s="12">
        <v>705</v>
      </c>
      <c r="H1301" s="32" t="s">
        <v>47</v>
      </c>
      <c r="I1301" s="12" t="s">
        <v>32</v>
      </c>
      <c r="J1301" s="46">
        <v>0</v>
      </c>
      <c r="K1301" s="45">
        <f t="shared" si="75"/>
        <v>705</v>
      </c>
      <c r="L1301" s="82" t="s">
        <v>186</v>
      </c>
      <c r="M1301" s="84">
        <v>45657</v>
      </c>
      <c r="N1301" s="68">
        <f t="shared" si="74"/>
        <v>0</v>
      </c>
      <c r="O1301" s="85" t="s">
        <v>149</v>
      </c>
      <c r="P1301" s="86" t="s">
        <v>137</v>
      </c>
      <c r="Q1301" s="86" t="s">
        <v>163</v>
      </c>
    </row>
    <row r="1302" spans="1:17" ht="15.75" x14ac:dyDescent="0.25">
      <c r="A1302" s="34" t="s">
        <v>147</v>
      </c>
      <c r="B1302" s="12" t="str">
        <f t="shared" si="76"/>
        <v>KribiSurabaya40</v>
      </c>
      <c r="C1302" s="13" t="str">
        <f>VLOOKUP(D1302,[1]equiv!$A:$B,2,FALSE)</f>
        <v>CAM</v>
      </c>
      <c r="D1302" s="81" t="s">
        <v>237</v>
      </c>
      <c r="E1302" s="82" t="s">
        <v>40</v>
      </c>
      <c r="F1302" s="83">
        <v>40</v>
      </c>
      <c r="G1302" s="12">
        <v>945</v>
      </c>
      <c r="H1302" s="32" t="s">
        <v>47</v>
      </c>
      <c r="I1302" s="12" t="s">
        <v>32</v>
      </c>
      <c r="J1302" s="46">
        <v>0</v>
      </c>
      <c r="K1302" s="45">
        <f t="shared" si="75"/>
        <v>945</v>
      </c>
      <c r="L1302" s="82" t="s">
        <v>186</v>
      </c>
      <c r="M1302" s="84">
        <v>45657</v>
      </c>
      <c r="N1302" s="68">
        <f t="shared" si="74"/>
        <v>0</v>
      </c>
      <c r="O1302" s="85" t="s">
        <v>149</v>
      </c>
      <c r="P1302" s="86" t="s">
        <v>137</v>
      </c>
      <c r="Q1302" s="86" t="s">
        <v>163</v>
      </c>
    </row>
    <row r="1303" spans="1:17" ht="15.75" x14ac:dyDescent="0.25">
      <c r="A1303" s="34" t="s">
        <v>147</v>
      </c>
      <c r="B1303" s="12" t="str">
        <f t="shared" si="76"/>
        <v>KribiTallinn20</v>
      </c>
      <c r="C1303" s="13" t="str">
        <f>VLOOKUP(D1303,[1]equiv!$A:$B,2,FALSE)</f>
        <v>CAM</v>
      </c>
      <c r="D1303" s="81" t="s">
        <v>237</v>
      </c>
      <c r="E1303" s="82" t="s">
        <v>194</v>
      </c>
      <c r="F1303" s="83">
        <v>20</v>
      </c>
      <c r="G1303" s="12">
        <v>793</v>
      </c>
      <c r="H1303" s="32" t="s">
        <v>47</v>
      </c>
      <c r="I1303" s="12" t="s">
        <v>32</v>
      </c>
      <c r="J1303" s="46">
        <v>0</v>
      </c>
      <c r="K1303" s="45">
        <f t="shared" si="75"/>
        <v>793</v>
      </c>
      <c r="L1303" s="82" t="s">
        <v>186</v>
      </c>
      <c r="M1303" s="84">
        <v>45657</v>
      </c>
      <c r="N1303" s="68">
        <f t="shared" si="74"/>
        <v>0</v>
      </c>
      <c r="O1303" s="85" t="s">
        <v>149</v>
      </c>
      <c r="P1303" s="86" t="s">
        <v>151</v>
      </c>
      <c r="Q1303" s="86" t="s">
        <v>166</v>
      </c>
    </row>
    <row r="1304" spans="1:17" ht="15.75" x14ac:dyDescent="0.25">
      <c r="A1304" s="34" t="s">
        <v>147</v>
      </c>
      <c r="B1304" s="12" t="str">
        <f t="shared" si="76"/>
        <v>KribiTallinn40</v>
      </c>
      <c r="C1304" s="13" t="str">
        <f>VLOOKUP(D1304,[1]equiv!$A:$B,2,FALSE)</f>
        <v>CAM</v>
      </c>
      <c r="D1304" s="81" t="s">
        <v>237</v>
      </c>
      <c r="E1304" s="82" t="s">
        <v>194</v>
      </c>
      <c r="F1304" s="83">
        <v>40</v>
      </c>
      <c r="G1304" s="12">
        <v>921</v>
      </c>
      <c r="H1304" s="32" t="s">
        <v>47</v>
      </c>
      <c r="I1304" s="12" t="s">
        <v>32</v>
      </c>
      <c r="J1304" s="46">
        <v>0</v>
      </c>
      <c r="K1304" s="45">
        <f t="shared" si="75"/>
        <v>921</v>
      </c>
      <c r="L1304" s="82" t="s">
        <v>186</v>
      </c>
      <c r="M1304" s="84">
        <v>45657</v>
      </c>
      <c r="N1304" s="68">
        <f t="shared" si="74"/>
        <v>0</v>
      </c>
      <c r="O1304" s="85" t="s">
        <v>149</v>
      </c>
      <c r="P1304" s="86" t="s">
        <v>151</v>
      </c>
      <c r="Q1304" s="86" t="s">
        <v>166</v>
      </c>
    </row>
    <row r="1305" spans="1:17" ht="15.75" x14ac:dyDescent="0.25">
      <c r="A1305" s="34" t="s">
        <v>147</v>
      </c>
      <c r="B1305" s="12" t="str">
        <f t="shared" si="76"/>
        <v>KribiValencia20</v>
      </c>
      <c r="C1305" s="13" t="str">
        <f>VLOOKUP(D1305,[1]equiv!$A:$B,2,FALSE)</f>
        <v>CAM</v>
      </c>
      <c r="D1305" s="81" t="s">
        <v>237</v>
      </c>
      <c r="E1305" s="82" t="s">
        <v>35</v>
      </c>
      <c r="F1305" s="83">
        <v>20</v>
      </c>
      <c r="G1305" s="12">
        <v>1701</v>
      </c>
      <c r="H1305" s="32" t="s">
        <v>47</v>
      </c>
      <c r="I1305" s="12" t="s">
        <v>20</v>
      </c>
      <c r="J1305" s="46">
        <v>0</v>
      </c>
      <c r="K1305" s="45">
        <f t="shared" si="75"/>
        <v>1701</v>
      </c>
      <c r="L1305" s="82" t="s">
        <v>239</v>
      </c>
      <c r="M1305" s="84">
        <v>45657</v>
      </c>
      <c r="N1305" s="68">
        <f t="shared" si="74"/>
        <v>0</v>
      </c>
      <c r="O1305" s="85" t="s">
        <v>149</v>
      </c>
      <c r="P1305" s="86" t="s">
        <v>162</v>
      </c>
      <c r="Q1305" s="86" t="s">
        <v>163</v>
      </c>
    </row>
    <row r="1306" spans="1:17" ht="15.75" x14ac:dyDescent="0.25">
      <c r="A1306" s="34" t="s">
        <v>147</v>
      </c>
      <c r="B1306" s="12" t="str">
        <f t="shared" si="76"/>
        <v>KribiValencia40</v>
      </c>
      <c r="C1306" s="13" t="str">
        <f>VLOOKUP(D1306,[1]equiv!$A:$B,2,FALSE)</f>
        <v>CAM</v>
      </c>
      <c r="D1306" s="81" t="s">
        <v>237</v>
      </c>
      <c r="E1306" s="82" t="s">
        <v>35</v>
      </c>
      <c r="F1306" s="83">
        <v>40</v>
      </c>
      <c r="G1306" s="12">
        <v>3337</v>
      </c>
      <c r="H1306" s="32" t="s">
        <v>47</v>
      </c>
      <c r="I1306" s="12" t="s">
        <v>20</v>
      </c>
      <c r="J1306" s="46">
        <v>0</v>
      </c>
      <c r="K1306" s="45">
        <f t="shared" si="75"/>
        <v>3337</v>
      </c>
      <c r="L1306" s="82" t="s">
        <v>239</v>
      </c>
      <c r="M1306" s="84">
        <v>45657</v>
      </c>
      <c r="N1306" s="68">
        <f t="shared" si="74"/>
        <v>0</v>
      </c>
      <c r="O1306" s="85" t="s">
        <v>149</v>
      </c>
      <c r="P1306" s="86" t="s">
        <v>162</v>
      </c>
      <c r="Q1306" s="86" t="s">
        <v>163</v>
      </c>
    </row>
    <row r="1307" spans="1:17" ht="15.75" x14ac:dyDescent="0.25">
      <c r="A1307" s="34" t="s">
        <v>139</v>
      </c>
      <c r="B1307" s="12" t="str">
        <f t="shared" si="76"/>
        <v>LagosAmsterdam20</v>
      </c>
      <c r="C1307" s="13" t="str">
        <f>VLOOKUP(D1307,[1]equiv!$A:$B,2,FALSE)</f>
        <v>NIG</v>
      </c>
      <c r="D1307" s="81" t="s">
        <v>240</v>
      </c>
      <c r="E1307" s="82" t="s">
        <v>25</v>
      </c>
      <c r="F1307" s="83">
        <v>20</v>
      </c>
      <c r="G1307" s="12">
        <v>946</v>
      </c>
      <c r="H1307" s="32">
        <v>135</v>
      </c>
      <c r="I1307" s="12" t="s">
        <v>20</v>
      </c>
      <c r="J1307" s="46">
        <v>0</v>
      </c>
      <c r="K1307" s="45">
        <f t="shared" si="75"/>
        <v>1081</v>
      </c>
      <c r="L1307" s="82" t="s">
        <v>160</v>
      </c>
      <c r="M1307" s="84">
        <v>45657</v>
      </c>
      <c r="N1307" s="68">
        <f t="shared" si="74"/>
        <v>1</v>
      </c>
      <c r="O1307" s="85" t="s">
        <v>141</v>
      </c>
      <c r="P1307" s="86" t="s">
        <v>142</v>
      </c>
      <c r="Q1307" s="86" t="s">
        <v>143</v>
      </c>
    </row>
    <row r="1308" spans="1:17" ht="15.75" x14ac:dyDescent="0.25">
      <c r="A1308" s="34" t="s">
        <v>139</v>
      </c>
      <c r="B1308" s="12" t="str">
        <f t="shared" si="76"/>
        <v>LagosAmsterdam40</v>
      </c>
      <c r="C1308" s="13" t="str">
        <f>VLOOKUP(D1308,[1]equiv!$A:$B,2,FALSE)</f>
        <v>NIG</v>
      </c>
      <c r="D1308" s="81" t="s">
        <v>240</v>
      </c>
      <c r="E1308" s="82" t="s">
        <v>25</v>
      </c>
      <c r="F1308" s="83">
        <v>40</v>
      </c>
      <c r="G1308" s="12">
        <v>1327</v>
      </c>
      <c r="H1308" s="32">
        <v>135</v>
      </c>
      <c r="I1308" s="12" t="s">
        <v>20</v>
      </c>
      <c r="J1308" s="46">
        <v>0</v>
      </c>
      <c r="K1308" s="45">
        <f t="shared" si="75"/>
        <v>1462</v>
      </c>
      <c r="L1308" s="82" t="s">
        <v>160</v>
      </c>
      <c r="M1308" s="84">
        <v>45657</v>
      </c>
      <c r="N1308" s="68">
        <f t="shared" ref="N1308:N1371" si="77">IF(H1308="not included",0,1)</f>
        <v>1</v>
      </c>
      <c r="O1308" s="85" t="s">
        <v>141</v>
      </c>
      <c r="P1308" s="86" t="s">
        <v>142</v>
      </c>
      <c r="Q1308" s="86" t="s">
        <v>143</v>
      </c>
    </row>
    <row r="1309" spans="1:17" ht="15.75" x14ac:dyDescent="0.25">
      <c r="A1309" s="34" t="s">
        <v>139</v>
      </c>
      <c r="B1309" s="12" t="str">
        <f t="shared" si="76"/>
        <v>LagosAntwerp20</v>
      </c>
      <c r="C1309" s="13" t="str">
        <f>VLOOKUP(D1309,[1]equiv!$A:$B,2,FALSE)</f>
        <v>NIG</v>
      </c>
      <c r="D1309" s="81" t="s">
        <v>240</v>
      </c>
      <c r="E1309" s="82" t="s">
        <v>19</v>
      </c>
      <c r="F1309" s="83">
        <v>20</v>
      </c>
      <c r="G1309" s="12">
        <v>921</v>
      </c>
      <c r="H1309" s="32">
        <v>135</v>
      </c>
      <c r="I1309" s="12" t="s">
        <v>20</v>
      </c>
      <c r="J1309" s="46">
        <v>0</v>
      </c>
      <c r="K1309" s="45">
        <f t="shared" ref="K1309:K1372" si="78">+IF(H1309="not included",G1309,G1309+H1309)</f>
        <v>1056</v>
      </c>
      <c r="L1309" s="82" t="s">
        <v>176</v>
      </c>
      <c r="M1309" s="84">
        <v>45657</v>
      </c>
      <c r="N1309" s="68">
        <f t="shared" si="77"/>
        <v>1</v>
      </c>
      <c r="O1309" s="87" t="s">
        <v>141</v>
      </c>
      <c r="P1309" s="86" t="s">
        <v>142</v>
      </c>
      <c r="Q1309" s="86" t="s">
        <v>159</v>
      </c>
    </row>
    <row r="1310" spans="1:17" ht="15.75" x14ac:dyDescent="0.25">
      <c r="A1310" s="34" t="s">
        <v>139</v>
      </c>
      <c r="B1310" s="12" t="str">
        <f t="shared" si="76"/>
        <v>LagosAntwerp40</v>
      </c>
      <c r="C1310" s="13" t="str">
        <f>VLOOKUP(D1310,[1]equiv!$A:$B,2,FALSE)</f>
        <v>NIG</v>
      </c>
      <c r="D1310" s="81" t="s">
        <v>240</v>
      </c>
      <c r="E1310" s="82" t="s">
        <v>19</v>
      </c>
      <c r="F1310" s="83">
        <v>40</v>
      </c>
      <c r="G1310" s="12">
        <v>1277</v>
      </c>
      <c r="H1310" s="32">
        <v>135</v>
      </c>
      <c r="I1310" s="12" t="s">
        <v>20</v>
      </c>
      <c r="J1310" s="46">
        <v>0</v>
      </c>
      <c r="K1310" s="45">
        <f t="shared" si="78"/>
        <v>1412</v>
      </c>
      <c r="L1310" s="82" t="s">
        <v>176</v>
      </c>
      <c r="M1310" s="84">
        <v>45657</v>
      </c>
      <c r="N1310" s="68">
        <f t="shared" si="77"/>
        <v>1</v>
      </c>
      <c r="O1310" s="87" t="s">
        <v>141</v>
      </c>
      <c r="P1310" s="86" t="s">
        <v>142</v>
      </c>
      <c r="Q1310" s="86" t="s">
        <v>159</v>
      </c>
    </row>
    <row r="1311" spans="1:17" ht="15.75" x14ac:dyDescent="0.25">
      <c r="A1311" s="34" t="s">
        <v>139</v>
      </c>
      <c r="B1311" s="12" t="str">
        <f t="shared" si="76"/>
        <v>LagosHamburg20</v>
      </c>
      <c r="C1311" s="13" t="str">
        <f>VLOOKUP(D1311,[1]equiv!$A:$B,2,FALSE)</f>
        <v>NIG</v>
      </c>
      <c r="D1311" s="81" t="s">
        <v>240</v>
      </c>
      <c r="E1311" s="82" t="s">
        <v>29</v>
      </c>
      <c r="F1311" s="83">
        <v>20</v>
      </c>
      <c r="G1311" s="12">
        <v>946</v>
      </c>
      <c r="H1311" s="32">
        <v>135</v>
      </c>
      <c r="I1311" s="12" t="s">
        <v>20</v>
      </c>
      <c r="J1311" s="46">
        <v>0</v>
      </c>
      <c r="K1311" s="45">
        <f t="shared" si="78"/>
        <v>1081</v>
      </c>
      <c r="L1311" s="82" t="s">
        <v>176</v>
      </c>
      <c r="M1311" s="84">
        <v>45657</v>
      </c>
      <c r="N1311" s="68">
        <f t="shared" si="77"/>
        <v>1</v>
      </c>
      <c r="O1311" s="87" t="s">
        <v>141</v>
      </c>
      <c r="P1311" s="86" t="s">
        <v>142</v>
      </c>
      <c r="Q1311" s="86" t="s">
        <v>175</v>
      </c>
    </row>
    <row r="1312" spans="1:17" ht="15.75" x14ac:dyDescent="0.25">
      <c r="A1312" s="34" t="s">
        <v>139</v>
      </c>
      <c r="B1312" s="12" t="str">
        <f t="shared" si="76"/>
        <v>LagosHamburg40</v>
      </c>
      <c r="C1312" s="13" t="str">
        <f>VLOOKUP(D1312,[1]equiv!$A:$B,2,FALSE)</f>
        <v>NIG</v>
      </c>
      <c r="D1312" s="81" t="s">
        <v>240</v>
      </c>
      <c r="E1312" s="82" t="s">
        <v>29</v>
      </c>
      <c r="F1312" s="83">
        <v>40</v>
      </c>
      <c r="G1312" s="12">
        <v>1327</v>
      </c>
      <c r="H1312" s="32">
        <v>135</v>
      </c>
      <c r="I1312" s="12" t="s">
        <v>20</v>
      </c>
      <c r="J1312" s="46">
        <v>0</v>
      </c>
      <c r="K1312" s="45">
        <f t="shared" si="78"/>
        <v>1462</v>
      </c>
      <c r="L1312" s="82" t="s">
        <v>176</v>
      </c>
      <c r="M1312" s="84">
        <v>45657</v>
      </c>
      <c r="N1312" s="68">
        <f t="shared" si="77"/>
        <v>1</v>
      </c>
      <c r="O1312" s="87" t="s">
        <v>141</v>
      </c>
      <c r="P1312" s="86" t="s">
        <v>142</v>
      </c>
      <c r="Q1312" s="86" t="s">
        <v>175</v>
      </c>
    </row>
    <row r="1313" spans="1:17" ht="15.75" x14ac:dyDescent="0.25">
      <c r="A1313" s="34" t="s">
        <v>139</v>
      </c>
      <c r="B1313" s="12" t="str">
        <f t="shared" si="76"/>
        <v>LagosValencia20</v>
      </c>
      <c r="C1313" s="13" t="str">
        <f>VLOOKUP(D1313,[1]equiv!$A:$B,2,FALSE)</f>
        <v>NIG</v>
      </c>
      <c r="D1313" s="81" t="s">
        <v>240</v>
      </c>
      <c r="E1313" s="82" t="s">
        <v>35</v>
      </c>
      <c r="F1313" s="83">
        <v>20</v>
      </c>
      <c r="G1313" s="12">
        <v>921</v>
      </c>
      <c r="H1313" s="32">
        <v>135</v>
      </c>
      <c r="I1313" s="12" t="s">
        <v>20</v>
      </c>
      <c r="J1313" s="46">
        <v>0</v>
      </c>
      <c r="K1313" s="45">
        <f t="shared" si="78"/>
        <v>1056</v>
      </c>
      <c r="L1313" s="82" t="s">
        <v>145</v>
      </c>
      <c r="M1313" s="84">
        <v>45657</v>
      </c>
      <c r="N1313" s="68">
        <f t="shared" si="77"/>
        <v>1</v>
      </c>
      <c r="O1313" s="87" t="s">
        <v>141</v>
      </c>
      <c r="P1313" s="86" t="s">
        <v>142</v>
      </c>
      <c r="Q1313" s="86" t="s">
        <v>163</v>
      </c>
    </row>
    <row r="1314" spans="1:17" ht="15.75" x14ac:dyDescent="0.25">
      <c r="A1314" s="34" t="s">
        <v>139</v>
      </c>
      <c r="B1314" s="12" t="str">
        <f t="shared" si="76"/>
        <v>LagosValencia40</v>
      </c>
      <c r="C1314" s="13" t="str">
        <f>VLOOKUP(D1314,[1]equiv!$A:$B,2,FALSE)</f>
        <v>NIG</v>
      </c>
      <c r="D1314" s="81" t="s">
        <v>240</v>
      </c>
      <c r="E1314" s="82" t="s">
        <v>35</v>
      </c>
      <c r="F1314" s="83">
        <v>40</v>
      </c>
      <c r="G1314" s="12">
        <v>1277</v>
      </c>
      <c r="H1314" s="32">
        <v>135</v>
      </c>
      <c r="I1314" s="12" t="s">
        <v>20</v>
      </c>
      <c r="J1314" s="46">
        <v>0</v>
      </c>
      <c r="K1314" s="45">
        <f t="shared" si="78"/>
        <v>1412</v>
      </c>
      <c r="L1314" s="82" t="s">
        <v>145</v>
      </c>
      <c r="M1314" s="84">
        <v>45657</v>
      </c>
      <c r="N1314" s="68">
        <f t="shared" si="77"/>
        <v>1</v>
      </c>
      <c r="O1314" s="85" t="s">
        <v>141</v>
      </c>
      <c r="P1314" s="86" t="s">
        <v>142</v>
      </c>
      <c r="Q1314" s="86" t="s">
        <v>163</v>
      </c>
    </row>
    <row r="1315" spans="1:17" ht="15.75" x14ac:dyDescent="0.25">
      <c r="A1315" s="34" t="s">
        <v>152</v>
      </c>
      <c r="B1315" s="12" t="str">
        <f t="shared" si="76"/>
        <v>LomeBatam40</v>
      </c>
      <c r="C1315" s="13" t="str">
        <f>VLOOKUP(D1315,[1]equiv!$A:$B,2,FALSE)</f>
        <v>TOG</v>
      </c>
      <c r="D1315" s="81" t="s">
        <v>83</v>
      </c>
      <c r="E1315" s="82" t="s">
        <v>36</v>
      </c>
      <c r="F1315" s="83">
        <v>40</v>
      </c>
      <c r="G1315" s="12">
        <v>795</v>
      </c>
      <c r="H1315" s="32" t="s">
        <v>47</v>
      </c>
      <c r="I1315" s="12" t="s">
        <v>32</v>
      </c>
      <c r="J1315" s="46">
        <v>0</v>
      </c>
      <c r="K1315" s="45">
        <f t="shared" si="78"/>
        <v>795</v>
      </c>
      <c r="L1315" s="82" t="s">
        <v>148</v>
      </c>
      <c r="M1315" s="84">
        <v>45657</v>
      </c>
      <c r="N1315" s="68">
        <f t="shared" si="77"/>
        <v>0</v>
      </c>
      <c r="O1315" s="85" t="s">
        <v>24</v>
      </c>
      <c r="P1315" s="86" t="s">
        <v>168</v>
      </c>
      <c r="Q1315" s="86" t="s">
        <v>169</v>
      </c>
    </row>
    <row r="1316" spans="1:17" ht="15.75" x14ac:dyDescent="0.25">
      <c r="A1316" s="34" t="s">
        <v>152</v>
      </c>
      <c r="B1316" s="12" t="str">
        <f t="shared" si="76"/>
        <v>LomeJakarta40</v>
      </c>
      <c r="C1316" s="13" t="str">
        <f>VLOOKUP(D1316,[1]equiv!$A:$B,2,FALSE)</f>
        <v>TOG</v>
      </c>
      <c r="D1316" s="81" t="s">
        <v>83</v>
      </c>
      <c r="E1316" s="82" t="s">
        <v>114</v>
      </c>
      <c r="F1316" s="83">
        <v>40</v>
      </c>
      <c r="G1316" s="12">
        <v>745</v>
      </c>
      <c r="H1316" s="32" t="s">
        <v>47</v>
      </c>
      <c r="I1316" s="12" t="s">
        <v>32</v>
      </c>
      <c r="J1316" s="46">
        <v>0</v>
      </c>
      <c r="K1316" s="45">
        <f t="shared" si="78"/>
        <v>745</v>
      </c>
      <c r="L1316" s="82" t="s">
        <v>148</v>
      </c>
      <c r="M1316" s="84">
        <v>45657</v>
      </c>
      <c r="N1316" s="68">
        <f t="shared" si="77"/>
        <v>0</v>
      </c>
      <c r="O1316" s="87" t="s">
        <v>24</v>
      </c>
      <c r="P1316" s="86" t="s">
        <v>168</v>
      </c>
      <c r="Q1316" s="86" t="s">
        <v>169</v>
      </c>
    </row>
    <row r="1317" spans="1:17" ht="15.75" x14ac:dyDescent="0.25">
      <c r="A1317" s="34" t="s">
        <v>152</v>
      </c>
      <c r="B1317" s="12" t="str">
        <f t="shared" si="76"/>
        <v>LomePasir Gudang40</v>
      </c>
      <c r="C1317" s="13" t="str">
        <f>VLOOKUP(D1317,[1]equiv!$A:$B,2,FALSE)</f>
        <v>TOG</v>
      </c>
      <c r="D1317" s="81" t="s">
        <v>83</v>
      </c>
      <c r="E1317" s="82" t="s">
        <v>38</v>
      </c>
      <c r="F1317" s="83">
        <v>40</v>
      </c>
      <c r="G1317" s="12">
        <v>925</v>
      </c>
      <c r="H1317" s="32" t="s">
        <v>47</v>
      </c>
      <c r="I1317" s="12" t="s">
        <v>32</v>
      </c>
      <c r="J1317" s="46">
        <v>0</v>
      </c>
      <c r="K1317" s="45">
        <f t="shared" si="78"/>
        <v>925</v>
      </c>
      <c r="L1317" s="82" t="s">
        <v>148</v>
      </c>
      <c r="M1317" s="84">
        <v>45657</v>
      </c>
      <c r="N1317" s="68">
        <f t="shared" si="77"/>
        <v>0</v>
      </c>
      <c r="O1317" s="87" t="s">
        <v>24</v>
      </c>
      <c r="P1317" s="86" t="s">
        <v>177</v>
      </c>
      <c r="Q1317" s="86" t="s">
        <v>169</v>
      </c>
    </row>
    <row r="1318" spans="1:17" ht="15.75" x14ac:dyDescent="0.25">
      <c r="A1318" s="34" t="s">
        <v>144</v>
      </c>
      <c r="B1318" s="12" t="str">
        <f t="shared" si="76"/>
        <v>LomePasir Gudang40</v>
      </c>
      <c r="C1318" s="13" t="str">
        <f>VLOOKUP(D1318,[1]equiv!$A:$B,2,FALSE)</f>
        <v>TOG</v>
      </c>
      <c r="D1318" s="81" t="s">
        <v>83</v>
      </c>
      <c r="E1318" s="82" t="s">
        <v>38</v>
      </c>
      <c r="F1318" s="83">
        <v>40</v>
      </c>
      <c r="G1318" s="12">
        <v>915</v>
      </c>
      <c r="H1318" s="32" t="s">
        <v>47</v>
      </c>
      <c r="I1318" s="12" t="s">
        <v>32</v>
      </c>
      <c r="J1318" s="46">
        <v>0</v>
      </c>
      <c r="K1318" s="45">
        <f t="shared" si="78"/>
        <v>915</v>
      </c>
      <c r="L1318" s="82" t="s">
        <v>215</v>
      </c>
      <c r="M1318" s="84">
        <v>45657</v>
      </c>
      <c r="N1318" s="68">
        <f t="shared" si="77"/>
        <v>0</v>
      </c>
      <c r="O1318" s="87" t="s">
        <v>129</v>
      </c>
      <c r="P1318" s="86" t="s">
        <v>161</v>
      </c>
      <c r="Q1318" s="86" t="s">
        <v>166</v>
      </c>
    </row>
    <row r="1319" spans="1:17" ht="15.75" x14ac:dyDescent="0.25">
      <c r="A1319" s="34" t="s">
        <v>144</v>
      </c>
      <c r="B1319" s="12" t="str">
        <f t="shared" si="76"/>
        <v>LomeSurabaya40</v>
      </c>
      <c r="C1319" s="13" t="str">
        <f>VLOOKUP(D1319,[1]equiv!$A:$B,2,FALSE)</f>
        <v>TOG</v>
      </c>
      <c r="D1319" s="81" t="s">
        <v>83</v>
      </c>
      <c r="E1319" s="82" t="s">
        <v>40</v>
      </c>
      <c r="F1319" s="83">
        <v>40</v>
      </c>
      <c r="G1319" s="12">
        <v>915</v>
      </c>
      <c r="H1319" s="32" t="s">
        <v>47</v>
      </c>
      <c r="I1319" s="12" t="s">
        <v>32</v>
      </c>
      <c r="J1319" s="46">
        <v>0</v>
      </c>
      <c r="K1319" s="45">
        <f t="shared" si="78"/>
        <v>915</v>
      </c>
      <c r="L1319" s="82" t="s">
        <v>228</v>
      </c>
      <c r="M1319" s="84">
        <v>45657</v>
      </c>
      <c r="N1319" s="68">
        <f t="shared" si="77"/>
        <v>0</v>
      </c>
      <c r="O1319" s="87" t="s">
        <v>129</v>
      </c>
      <c r="P1319" s="86" t="s">
        <v>161</v>
      </c>
      <c r="Q1319" s="86" t="s">
        <v>166</v>
      </c>
    </row>
    <row r="1320" spans="1:17" ht="15.75" x14ac:dyDescent="0.25">
      <c r="A1320" s="34" t="s">
        <v>152</v>
      </c>
      <c r="B1320" s="12" t="str">
        <f t="shared" si="76"/>
        <v>LomeSurabaya40</v>
      </c>
      <c r="C1320" s="13" t="str">
        <f>VLOOKUP(D1320,[1]equiv!$A:$B,2,FALSE)</f>
        <v>TOG</v>
      </c>
      <c r="D1320" s="81" t="s">
        <v>83</v>
      </c>
      <c r="E1320" s="82" t="s">
        <v>40</v>
      </c>
      <c r="F1320" s="83">
        <v>40</v>
      </c>
      <c r="G1320" s="12">
        <v>1105</v>
      </c>
      <c r="H1320" s="32" t="s">
        <v>47</v>
      </c>
      <c r="I1320" s="12" t="s">
        <v>32</v>
      </c>
      <c r="J1320" s="46">
        <v>0</v>
      </c>
      <c r="K1320" s="45">
        <f t="shared" si="78"/>
        <v>1105</v>
      </c>
      <c r="L1320" s="82" t="s">
        <v>148</v>
      </c>
      <c r="M1320" s="84">
        <v>45657</v>
      </c>
      <c r="N1320" s="68">
        <f t="shared" si="77"/>
        <v>0</v>
      </c>
      <c r="O1320" s="87" t="s">
        <v>24</v>
      </c>
      <c r="P1320" s="86" t="s">
        <v>168</v>
      </c>
      <c r="Q1320" s="86" t="s">
        <v>169</v>
      </c>
    </row>
    <row r="1321" spans="1:17" ht="15.75" x14ac:dyDescent="0.25">
      <c r="A1321" s="34" t="s">
        <v>147</v>
      </c>
      <c r="B1321" s="12" t="str">
        <f t="shared" si="76"/>
        <v>MatadiAmsterdam20</v>
      </c>
      <c r="C1321" s="13" t="str">
        <f>VLOOKUP(D1321,[1]equiv!$A:$B,2,FALSE)</f>
        <v>CONG</v>
      </c>
      <c r="D1321" s="81" t="s">
        <v>84</v>
      </c>
      <c r="E1321" s="82" t="s">
        <v>25</v>
      </c>
      <c r="F1321" s="83">
        <v>20</v>
      </c>
      <c r="G1321" s="12">
        <v>1183</v>
      </c>
      <c r="H1321" s="32" t="s">
        <v>47</v>
      </c>
      <c r="I1321" s="12" t="s">
        <v>20</v>
      </c>
      <c r="J1321" s="46">
        <v>0</v>
      </c>
      <c r="K1321" s="45">
        <f t="shared" si="78"/>
        <v>1183</v>
      </c>
      <c r="L1321" s="82" t="s">
        <v>208</v>
      </c>
      <c r="M1321" s="84">
        <v>45657</v>
      </c>
      <c r="N1321" s="68">
        <f t="shared" si="77"/>
        <v>0</v>
      </c>
      <c r="O1321" s="87" t="s">
        <v>149</v>
      </c>
      <c r="P1321" s="86" t="s">
        <v>205</v>
      </c>
      <c r="Q1321" s="86" t="s">
        <v>206</v>
      </c>
    </row>
    <row r="1322" spans="1:17" ht="15.75" x14ac:dyDescent="0.25">
      <c r="A1322" s="34" t="s">
        <v>147</v>
      </c>
      <c r="B1322" s="12" t="str">
        <f t="shared" si="76"/>
        <v>MatadiAmsterdam40</v>
      </c>
      <c r="C1322" s="13" t="str">
        <f>VLOOKUP(D1322,[1]equiv!$A:$B,2,FALSE)</f>
        <v>CONG</v>
      </c>
      <c r="D1322" s="81" t="s">
        <v>84</v>
      </c>
      <c r="E1322" s="82" t="s">
        <v>25</v>
      </c>
      <c r="F1322" s="83">
        <v>40</v>
      </c>
      <c r="G1322" s="12">
        <v>1361</v>
      </c>
      <c r="H1322" s="32" t="s">
        <v>47</v>
      </c>
      <c r="I1322" s="12" t="s">
        <v>20</v>
      </c>
      <c r="J1322" s="46">
        <v>0</v>
      </c>
      <c r="K1322" s="45">
        <f t="shared" si="78"/>
        <v>1361</v>
      </c>
      <c r="L1322" s="82" t="s">
        <v>208</v>
      </c>
      <c r="M1322" s="84">
        <v>45657</v>
      </c>
      <c r="N1322" s="68">
        <f t="shared" si="77"/>
        <v>0</v>
      </c>
      <c r="O1322" s="87" t="s">
        <v>149</v>
      </c>
      <c r="P1322" s="86" t="s">
        <v>205</v>
      </c>
      <c r="Q1322" s="86" t="s">
        <v>206</v>
      </c>
    </row>
    <row r="1323" spans="1:17" ht="15.75" x14ac:dyDescent="0.25">
      <c r="A1323" s="34" t="s">
        <v>147</v>
      </c>
      <c r="B1323" s="12" t="str">
        <f t="shared" si="76"/>
        <v>MatadiAntwerp20</v>
      </c>
      <c r="C1323" s="13" t="str">
        <f>VLOOKUP(D1323,[1]equiv!$A:$B,2,FALSE)</f>
        <v>CONG</v>
      </c>
      <c r="D1323" s="81" t="s">
        <v>84</v>
      </c>
      <c r="E1323" s="82" t="s">
        <v>19</v>
      </c>
      <c r="F1323" s="83">
        <v>20</v>
      </c>
      <c r="G1323" s="12">
        <v>962</v>
      </c>
      <c r="H1323" s="32" t="s">
        <v>47</v>
      </c>
      <c r="I1323" s="12" t="s">
        <v>20</v>
      </c>
      <c r="J1323" s="46">
        <v>0</v>
      </c>
      <c r="K1323" s="45">
        <f t="shared" si="78"/>
        <v>962</v>
      </c>
      <c r="L1323" s="82" t="s">
        <v>213</v>
      </c>
      <c r="M1323" s="84">
        <v>45657</v>
      </c>
      <c r="N1323" s="68">
        <f t="shared" si="77"/>
        <v>0</v>
      </c>
      <c r="O1323" s="87" t="s">
        <v>149</v>
      </c>
      <c r="P1323" s="86" t="s">
        <v>150</v>
      </c>
      <c r="Q1323" s="86" t="s">
        <v>151</v>
      </c>
    </row>
    <row r="1324" spans="1:17" ht="15.75" x14ac:dyDescent="0.25">
      <c r="A1324" s="34" t="s">
        <v>147</v>
      </c>
      <c r="B1324" s="12" t="str">
        <f t="shared" si="76"/>
        <v>MatadiAntwerp40</v>
      </c>
      <c r="C1324" s="13" t="str">
        <f>VLOOKUP(D1324,[1]equiv!$A:$B,2,FALSE)</f>
        <v>CONG</v>
      </c>
      <c r="D1324" s="81" t="s">
        <v>84</v>
      </c>
      <c r="E1324" s="82" t="s">
        <v>19</v>
      </c>
      <c r="F1324" s="83">
        <v>40</v>
      </c>
      <c r="G1324" s="12">
        <v>1081</v>
      </c>
      <c r="H1324" s="32" t="s">
        <v>47</v>
      </c>
      <c r="I1324" s="12" t="s">
        <v>20</v>
      </c>
      <c r="J1324" s="46">
        <v>0</v>
      </c>
      <c r="K1324" s="45">
        <f t="shared" si="78"/>
        <v>1081</v>
      </c>
      <c r="L1324" s="82" t="s">
        <v>213</v>
      </c>
      <c r="M1324" s="84">
        <v>45657</v>
      </c>
      <c r="N1324" s="68">
        <f t="shared" si="77"/>
        <v>0</v>
      </c>
      <c r="O1324" s="87" t="s">
        <v>149</v>
      </c>
      <c r="P1324" s="86" t="s">
        <v>150</v>
      </c>
      <c r="Q1324" s="86" t="s">
        <v>151</v>
      </c>
    </row>
    <row r="1325" spans="1:17" ht="15.75" x14ac:dyDescent="0.25">
      <c r="A1325" s="34" t="s">
        <v>147</v>
      </c>
      <c r="B1325" s="12" t="str">
        <f t="shared" si="76"/>
        <v>MatadiBarcelona20</v>
      </c>
      <c r="C1325" s="13" t="str">
        <f>VLOOKUP(D1325,[1]equiv!$A:$B,2,FALSE)</f>
        <v>CONG</v>
      </c>
      <c r="D1325" s="81" t="s">
        <v>84</v>
      </c>
      <c r="E1325" s="82" t="s">
        <v>23</v>
      </c>
      <c r="F1325" s="83">
        <v>20</v>
      </c>
      <c r="G1325" s="12">
        <v>1033</v>
      </c>
      <c r="H1325" s="32" t="s">
        <v>47</v>
      </c>
      <c r="I1325" s="12" t="s">
        <v>20</v>
      </c>
      <c r="J1325" s="46">
        <v>0</v>
      </c>
      <c r="K1325" s="45">
        <f t="shared" si="78"/>
        <v>1033</v>
      </c>
      <c r="L1325" s="82" t="s">
        <v>181</v>
      </c>
      <c r="M1325" s="84">
        <v>45657</v>
      </c>
      <c r="N1325" s="68">
        <f t="shared" si="77"/>
        <v>0</v>
      </c>
      <c r="O1325" s="87" t="s">
        <v>149</v>
      </c>
      <c r="P1325" s="86" t="s">
        <v>162</v>
      </c>
      <c r="Q1325" s="86" t="s">
        <v>163</v>
      </c>
    </row>
    <row r="1326" spans="1:17" ht="15.75" x14ac:dyDescent="0.25">
      <c r="A1326" s="34" t="s">
        <v>147</v>
      </c>
      <c r="B1326" s="12" t="str">
        <f t="shared" si="76"/>
        <v>MatadiBarcelona40</v>
      </c>
      <c r="C1326" s="13" t="str">
        <f>VLOOKUP(D1326,[1]equiv!$A:$B,2,FALSE)</f>
        <v>CONG</v>
      </c>
      <c r="D1326" s="81" t="s">
        <v>84</v>
      </c>
      <c r="E1326" s="82" t="s">
        <v>23</v>
      </c>
      <c r="F1326" s="83">
        <v>40</v>
      </c>
      <c r="G1326" s="12">
        <v>1276</v>
      </c>
      <c r="H1326" s="32" t="s">
        <v>47</v>
      </c>
      <c r="I1326" s="12" t="s">
        <v>20</v>
      </c>
      <c r="J1326" s="46">
        <v>0</v>
      </c>
      <c r="K1326" s="45">
        <f t="shared" si="78"/>
        <v>1276</v>
      </c>
      <c r="L1326" s="82" t="s">
        <v>181</v>
      </c>
      <c r="M1326" s="84">
        <v>45657</v>
      </c>
      <c r="N1326" s="68">
        <f t="shared" si="77"/>
        <v>0</v>
      </c>
      <c r="O1326" s="87" t="s">
        <v>149</v>
      </c>
      <c r="P1326" s="86" t="s">
        <v>162</v>
      </c>
      <c r="Q1326" s="86" t="s">
        <v>163</v>
      </c>
    </row>
    <row r="1327" spans="1:17" ht="15.75" x14ac:dyDescent="0.25">
      <c r="A1327" s="34" t="s">
        <v>147</v>
      </c>
      <c r="B1327" s="12" t="str">
        <f t="shared" si="76"/>
        <v>MatadiBatam20</v>
      </c>
      <c r="C1327" s="13" t="str">
        <f>VLOOKUP(D1327,[1]equiv!$A:$B,2,FALSE)</f>
        <v>CONG</v>
      </c>
      <c r="D1327" s="81" t="s">
        <v>84</v>
      </c>
      <c r="E1327" s="82" t="s">
        <v>36</v>
      </c>
      <c r="F1327" s="83">
        <v>20</v>
      </c>
      <c r="G1327" s="12">
        <v>1428</v>
      </c>
      <c r="H1327" s="32" t="s">
        <v>47</v>
      </c>
      <c r="I1327" s="12" t="s">
        <v>32</v>
      </c>
      <c r="J1327" s="46">
        <v>0</v>
      </c>
      <c r="K1327" s="45">
        <f t="shared" si="78"/>
        <v>1428</v>
      </c>
      <c r="L1327" s="82" t="s">
        <v>179</v>
      </c>
      <c r="M1327" s="84">
        <v>45657</v>
      </c>
      <c r="N1327" s="68">
        <f t="shared" si="77"/>
        <v>0</v>
      </c>
      <c r="O1327" s="87" t="s">
        <v>149</v>
      </c>
      <c r="P1327" s="86" t="s">
        <v>137</v>
      </c>
      <c r="Q1327" s="86" t="s">
        <v>163</v>
      </c>
    </row>
    <row r="1328" spans="1:17" ht="15.75" x14ac:dyDescent="0.25">
      <c r="A1328" s="34" t="s">
        <v>147</v>
      </c>
      <c r="B1328" s="12" t="str">
        <f t="shared" si="76"/>
        <v>MatadiBatam40</v>
      </c>
      <c r="C1328" s="13" t="str">
        <f>VLOOKUP(D1328,[1]equiv!$A:$B,2,FALSE)</f>
        <v>CONG</v>
      </c>
      <c r="D1328" s="81" t="s">
        <v>84</v>
      </c>
      <c r="E1328" s="82" t="s">
        <v>36</v>
      </c>
      <c r="F1328" s="83">
        <v>40</v>
      </c>
      <c r="G1328" s="12">
        <v>1929</v>
      </c>
      <c r="H1328" s="32" t="s">
        <v>47</v>
      </c>
      <c r="I1328" s="12" t="s">
        <v>32</v>
      </c>
      <c r="J1328" s="46">
        <v>0</v>
      </c>
      <c r="K1328" s="45">
        <f t="shared" si="78"/>
        <v>1929</v>
      </c>
      <c r="L1328" s="82" t="s">
        <v>179</v>
      </c>
      <c r="M1328" s="84">
        <v>45657</v>
      </c>
      <c r="N1328" s="68">
        <f t="shared" si="77"/>
        <v>0</v>
      </c>
      <c r="O1328" s="85" t="s">
        <v>149</v>
      </c>
      <c r="P1328" s="86" t="s">
        <v>137</v>
      </c>
      <c r="Q1328" s="86" t="s">
        <v>163</v>
      </c>
    </row>
    <row r="1329" spans="1:17" ht="15.75" x14ac:dyDescent="0.25">
      <c r="A1329" s="34" t="s">
        <v>147</v>
      </c>
      <c r="B1329" s="12" t="str">
        <f t="shared" si="76"/>
        <v>MatadiHamburg20</v>
      </c>
      <c r="C1329" s="13" t="str">
        <f>VLOOKUP(D1329,[1]equiv!$A:$B,2,FALSE)</f>
        <v>CONG</v>
      </c>
      <c r="D1329" s="81" t="s">
        <v>84</v>
      </c>
      <c r="E1329" s="82" t="s">
        <v>29</v>
      </c>
      <c r="F1329" s="83">
        <v>20</v>
      </c>
      <c r="G1329" s="12">
        <v>1143</v>
      </c>
      <c r="H1329" s="32" t="s">
        <v>47</v>
      </c>
      <c r="I1329" s="12" t="s">
        <v>20</v>
      </c>
      <c r="J1329" s="46">
        <v>0</v>
      </c>
      <c r="K1329" s="45">
        <f t="shared" si="78"/>
        <v>1143</v>
      </c>
      <c r="L1329" s="82" t="s">
        <v>228</v>
      </c>
      <c r="M1329" s="84">
        <v>45657</v>
      </c>
      <c r="N1329" s="68">
        <f t="shared" si="77"/>
        <v>0</v>
      </c>
      <c r="O1329" s="87" t="s">
        <v>149</v>
      </c>
      <c r="P1329" s="86" t="s">
        <v>150</v>
      </c>
      <c r="Q1329" s="86" t="s">
        <v>151</v>
      </c>
    </row>
    <row r="1330" spans="1:17" ht="15.75" x14ac:dyDescent="0.25">
      <c r="A1330" s="34" t="s">
        <v>147</v>
      </c>
      <c r="B1330" s="12" t="str">
        <f t="shared" si="76"/>
        <v>MatadiHamburg40</v>
      </c>
      <c r="C1330" s="13" t="str">
        <f>VLOOKUP(D1330,[1]equiv!$A:$B,2,FALSE)</f>
        <v>CONG</v>
      </c>
      <c r="D1330" s="81" t="s">
        <v>84</v>
      </c>
      <c r="E1330" s="82" t="s">
        <v>29</v>
      </c>
      <c r="F1330" s="83">
        <v>40</v>
      </c>
      <c r="G1330" s="12">
        <v>1251</v>
      </c>
      <c r="H1330" s="32" t="s">
        <v>47</v>
      </c>
      <c r="I1330" s="12" t="s">
        <v>20</v>
      </c>
      <c r="J1330" s="46">
        <v>0</v>
      </c>
      <c r="K1330" s="45">
        <f t="shared" si="78"/>
        <v>1251</v>
      </c>
      <c r="L1330" s="82" t="s">
        <v>228</v>
      </c>
      <c r="M1330" s="84">
        <v>45657</v>
      </c>
      <c r="N1330" s="68">
        <f t="shared" si="77"/>
        <v>0</v>
      </c>
      <c r="O1330" s="87" t="s">
        <v>149</v>
      </c>
      <c r="P1330" s="86" t="s">
        <v>150</v>
      </c>
      <c r="Q1330" s="86" t="s">
        <v>151</v>
      </c>
    </row>
    <row r="1331" spans="1:17" ht="15.75" x14ac:dyDescent="0.25">
      <c r="A1331" s="34" t="s">
        <v>147</v>
      </c>
      <c r="B1331" s="12" t="str">
        <f t="shared" si="76"/>
        <v>MatadiJakarta20</v>
      </c>
      <c r="C1331" s="13" t="str">
        <f>VLOOKUP(D1331,[1]equiv!$A:$B,2,FALSE)</f>
        <v>CONG</v>
      </c>
      <c r="D1331" s="81" t="s">
        <v>84</v>
      </c>
      <c r="E1331" s="82" t="s">
        <v>114</v>
      </c>
      <c r="F1331" s="83">
        <v>20</v>
      </c>
      <c r="G1331" s="12">
        <v>1225</v>
      </c>
      <c r="H1331" s="32" t="s">
        <v>47</v>
      </c>
      <c r="I1331" s="12" t="s">
        <v>32</v>
      </c>
      <c r="J1331" s="46">
        <v>0</v>
      </c>
      <c r="K1331" s="45">
        <f t="shared" si="78"/>
        <v>1225</v>
      </c>
      <c r="L1331" s="82" t="s">
        <v>241</v>
      </c>
      <c r="M1331" s="84">
        <v>45657</v>
      </c>
      <c r="N1331" s="68">
        <f t="shared" si="77"/>
        <v>0</v>
      </c>
      <c r="O1331" s="87" t="s">
        <v>149</v>
      </c>
      <c r="P1331" s="86" t="s">
        <v>137</v>
      </c>
      <c r="Q1331" s="86" t="s">
        <v>163</v>
      </c>
    </row>
    <row r="1332" spans="1:17" ht="15.75" x14ac:dyDescent="0.25">
      <c r="A1332" s="34" t="s">
        <v>147</v>
      </c>
      <c r="B1332" s="12" t="str">
        <f t="shared" si="76"/>
        <v>MatadiJakarta40</v>
      </c>
      <c r="C1332" s="13" t="str">
        <f>VLOOKUP(D1332,[1]equiv!$A:$B,2,FALSE)</f>
        <v>CONG</v>
      </c>
      <c r="D1332" s="81" t="s">
        <v>84</v>
      </c>
      <c r="E1332" s="82" t="s">
        <v>114</v>
      </c>
      <c r="F1332" s="83">
        <v>40</v>
      </c>
      <c r="G1332" s="12">
        <v>1580</v>
      </c>
      <c r="H1332" s="32" t="s">
        <v>47</v>
      </c>
      <c r="I1332" s="12" t="s">
        <v>32</v>
      </c>
      <c r="J1332" s="46">
        <v>0</v>
      </c>
      <c r="K1332" s="45">
        <f t="shared" si="78"/>
        <v>1580</v>
      </c>
      <c r="L1332" s="82" t="s">
        <v>241</v>
      </c>
      <c r="M1332" s="84">
        <v>45657</v>
      </c>
      <c r="N1332" s="68">
        <f t="shared" si="77"/>
        <v>0</v>
      </c>
      <c r="O1332" s="87" t="s">
        <v>149</v>
      </c>
      <c r="P1332" s="86" t="s">
        <v>137</v>
      </c>
      <c r="Q1332" s="86" t="s">
        <v>163</v>
      </c>
    </row>
    <row r="1333" spans="1:17" ht="15.75" x14ac:dyDescent="0.25">
      <c r="A1333" s="34" t="s">
        <v>147</v>
      </c>
      <c r="B1333" s="12" t="str">
        <f t="shared" si="76"/>
        <v>MatadiPasir Gudang20</v>
      </c>
      <c r="C1333" s="13" t="str">
        <f>VLOOKUP(D1333,[1]equiv!$A:$B,2,FALSE)</f>
        <v>CONG</v>
      </c>
      <c r="D1333" s="81" t="s">
        <v>84</v>
      </c>
      <c r="E1333" s="82" t="s">
        <v>38</v>
      </c>
      <c r="F1333" s="83">
        <v>20</v>
      </c>
      <c r="G1333" s="12">
        <v>1245</v>
      </c>
      <c r="H1333" s="32" t="s">
        <v>47</v>
      </c>
      <c r="I1333" s="12" t="s">
        <v>32</v>
      </c>
      <c r="J1333" s="46">
        <v>0</v>
      </c>
      <c r="K1333" s="45">
        <f t="shared" si="78"/>
        <v>1245</v>
      </c>
      <c r="L1333" s="82" t="s">
        <v>179</v>
      </c>
      <c r="M1333" s="84">
        <v>45657</v>
      </c>
      <c r="N1333" s="68">
        <f t="shared" si="77"/>
        <v>0</v>
      </c>
      <c r="O1333" s="85" t="s">
        <v>149</v>
      </c>
      <c r="P1333" s="86" t="s">
        <v>137</v>
      </c>
      <c r="Q1333" s="86" t="s">
        <v>163</v>
      </c>
    </row>
    <row r="1334" spans="1:17" ht="15.75" x14ac:dyDescent="0.25">
      <c r="A1334" s="34" t="s">
        <v>147</v>
      </c>
      <c r="B1334" s="12" t="str">
        <f t="shared" si="76"/>
        <v>MatadiPasir Gudang40</v>
      </c>
      <c r="C1334" s="13" t="str">
        <f>VLOOKUP(D1334,[1]equiv!$A:$B,2,FALSE)</f>
        <v>CONG</v>
      </c>
      <c r="D1334" s="81" t="s">
        <v>84</v>
      </c>
      <c r="E1334" s="82" t="s">
        <v>38</v>
      </c>
      <c r="F1334" s="83">
        <v>40</v>
      </c>
      <c r="G1334" s="12">
        <v>1645</v>
      </c>
      <c r="H1334" s="32" t="s">
        <v>47</v>
      </c>
      <c r="I1334" s="12" t="s">
        <v>32</v>
      </c>
      <c r="J1334" s="46">
        <v>0</v>
      </c>
      <c r="K1334" s="45">
        <f t="shared" si="78"/>
        <v>1645</v>
      </c>
      <c r="L1334" s="82" t="s">
        <v>179</v>
      </c>
      <c r="M1334" s="84">
        <v>45657</v>
      </c>
      <c r="N1334" s="68">
        <f t="shared" si="77"/>
        <v>0</v>
      </c>
      <c r="O1334" s="85" t="s">
        <v>149</v>
      </c>
      <c r="P1334" s="86" t="s">
        <v>137</v>
      </c>
      <c r="Q1334" s="86" t="s">
        <v>163</v>
      </c>
    </row>
    <row r="1335" spans="1:17" ht="15.75" x14ac:dyDescent="0.25">
      <c r="A1335" s="34" t="s">
        <v>147</v>
      </c>
      <c r="B1335" s="12" t="str">
        <f t="shared" si="76"/>
        <v>MatadiSurabaya20</v>
      </c>
      <c r="C1335" s="13" t="str">
        <f>VLOOKUP(D1335,[1]equiv!$A:$B,2,FALSE)</f>
        <v>CONG</v>
      </c>
      <c r="D1335" s="81" t="s">
        <v>84</v>
      </c>
      <c r="E1335" s="82" t="s">
        <v>40</v>
      </c>
      <c r="F1335" s="83">
        <v>20</v>
      </c>
      <c r="G1335" s="12">
        <v>1360</v>
      </c>
      <c r="H1335" s="32" t="s">
        <v>47</v>
      </c>
      <c r="I1335" s="12" t="s">
        <v>32</v>
      </c>
      <c r="J1335" s="46">
        <v>0</v>
      </c>
      <c r="K1335" s="45">
        <f t="shared" si="78"/>
        <v>1360</v>
      </c>
      <c r="L1335" s="82" t="s">
        <v>185</v>
      </c>
      <c r="M1335" s="84">
        <v>45657</v>
      </c>
      <c r="N1335" s="68">
        <f t="shared" si="77"/>
        <v>0</v>
      </c>
      <c r="O1335" s="85" t="s">
        <v>149</v>
      </c>
      <c r="P1335" s="86" t="s">
        <v>137</v>
      </c>
      <c r="Q1335" s="86" t="s">
        <v>163</v>
      </c>
    </row>
    <row r="1336" spans="1:17" ht="15.75" x14ac:dyDescent="0.25">
      <c r="A1336" s="34" t="s">
        <v>147</v>
      </c>
      <c r="B1336" s="12" t="str">
        <f t="shared" si="76"/>
        <v>MatadiSurabaya40</v>
      </c>
      <c r="C1336" s="13" t="str">
        <f>VLOOKUP(D1336,[1]equiv!$A:$B,2,FALSE)</f>
        <v>CONG</v>
      </c>
      <c r="D1336" s="81" t="s">
        <v>84</v>
      </c>
      <c r="E1336" s="82" t="s">
        <v>40</v>
      </c>
      <c r="F1336" s="83">
        <v>40</v>
      </c>
      <c r="G1336" s="12">
        <v>1705</v>
      </c>
      <c r="H1336" s="32" t="s">
        <v>47</v>
      </c>
      <c r="I1336" s="12" t="s">
        <v>32</v>
      </c>
      <c r="J1336" s="46">
        <v>0</v>
      </c>
      <c r="K1336" s="45">
        <f t="shared" si="78"/>
        <v>1705</v>
      </c>
      <c r="L1336" s="82" t="s">
        <v>185</v>
      </c>
      <c r="M1336" s="84">
        <v>45657</v>
      </c>
      <c r="N1336" s="68">
        <f t="shared" si="77"/>
        <v>0</v>
      </c>
      <c r="O1336" s="85" t="s">
        <v>149</v>
      </c>
      <c r="P1336" s="86" t="s">
        <v>137</v>
      </c>
      <c r="Q1336" s="86" t="s">
        <v>163</v>
      </c>
    </row>
    <row r="1337" spans="1:17" ht="15.75" x14ac:dyDescent="0.25">
      <c r="A1337" s="34" t="s">
        <v>147</v>
      </c>
      <c r="B1337" s="12" t="str">
        <f t="shared" si="76"/>
        <v>MatadiValencia20</v>
      </c>
      <c r="C1337" s="13" t="str">
        <f>VLOOKUP(D1337,[1]equiv!$A:$B,2,FALSE)</f>
        <v>CONG</v>
      </c>
      <c r="D1337" s="81" t="s">
        <v>84</v>
      </c>
      <c r="E1337" s="82" t="s">
        <v>35</v>
      </c>
      <c r="F1337" s="83">
        <v>20</v>
      </c>
      <c r="G1337" s="12">
        <v>1993</v>
      </c>
      <c r="H1337" s="32" t="s">
        <v>47</v>
      </c>
      <c r="I1337" s="12" t="s">
        <v>20</v>
      </c>
      <c r="J1337" s="46">
        <v>0</v>
      </c>
      <c r="K1337" s="45">
        <f t="shared" si="78"/>
        <v>1993</v>
      </c>
      <c r="L1337" s="82" t="s">
        <v>238</v>
      </c>
      <c r="M1337" s="84">
        <v>45657</v>
      </c>
      <c r="N1337" s="68">
        <f t="shared" si="77"/>
        <v>0</v>
      </c>
      <c r="O1337" s="85" t="s">
        <v>149</v>
      </c>
      <c r="P1337" s="86" t="s">
        <v>162</v>
      </c>
      <c r="Q1337" s="86" t="s">
        <v>163</v>
      </c>
    </row>
    <row r="1338" spans="1:17" ht="15.75" x14ac:dyDescent="0.25">
      <c r="A1338" s="34" t="s">
        <v>147</v>
      </c>
      <c r="B1338" s="12" t="str">
        <f t="shared" si="76"/>
        <v>MatadiValencia40</v>
      </c>
      <c r="C1338" s="13" t="str">
        <f>VLOOKUP(D1338,[1]equiv!$A:$B,2,FALSE)</f>
        <v>CONG</v>
      </c>
      <c r="D1338" s="81" t="s">
        <v>84</v>
      </c>
      <c r="E1338" s="82" t="s">
        <v>35</v>
      </c>
      <c r="F1338" s="83">
        <v>40</v>
      </c>
      <c r="G1338" s="12">
        <v>3121</v>
      </c>
      <c r="H1338" s="32" t="s">
        <v>47</v>
      </c>
      <c r="I1338" s="12" t="s">
        <v>20</v>
      </c>
      <c r="J1338" s="46">
        <v>0</v>
      </c>
      <c r="K1338" s="45">
        <f t="shared" si="78"/>
        <v>3121</v>
      </c>
      <c r="L1338" s="82" t="s">
        <v>238</v>
      </c>
      <c r="M1338" s="84">
        <v>45657</v>
      </c>
      <c r="N1338" s="68">
        <f t="shared" si="77"/>
        <v>0</v>
      </c>
      <c r="O1338" s="85" t="s">
        <v>149</v>
      </c>
      <c r="P1338" s="86" t="s">
        <v>162</v>
      </c>
      <c r="Q1338" s="86" t="s">
        <v>163</v>
      </c>
    </row>
    <row r="1339" spans="1:17" ht="15.75" x14ac:dyDescent="0.25">
      <c r="A1339" s="34" t="s">
        <v>147</v>
      </c>
      <c r="B1339" s="12" t="str">
        <f t="shared" si="76"/>
        <v>MonroviaAmsterdam20</v>
      </c>
      <c r="C1339" s="13" t="str">
        <f>VLOOKUP(D1339,[1]equiv!$A:$B,2,FALSE)</f>
        <v>LIB</v>
      </c>
      <c r="D1339" s="81" t="s">
        <v>119</v>
      </c>
      <c r="E1339" s="82" t="s">
        <v>25</v>
      </c>
      <c r="F1339" s="83">
        <v>20</v>
      </c>
      <c r="G1339" s="12">
        <v>957</v>
      </c>
      <c r="H1339" s="32" t="s">
        <v>47</v>
      </c>
      <c r="I1339" s="12" t="s">
        <v>20</v>
      </c>
      <c r="J1339" s="46">
        <v>0</v>
      </c>
      <c r="K1339" s="45">
        <f t="shared" si="78"/>
        <v>957</v>
      </c>
      <c r="L1339" s="82" t="s">
        <v>158</v>
      </c>
      <c r="M1339" s="84">
        <v>45657</v>
      </c>
      <c r="N1339" s="68">
        <f t="shared" si="77"/>
        <v>0</v>
      </c>
      <c r="O1339" s="87" t="s">
        <v>149</v>
      </c>
      <c r="P1339" s="86" t="s">
        <v>205</v>
      </c>
      <c r="Q1339" s="86" t="s">
        <v>206</v>
      </c>
    </row>
    <row r="1340" spans="1:17" ht="15.75" x14ac:dyDescent="0.25">
      <c r="A1340" s="34" t="s">
        <v>147</v>
      </c>
      <c r="B1340" s="12" t="str">
        <f t="shared" si="76"/>
        <v>MonroviaAmsterdam40</v>
      </c>
      <c r="C1340" s="13" t="str">
        <f>VLOOKUP(D1340,[1]equiv!$A:$B,2,FALSE)</f>
        <v>LIB</v>
      </c>
      <c r="D1340" s="81" t="s">
        <v>119</v>
      </c>
      <c r="E1340" s="82" t="s">
        <v>25</v>
      </c>
      <c r="F1340" s="83">
        <v>40</v>
      </c>
      <c r="G1340" s="12">
        <v>929</v>
      </c>
      <c r="H1340" s="32" t="s">
        <v>47</v>
      </c>
      <c r="I1340" s="12" t="s">
        <v>20</v>
      </c>
      <c r="J1340" s="46">
        <v>0</v>
      </c>
      <c r="K1340" s="45">
        <f t="shared" si="78"/>
        <v>929</v>
      </c>
      <c r="L1340" s="82" t="s">
        <v>158</v>
      </c>
      <c r="M1340" s="84">
        <v>45657</v>
      </c>
      <c r="N1340" s="68">
        <f t="shared" si="77"/>
        <v>0</v>
      </c>
      <c r="O1340" s="87" t="s">
        <v>149</v>
      </c>
      <c r="P1340" s="86" t="s">
        <v>205</v>
      </c>
      <c r="Q1340" s="86" t="s">
        <v>206</v>
      </c>
    </row>
    <row r="1341" spans="1:17" ht="15.75" x14ac:dyDescent="0.25">
      <c r="A1341" s="34" t="s">
        <v>135</v>
      </c>
      <c r="B1341" s="12" t="str">
        <f t="shared" si="76"/>
        <v>MonroviaAmsterdam20</v>
      </c>
      <c r="C1341" s="13" t="str">
        <f>VLOOKUP(D1341,[1]equiv!$A:$B,2,FALSE)</f>
        <v>LIB</v>
      </c>
      <c r="D1341" s="81" t="s">
        <v>119</v>
      </c>
      <c r="E1341" s="82" t="s">
        <v>25</v>
      </c>
      <c r="F1341" s="83">
        <v>20</v>
      </c>
      <c r="G1341" s="12">
        <v>812</v>
      </c>
      <c r="H1341" s="32" t="s">
        <v>47</v>
      </c>
      <c r="I1341" s="12" t="s">
        <v>20</v>
      </c>
      <c r="J1341" s="46">
        <v>0</v>
      </c>
      <c r="K1341" s="45">
        <f t="shared" si="78"/>
        <v>812</v>
      </c>
      <c r="L1341" s="82" t="s">
        <v>145</v>
      </c>
      <c r="M1341" s="88">
        <v>45657</v>
      </c>
      <c r="N1341" s="68">
        <f t="shared" si="77"/>
        <v>0</v>
      </c>
      <c r="O1341" s="87" t="s">
        <v>121</v>
      </c>
      <c r="P1341" s="86" t="s">
        <v>137</v>
      </c>
      <c r="Q1341" s="86" t="s">
        <v>138</v>
      </c>
    </row>
    <row r="1342" spans="1:17" ht="15.75" x14ac:dyDescent="0.25">
      <c r="A1342" s="34" t="s">
        <v>147</v>
      </c>
      <c r="B1342" s="12" t="str">
        <f t="shared" si="76"/>
        <v>MonroviaAntwerp20</v>
      </c>
      <c r="C1342" s="13" t="str">
        <f>VLOOKUP(D1342,[1]equiv!$A:$B,2,FALSE)</f>
        <v>LIB</v>
      </c>
      <c r="D1342" s="81" t="s">
        <v>119</v>
      </c>
      <c r="E1342" s="82" t="s">
        <v>19</v>
      </c>
      <c r="F1342" s="83">
        <v>20</v>
      </c>
      <c r="G1342" s="12">
        <v>727</v>
      </c>
      <c r="H1342" s="32" t="s">
        <v>47</v>
      </c>
      <c r="I1342" s="12" t="s">
        <v>20</v>
      </c>
      <c r="J1342" s="46">
        <v>0</v>
      </c>
      <c r="K1342" s="45">
        <f t="shared" si="78"/>
        <v>727</v>
      </c>
      <c r="L1342" s="82" t="s">
        <v>148</v>
      </c>
      <c r="M1342" s="84">
        <v>45657</v>
      </c>
      <c r="N1342" s="68">
        <f t="shared" si="77"/>
        <v>0</v>
      </c>
      <c r="O1342" s="87" t="s">
        <v>149</v>
      </c>
      <c r="P1342" s="86" t="s">
        <v>150</v>
      </c>
      <c r="Q1342" s="86" t="s">
        <v>151</v>
      </c>
    </row>
    <row r="1343" spans="1:17" ht="15.75" x14ac:dyDescent="0.25">
      <c r="A1343" s="34" t="s">
        <v>147</v>
      </c>
      <c r="B1343" s="12" t="str">
        <f t="shared" si="76"/>
        <v>MonroviaAntwerp40</v>
      </c>
      <c r="C1343" s="13" t="str">
        <f>VLOOKUP(D1343,[1]equiv!$A:$B,2,FALSE)</f>
        <v>LIB</v>
      </c>
      <c r="D1343" s="81" t="s">
        <v>119</v>
      </c>
      <c r="E1343" s="82" t="s">
        <v>19</v>
      </c>
      <c r="F1343" s="83">
        <v>40</v>
      </c>
      <c r="G1343" s="12">
        <v>629</v>
      </c>
      <c r="H1343" s="32" t="s">
        <v>47</v>
      </c>
      <c r="I1343" s="12" t="s">
        <v>20</v>
      </c>
      <c r="J1343" s="46">
        <v>0</v>
      </c>
      <c r="K1343" s="45">
        <f t="shared" si="78"/>
        <v>629</v>
      </c>
      <c r="L1343" s="82" t="s">
        <v>148</v>
      </c>
      <c r="M1343" s="84">
        <v>45657</v>
      </c>
      <c r="N1343" s="68">
        <f t="shared" si="77"/>
        <v>0</v>
      </c>
      <c r="O1343" s="87" t="s">
        <v>149</v>
      </c>
      <c r="P1343" s="86" t="s">
        <v>150</v>
      </c>
      <c r="Q1343" s="86" t="s">
        <v>151</v>
      </c>
    </row>
    <row r="1344" spans="1:17" ht="15.75" x14ac:dyDescent="0.25">
      <c r="A1344" s="34" t="s">
        <v>147</v>
      </c>
      <c r="B1344" s="12" t="str">
        <f t="shared" si="76"/>
        <v>MonroviaBarcelona20</v>
      </c>
      <c r="C1344" s="13" t="str">
        <f>VLOOKUP(D1344,[1]equiv!$A:$B,2,FALSE)</f>
        <v>LIB</v>
      </c>
      <c r="D1344" s="81" t="s">
        <v>119</v>
      </c>
      <c r="E1344" s="82" t="s">
        <v>23</v>
      </c>
      <c r="F1344" s="83">
        <v>20</v>
      </c>
      <c r="G1344" s="12">
        <v>773</v>
      </c>
      <c r="H1344" s="32" t="s">
        <v>47</v>
      </c>
      <c r="I1344" s="12" t="s">
        <v>20</v>
      </c>
      <c r="J1344" s="46">
        <v>0</v>
      </c>
      <c r="K1344" s="45">
        <f t="shared" si="78"/>
        <v>773</v>
      </c>
      <c r="L1344" s="82" t="s">
        <v>153</v>
      </c>
      <c r="M1344" s="84">
        <v>45657</v>
      </c>
      <c r="N1344" s="68">
        <f t="shared" si="77"/>
        <v>0</v>
      </c>
      <c r="O1344" s="87" t="s">
        <v>149</v>
      </c>
      <c r="P1344" s="86" t="s">
        <v>162</v>
      </c>
      <c r="Q1344" s="86" t="s">
        <v>163</v>
      </c>
    </row>
    <row r="1345" spans="1:17" ht="15.75" x14ac:dyDescent="0.25">
      <c r="A1345" s="34" t="s">
        <v>147</v>
      </c>
      <c r="B1345" s="12" t="str">
        <f t="shared" si="76"/>
        <v>MonroviaBarcelona40</v>
      </c>
      <c r="C1345" s="13" t="str">
        <f>VLOOKUP(D1345,[1]equiv!$A:$B,2,FALSE)</f>
        <v>LIB</v>
      </c>
      <c r="D1345" s="81" t="s">
        <v>119</v>
      </c>
      <c r="E1345" s="82" t="s">
        <v>23</v>
      </c>
      <c r="F1345" s="83">
        <v>40</v>
      </c>
      <c r="G1345" s="12">
        <v>1089</v>
      </c>
      <c r="H1345" s="32" t="s">
        <v>47</v>
      </c>
      <c r="I1345" s="12" t="s">
        <v>20</v>
      </c>
      <c r="J1345" s="46">
        <v>0</v>
      </c>
      <c r="K1345" s="45">
        <f t="shared" si="78"/>
        <v>1089</v>
      </c>
      <c r="L1345" s="82" t="s">
        <v>153</v>
      </c>
      <c r="M1345" s="84">
        <v>45657</v>
      </c>
      <c r="N1345" s="68">
        <f t="shared" si="77"/>
        <v>0</v>
      </c>
      <c r="O1345" s="85" t="s">
        <v>149</v>
      </c>
      <c r="P1345" s="86" t="s">
        <v>162</v>
      </c>
      <c r="Q1345" s="86" t="s">
        <v>163</v>
      </c>
    </row>
    <row r="1346" spans="1:17" ht="15.75" x14ac:dyDescent="0.25">
      <c r="A1346" s="34" t="s">
        <v>147</v>
      </c>
      <c r="B1346" s="12" t="str">
        <f t="shared" si="76"/>
        <v>MonroviaBatam20</v>
      </c>
      <c r="C1346" s="13" t="str">
        <f>VLOOKUP(D1346,[1]equiv!$A:$B,2,FALSE)</f>
        <v>LIB</v>
      </c>
      <c r="D1346" s="81" t="s">
        <v>119</v>
      </c>
      <c r="E1346" s="82" t="s">
        <v>36</v>
      </c>
      <c r="F1346" s="83">
        <v>20</v>
      </c>
      <c r="G1346" s="12">
        <v>1328</v>
      </c>
      <c r="H1346" s="32" t="s">
        <v>47</v>
      </c>
      <c r="I1346" s="12" t="s">
        <v>32</v>
      </c>
      <c r="J1346" s="46">
        <v>0</v>
      </c>
      <c r="K1346" s="45">
        <f t="shared" si="78"/>
        <v>1328</v>
      </c>
      <c r="L1346" s="82" t="s">
        <v>229</v>
      </c>
      <c r="M1346" s="84">
        <v>45657</v>
      </c>
      <c r="N1346" s="68">
        <f t="shared" si="77"/>
        <v>0</v>
      </c>
      <c r="O1346" s="85" t="s">
        <v>149</v>
      </c>
      <c r="P1346" s="86" t="s">
        <v>137</v>
      </c>
      <c r="Q1346" s="86" t="s">
        <v>163</v>
      </c>
    </row>
    <row r="1347" spans="1:17" ht="15.75" x14ac:dyDescent="0.25">
      <c r="A1347" s="34" t="s">
        <v>147</v>
      </c>
      <c r="B1347" s="12" t="str">
        <f t="shared" si="76"/>
        <v>MonroviaBatam40</v>
      </c>
      <c r="C1347" s="13" t="str">
        <f>VLOOKUP(D1347,[1]equiv!$A:$B,2,FALSE)</f>
        <v>LIB</v>
      </c>
      <c r="D1347" s="81" t="s">
        <v>119</v>
      </c>
      <c r="E1347" s="82" t="s">
        <v>36</v>
      </c>
      <c r="F1347" s="83">
        <v>40</v>
      </c>
      <c r="G1347" s="12">
        <v>1384</v>
      </c>
      <c r="H1347" s="32" t="s">
        <v>47</v>
      </c>
      <c r="I1347" s="12" t="s">
        <v>32</v>
      </c>
      <c r="J1347" s="46">
        <v>0</v>
      </c>
      <c r="K1347" s="45">
        <f t="shared" si="78"/>
        <v>1384</v>
      </c>
      <c r="L1347" s="82" t="s">
        <v>229</v>
      </c>
      <c r="M1347" s="84">
        <v>45657</v>
      </c>
      <c r="N1347" s="68">
        <f t="shared" si="77"/>
        <v>0</v>
      </c>
      <c r="O1347" s="85" t="s">
        <v>149</v>
      </c>
      <c r="P1347" s="86" t="s">
        <v>137</v>
      </c>
      <c r="Q1347" s="86" t="s">
        <v>163</v>
      </c>
    </row>
    <row r="1348" spans="1:17" ht="15.75" x14ac:dyDescent="0.25">
      <c r="A1348" s="34" t="s">
        <v>147</v>
      </c>
      <c r="B1348" s="12" t="str">
        <f t="shared" si="76"/>
        <v>MonroviaHamburg20</v>
      </c>
      <c r="C1348" s="13" t="str">
        <f>VLOOKUP(D1348,[1]equiv!$A:$B,2,FALSE)</f>
        <v>LIB</v>
      </c>
      <c r="D1348" s="81" t="s">
        <v>119</v>
      </c>
      <c r="E1348" s="82" t="s">
        <v>29</v>
      </c>
      <c r="F1348" s="83">
        <v>20</v>
      </c>
      <c r="G1348" s="12">
        <v>582</v>
      </c>
      <c r="H1348" s="32" t="s">
        <v>47</v>
      </c>
      <c r="I1348" s="12" t="s">
        <v>20</v>
      </c>
      <c r="J1348" s="46">
        <v>0</v>
      </c>
      <c r="K1348" s="45">
        <f t="shared" si="78"/>
        <v>582</v>
      </c>
      <c r="L1348" s="82" t="s">
        <v>158</v>
      </c>
      <c r="M1348" s="84">
        <v>45657</v>
      </c>
      <c r="N1348" s="68">
        <f t="shared" si="77"/>
        <v>0</v>
      </c>
      <c r="O1348" s="85" t="s">
        <v>149</v>
      </c>
      <c r="P1348" s="86" t="s">
        <v>150</v>
      </c>
      <c r="Q1348" s="86" t="s">
        <v>151</v>
      </c>
    </row>
    <row r="1349" spans="1:17" ht="15.75" x14ac:dyDescent="0.25">
      <c r="A1349" s="34" t="s">
        <v>147</v>
      </c>
      <c r="B1349" s="12" t="str">
        <f t="shared" si="76"/>
        <v>MonroviaHamburg40</v>
      </c>
      <c r="C1349" s="13" t="str">
        <f>VLOOKUP(D1349,[1]equiv!$A:$B,2,FALSE)</f>
        <v>LIB</v>
      </c>
      <c r="D1349" s="81" t="s">
        <v>119</v>
      </c>
      <c r="E1349" s="82" t="s">
        <v>29</v>
      </c>
      <c r="F1349" s="83">
        <v>40</v>
      </c>
      <c r="G1349" s="12">
        <v>779</v>
      </c>
      <c r="H1349" s="32" t="s">
        <v>47</v>
      </c>
      <c r="I1349" s="12" t="s">
        <v>20</v>
      </c>
      <c r="J1349" s="46">
        <v>0</v>
      </c>
      <c r="K1349" s="45">
        <f t="shared" si="78"/>
        <v>779</v>
      </c>
      <c r="L1349" s="82" t="s">
        <v>158</v>
      </c>
      <c r="M1349" s="84">
        <v>45657</v>
      </c>
      <c r="N1349" s="68">
        <f t="shared" si="77"/>
        <v>0</v>
      </c>
      <c r="O1349" s="85" t="s">
        <v>149</v>
      </c>
      <c r="P1349" s="86" t="s">
        <v>150</v>
      </c>
      <c r="Q1349" s="86" t="s">
        <v>151</v>
      </c>
    </row>
    <row r="1350" spans="1:17" ht="15.75" x14ac:dyDescent="0.25">
      <c r="A1350" s="34" t="s">
        <v>147</v>
      </c>
      <c r="B1350" s="12" t="str">
        <f t="shared" si="76"/>
        <v>MonroviaJakarta20</v>
      </c>
      <c r="C1350" s="13" t="str">
        <f>VLOOKUP(D1350,[1]equiv!$A:$B,2,FALSE)</f>
        <v>LIB</v>
      </c>
      <c r="D1350" s="81" t="s">
        <v>119</v>
      </c>
      <c r="E1350" s="82" t="s">
        <v>114</v>
      </c>
      <c r="F1350" s="83">
        <v>20</v>
      </c>
      <c r="G1350" s="12">
        <v>1155</v>
      </c>
      <c r="H1350" s="32" t="s">
        <v>47</v>
      </c>
      <c r="I1350" s="12" t="s">
        <v>32</v>
      </c>
      <c r="J1350" s="46">
        <v>0</v>
      </c>
      <c r="K1350" s="45">
        <f t="shared" si="78"/>
        <v>1155</v>
      </c>
      <c r="L1350" s="82" t="s">
        <v>222</v>
      </c>
      <c r="M1350" s="84">
        <v>45657</v>
      </c>
      <c r="N1350" s="68">
        <f t="shared" si="77"/>
        <v>0</v>
      </c>
      <c r="O1350" s="85" t="s">
        <v>149</v>
      </c>
      <c r="P1350" s="86" t="s">
        <v>137</v>
      </c>
      <c r="Q1350" s="86" t="s">
        <v>163</v>
      </c>
    </row>
    <row r="1351" spans="1:17" ht="15.75" x14ac:dyDescent="0.25">
      <c r="A1351" s="34" t="s">
        <v>147</v>
      </c>
      <c r="B1351" s="12" t="str">
        <f t="shared" si="76"/>
        <v>MonroviaJakarta40</v>
      </c>
      <c r="C1351" s="13" t="str">
        <f>VLOOKUP(D1351,[1]equiv!$A:$B,2,FALSE)</f>
        <v>LIB</v>
      </c>
      <c r="D1351" s="81" t="s">
        <v>119</v>
      </c>
      <c r="E1351" s="82" t="s">
        <v>114</v>
      </c>
      <c r="F1351" s="83">
        <v>40</v>
      </c>
      <c r="G1351" s="12">
        <v>1545</v>
      </c>
      <c r="H1351" s="32" t="s">
        <v>47</v>
      </c>
      <c r="I1351" s="12" t="s">
        <v>32</v>
      </c>
      <c r="J1351" s="46">
        <v>0</v>
      </c>
      <c r="K1351" s="45">
        <f t="shared" si="78"/>
        <v>1545</v>
      </c>
      <c r="L1351" s="82" t="s">
        <v>222</v>
      </c>
      <c r="M1351" s="84">
        <v>45657</v>
      </c>
      <c r="N1351" s="68">
        <f t="shared" si="77"/>
        <v>0</v>
      </c>
      <c r="O1351" s="85" t="s">
        <v>149</v>
      </c>
      <c r="P1351" s="86" t="s">
        <v>137</v>
      </c>
      <c r="Q1351" s="86" t="s">
        <v>163</v>
      </c>
    </row>
    <row r="1352" spans="1:17" ht="15.75" x14ac:dyDescent="0.25">
      <c r="A1352" s="34" t="s">
        <v>147</v>
      </c>
      <c r="B1352" s="12" t="str">
        <f t="shared" si="76"/>
        <v>MonroviaPasir Gudang20</v>
      </c>
      <c r="C1352" s="13" t="str">
        <f>VLOOKUP(D1352,[1]equiv!$A:$B,2,FALSE)</f>
        <v>LIB</v>
      </c>
      <c r="D1352" s="81" t="s">
        <v>119</v>
      </c>
      <c r="E1352" s="82" t="s">
        <v>38</v>
      </c>
      <c r="F1352" s="83">
        <v>20</v>
      </c>
      <c r="G1352" s="12">
        <v>1105</v>
      </c>
      <c r="H1352" s="32" t="s">
        <v>47</v>
      </c>
      <c r="I1352" s="12" t="s">
        <v>32</v>
      </c>
      <c r="J1352" s="46">
        <v>0</v>
      </c>
      <c r="K1352" s="45">
        <f t="shared" si="78"/>
        <v>1105</v>
      </c>
      <c r="L1352" s="82" t="s">
        <v>229</v>
      </c>
      <c r="M1352" s="84">
        <v>45657</v>
      </c>
      <c r="N1352" s="68">
        <f t="shared" si="77"/>
        <v>0</v>
      </c>
      <c r="O1352" s="85" t="s">
        <v>149</v>
      </c>
      <c r="P1352" s="86" t="s">
        <v>137</v>
      </c>
      <c r="Q1352" s="86" t="s">
        <v>163</v>
      </c>
    </row>
    <row r="1353" spans="1:17" ht="15.75" x14ac:dyDescent="0.25">
      <c r="A1353" s="34" t="s">
        <v>147</v>
      </c>
      <c r="B1353" s="12" t="str">
        <f t="shared" si="76"/>
        <v>MonroviaPasir Gudang40</v>
      </c>
      <c r="C1353" s="13" t="str">
        <f>VLOOKUP(D1353,[1]equiv!$A:$B,2,FALSE)</f>
        <v>LIB</v>
      </c>
      <c r="D1353" s="81" t="s">
        <v>119</v>
      </c>
      <c r="E1353" s="82" t="s">
        <v>38</v>
      </c>
      <c r="F1353" s="83">
        <v>40</v>
      </c>
      <c r="G1353" s="12">
        <v>1295</v>
      </c>
      <c r="H1353" s="32" t="s">
        <v>47</v>
      </c>
      <c r="I1353" s="12" t="s">
        <v>32</v>
      </c>
      <c r="J1353" s="46">
        <v>0</v>
      </c>
      <c r="K1353" s="45">
        <f t="shared" si="78"/>
        <v>1295</v>
      </c>
      <c r="L1353" s="82" t="s">
        <v>229</v>
      </c>
      <c r="M1353" s="84">
        <v>45657</v>
      </c>
      <c r="N1353" s="68">
        <f t="shared" si="77"/>
        <v>0</v>
      </c>
      <c r="O1353" s="87" t="s">
        <v>149</v>
      </c>
      <c r="P1353" s="86" t="s">
        <v>137</v>
      </c>
      <c r="Q1353" s="86" t="s">
        <v>163</v>
      </c>
    </row>
    <row r="1354" spans="1:17" ht="15.75" x14ac:dyDescent="0.25">
      <c r="A1354" s="34" t="s">
        <v>147</v>
      </c>
      <c r="B1354" s="12" t="str">
        <f t="shared" si="76"/>
        <v>MonroviaSurabaya20</v>
      </c>
      <c r="C1354" s="13" t="str">
        <f>VLOOKUP(D1354,[1]equiv!$A:$B,2,FALSE)</f>
        <v>LIB</v>
      </c>
      <c r="D1354" s="81" t="s">
        <v>119</v>
      </c>
      <c r="E1354" s="82" t="s">
        <v>40</v>
      </c>
      <c r="F1354" s="83">
        <v>20</v>
      </c>
      <c r="G1354" s="12">
        <v>1205</v>
      </c>
      <c r="H1354" s="32" t="s">
        <v>47</v>
      </c>
      <c r="I1354" s="12" t="s">
        <v>32</v>
      </c>
      <c r="J1354" s="46">
        <v>0</v>
      </c>
      <c r="K1354" s="45">
        <f t="shared" si="78"/>
        <v>1205</v>
      </c>
      <c r="L1354" s="82" t="s">
        <v>229</v>
      </c>
      <c r="M1354" s="84">
        <v>45657</v>
      </c>
      <c r="N1354" s="68">
        <f t="shared" si="77"/>
        <v>0</v>
      </c>
      <c r="O1354" s="85" t="s">
        <v>149</v>
      </c>
      <c r="P1354" s="86" t="s">
        <v>137</v>
      </c>
      <c r="Q1354" s="86" t="s">
        <v>163</v>
      </c>
    </row>
    <row r="1355" spans="1:17" ht="15.75" x14ac:dyDescent="0.25">
      <c r="A1355" s="34" t="s">
        <v>147</v>
      </c>
      <c r="B1355" s="12" t="str">
        <f t="shared" si="76"/>
        <v>MonroviaSurabaya40</v>
      </c>
      <c r="C1355" s="13" t="str">
        <f>VLOOKUP(D1355,[1]equiv!$A:$B,2,FALSE)</f>
        <v>LIB</v>
      </c>
      <c r="D1355" s="81" t="s">
        <v>119</v>
      </c>
      <c r="E1355" s="82" t="s">
        <v>40</v>
      </c>
      <c r="F1355" s="83">
        <v>40</v>
      </c>
      <c r="G1355" s="12">
        <v>1645</v>
      </c>
      <c r="H1355" s="32" t="s">
        <v>47</v>
      </c>
      <c r="I1355" s="12" t="s">
        <v>32</v>
      </c>
      <c r="J1355" s="46">
        <v>0</v>
      </c>
      <c r="K1355" s="45">
        <f t="shared" si="78"/>
        <v>1645</v>
      </c>
      <c r="L1355" s="82" t="s">
        <v>229</v>
      </c>
      <c r="M1355" s="84">
        <v>45657</v>
      </c>
      <c r="N1355" s="68">
        <f t="shared" si="77"/>
        <v>0</v>
      </c>
      <c r="O1355" s="85" t="s">
        <v>149</v>
      </c>
      <c r="P1355" s="86" t="s">
        <v>137</v>
      </c>
      <c r="Q1355" s="86" t="s">
        <v>163</v>
      </c>
    </row>
    <row r="1356" spans="1:17" ht="15.75" x14ac:dyDescent="0.25">
      <c r="A1356" s="34" t="s">
        <v>147</v>
      </c>
      <c r="B1356" s="12" t="str">
        <f t="shared" si="76"/>
        <v>MonroviaTallinn20</v>
      </c>
      <c r="C1356" s="13" t="str">
        <f>VLOOKUP(D1356,[1]equiv!$A:$B,2,FALSE)</f>
        <v>LIB</v>
      </c>
      <c r="D1356" s="81" t="s">
        <v>119</v>
      </c>
      <c r="E1356" s="82" t="s">
        <v>194</v>
      </c>
      <c r="F1356" s="83">
        <v>20</v>
      </c>
      <c r="G1356" s="12">
        <v>897</v>
      </c>
      <c r="H1356" s="32" t="s">
        <v>47</v>
      </c>
      <c r="I1356" s="12" t="s">
        <v>32</v>
      </c>
      <c r="J1356" s="46">
        <v>0</v>
      </c>
      <c r="K1356" s="45">
        <f t="shared" si="78"/>
        <v>897</v>
      </c>
      <c r="L1356" s="82" t="s">
        <v>238</v>
      </c>
      <c r="M1356" s="84">
        <v>45657</v>
      </c>
      <c r="N1356" s="68">
        <f t="shared" si="77"/>
        <v>0</v>
      </c>
      <c r="O1356" s="85" t="s">
        <v>149</v>
      </c>
      <c r="P1356" s="86" t="s">
        <v>151</v>
      </c>
      <c r="Q1356" s="86" t="s">
        <v>166</v>
      </c>
    </row>
    <row r="1357" spans="1:17" ht="15.75" x14ac:dyDescent="0.25">
      <c r="A1357" s="34" t="s">
        <v>147</v>
      </c>
      <c r="B1357" s="12" t="str">
        <f t="shared" si="76"/>
        <v>MonroviaTallinn40</v>
      </c>
      <c r="C1357" s="13" t="str">
        <f>VLOOKUP(D1357,[1]equiv!$A:$B,2,FALSE)</f>
        <v>LIB</v>
      </c>
      <c r="D1357" s="81" t="s">
        <v>119</v>
      </c>
      <c r="E1357" s="82" t="s">
        <v>194</v>
      </c>
      <c r="F1357" s="83">
        <v>40</v>
      </c>
      <c r="G1357" s="12">
        <v>929</v>
      </c>
      <c r="H1357" s="32" t="s">
        <v>47</v>
      </c>
      <c r="I1357" s="12" t="s">
        <v>32</v>
      </c>
      <c r="J1357" s="46">
        <v>0</v>
      </c>
      <c r="K1357" s="45">
        <f t="shared" si="78"/>
        <v>929</v>
      </c>
      <c r="L1357" s="82" t="s">
        <v>238</v>
      </c>
      <c r="M1357" s="84">
        <v>45657</v>
      </c>
      <c r="N1357" s="68">
        <f t="shared" si="77"/>
        <v>0</v>
      </c>
      <c r="O1357" s="85" t="s">
        <v>149</v>
      </c>
      <c r="P1357" s="86" t="s">
        <v>151</v>
      </c>
      <c r="Q1357" s="86" t="s">
        <v>166</v>
      </c>
    </row>
    <row r="1358" spans="1:17" ht="15.75" x14ac:dyDescent="0.25">
      <c r="A1358" s="34" t="s">
        <v>147</v>
      </c>
      <c r="B1358" s="12" t="str">
        <f t="shared" si="76"/>
        <v>MonroviaValencia20</v>
      </c>
      <c r="C1358" s="13" t="str">
        <f>VLOOKUP(D1358,[1]equiv!$A:$B,2,FALSE)</f>
        <v>LIB</v>
      </c>
      <c r="D1358" s="81" t="s">
        <v>119</v>
      </c>
      <c r="E1358" s="82" t="s">
        <v>35</v>
      </c>
      <c r="F1358" s="83">
        <v>20</v>
      </c>
      <c r="G1358" s="12">
        <v>747</v>
      </c>
      <c r="H1358" s="32" t="s">
        <v>47</v>
      </c>
      <c r="I1358" s="12" t="s">
        <v>20</v>
      </c>
      <c r="J1358" s="46">
        <v>0</v>
      </c>
      <c r="K1358" s="45">
        <f t="shared" si="78"/>
        <v>747</v>
      </c>
      <c r="L1358" s="82" t="s">
        <v>164</v>
      </c>
      <c r="M1358" s="84">
        <v>45657</v>
      </c>
      <c r="N1358" s="68">
        <f t="shared" si="77"/>
        <v>0</v>
      </c>
      <c r="O1358" s="85" t="s">
        <v>149</v>
      </c>
      <c r="P1358" s="86" t="s">
        <v>162</v>
      </c>
      <c r="Q1358" s="86" t="s">
        <v>163</v>
      </c>
    </row>
    <row r="1359" spans="1:17" ht="15.75" x14ac:dyDescent="0.25">
      <c r="A1359" s="34" t="s">
        <v>147</v>
      </c>
      <c r="B1359" s="12" t="str">
        <f t="shared" si="76"/>
        <v>MonroviaValencia40</v>
      </c>
      <c r="C1359" s="13" t="str">
        <f>VLOOKUP(D1359,[1]equiv!$A:$B,2,FALSE)</f>
        <v>LIB</v>
      </c>
      <c r="D1359" s="81" t="s">
        <v>119</v>
      </c>
      <c r="E1359" s="82" t="s">
        <v>35</v>
      </c>
      <c r="F1359" s="83">
        <v>40</v>
      </c>
      <c r="G1359" s="12">
        <v>929</v>
      </c>
      <c r="H1359" s="32" t="s">
        <v>47</v>
      </c>
      <c r="I1359" s="12" t="s">
        <v>20</v>
      </c>
      <c r="J1359" s="46">
        <v>0</v>
      </c>
      <c r="K1359" s="45">
        <f t="shared" si="78"/>
        <v>929</v>
      </c>
      <c r="L1359" s="82" t="s">
        <v>164</v>
      </c>
      <c r="M1359" s="84">
        <v>45657</v>
      </c>
      <c r="N1359" s="68">
        <f t="shared" si="77"/>
        <v>0</v>
      </c>
      <c r="O1359" s="85" t="s">
        <v>149</v>
      </c>
      <c r="P1359" s="86" t="s">
        <v>162</v>
      </c>
      <c r="Q1359" s="86" t="s">
        <v>163</v>
      </c>
    </row>
    <row r="1360" spans="1:17" ht="15.75" x14ac:dyDescent="0.25">
      <c r="A1360" s="34" t="s">
        <v>139</v>
      </c>
      <c r="B1360" s="12" t="str">
        <f t="shared" si="76"/>
        <v>San PedroAmsterdam20</v>
      </c>
      <c r="C1360" s="13" t="str">
        <f>VLOOKUP(D1360,[1]equiv!$A:$B,2,FALSE)</f>
        <v>IVC</v>
      </c>
      <c r="D1360" s="81" t="s">
        <v>242</v>
      </c>
      <c r="E1360" s="82" t="s">
        <v>25</v>
      </c>
      <c r="F1360" s="83">
        <v>20</v>
      </c>
      <c r="G1360" s="12">
        <v>1096</v>
      </c>
      <c r="H1360" s="32">
        <v>135</v>
      </c>
      <c r="I1360" s="12" t="s">
        <v>20</v>
      </c>
      <c r="J1360" s="46">
        <v>0</v>
      </c>
      <c r="K1360" s="45">
        <f t="shared" si="78"/>
        <v>1231</v>
      </c>
      <c r="L1360" s="82" t="s">
        <v>201</v>
      </c>
      <c r="M1360" s="84">
        <v>45657</v>
      </c>
      <c r="N1360" s="68">
        <f t="shared" si="77"/>
        <v>1</v>
      </c>
      <c r="O1360" s="85" t="s">
        <v>141</v>
      </c>
      <c r="P1360" s="86" t="s">
        <v>142</v>
      </c>
      <c r="Q1360" s="86" t="s">
        <v>143</v>
      </c>
    </row>
    <row r="1361" spans="1:17" ht="15.75" x14ac:dyDescent="0.25">
      <c r="A1361" s="34" t="s">
        <v>139</v>
      </c>
      <c r="B1361" s="12" t="str">
        <f t="shared" si="76"/>
        <v>San PedroAmsterdam40</v>
      </c>
      <c r="C1361" s="13" t="str">
        <f>VLOOKUP(D1361,[1]equiv!$A:$B,2,FALSE)</f>
        <v>IVC</v>
      </c>
      <c r="D1361" s="81" t="s">
        <v>242</v>
      </c>
      <c r="E1361" s="82" t="s">
        <v>25</v>
      </c>
      <c r="F1361" s="83">
        <v>40</v>
      </c>
      <c r="G1361" s="12">
        <v>1577</v>
      </c>
      <c r="H1361" s="32">
        <v>135</v>
      </c>
      <c r="I1361" s="12" t="s">
        <v>20</v>
      </c>
      <c r="J1361" s="46">
        <v>0</v>
      </c>
      <c r="K1361" s="45">
        <f t="shared" si="78"/>
        <v>1712</v>
      </c>
      <c r="L1361" s="82" t="s">
        <v>201</v>
      </c>
      <c r="M1361" s="84">
        <v>45657</v>
      </c>
      <c r="N1361" s="68">
        <f t="shared" si="77"/>
        <v>1</v>
      </c>
      <c r="O1361" s="85" t="s">
        <v>141</v>
      </c>
      <c r="P1361" s="86" t="s">
        <v>142</v>
      </c>
      <c r="Q1361" s="86" t="s">
        <v>143</v>
      </c>
    </row>
    <row r="1362" spans="1:17" ht="15.75" x14ac:dyDescent="0.25">
      <c r="A1362" s="34" t="s">
        <v>147</v>
      </c>
      <c r="B1362" s="12" t="str">
        <f t="shared" si="76"/>
        <v>San PedroAmsterdam20</v>
      </c>
      <c r="C1362" s="13" t="str">
        <f>VLOOKUP(D1362,[1]equiv!$A:$B,2,FALSE)</f>
        <v>IVC</v>
      </c>
      <c r="D1362" s="81" t="s">
        <v>242</v>
      </c>
      <c r="E1362" s="82" t="s">
        <v>25</v>
      </c>
      <c r="F1362" s="83">
        <v>20</v>
      </c>
      <c r="G1362" s="12">
        <v>932</v>
      </c>
      <c r="H1362" s="32" t="s">
        <v>47</v>
      </c>
      <c r="I1362" s="12" t="s">
        <v>20</v>
      </c>
      <c r="J1362" s="46">
        <v>0</v>
      </c>
      <c r="K1362" s="45">
        <f t="shared" si="78"/>
        <v>932</v>
      </c>
      <c r="L1362" s="82" t="s">
        <v>176</v>
      </c>
      <c r="M1362" s="84">
        <v>45657</v>
      </c>
      <c r="N1362" s="68">
        <f t="shared" si="77"/>
        <v>0</v>
      </c>
      <c r="O1362" s="85" t="s">
        <v>149</v>
      </c>
      <c r="P1362" s="86" t="s">
        <v>205</v>
      </c>
      <c r="Q1362" s="86" t="s">
        <v>206</v>
      </c>
    </row>
    <row r="1363" spans="1:17" ht="15.75" x14ac:dyDescent="0.25">
      <c r="A1363" s="34" t="s">
        <v>147</v>
      </c>
      <c r="B1363" s="12" t="str">
        <f t="shared" si="76"/>
        <v>San PedroAmsterdam40</v>
      </c>
      <c r="C1363" s="13" t="str">
        <f>VLOOKUP(D1363,[1]equiv!$A:$B,2,FALSE)</f>
        <v>IVC</v>
      </c>
      <c r="D1363" s="81" t="s">
        <v>242</v>
      </c>
      <c r="E1363" s="82" t="s">
        <v>25</v>
      </c>
      <c r="F1363" s="83">
        <v>40</v>
      </c>
      <c r="G1363" s="12">
        <v>1069</v>
      </c>
      <c r="H1363" s="32" t="s">
        <v>47</v>
      </c>
      <c r="I1363" s="12" t="s">
        <v>20</v>
      </c>
      <c r="J1363" s="46">
        <v>0</v>
      </c>
      <c r="K1363" s="45">
        <f t="shared" si="78"/>
        <v>1069</v>
      </c>
      <c r="L1363" s="82" t="s">
        <v>176</v>
      </c>
      <c r="M1363" s="84">
        <v>45657</v>
      </c>
      <c r="N1363" s="68">
        <f t="shared" si="77"/>
        <v>0</v>
      </c>
      <c r="O1363" s="85" t="s">
        <v>149</v>
      </c>
      <c r="P1363" s="86" t="s">
        <v>205</v>
      </c>
      <c r="Q1363" s="86" t="s">
        <v>206</v>
      </c>
    </row>
    <row r="1364" spans="1:17" ht="15.75" x14ac:dyDescent="0.25">
      <c r="A1364" s="34" t="s">
        <v>135</v>
      </c>
      <c r="B1364" s="12" t="str">
        <f t="shared" si="76"/>
        <v>San PedroAmsterdam20</v>
      </c>
      <c r="C1364" s="13" t="str">
        <f>VLOOKUP(D1364,[1]equiv!$A:$B,2,FALSE)</f>
        <v>IVC</v>
      </c>
      <c r="D1364" s="81" t="s">
        <v>242</v>
      </c>
      <c r="E1364" s="82" t="s">
        <v>25</v>
      </c>
      <c r="F1364" s="83">
        <v>20</v>
      </c>
      <c r="G1364" s="12">
        <v>519</v>
      </c>
      <c r="H1364" s="32" t="s">
        <v>47</v>
      </c>
      <c r="I1364" s="12" t="s">
        <v>20</v>
      </c>
      <c r="J1364" s="46">
        <v>0</v>
      </c>
      <c r="K1364" s="45">
        <f t="shared" si="78"/>
        <v>519</v>
      </c>
      <c r="L1364" s="82" t="s">
        <v>136</v>
      </c>
      <c r="M1364" s="84">
        <v>45657</v>
      </c>
      <c r="N1364" s="68">
        <f t="shared" si="77"/>
        <v>0</v>
      </c>
      <c r="O1364" s="85" t="s">
        <v>121</v>
      </c>
      <c r="P1364" s="86" t="s">
        <v>137</v>
      </c>
      <c r="Q1364" s="86" t="s">
        <v>138</v>
      </c>
    </row>
    <row r="1365" spans="1:17" ht="15.75" x14ac:dyDescent="0.25">
      <c r="A1365" s="34" t="s">
        <v>135</v>
      </c>
      <c r="B1365" s="12" t="str">
        <f t="shared" ref="B1365:B1428" si="79">+D1365&amp;E1365&amp;F1365</f>
        <v>San PedroAmsterdam40</v>
      </c>
      <c r="C1365" s="13" t="str">
        <f>VLOOKUP(D1365,[1]equiv!$A:$B,2,FALSE)</f>
        <v>IVC</v>
      </c>
      <c r="D1365" s="81" t="s">
        <v>242</v>
      </c>
      <c r="E1365" s="82" t="s">
        <v>25</v>
      </c>
      <c r="F1365" s="83">
        <v>40</v>
      </c>
      <c r="G1365" s="12">
        <v>773</v>
      </c>
      <c r="H1365" s="32" t="s">
        <v>47</v>
      </c>
      <c r="I1365" s="12" t="s">
        <v>20</v>
      </c>
      <c r="J1365" s="46">
        <v>0</v>
      </c>
      <c r="K1365" s="45">
        <f t="shared" si="78"/>
        <v>773</v>
      </c>
      <c r="L1365" s="82" t="s">
        <v>136</v>
      </c>
      <c r="M1365" s="84">
        <v>45657</v>
      </c>
      <c r="N1365" s="68">
        <f t="shared" si="77"/>
        <v>0</v>
      </c>
      <c r="O1365" s="87" t="s">
        <v>121</v>
      </c>
      <c r="P1365" s="86" t="s">
        <v>137</v>
      </c>
      <c r="Q1365" s="86" t="s">
        <v>138</v>
      </c>
    </row>
    <row r="1366" spans="1:17" ht="15.75" x14ac:dyDescent="0.25">
      <c r="A1366" s="34" t="s">
        <v>139</v>
      </c>
      <c r="B1366" s="12" t="str">
        <f t="shared" si="79"/>
        <v>San PedroAntwerp20</v>
      </c>
      <c r="C1366" s="13" t="str">
        <f>VLOOKUP(D1366,[1]equiv!$A:$B,2,FALSE)</f>
        <v>IVC</v>
      </c>
      <c r="D1366" s="81" t="s">
        <v>242</v>
      </c>
      <c r="E1366" s="82" t="s">
        <v>19</v>
      </c>
      <c r="F1366" s="83">
        <v>20</v>
      </c>
      <c r="G1366" s="12">
        <v>1071</v>
      </c>
      <c r="H1366" s="32">
        <v>135</v>
      </c>
      <c r="I1366" s="12" t="s">
        <v>20</v>
      </c>
      <c r="J1366" s="46">
        <v>0</v>
      </c>
      <c r="K1366" s="45">
        <f t="shared" si="78"/>
        <v>1206</v>
      </c>
      <c r="L1366" s="82" t="s">
        <v>174</v>
      </c>
      <c r="M1366" s="84">
        <v>45657</v>
      </c>
      <c r="N1366" s="68">
        <f t="shared" si="77"/>
        <v>1</v>
      </c>
      <c r="O1366" s="85" t="s">
        <v>141</v>
      </c>
      <c r="P1366" s="86" t="s">
        <v>142</v>
      </c>
      <c r="Q1366" s="86" t="s">
        <v>159</v>
      </c>
    </row>
    <row r="1367" spans="1:17" ht="15.75" x14ac:dyDescent="0.25">
      <c r="A1367" s="34" t="s">
        <v>139</v>
      </c>
      <c r="B1367" s="12" t="str">
        <f t="shared" si="79"/>
        <v>San PedroAntwerp40</v>
      </c>
      <c r="C1367" s="13" t="str">
        <f>VLOOKUP(D1367,[1]equiv!$A:$B,2,FALSE)</f>
        <v>IVC</v>
      </c>
      <c r="D1367" s="81" t="s">
        <v>242</v>
      </c>
      <c r="E1367" s="82" t="s">
        <v>19</v>
      </c>
      <c r="F1367" s="83">
        <v>40</v>
      </c>
      <c r="G1367" s="12">
        <v>1527</v>
      </c>
      <c r="H1367" s="32">
        <v>135</v>
      </c>
      <c r="I1367" s="12" t="s">
        <v>20</v>
      </c>
      <c r="J1367" s="46">
        <v>0</v>
      </c>
      <c r="K1367" s="45">
        <f t="shared" si="78"/>
        <v>1662</v>
      </c>
      <c r="L1367" s="82" t="s">
        <v>174</v>
      </c>
      <c r="M1367" s="84">
        <v>45657</v>
      </c>
      <c r="N1367" s="68">
        <f t="shared" si="77"/>
        <v>1</v>
      </c>
      <c r="O1367" s="85" t="s">
        <v>141</v>
      </c>
      <c r="P1367" s="86" t="s">
        <v>142</v>
      </c>
      <c r="Q1367" s="86" t="s">
        <v>159</v>
      </c>
    </row>
    <row r="1368" spans="1:17" ht="15.75" x14ac:dyDescent="0.25">
      <c r="A1368" s="34" t="s">
        <v>147</v>
      </c>
      <c r="B1368" s="12" t="str">
        <f t="shared" si="79"/>
        <v>San PedroAntwerp20</v>
      </c>
      <c r="C1368" s="13" t="str">
        <f>VLOOKUP(D1368,[1]equiv!$A:$B,2,FALSE)</f>
        <v>IVC</v>
      </c>
      <c r="D1368" s="81" t="s">
        <v>242</v>
      </c>
      <c r="E1368" s="82" t="s">
        <v>19</v>
      </c>
      <c r="F1368" s="83">
        <v>20</v>
      </c>
      <c r="G1368" s="12">
        <v>687</v>
      </c>
      <c r="H1368" s="32" t="s">
        <v>47</v>
      </c>
      <c r="I1368" s="12" t="s">
        <v>20</v>
      </c>
      <c r="J1368" s="46">
        <v>0</v>
      </c>
      <c r="K1368" s="45">
        <f t="shared" si="78"/>
        <v>687</v>
      </c>
      <c r="L1368" s="82" t="s">
        <v>158</v>
      </c>
      <c r="M1368" s="84">
        <v>45657</v>
      </c>
      <c r="N1368" s="68">
        <f t="shared" si="77"/>
        <v>0</v>
      </c>
      <c r="O1368" s="85" t="s">
        <v>149</v>
      </c>
      <c r="P1368" s="86" t="s">
        <v>150</v>
      </c>
      <c r="Q1368" s="86" t="s">
        <v>151</v>
      </c>
    </row>
    <row r="1369" spans="1:17" ht="15.75" x14ac:dyDescent="0.25">
      <c r="A1369" s="34" t="s">
        <v>147</v>
      </c>
      <c r="B1369" s="12" t="str">
        <f t="shared" si="79"/>
        <v>San PedroAntwerp40</v>
      </c>
      <c r="C1369" s="13" t="str">
        <f>VLOOKUP(D1369,[1]equiv!$A:$B,2,FALSE)</f>
        <v>IVC</v>
      </c>
      <c r="D1369" s="81" t="s">
        <v>242</v>
      </c>
      <c r="E1369" s="82" t="s">
        <v>19</v>
      </c>
      <c r="F1369" s="83">
        <v>40</v>
      </c>
      <c r="G1369" s="12">
        <v>629</v>
      </c>
      <c r="H1369" s="32" t="s">
        <v>47</v>
      </c>
      <c r="I1369" s="12" t="s">
        <v>20</v>
      </c>
      <c r="J1369" s="46">
        <v>0</v>
      </c>
      <c r="K1369" s="45">
        <f t="shared" si="78"/>
        <v>629</v>
      </c>
      <c r="L1369" s="82" t="s">
        <v>158</v>
      </c>
      <c r="M1369" s="84">
        <v>45657</v>
      </c>
      <c r="N1369" s="68">
        <f t="shared" si="77"/>
        <v>0</v>
      </c>
      <c r="O1369" s="85" t="s">
        <v>149</v>
      </c>
      <c r="P1369" s="86" t="s">
        <v>150</v>
      </c>
      <c r="Q1369" s="86" t="s">
        <v>151</v>
      </c>
    </row>
    <row r="1370" spans="1:17" ht="15.75" x14ac:dyDescent="0.25">
      <c r="A1370" s="34" t="s">
        <v>135</v>
      </c>
      <c r="B1370" s="12" t="str">
        <f t="shared" si="79"/>
        <v>San PedroAntwerp20</v>
      </c>
      <c r="C1370" s="13" t="str">
        <f>VLOOKUP(D1370,[1]equiv!$A:$B,2,FALSE)</f>
        <v>IVC</v>
      </c>
      <c r="D1370" s="81" t="s">
        <v>242</v>
      </c>
      <c r="E1370" s="82" t="s">
        <v>19</v>
      </c>
      <c r="F1370" s="83">
        <v>20</v>
      </c>
      <c r="G1370" s="12">
        <v>444</v>
      </c>
      <c r="H1370" s="32" t="s">
        <v>47</v>
      </c>
      <c r="I1370" s="12" t="s">
        <v>20</v>
      </c>
      <c r="J1370" s="46">
        <v>0</v>
      </c>
      <c r="K1370" s="45">
        <f t="shared" si="78"/>
        <v>444</v>
      </c>
      <c r="L1370" s="82"/>
      <c r="M1370" s="84">
        <v>45657</v>
      </c>
      <c r="N1370" s="68">
        <f t="shared" si="77"/>
        <v>0</v>
      </c>
      <c r="O1370" s="85" t="s">
        <v>121</v>
      </c>
      <c r="P1370" s="86" t="s">
        <v>137</v>
      </c>
      <c r="Q1370" s="86" t="s">
        <v>156</v>
      </c>
    </row>
    <row r="1371" spans="1:17" ht="15.75" x14ac:dyDescent="0.25">
      <c r="A1371" s="34" t="s">
        <v>135</v>
      </c>
      <c r="B1371" s="12" t="str">
        <f t="shared" si="79"/>
        <v>San PedroAntwerp40</v>
      </c>
      <c r="C1371" s="13" t="str">
        <f>VLOOKUP(D1371,[1]equiv!$A:$B,2,FALSE)</f>
        <v>IVC</v>
      </c>
      <c r="D1371" s="81" t="s">
        <v>242</v>
      </c>
      <c r="E1371" s="82" t="s">
        <v>19</v>
      </c>
      <c r="F1371" s="83">
        <v>40</v>
      </c>
      <c r="G1371" s="12">
        <v>673</v>
      </c>
      <c r="H1371" s="32" t="s">
        <v>47</v>
      </c>
      <c r="I1371" s="12" t="s">
        <v>20</v>
      </c>
      <c r="J1371" s="46">
        <v>0</v>
      </c>
      <c r="K1371" s="45">
        <f t="shared" si="78"/>
        <v>673</v>
      </c>
      <c r="L1371" s="82"/>
      <c r="M1371" s="84">
        <v>45657</v>
      </c>
      <c r="N1371" s="68">
        <f t="shared" si="77"/>
        <v>0</v>
      </c>
      <c r="O1371" s="85" t="s">
        <v>121</v>
      </c>
      <c r="P1371" s="86" t="s">
        <v>137</v>
      </c>
      <c r="Q1371" s="86" t="s">
        <v>156</v>
      </c>
    </row>
    <row r="1372" spans="1:17" ht="15.75" x14ac:dyDescent="0.25">
      <c r="A1372" s="34" t="s">
        <v>147</v>
      </c>
      <c r="B1372" s="12" t="str">
        <f t="shared" si="79"/>
        <v>San PedroBarcelona20</v>
      </c>
      <c r="C1372" s="13" t="str">
        <f>VLOOKUP(D1372,[1]equiv!$A:$B,2,FALSE)</f>
        <v>IVC</v>
      </c>
      <c r="D1372" s="81" t="s">
        <v>242</v>
      </c>
      <c r="E1372" s="82" t="s">
        <v>23</v>
      </c>
      <c r="F1372" s="83">
        <v>20</v>
      </c>
      <c r="G1372" s="12">
        <v>747</v>
      </c>
      <c r="H1372" s="32" t="s">
        <v>47</v>
      </c>
      <c r="I1372" s="12" t="s">
        <v>20</v>
      </c>
      <c r="J1372" s="46">
        <v>0</v>
      </c>
      <c r="K1372" s="45">
        <f t="shared" si="78"/>
        <v>747</v>
      </c>
      <c r="L1372" s="82" t="s">
        <v>227</v>
      </c>
      <c r="M1372" s="84">
        <v>45657</v>
      </c>
      <c r="N1372" s="68">
        <f t="shared" ref="N1372:N1435" si="80">IF(H1372="not included",0,1)</f>
        <v>0</v>
      </c>
      <c r="O1372" s="85" t="s">
        <v>149</v>
      </c>
      <c r="P1372" s="86" t="s">
        <v>162</v>
      </c>
      <c r="Q1372" s="86" t="s">
        <v>163</v>
      </c>
    </row>
    <row r="1373" spans="1:17" ht="15.75" x14ac:dyDescent="0.25">
      <c r="A1373" s="34" t="s">
        <v>147</v>
      </c>
      <c r="B1373" s="12" t="str">
        <f t="shared" si="79"/>
        <v>San PedroBarcelona40</v>
      </c>
      <c r="C1373" s="13" t="str">
        <f>VLOOKUP(D1373,[1]equiv!$A:$B,2,FALSE)</f>
        <v>IVC</v>
      </c>
      <c r="D1373" s="81" t="s">
        <v>242</v>
      </c>
      <c r="E1373" s="82" t="s">
        <v>23</v>
      </c>
      <c r="F1373" s="83">
        <v>40</v>
      </c>
      <c r="G1373" s="12">
        <v>1094</v>
      </c>
      <c r="H1373" s="32" t="s">
        <v>47</v>
      </c>
      <c r="I1373" s="12" t="s">
        <v>20</v>
      </c>
      <c r="J1373" s="46">
        <v>0</v>
      </c>
      <c r="K1373" s="45">
        <f t="shared" ref="K1373:K1436" si="81">+IF(H1373="not included",G1373,G1373+H1373)</f>
        <v>1094</v>
      </c>
      <c r="L1373" s="82" t="s">
        <v>227</v>
      </c>
      <c r="M1373" s="84">
        <v>45657</v>
      </c>
      <c r="N1373" s="68">
        <f t="shared" si="80"/>
        <v>0</v>
      </c>
      <c r="O1373" s="85" t="s">
        <v>149</v>
      </c>
      <c r="P1373" s="86" t="s">
        <v>162</v>
      </c>
      <c r="Q1373" s="86" t="s">
        <v>163</v>
      </c>
    </row>
    <row r="1374" spans="1:17" ht="15.75" x14ac:dyDescent="0.25">
      <c r="A1374" s="34" t="s">
        <v>135</v>
      </c>
      <c r="B1374" s="12" t="str">
        <f t="shared" si="79"/>
        <v>San PedroBarcelona20</v>
      </c>
      <c r="C1374" s="13" t="str">
        <f>VLOOKUP(D1374,[1]equiv!$A:$B,2,FALSE)</f>
        <v>IVC</v>
      </c>
      <c r="D1374" s="81" t="s">
        <v>242</v>
      </c>
      <c r="E1374" s="82" t="s">
        <v>23</v>
      </c>
      <c r="F1374" s="83">
        <v>20</v>
      </c>
      <c r="G1374" s="12">
        <v>605</v>
      </c>
      <c r="H1374" s="32" t="s">
        <v>47</v>
      </c>
      <c r="I1374" s="12" t="s">
        <v>20</v>
      </c>
      <c r="J1374" s="46">
        <v>0</v>
      </c>
      <c r="K1374" s="45">
        <f t="shared" si="81"/>
        <v>605</v>
      </c>
      <c r="L1374" s="82"/>
      <c r="M1374" s="84">
        <v>45657</v>
      </c>
      <c r="N1374" s="68">
        <f t="shared" si="80"/>
        <v>0</v>
      </c>
      <c r="O1374" s="85" t="s">
        <v>121</v>
      </c>
      <c r="P1374" s="86"/>
      <c r="Q1374" s="86"/>
    </row>
    <row r="1375" spans="1:17" ht="15.75" x14ac:dyDescent="0.25">
      <c r="A1375" s="34" t="s">
        <v>135</v>
      </c>
      <c r="B1375" s="12" t="str">
        <f t="shared" si="79"/>
        <v>San PedroBarcelona40</v>
      </c>
      <c r="C1375" s="13" t="str">
        <f>VLOOKUP(D1375,[1]equiv!$A:$B,2,FALSE)</f>
        <v>IVC</v>
      </c>
      <c r="D1375" s="81" t="s">
        <v>242</v>
      </c>
      <c r="E1375" s="82" t="s">
        <v>23</v>
      </c>
      <c r="F1375" s="83">
        <v>40</v>
      </c>
      <c r="G1375" s="12">
        <v>795</v>
      </c>
      <c r="H1375" s="32" t="s">
        <v>47</v>
      </c>
      <c r="I1375" s="12" t="s">
        <v>20</v>
      </c>
      <c r="J1375" s="46">
        <v>0</v>
      </c>
      <c r="K1375" s="45">
        <f t="shared" si="81"/>
        <v>795</v>
      </c>
      <c r="L1375" s="82"/>
      <c r="M1375" s="84">
        <v>45657</v>
      </c>
      <c r="N1375" s="68">
        <f t="shared" si="80"/>
        <v>0</v>
      </c>
      <c r="O1375" s="85" t="s">
        <v>121</v>
      </c>
      <c r="P1375" s="86"/>
      <c r="Q1375" s="86"/>
    </row>
    <row r="1376" spans="1:17" ht="15.75" x14ac:dyDescent="0.25">
      <c r="A1376" s="34" t="s">
        <v>147</v>
      </c>
      <c r="B1376" s="12" t="str">
        <f t="shared" si="79"/>
        <v>San PedroBatam20</v>
      </c>
      <c r="C1376" s="13" t="str">
        <f>VLOOKUP(D1376,[1]equiv!$A:$B,2,FALSE)</f>
        <v>IVC</v>
      </c>
      <c r="D1376" s="81" t="s">
        <v>242</v>
      </c>
      <c r="E1376" s="82" t="s">
        <v>36</v>
      </c>
      <c r="F1376" s="83">
        <v>20</v>
      </c>
      <c r="G1376" s="12">
        <v>1238</v>
      </c>
      <c r="H1376" s="32" t="s">
        <v>47</v>
      </c>
      <c r="I1376" s="12" t="s">
        <v>32</v>
      </c>
      <c r="J1376" s="46">
        <v>0</v>
      </c>
      <c r="K1376" s="45">
        <f t="shared" si="81"/>
        <v>1238</v>
      </c>
      <c r="L1376" s="82" t="s">
        <v>228</v>
      </c>
      <c r="M1376" s="84">
        <v>45657</v>
      </c>
      <c r="N1376" s="68">
        <f t="shared" si="80"/>
        <v>0</v>
      </c>
      <c r="O1376" s="85" t="s">
        <v>149</v>
      </c>
      <c r="P1376" s="86" t="s">
        <v>137</v>
      </c>
      <c r="Q1376" s="86" t="s">
        <v>163</v>
      </c>
    </row>
    <row r="1377" spans="1:17" ht="15.75" x14ac:dyDescent="0.25">
      <c r="A1377" s="34" t="s">
        <v>147</v>
      </c>
      <c r="B1377" s="12" t="str">
        <f t="shared" si="79"/>
        <v>San PedroBatam40</v>
      </c>
      <c r="C1377" s="13" t="str">
        <f>VLOOKUP(D1377,[1]equiv!$A:$B,2,FALSE)</f>
        <v>IVC</v>
      </c>
      <c r="D1377" s="81" t="s">
        <v>242</v>
      </c>
      <c r="E1377" s="82" t="s">
        <v>36</v>
      </c>
      <c r="F1377" s="83">
        <v>40</v>
      </c>
      <c r="G1377" s="12">
        <v>1534</v>
      </c>
      <c r="H1377" s="32" t="s">
        <v>47</v>
      </c>
      <c r="I1377" s="12" t="s">
        <v>32</v>
      </c>
      <c r="J1377" s="46">
        <v>0</v>
      </c>
      <c r="K1377" s="45">
        <f t="shared" si="81"/>
        <v>1534</v>
      </c>
      <c r="L1377" s="82" t="s">
        <v>228</v>
      </c>
      <c r="M1377" s="84">
        <v>45657</v>
      </c>
      <c r="N1377" s="68">
        <f t="shared" si="80"/>
        <v>0</v>
      </c>
      <c r="O1377" s="85" t="s">
        <v>149</v>
      </c>
      <c r="P1377" s="86" t="s">
        <v>137</v>
      </c>
      <c r="Q1377" s="86" t="s">
        <v>163</v>
      </c>
    </row>
    <row r="1378" spans="1:17" ht="15.75" x14ac:dyDescent="0.25">
      <c r="A1378" s="34" t="s">
        <v>139</v>
      </c>
      <c r="B1378" s="12" t="str">
        <f t="shared" si="79"/>
        <v>San PedroHamburg20</v>
      </c>
      <c r="C1378" s="13" t="str">
        <f>VLOOKUP(D1378,[1]equiv!$A:$B,2,FALSE)</f>
        <v>IVC</v>
      </c>
      <c r="D1378" s="81" t="s">
        <v>242</v>
      </c>
      <c r="E1378" s="82" t="s">
        <v>29</v>
      </c>
      <c r="F1378" s="83">
        <v>20</v>
      </c>
      <c r="G1378" s="12">
        <v>1096</v>
      </c>
      <c r="H1378" s="32">
        <v>135</v>
      </c>
      <c r="I1378" s="12" t="s">
        <v>20</v>
      </c>
      <c r="J1378" s="46">
        <v>0</v>
      </c>
      <c r="K1378" s="45">
        <f t="shared" si="81"/>
        <v>1231</v>
      </c>
      <c r="L1378" s="82" t="s">
        <v>164</v>
      </c>
      <c r="M1378" s="84">
        <v>45657</v>
      </c>
      <c r="N1378" s="68">
        <f t="shared" si="80"/>
        <v>1</v>
      </c>
      <c r="O1378" s="85" t="s">
        <v>141</v>
      </c>
      <c r="P1378" s="86" t="s">
        <v>142</v>
      </c>
      <c r="Q1378" s="86" t="s">
        <v>175</v>
      </c>
    </row>
    <row r="1379" spans="1:17" ht="15.75" x14ac:dyDescent="0.25">
      <c r="A1379" s="34" t="s">
        <v>139</v>
      </c>
      <c r="B1379" s="12" t="str">
        <f t="shared" si="79"/>
        <v>San PedroHamburg40</v>
      </c>
      <c r="C1379" s="13" t="str">
        <f>VLOOKUP(D1379,[1]equiv!$A:$B,2,FALSE)</f>
        <v>IVC</v>
      </c>
      <c r="D1379" s="81" t="s">
        <v>242</v>
      </c>
      <c r="E1379" s="82" t="s">
        <v>29</v>
      </c>
      <c r="F1379" s="83">
        <v>40</v>
      </c>
      <c r="G1379" s="12">
        <v>1577</v>
      </c>
      <c r="H1379" s="32">
        <v>135</v>
      </c>
      <c r="I1379" s="12" t="s">
        <v>20</v>
      </c>
      <c r="J1379" s="46">
        <v>0</v>
      </c>
      <c r="K1379" s="45">
        <f t="shared" si="81"/>
        <v>1712</v>
      </c>
      <c r="L1379" s="82" t="s">
        <v>164</v>
      </c>
      <c r="M1379" s="84">
        <v>45657</v>
      </c>
      <c r="N1379" s="68">
        <f t="shared" si="80"/>
        <v>1</v>
      </c>
      <c r="O1379" s="85" t="s">
        <v>141</v>
      </c>
      <c r="P1379" s="86" t="s">
        <v>142</v>
      </c>
      <c r="Q1379" s="86" t="s">
        <v>175</v>
      </c>
    </row>
    <row r="1380" spans="1:17" ht="15.75" x14ac:dyDescent="0.25">
      <c r="A1380" s="34" t="s">
        <v>147</v>
      </c>
      <c r="B1380" s="12" t="str">
        <f t="shared" si="79"/>
        <v>San PedroHamburg20</v>
      </c>
      <c r="C1380" s="13" t="str">
        <f>VLOOKUP(D1380,[1]equiv!$A:$B,2,FALSE)</f>
        <v>IVC</v>
      </c>
      <c r="D1380" s="81" t="s">
        <v>242</v>
      </c>
      <c r="E1380" s="82" t="s">
        <v>29</v>
      </c>
      <c r="F1380" s="83">
        <v>20</v>
      </c>
      <c r="G1380" s="12">
        <v>745</v>
      </c>
      <c r="H1380" s="32" t="s">
        <v>47</v>
      </c>
      <c r="I1380" s="12" t="s">
        <v>20</v>
      </c>
      <c r="J1380" s="46">
        <v>0</v>
      </c>
      <c r="K1380" s="45">
        <f t="shared" si="81"/>
        <v>745</v>
      </c>
      <c r="L1380" s="82" t="s">
        <v>160</v>
      </c>
      <c r="M1380" s="84">
        <v>45657</v>
      </c>
      <c r="N1380" s="68">
        <f t="shared" si="80"/>
        <v>0</v>
      </c>
      <c r="O1380" s="85" t="s">
        <v>149</v>
      </c>
      <c r="P1380" s="86" t="s">
        <v>150</v>
      </c>
      <c r="Q1380" s="86" t="s">
        <v>151</v>
      </c>
    </row>
    <row r="1381" spans="1:17" ht="15.75" x14ac:dyDescent="0.25">
      <c r="A1381" s="34" t="s">
        <v>147</v>
      </c>
      <c r="B1381" s="12" t="str">
        <f t="shared" si="79"/>
        <v>San PedroHamburg40</v>
      </c>
      <c r="C1381" s="13" t="str">
        <f>VLOOKUP(D1381,[1]equiv!$A:$B,2,FALSE)</f>
        <v>IVC</v>
      </c>
      <c r="D1381" s="81" t="s">
        <v>242</v>
      </c>
      <c r="E1381" s="82" t="s">
        <v>29</v>
      </c>
      <c r="F1381" s="83">
        <v>40</v>
      </c>
      <c r="G1381" s="12">
        <v>745</v>
      </c>
      <c r="H1381" s="32" t="s">
        <v>47</v>
      </c>
      <c r="I1381" s="12" t="s">
        <v>20</v>
      </c>
      <c r="J1381" s="46">
        <v>0</v>
      </c>
      <c r="K1381" s="45">
        <f t="shared" si="81"/>
        <v>745</v>
      </c>
      <c r="L1381" s="82" t="s">
        <v>160</v>
      </c>
      <c r="M1381" s="84">
        <v>45657</v>
      </c>
      <c r="N1381" s="68">
        <f t="shared" si="80"/>
        <v>0</v>
      </c>
      <c r="O1381" s="85" t="s">
        <v>149</v>
      </c>
      <c r="P1381" s="86" t="s">
        <v>150</v>
      </c>
      <c r="Q1381" s="86" t="s">
        <v>151</v>
      </c>
    </row>
    <row r="1382" spans="1:17" ht="15.75" x14ac:dyDescent="0.25">
      <c r="A1382" s="34" t="s">
        <v>135</v>
      </c>
      <c r="B1382" s="12" t="str">
        <f t="shared" si="79"/>
        <v>San PedroHamburg20</v>
      </c>
      <c r="C1382" s="13" t="str">
        <f>VLOOKUP(D1382,[1]equiv!$A:$B,2,FALSE)</f>
        <v>IVC</v>
      </c>
      <c r="D1382" s="81" t="s">
        <v>242</v>
      </c>
      <c r="E1382" s="82" t="s">
        <v>29</v>
      </c>
      <c r="F1382" s="83">
        <v>20</v>
      </c>
      <c r="G1382" s="12">
        <v>564</v>
      </c>
      <c r="H1382" s="32" t="s">
        <v>47</v>
      </c>
      <c r="I1382" s="12" t="s">
        <v>20</v>
      </c>
      <c r="J1382" s="46">
        <v>0</v>
      </c>
      <c r="K1382" s="45">
        <f t="shared" si="81"/>
        <v>564</v>
      </c>
      <c r="L1382" s="82"/>
      <c r="M1382" s="84">
        <v>45657</v>
      </c>
      <c r="N1382" s="68">
        <f t="shared" si="80"/>
        <v>0</v>
      </c>
      <c r="O1382" s="85" t="s">
        <v>121</v>
      </c>
      <c r="P1382" s="86"/>
      <c r="Q1382" s="86"/>
    </row>
    <row r="1383" spans="1:17" ht="15.75" x14ac:dyDescent="0.25">
      <c r="A1383" s="34" t="s">
        <v>135</v>
      </c>
      <c r="B1383" s="12" t="str">
        <f t="shared" si="79"/>
        <v>San PedroHamburg40</v>
      </c>
      <c r="C1383" s="13" t="str">
        <f>VLOOKUP(D1383,[1]equiv!$A:$B,2,FALSE)</f>
        <v>IVC</v>
      </c>
      <c r="D1383" s="81" t="s">
        <v>242</v>
      </c>
      <c r="E1383" s="82" t="s">
        <v>29</v>
      </c>
      <c r="F1383" s="83">
        <v>40</v>
      </c>
      <c r="G1383" s="12">
        <v>843</v>
      </c>
      <c r="H1383" s="32" t="s">
        <v>47</v>
      </c>
      <c r="I1383" s="12" t="s">
        <v>20</v>
      </c>
      <c r="J1383" s="46">
        <v>0</v>
      </c>
      <c r="K1383" s="45">
        <f t="shared" si="81"/>
        <v>843</v>
      </c>
      <c r="L1383" s="82"/>
      <c r="M1383" s="88">
        <v>45657</v>
      </c>
      <c r="N1383" s="68">
        <f t="shared" si="80"/>
        <v>0</v>
      </c>
      <c r="O1383" s="85" t="s">
        <v>121</v>
      </c>
      <c r="P1383" s="86"/>
      <c r="Q1383" s="86"/>
    </row>
    <row r="1384" spans="1:17" ht="15.75" x14ac:dyDescent="0.25">
      <c r="A1384" s="34" t="s">
        <v>147</v>
      </c>
      <c r="B1384" s="12" t="str">
        <f t="shared" si="79"/>
        <v>San PedroJakarta20</v>
      </c>
      <c r="C1384" s="13" t="str">
        <f>VLOOKUP(D1384,[1]equiv!$A:$B,2,FALSE)</f>
        <v>IVC</v>
      </c>
      <c r="D1384" s="81" t="s">
        <v>242</v>
      </c>
      <c r="E1384" s="82" t="s">
        <v>114</v>
      </c>
      <c r="F1384" s="83">
        <v>20</v>
      </c>
      <c r="G1384" s="12">
        <v>1055</v>
      </c>
      <c r="H1384" s="32" t="s">
        <v>47</v>
      </c>
      <c r="I1384" s="12" t="s">
        <v>32</v>
      </c>
      <c r="J1384" s="46">
        <v>0</v>
      </c>
      <c r="K1384" s="45">
        <f t="shared" si="81"/>
        <v>1055</v>
      </c>
      <c r="L1384" s="82" t="s">
        <v>243</v>
      </c>
      <c r="M1384" s="84">
        <v>45657</v>
      </c>
      <c r="N1384" s="68">
        <f t="shared" si="80"/>
        <v>0</v>
      </c>
      <c r="O1384" s="85" t="s">
        <v>149</v>
      </c>
      <c r="P1384" s="86" t="s">
        <v>137</v>
      </c>
      <c r="Q1384" s="86" t="s">
        <v>163</v>
      </c>
    </row>
    <row r="1385" spans="1:17" ht="15.75" x14ac:dyDescent="0.25">
      <c r="A1385" s="34" t="s">
        <v>147</v>
      </c>
      <c r="B1385" s="12" t="str">
        <f t="shared" si="79"/>
        <v>San PedroJakarta40</v>
      </c>
      <c r="C1385" s="13" t="str">
        <f>VLOOKUP(D1385,[1]equiv!$A:$B,2,FALSE)</f>
        <v>IVC</v>
      </c>
      <c r="D1385" s="81" t="s">
        <v>242</v>
      </c>
      <c r="E1385" s="82" t="s">
        <v>114</v>
      </c>
      <c r="F1385" s="83">
        <v>40</v>
      </c>
      <c r="G1385" s="12">
        <v>1345</v>
      </c>
      <c r="H1385" s="32" t="s">
        <v>47</v>
      </c>
      <c r="I1385" s="12" t="s">
        <v>32</v>
      </c>
      <c r="J1385" s="46">
        <v>0</v>
      </c>
      <c r="K1385" s="45">
        <f t="shared" si="81"/>
        <v>1345</v>
      </c>
      <c r="L1385" s="82" t="s">
        <v>243</v>
      </c>
      <c r="M1385" s="84">
        <v>45657</v>
      </c>
      <c r="N1385" s="68">
        <f t="shared" si="80"/>
        <v>0</v>
      </c>
      <c r="O1385" s="85" t="s">
        <v>149</v>
      </c>
      <c r="P1385" s="86" t="s">
        <v>137</v>
      </c>
      <c r="Q1385" s="86" t="s">
        <v>163</v>
      </c>
    </row>
    <row r="1386" spans="1:17" ht="15.75" x14ac:dyDescent="0.25">
      <c r="A1386" s="34" t="s">
        <v>135</v>
      </c>
      <c r="B1386" s="12" t="str">
        <f t="shared" si="79"/>
        <v>San PedroJakarta20</v>
      </c>
      <c r="C1386" s="13" t="str">
        <f>VLOOKUP(D1386,[1]equiv!$A:$B,2,FALSE)</f>
        <v>IVC</v>
      </c>
      <c r="D1386" s="81" t="s">
        <v>242</v>
      </c>
      <c r="E1386" s="82" t="s">
        <v>114</v>
      </c>
      <c r="F1386" s="83">
        <v>20</v>
      </c>
      <c r="G1386" s="12">
        <v>818</v>
      </c>
      <c r="H1386" s="32" t="s">
        <v>47</v>
      </c>
      <c r="I1386" s="12" t="s">
        <v>32</v>
      </c>
      <c r="J1386" s="46">
        <v>0</v>
      </c>
      <c r="K1386" s="45">
        <f t="shared" si="81"/>
        <v>818</v>
      </c>
      <c r="L1386" s="82" t="s">
        <v>222</v>
      </c>
      <c r="M1386" s="84">
        <v>45657</v>
      </c>
      <c r="N1386" s="68">
        <f t="shared" si="80"/>
        <v>0</v>
      </c>
      <c r="O1386" s="87" t="s">
        <v>121</v>
      </c>
      <c r="P1386" s="86" t="s">
        <v>137</v>
      </c>
      <c r="Q1386" s="86"/>
    </row>
    <row r="1387" spans="1:17" ht="15.75" x14ac:dyDescent="0.25">
      <c r="A1387" s="34" t="s">
        <v>135</v>
      </c>
      <c r="B1387" s="12" t="str">
        <f t="shared" si="79"/>
        <v>San PedroJakarta40</v>
      </c>
      <c r="C1387" s="13" t="str">
        <f>VLOOKUP(D1387,[1]equiv!$A:$B,2,FALSE)</f>
        <v>IVC</v>
      </c>
      <c r="D1387" s="81" t="s">
        <v>242</v>
      </c>
      <c r="E1387" s="82" t="s">
        <v>114</v>
      </c>
      <c r="F1387" s="83">
        <v>40</v>
      </c>
      <c r="G1387" s="12">
        <v>1067</v>
      </c>
      <c r="H1387" s="32" t="s">
        <v>47</v>
      </c>
      <c r="I1387" s="12" t="s">
        <v>32</v>
      </c>
      <c r="J1387" s="46">
        <v>0</v>
      </c>
      <c r="K1387" s="45">
        <f t="shared" si="81"/>
        <v>1067</v>
      </c>
      <c r="L1387" s="82" t="s">
        <v>222</v>
      </c>
      <c r="M1387" s="88">
        <v>45657</v>
      </c>
      <c r="N1387" s="68">
        <f t="shared" si="80"/>
        <v>0</v>
      </c>
      <c r="O1387" s="85" t="s">
        <v>121</v>
      </c>
      <c r="P1387" s="86" t="s">
        <v>137</v>
      </c>
      <c r="Q1387" s="86"/>
    </row>
    <row r="1388" spans="1:17" ht="15.75" x14ac:dyDescent="0.25">
      <c r="A1388" s="34" t="s">
        <v>147</v>
      </c>
      <c r="B1388" s="12" t="str">
        <f t="shared" si="79"/>
        <v>San PedroPasir Gudang20</v>
      </c>
      <c r="C1388" s="13" t="str">
        <f>VLOOKUP(D1388,[1]equiv!$A:$B,2,FALSE)</f>
        <v>IVC</v>
      </c>
      <c r="D1388" s="81" t="s">
        <v>242</v>
      </c>
      <c r="E1388" s="82" t="s">
        <v>38</v>
      </c>
      <c r="F1388" s="83">
        <v>20</v>
      </c>
      <c r="G1388" s="12">
        <v>1005</v>
      </c>
      <c r="H1388" s="32" t="s">
        <v>47</v>
      </c>
      <c r="I1388" s="12" t="s">
        <v>32</v>
      </c>
      <c r="J1388" s="46">
        <v>0</v>
      </c>
      <c r="K1388" s="45">
        <f t="shared" si="81"/>
        <v>1005</v>
      </c>
      <c r="L1388" s="82" t="s">
        <v>228</v>
      </c>
      <c r="M1388" s="84">
        <v>45657</v>
      </c>
      <c r="N1388" s="68">
        <f t="shared" si="80"/>
        <v>0</v>
      </c>
      <c r="O1388" s="87" t="s">
        <v>149</v>
      </c>
      <c r="P1388" s="86" t="s">
        <v>137</v>
      </c>
      <c r="Q1388" s="86" t="s">
        <v>163</v>
      </c>
    </row>
    <row r="1389" spans="1:17" ht="15.75" x14ac:dyDescent="0.25">
      <c r="A1389" s="34" t="s">
        <v>135</v>
      </c>
      <c r="B1389" s="12" t="str">
        <f t="shared" si="79"/>
        <v>San PedroPasir Gudang20</v>
      </c>
      <c r="C1389" s="13" t="str">
        <f>VLOOKUP(D1389,[1]equiv!$A:$B,2,FALSE)</f>
        <v>IVC</v>
      </c>
      <c r="D1389" s="81" t="s">
        <v>242</v>
      </c>
      <c r="E1389" s="82" t="s">
        <v>38</v>
      </c>
      <c r="F1389" s="83">
        <v>20</v>
      </c>
      <c r="G1389" s="12">
        <v>848</v>
      </c>
      <c r="H1389" s="32" t="s">
        <v>47</v>
      </c>
      <c r="I1389" s="12" t="s">
        <v>32</v>
      </c>
      <c r="J1389" s="46">
        <v>0</v>
      </c>
      <c r="K1389" s="45">
        <f t="shared" si="81"/>
        <v>848</v>
      </c>
      <c r="L1389" s="82" t="s">
        <v>183</v>
      </c>
      <c r="M1389" s="84">
        <v>45657</v>
      </c>
      <c r="N1389" s="68">
        <f t="shared" si="80"/>
        <v>0</v>
      </c>
      <c r="O1389" s="87" t="s">
        <v>121</v>
      </c>
      <c r="P1389" s="86" t="s">
        <v>137</v>
      </c>
      <c r="Q1389" s="86"/>
    </row>
    <row r="1390" spans="1:17" ht="15.75" x14ac:dyDescent="0.25">
      <c r="A1390" s="34" t="s">
        <v>135</v>
      </c>
      <c r="B1390" s="12" t="str">
        <f t="shared" si="79"/>
        <v>San PedroPasir Gudang40</v>
      </c>
      <c r="C1390" s="13" t="str">
        <f>VLOOKUP(D1390,[1]equiv!$A:$B,2,FALSE)</f>
        <v>IVC</v>
      </c>
      <c r="D1390" s="81" t="s">
        <v>242</v>
      </c>
      <c r="E1390" s="82" t="s">
        <v>38</v>
      </c>
      <c r="F1390" s="83">
        <v>40</v>
      </c>
      <c r="G1390" s="12">
        <v>999</v>
      </c>
      <c r="H1390" s="32" t="s">
        <v>47</v>
      </c>
      <c r="I1390" s="12" t="s">
        <v>32</v>
      </c>
      <c r="J1390" s="46">
        <v>0</v>
      </c>
      <c r="K1390" s="45">
        <f t="shared" si="81"/>
        <v>999</v>
      </c>
      <c r="L1390" s="82" t="s">
        <v>183</v>
      </c>
      <c r="M1390" s="88">
        <v>45657</v>
      </c>
      <c r="N1390" s="68">
        <f t="shared" si="80"/>
        <v>0</v>
      </c>
      <c r="O1390" s="85" t="s">
        <v>121</v>
      </c>
      <c r="P1390" s="86" t="s">
        <v>137</v>
      </c>
      <c r="Q1390" s="86"/>
    </row>
    <row r="1391" spans="1:17" ht="15.75" x14ac:dyDescent="0.25">
      <c r="A1391" s="34" t="s">
        <v>147</v>
      </c>
      <c r="B1391" s="12" t="str">
        <f t="shared" si="79"/>
        <v>San PedroPasir Gudang40</v>
      </c>
      <c r="C1391" s="13" t="str">
        <f>VLOOKUP(D1391,[1]equiv!$A:$B,2,FALSE)</f>
        <v>IVC</v>
      </c>
      <c r="D1391" s="81" t="s">
        <v>242</v>
      </c>
      <c r="E1391" s="82" t="s">
        <v>38</v>
      </c>
      <c r="F1391" s="83">
        <v>40</v>
      </c>
      <c r="G1391" s="12">
        <v>1345</v>
      </c>
      <c r="H1391" s="32" t="s">
        <v>47</v>
      </c>
      <c r="I1391" s="12" t="s">
        <v>32</v>
      </c>
      <c r="J1391" s="46">
        <v>0</v>
      </c>
      <c r="K1391" s="45">
        <f t="shared" si="81"/>
        <v>1345</v>
      </c>
      <c r="L1391" s="82" t="s">
        <v>228</v>
      </c>
      <c r="M1391" s="84">
        <v>45657</v>
      </c>
      <c r="N1391" s="68">
        <f t="shared" si="80"/>
        <v>0</v>
      </c>
      <c r="O1391" s="85" t="s">
        <v>149</v>
      </c>
      <c r="P1391" s="86" t="s">
        <v>137</v>
      </c>
      <c r="Q1391" s="86" t="s">
        <v>163</v>
      </c>
    </row>
    <row r="1392" spans="1:17" ht="15.75" x14ac:dyDescent="0.25">
      <c r="A1392" s="34" t="s">
        <v>135</v>
      </c>
      <c r="B1392" s="12" t="str">
        <f t="shared" si="79"/>
        <v>San PedroPhiladelphia40</v>
      </c>
      <c r="C1392" s="13" t="str">
        <f>VLOOKUP(D1392,[1]equiv!$A:$B,2,FALSE)</f>
        <v>IVC</v>
      </c>
      <c r="D1392" s="81" t="s">
        <v>242</v>
      </c>
      <c r="E1392" s="82" t="s">
        <v>42</v>
      </c>
      <c r="F1392" s="83">
        <v>40</v>
      </c>
      <c r="G1392" s="12">
        <v>2322</v>
      </c>
      <c r="H1392" s="32" t="s">
        <v>47</v>
      </c>
      <c r="I1392" s="12" t="s">
        <v>32</v>
      </c>
      <c r="J1392" s="46">
        <v>0</v>
      </c>
      <c r="K1392" s="45">
        <f t="shared" si="81"/>
        <v>2322</v>
      </c>
      <c r="L1392" s="82" t="s">
        <v>188</v>
      </c>
      <c r="M1392" s="84">
        <v>45657</v>
      </c>
      <c r="N1392" s="68">
        <f t="shared" si="80"/>
        <v>0</v>
      </c>
      <c r="O1392" s="85" t="s">
        <v>121</v>
      </c>
      <c r="P1392" s="86" t="s">
        <v>155</v>
      </c>
      <c r="Q1392" s="86" t="s">
        <v>155</v>
      </c>
    </row>
    <row r="1393" spans="1:17" ht="15.75" x14ac:dyDescent="0.25">
      <c r="A1393" s="34" t="s">
        <v>147</v>
      </c>
      <c r="B1393" s="12" t="str">
        <f t="shared" si="79"/>
        <v>San PedroPhiladelphia,40</v>
      </c>
      <c r="C1393" s="13" t="str">
        <f>VLOOKUP(D1393,[1]equiv!$A:$B,2,FALSE)</f>
        <v>IVC</v>
      </c>
      <c r="D1393" s="81" t="s">
        <v>242</v>
      </c>
      <c r="E1393" s="82" t="s">
        <v>211</v>
      </c>
      <c r="F1393" s="83">
        <v>40</v>
      </c>
      <c r="G1393" s="12">
        <v>2883</v>
      </c>
      <c r="H1393" s="32" t="s">
        <v>47</v>
      </c>
      <c r="I1393" s="12" t="s">
        <v>32</v>
      </c>
      <c r="J1393" s="46">
        <v>0</v>
      </c>
      <c r="K1393" s="45">
        <f t="shared" si="81"/>
        <v>2883</v>
      </c>
      <c r="L1393" s="82" t="s">
        <v>179</v>
      </c>
      <c r="M1393" s="84">
        <v>45657</v>
      </c>
      <c r="N1393" s="68">
        <f t="shared" si="80"/>
        <v>0</v>
      </c>
      <c r="O1393" s="85" t="s">
        <v>149</v>
      </c>
      <c r="P1393" s="86" t="s">
        <v>190</v>
      </c>
      <c r="Q1393" s="86" t="s">
        <v>151</v>
      </c>
    </row>
    <row r="1394" spans="1:17" ht="15.75" x14ac:dyDescent="0.25">
      <c r="A1394" s="34" t="s">
        <v>147</v>
      </c>
      <c r="B1394" s="12" t="str">
        <f t="shared" si="79"/>
        <v>San PedroPhiladelphia,20</v>
      </c>
      <c r="C1394" s="13" t="str">
        <f>VLOOKUP(D1394,[1]equiv!$A:$B,2,FALSE)</f>
        <v>IVC</v>
      </c>
      <c r="D1394" s="81" t="s">
        <v>242</v>
      </c>
      <c r="E1394" s="82" t="s">
        <v>211</v>
      </c>
      <c r="F1394" s="83">
        <v>20</v>
      </c>
      <c r="G1394" s="12">
        <v>2273</v>
      </c>
      <c r="H1394" s="32" t="s">
        <v>47</v>
      </c>
      <c r="I1394" s="12" t="s">
        <v>32</v>
      </c>
      <c r="J1394" s="46">
        <v>0</v>
      </c>
      <c r="K1394" s="45">
        <f t="shared" si="81"/>
        <v>2273</v>
      </c>
      <c r="L1394" s="82" t="s">
        <v>179</v>
      </c>
      <c r="M1394" s="84">
        <v>45657</v>
      </c>
      <c r="N1394" s="68">
        <f t="shared" si="80"/>
        <v>0</v>
      </c>
      <c r="O1394" s="85" t="s">
        <v>149</v>
      </c>
      <c r="P1394" s="86" t="s">
        <v>190</v>
      </c>
      <c r="Q1394" s="86" t="s">
        <v>151</v>
      </c>
    </row>
    <row r="1395" spans="1:17" ht="15.75" x14ac:dyDescent="0.25">
      <c r="A1395" s="34" t="s">
        <v>135</v>
      </c>
      <c r="B1395" s="12" t="str">
        <f t="shared" si="79"/>
        <v>San PedroSurabaya20</v>
      </c>
      <c r="C1395" s="13" t="str">
        <f>VLOOKUP(D1395,[1]equiv!$A:$B,2,FALSE)</f>
        <v>IVC</v>
      </c>
      <c r="D1395" s="81" t="s">
        <v>242</v>
      </c>
      <c r="E1395" s="82" t="s">
        <v>40</v>
      </c>
      <c r="F1395" s="83">
        <v>20</v>
      </c>
      <c r="G1395" s="12">
        <v>751</v>
      </c>
      <c r="H1395" s="32" t="s">
        <v>47</v>
      </c>
      <c r="I1395" s="12" t="s">
        <v>32</v>
      </c>
      <c r="J1395" s="46">
        <v>0</v>
      </c>
      <c r="K1395" s="45">
        <f t="shared" si="81"/>
        <v>751</v>
      </c>
      <c r="L1395" s="82" t="s">
        <v>170</v>
      </c>
      <c r="M1395" s="84">
        <v>45657</v>
      </c>
      <c r="N1395" s="68">
        <f t="shared" si="80"/>
        <v>0</v>
      </c>
      <c r="O1395" s="85" t="s">
        <v>121</v>
      </c>
      <c r="P1395" s="86" t="s">
        <v>137</v>
      </c>
      <c r="Q1395" s="86"/>
    </row>
    <row r="1396" spans="1:17" ht="15.75" x14ac:dyDescent="0.25">
      <c r="A1396" s="34" t="s">
        <v>135</v>
      </c>
      <c r="B1396" s="12" t="str">
        <f t="shared" si="79"/>
        <v>San PedroSurabaya40</v>
      </c>
      <c r="C1396" s="13" t="str">
        <f>VLOOKUP(D1396,[1]equiv!$A:$B,2,FALSE)</f>
        <v>IVC</v>
      </c>
      <c r="D1396" s="81" t="s">
        <v>242</v>
      </c>
      <c r="E1396" s="82" t="s">
        <v>40</v>
      </c>
      <c r="F1396" s="83">
        <v>40</v>
      </c>
      <c r="G1396" s="12">
        <v>1077</v>
      </c>
      <c r="H1396" s="32" t="s">
        <v>47</v>
      </c>
      <c r="I1396" s="12" t="s">
        <v>32</v>
      </c>
      <c r="J1396" s="46">
        <v>0</v>
      </c>
      <c r="K1396" s="45">
        <f t="shared" si="81"/>
        <v>1077</v>
      </c>
      <c r="L1396" s="82" t="s">
        <v>170</v>
      </c>
      <c r="M1396" s="88">
        <v>45657</v>
      </c>
      <c r="N1396" s="68">
        <f t="shared" si="80"/>
        <v>0</v>
      </c>
      <c r="O1396" s="85" t="s">
        <v>121</v>
      </c>
      <c r="P1396" s="86" t="s">
        <v>137</v>
      </c>
      <c r="Q1396" s="86"/>
    </row>
    <row r="1397" spans="1:17" ht="15.75" x14ac:dyDescent="0.25">
      <c r="A1397" s="34" t="s">
        <v>147</v>
      </c>
      <c r="B1397" s="12" t="str">
        <f t="shared" si="79"/>
        <v>San PedroSurabaya20</v>
      </c>
      <c r="C1397" s="13" t="str">
        <f>VLOOKUP(D1397,[1]equiv!$A:$B,2,FALSE)</f>
        <v>IVC</v>
      </c>
      <c r="D1397" s="81" t="s">
        <v>242</v>
      </c>
      <c r="E1397" s="82" t="s">
        <v>40</v>
      </c>
      <c r="F1397" s="83">
        <v>20</v>
      </c>
      <c r="G1397" s="12">
        <v>1205</v>
      </c>
      <c r="H1397" s="32" t="s">
        <v>47</v>
      </c>
      <c r="I1397" s="12" t="s">
        <v>32</v>
      </c>
      <c r="J1397" s="46">
        <v>0</v>
      </c>
      <c r="K1397" s="45">
        <f t="shared" si="81"/>
        <v>1205</v>
      </c>
      <c r="L1397" s="82" t="s">
        <v>228</v>
      </c>
      <c r="M1397" s="84">
        <v>45657</v>
      </c>
      <c r="N1397" s="68">
        <f t="shared" si="80"/>
        <v>0</v>
      </c>
      <c r="O1397" s="85" t="s">
        <v>149</v>
      </c>
      <c r="P1397" s="86" t="s">
        <v>137</v>
      </c>
      <c r="Q1397" s="86" t="s">
        <v>163</v>
      </c>
    </row>
    <row r="1398" spans="1:17" ht="15.75" x14ac:dyDescent="0.25">
      <c r="A1398" s="34" t="s">
        <v>147</v>
      </c>
      <c r="B1398" s="12" t="str">
        <f t="shared" si="79"/>
        <v>San PedroSurabaya40</v>
      </c>
      <c r="C1398" s="13" t="str">
        <f>VLOOKUP(D1398,[1]equiv!$A:$B,2,FALSE)</f>
        <v>IVC</v>
      </c>
      <c r="D1398" s="81" t="s">
        <v>242</v>
      </c>
      <c r="E1398" s="82" t="s">
        <v>40</v>
      </c>
      <c r="F1398" s="83">
        <v>40</v>
      </c>
      <c r="G1398" s="12">
        <v>1445</v>
      </c>
      <c r="H1398" s="32" t="s">
        <v>47</v>
      </c>
      <c r="I1398" s="12" t="s">
        <v>32</v>
      </c>
      <c r="J1398" s="46">
        <v>0</v>
      </c>
      <c r="K1398" s="45">
        <f t="shared" si="81"/>
        <v>1445</v>
      </c>
      <c r="L1398" s="82" t="s">
        <v>228</v>
      </c>
      <c r="M1398" s="84">
        <v>45657</v>
      </c>
      <c r="N1398" s="68">
        <f t="shared" si="80"/>
        <v>0</v>
      </c>
      <c r="O1398" s="85" t="s">
        <v>149</v>
      </c>
      <c r="P1398" s="86" t="s">
        <v>137</v>
      </c>
      <c r="Q1398" s="86" t="s">
        <v>163</v>
      </c>
    </row>
    <row r="1399" spans="1:17" ht="15.75" x14ac:dyDescent="0.25">
      <c r="A1399" s="34" t="s">
        <v>135</v>
      </c>
      <c r="B1399" s="12" t="str">
        <f t="shared" si="79"/>
        <v>San PedroTallinn20</v>
      </c>
      <c r="C1399" s="13" t="str">
        <f>VLOOKUP(D1399,[1]equiv!$A:$B,2,FALSE)</f>
        <v>IVC</v>
      </c>
      <c r="D1399" s="81" t="s">
        <v>242</v>
      </c>
      <c r="E1399" s="82" t="s">
        <v>194</v>
      </c>
      <c r="F1399" s="83">
        <v>20</v>
      </c>
      <c r="G1399" s="12">
        <v>969</v>
      </c>
      <c r="H1399" s="32" t="s">
        <v>47</v>
      </c>
      <c r="I1399" s="12" t="s">
        <v>20</v>
      </c>
      <c r="J1399" s="46">
        <v>0</v>
      </c>
      <c r="K1399" s="45">
        <f t="shared" si="81"/>
        <v>969</v>
      </c>
      <c r="L1399" s="82" t="s">
        <v>244</v>
      </c>
      <c r="M1399" s="88">
        <v>45657</v>
      </c>
      <c r="N1399" s="68">
        <f t="shared" si="80"/>
        <v>0</v>
      </c>
      <c r="O1399" s="85" t="s">
        <v>121</v>
      </c>
      <c r="P1399" s="86"/>
      <c r="Q1399" s="86"/>
    </row>
    <row r="1400" spans="1:17" ht="15.75" x14ac:dyDescent="0.25">
      <c r="A1400" s="34" t="s">
        <v>147</v>
      </c>
      <c r="B1400" s="12" t="str">
        <f t="shared" si="79"/>
        <v>San PedroTallinn20</v>
      </c>
      <c r="C1400" s="13" t="str">
        <f>VLOOKUP(D1400,[1]equiv!$A:$B,2,FALSE)</f>
        <v>IVC</v>
      </c>
      <c r="D1400" s="81" t="s">
        <v>242</v>
      </c>
      <c r="E1400" s="82" t="s">
        <v>194</v>
      </c>
      <c r="F1400" s="83">
        <v>20</v>
      </c>
      <c r="G1400" s="12">
        <v>897</v>
      </c>
      <c r="H1400" s="32" t="s">
        <v>47</v>
      </c>
      <c r="I1400" s="12" t="s">
        <v>32</v>
      </c>
      <c r="J1400" s="46">
        <v>0</v>
      </c>
      <c r="K1400" s="45">
        <f t="shared" si="81"/>
        <v>897</v>
      </c>
      <c r="L1400" s="82" t="s">
        <v>245</v>
      </c>
      <c r="M1400" s="84">
        <v>45657</v>
      </c>
      <c r="N1400" s="68">
        <f t="shared" si="80"/>
        <v>0</v>
      </c>
      <c r="O1400" s="85" t="s">
        <v>149</v>
      </c>
      <c r="P1400" s="86" t="s">
        <v>151</v>
      </c>
      <c r="Q1400" s="86" t="s">
        <v>166</v>
      </c>
    </row>
    <row r="1401" spans="1:17" ht="15.75" x14ac:dyDescent="0.25">
      <c r="A1401" s="34" t="s">
        <v>246</v>
      </c>
      <c r="B1401" s="12" t="str">
        <f t="shared" si="79"/>
        <v>AbidjanAmsterdam20</v>
      </c>
      <c r="C1401" s="13" t="str">
        <f>VLOOKUP(D1401,[1]equiv!$A:$B,2,FALSE)</f>
        <v>IVC</v>
      </c>
      <c r="D1401" s="83" t="s">
        <v>18</v>
      </c>
      <c r="E1401" s="82" t="s">
        <v>25</v>
      </c>
      <c r="F1401" s="83">
        <v>20</v>
      </c>
      <c r="G1401" s="12">
        <v>659</v>
      </c>
      <c r="H1401" s="32" t="s">
        <v>47</v>
      </c>
      <c r="I1401" s="12" t="s">
        <v>20</v>
      </c>
      <c r="J1401" s="46">
        <v>0</v>
      </c>
      <c r="K1401" s="45">
        <f t="shared" si="81"/>
        <v>659</v>
      </c>
      <c r="L1401" s="82" t="s">
        <v>198</v>
      </c>
      <c r="M1401" s="84">
        <v>45657</v>
      </c>
      <c r="N1401" s="68">
        <f t="shared" si="80"/>
        <v>0</v>
      </c>
      <c r="O1401" s="85" t="s">
        <v>247</v>
      </c>
      <c r="P1401" s="86" t="s">
        <v>206</v>
      </c>
      <c r="Q1401" s="86" t="s">
        <v>151</v>
      </c>
    </row>
    <row r="1402" spans="1:17" ht="15.75" x14ac:dyDescent="0.25">
      <c r="A1402" s="34" t="s">
        <v>135</v>
      </c>
      <c r="B1402" s="12" t="str">
        <f t="shared" si="79"/>
        <v>San PedroTallinn40</v>
      </c>
      <c r="C1402" s="13" t="str">
        <f>VLOOKUP(D1402,[1]equiv!$A:$B,2,FALSE)</f>
        <v>IVC</v>
      </c>
      <c r="D1402" s="81" t="s">
        <v>242</v>
      </c>
      <c r="E1402" s="82" t="s">
        <v>194</v>
      </c>
      <c r="F1402" s="83">
        <v>40</v>
      </c>
      <c r="G1402" s="12">
        <v>1273</v>
      </c>
      <c r="H1402" s="32" t="s">
        <v>47</v>
      </c>
      <c r="I1402" s="12" t="s">
        <v>20</v>
      </c>
      <c r="J1402" s="46">
        <v>0</v>
      </c>
      <c r="K1402" s="45">
        <f t="shared" si="81"/>
        <v>1273</v>
      </c>
      <c r="L1402" s="82" t="s">
        <v>244</v>
      </c>
      <c r="M1402" s="88">
        <v>45657</v>
      </c>
      <c r="N1402" s="68">
        <f t="shared" si="80"/>
        <v>0</v>
      </c>
      <c r="O1402" s="85" t="s">
        <v>121</v>
      </c>
      <c r="P1402" s="86"/>
      <c r="Q1402" s="86"/>
    </row>
    <row r="1403" spans="1:17" ht="15.75" x14ac:dyDescent="0.25">
      <c r="A1403" s="34" t="s">
        <v>147</v>
      </c>
      <c r="B1403" s="12" t="str">
        <f t="shared" si="79"/>
        <v>San PedroTallinn40</v>
      </c>
      <c r="C1403" s="13" t="str">
        <f>VLOOKUP(D1403,[1]equiv!$A:$B,2,FALSE)</f>
        <v>IVC</v>
      </c>
      <c r="D1403" s="81" t="s">
        <v>242</v>
      </c>
      <c r="E1403" s="82" t="s">
        <v>194</v>
      </c>
      <c r="F1403" s="83">
        <v>40</v>
      </c>
      <c r="G1403" s="12">
        <v>929</v>
      </c>
      <c r="H1403" s="32" t="s">
        <v>47</v>
      </c>
      <c r="I1403" s="12" t="s">
        <v>32</v>
      </c>
      <c r="J1403" s="46">
        <v>0</v>
      </c>
      <c r="K1403" s="45">
        <f t="shared" si="81"/>
        <v>929</v>
      </c>
      <c r="L1403" s="82" t="s">
        <v>245</v>
      </c>
      <c r="M1403" s="84">
        <v>45657</v>
      </c>
      <c r="N1403" s="68">
        <f t="shared" si="80"/>
        <v>0</v>
      </c>
      <c r="O1403" s="85" t="s">
        <v>149</v>
      </c>
      <c r="P1403" s="86" t="s">
        <v>151</v>
      </c>
      <c r="Q1403" s="86" t="s">
        <v>166</v>
      </c>
    </row>
    <row r="1404" spans="1:17" ht="15.75" x14ac:dyDescent="0.25">
      <c r="A1404" s="34" t="s">
        <v>135</v>
      </c>
      <c r="B1404" s="12" t="str">
        <f t="shared" si="79"/>
        <v>San PedroValencia20</v>
      </c>
      <c r="C1404" s="13" t="str">
        <f>VLOOKUP(D1404,[1]equiv!$A:$B,2,FALSE)</f>
        <v>IVC</v>
      </c>
      <c r="D1404" s="81" t="s">
        <v>242</v>
      </c>
      <c r="E1404" s="82" t="s">
        <v>35</v>
      </c>
      <c r="F1404" s="83">
        <v>20</v>
      </c>
      <c r="G1404" s="12">
        <v>605</v>
      </c>
      <c r="H1404" s="32" t="s">
        <v>47</v>
      </c>
      <c r="I1404" s="12" t="s">
        <v>20</v>
      </c>
      <c r="J1404" s="46">
        <v>0</v>
      </c>
      <c r="K1404" s="45">
        <f t="shared" si="81"/>
        <v>605</v>
      </c>
      <c r="L1404" s="82"/>
      <c r="M1404" s="84">
        <v>45657</v>
      </c>
      <c r="N1404" s="68">
        <f t="shared" si="80"/>
        <v>0</v>
      </c>
      <c r="O1404" s="85" t="s">
        <v>121</v>
      </c>
      <c r="P1404" s="86"/>
      <c r="Q1404" s="86"/>
    </row>
    <row r="1405" spans="1:17" ht="15.75" x14ac:dyDescent="0.25">
      <c r="A1405" s="34" t="s">
        <v>135</v>
      </c>
      <c r="B1405" s="12" t="str">
        <f t="shared" si="79"/>
        <v>San PedroValencia40</v>
      </c>
      <c r="C1405" s="13" t="str">
        <f>VLOOKUP(D1405,[1]equiv!$A:$B,2,FALSE)</f>
        <v>IVC</v>
      </c>
      <c r="D1405" s="81" t="s">
        <v>242</v>
      </c>
      <c r="E1405" s="82" t="s">
        <v>35</v>
      </c>
      <c r="F1405" s="83">
        <v>40</v>
      </c>
      <c r="G1405" s="12">
        <v>795</v>
      </c>
      <c r="H1405" s="32" t="s">
        <v>47</v>
      </c>
      <c r="I1405" s="12" t="s">
        <v>20</v>
      </c>
      <c r="J1405" s="46">
        <v>0</v>
      </c>
      <c r="K1405" s="45">
        <f t="shared" si="81"/>
        <v>795</v>
      </c>
      <c r="L1405" s="82"/>
      <c r="M1405" s="84">
        <v>45657</v>
      </c>
      <c r="N1405" s="68">
        <f t="shared" si="80"/>
        <v>0</v>
      </c>
      <c r="O1405" s="85" t="s">
        <v>121</v>
      </c>
      <c r="P1405" s="86"/>
      <c r="Q1405" s="86"/>
    </row>
    <row r="1406" spans="1:17" ht="15.75" x14ac:dyDescent="0.25">
      <c r="A1406" s="34" t="s">
        <v>147</v>
      </c>
      <c r="B1406" s="12" t="str">
        <f t="shared" si="79"/>
        <v>San PedroValencia20</v>
      </c>
      <c r="C1406" s="13" t="str">
        <f>VLOOKUP(D1406,[1]equiv!$A:$B,2,FALSE)</f>
        <v>IVC</v>
      </c>
      <c r="D1406" s="81" t="s">
        <v>242</v>
      </c>
      <c r="E1406" s="82" t="s">
        <v>35</v>
      </c>
      <c r="F1406" s="83">
        <v>20</v>
      </c>
      <c r="G1406" s="12">
        <v>747</v>
      </c>
      <c r="H1406" s="32" t="s">
        <v>47</v>
      </c>
      <c r="I1406" s="12" t="s">
        <v>20</v>
      </c>
      <c r="J1406" s="46">
        <v>0</v>
      </c>
      <c r="K1406" s="45">
        <f t="shared" si="81"/>
        <v>747</v>
      </c>
      <c r="L1406" s="82" t="s">
        <v>140</v>
      </c>
      <c r="M1406" s="84">
        <v>45657</v>
      </c>
      <c r="N1406" s="68">
        <f t="shared" si="80"/>
        <v>0</v>
      </c>
      <c r="O1406" s="85" t="s">
        <v>149</v>
      </c>
      <c r="P1406" s="86" t="s">
        <v>162</v>
      </c>
      <c r="Q1406" s="86" t="s">
        <v>163</v>
      </c>
    </row>
    <row r="1407" spans="1:17" ht="15.75" x14ac:dyDescent="0.25">
      <c r="A1407" s="34" t="s">
        <v>147</v>
      </c>
      <c r="B1407" s="12" t="str">
        <f t="shared" si="79"/>
        <v>San PedroValencia40</v>
      </c>
      <c r="C1407" s="13" t="str">
        <f>VLOOKUP(D1407,[1]equiv!$A:$B,2,FALSE)</f>
        <v>IVC</v>
      </c>
      <c r="D1407" s="81" t="s">
        <v>242</v>
      </c>
      <c r="E1407" s="82" t="s">
        <v>35</v>
      </c>
      <c r="F1407" s="83">
        <v>40</v>
      </c>
      <c r="G1407" s="12">
        <v>994</v>
      </c>
      <c r="H1407" s="32" t="s">
        <v>47</v>
      </c>
      <c r="I1407" s="12" t="s">
        <v>20</v>
      </c>
      <c r="J1407" s="46">
        <v>0</v>
      </c>
      <c r="K1407" s="45">
        <f t="shared" si="81"/>
        <v>994</v>
      </c>
      <c r="L1407" s="82" t="s">
        <v>140</v>
      </c>
      <c r="M1407" s="84">
        <v>45657</v>
      </c>
      <c r="N1407" s="68">
        <f t="shared" si="80"/>
        <v>0</v>
      </c>
      <c r="O1407" s="85" t="s">
        <v>149</v>
      </c>
      <c r="P1407" s="86" t="s">
        <v>162</v>
      </c>
      <c r="Q1407" s="86" t="s">
        <v>163</v>
      </c>
    </row>
    <row r="1408" spans="1:17" ht="15.75" x14ac:dyDescent="0.25">
      <c r="A1408" s="34" t="s">
        <v>135</v>
      </c>
      <c r="B1408" s="12" t="str">
        <f t="shared" si="79"/>
        <v>TakoradiAntwerp20</v>
      </c>
      <c r="C1408" s="13" t="str">
        <f>VLOOKUP(D1408,[1]equiv!$A:$B,2,FALSE)</f>
        <v>GHA</v>
      </c>
      <c r="D1408" s="81" t="s">
        <v>134</v>
      </c>
      <c r="E1408" s="82" t="s">
        <v>19</v>
      </c>
      <c r="F1408" s="83">
        <v>20</v>
      </c>
      <c r="G1408" s="12">
        <v>899</v>
      </c>
      <c r="H1408" s="32" t="s">
        <v>47</v>
      </c>
      <c r="I1408" s="12" t="s">
        <v>20</v>
      </c>
      <c r="J1408" s="46">
        <v>0</v>
      </c>
      <c r="K1408" s="45">
        <f t="shared" si="81"/>
        <v>899</v>
      </c>
      <c r="L1408" s="82"/>
      <c r="M1408" s="88">
        <v>45657</v>
      </c>
      <c r="N1408" s="68">
        <f t="shared" si="80"/>
        <v>0</v>
      </c>
      <c r="O1408" s="85" t="s">
        <v>121</v>
      </c>
      <c r="P1408" s="86" t="s">
        <v>137</v>
      </c>
      <c r="Q1408" s="86" t="s">
        <v>156</v>
      </c>
    </row>
    <row r="1409" spans="1:17" ht="15.75" x14ac:dyDescent="0.25">
      <c r="A1409" s="34" t="s">
        <v>135</v>
      </c>
      <c r="B1409" s="12" t="str">
        <f t="shared" si="79"/>
        <v>TakoradiAntwerp40</v>
      </c>
      <c r="C1409" s="13" t="str">
        <f>VLOOKUP(D1409,[1]equiv!$A:$B,2,FALSE)</f>
        <v>GHA</v>
      </c>
      <c r="D1409" s="81" t="s">
        <v>134</v>
      </c>
      <c r="E1409" s="82" t="s">
        <v>19</v>
      </c>
      <c r="F1409" s="83">
        <v>40</v>
      </c>
      <c r="G1409" s="12">
        <v>1643</v>
      </c>
      <c r="H1409" s="32" t="s">
        <v>47</v>
      </c>
      <c r="I1409" s="12" t="s">
        <v>20</v>
      </c>
      <c r="J1409" s="46">
        <v>0</v>
      </c>
      <c r="K1409" s="45">
        <f t="shared" si="81"/>
        <v>1643</v>
      </c>
      <c r="L1409" s="82"/>
      <c r="M1409" s="88">
        <v>45657</v>
      </c>
      <c r="N1409" s="68">
        <f t="shared" si="80"/>
        <v>0</v>
      </c>
      <c r="O1409" s="85" t="s">
        <v>121</v>
      </c>
      <c r="P1409" s="86" t="s">
        <v>137</v>
      </c>
      <c r="Q1409" s="86" t="s">
        <v>156</v>
      </c>
    </row>
    <row r="1410" spans="1:17" ht="15.75" x14ac:dyDescent="0.25">
      <c r="A1410" s="34" t="s">
        <v>135</v>
      </c>
      <c r="B1410" s="12" t="str">
        <f t="shared" si="79"/>
        <v>TakoradiHamburg20</v>
      </c>
      <c r="C1410" s="13" t="str">
        <f>VLOOKUP(D1410,[1]equiv!$A:$B,2,FALSE)</f>
        <v>GHA</v>
      </c>
      <c r="D1410" s="81" t="s">
        <v>134</v>
      </c>
      <c r="E1410" s="82" t="s">
        <v>29</v>
      </c>
      <c r="F1410" s="83">
        <v>20</v>
      </c>
      <c r="G1410" s="12">
        <v>893</v>
      </c>
      <c r="H1410" s="32" t="s">
        <v>47</v>
      </c>
      <c r="I1410" s="12" t="s">
        <v>20</v>
      </c>
      <c r="J1410" s="46">
        <v>0</v>
      </c>
      <c r="K1410" s="45">
        <f t="shared" si="81"/>
        <v>893</v>
      </c>
      <c r="L1410" s="82"/>
      <c r="M1410" s="88">
        <v>45657</v>
      </c>
      <c r="N1410" s="68">
        <f t="shared" si="80"/>
        <v>0</v>
      </c>
      <c r="O1410" s="85" t="s">
        <v>121</v>
      </c>
      <c r="P1410" s="86" t="s">
        <v>137</v>
      </c>
      <c r="Q1410" s="86" t="s">
        <v>156</v>
      </c>
    </row>
    <row r="1411" spans="1:17" ht="15.75" x14ac:dyDescent="0.25">
      <c r="A1411" s="34" t="s">
        <v>135</v>
      </c>
      <c r="B1411" s="12" t="str">
        <f t="shared" si="79"/>
        <v>TakoradiJakarta20</v>
      </c>
      <c r="C1411" s="13" t="str">
        <f>VLOOKUP(D1411,[1]equiv!$A:$B,2,FALSE)</f>
        <v>GHA</v>
      </c>
      <c r="D1411" s="81" t="s">
        <v>134</v>
      </c>
      <c r="E1411" s="82" t="s">
        <v>114</v>
      </c>
      <c r="F1411" s="83">
        <v>20</v>
      </c>
      <c r="G1411" s="12">
        <v>899</v>
      </c>
      <c r="H1411" s="32" t="s">
        <v>47</v>
      </c>
      <c r="I1411" s="12" t="s">
        <v>32</v>
      </c>
      <c r="J1411" s="46">
        <v>0</v>
      </c>
      <c r="K1411" s="45">
        <f t="shared" si="81"/>
        <v>899</v>
      </c>
      <c r="L1411" s="82" t="s">
        <v>229</v>
      </c>
      <c r="M1411" s="88">
        <v>45657</v>
      </c>
      <c r="N1411" s="68">
        <f t="shared" si="80"/>
        <v>0</v>
      </c>
      <c r="O1411" s="85" t="s">
        <v>121</v>
      </c>
      <c r="P1411" s="86" t="s">
        <v>137</v>
      </c>
      <c r="Q1411" s="86"/>
    </row>
    <row r="1412" spans="1:17" ht="15.75" x14ac:dyDescent="0.25">
      <c r="A1412" s="34" t="s">
        <v>135</v>
      </c>
      <c r="B1412" s="12" t="str">
        <f t="shared" si="79"/>
        <v>TakoradiJakarta40</v>
      </c>
      <c r="C1412" s="13" t="str">
        <f>VLOOKUP(D1412,[1]equiv!$A:$B,2,FALSE)</f>
        <v>GHA</v>
      </c>
      <c r="D1412" s="81" t="s">
        <v>134</v>
      </c>
      <c r="E1412" s="82" t="s">
        <v>114</v>
      </c>
      <c r="F1412" s="83">
        <v>40</v>
      </c>
      <c r="G1412" s="12">
        <v>1643</v>
      </c>
      <c r="H1412" s="32" t="s">
        <v>47</v>
      </c>
      <c r="I1412" s="12" t="s">
        <v>32</v>
      </c>
      <c r="J1412" s="46">
        <v>0</v>
      </c>
      <c r="K1412" s="45">
        <f t="shared" si="81"/>
        <v>1643</v>
      </c>
      <c r="L1412" s="82" t="s">
        <v>229</v>
      </c>
      <c r="M1412" s="88">
        <v>45657</v>
      </c>
      <c r="N1412" s="68">
        <f t="shared" si="80"/>
        <v>0</v>
      </c>
      <c r="O1412" s="85" t="s">
        <v>121</v>
      </c>
      <c r="P1412" s="86" t="s">
        <v>137</v>
      </c>
      <c r="Q1412" s="86"/>
    </row>
    <row r="1413" spans="1:17" ht="15.75" x14ac:dyDescent="0.25">
      <c r="A1413" s="34" t="s">
        <v>135</v>
      </c>
      <c r="B1413" s="12" t="str">
        <f t="shared" si="79"/>
        <v>TakoradiPasir Gudang20</v>
      </c>
      <c r="C1413" s="13" t="str">
        <f>VLOOKUP(D1413,[1]equiv!$A:$B,2,FALSE)</f>
        <v>GHA</v>
      </c>
      <c r="D1413" s="81" t="s">
        <v>134</v>
      </c>
      <c r="E1413" s="82" t="s">
        <v>38</v>
      </c>
      <c r="F1413" s="83">
        <v>20</v>
      </c>
      <c r="G1413" s="12">
        <v>949</v>
      </c>
      <c r="H1413" s="32" t="s">
        <v>47</v>
      </c>
      <c r="I1413" s="12" t="s">
        <v>32</v>
      </c>
      <c r="J1413" s="46">
        <v>0</v>
      </c>
      <c r="K1413" s="45">
        <f t="shared" si="81"/>
        <v>949</v>
      </c>
      <c r="L1413" s="82" t="s">
        <v>180</v>
      </c>
      <c r="M1413" s="88">
        <v>45657</v>
      </c>
      <c r="N1413" s="68">
        <f t="shared" si="80"/>
        <v>0</v>
      </c>
      <c r="O1413" s="85" t="s">
        <v>121</v>
      </c>
      <c r="P1413" s="86" t="s">
        <v>137</v>
      </c>
      <c r="Q1413" s="86"/>
    </row>
    <row r="1414" spans="1:17" ht="15.75" x14ac:dyDescent="0.25">
      <c r="A1414" s="34" t="s">
        <v>135</v>
      </c>
      <c r="B1414" s="12" t="str">
        <f t="shared" si="79"/>
        <v>TakoradiPasir Gudang40</v>
      </c>
      <c r="C1414" s="13" t="str">
        <f>VLOOKUP(D1414,[1]equiv!$A:$B,2,FALSE)</f>
        <v>GHA</v>
      </c>
      <c r="D1414" s="81" t="s">
        <v>134</v>
      </c>
      <c r="E1414" s="82" t="s">
        <v>38</v>
      </c>
      <c r="F1414" s="83">
        <v>40</v>
      </c>
      <c r="G1414" s="12">
        <v>1565</v>
      </c>
      <c r="H1414" s="32" t="s">
        <v>47</v>
      </c>
      <c r="I1414" s="12" t="s">
        <v>32</v>
      </c>
      <c r="J1414" s="46">
        <v>0</v>
      </c>
      <c r="K1414" s="45">
        <f t="shared" si="81"/>
        <v>1565</v>
      </c>
      <c r="L1414" s="82" t="s">
        <v>180</v>
      </c>
      <c r="M1414" s="88">
        <v>45657</v>
      </c>
      <c r="N1414" s="68">
        <f t="shared" si="80"/>
        <v>0</v>
      </c>
      <c r="O1414" s="85" t="s">
        <v>121</v>
      </c>
      <c r="P1414" s="86" t="s">
        <v>137</v>
      </c>
      <c r="Q1414" s="86"/>
    </row>
    <row r="1415" spans="1:17" ht="15.75" x14ac:dyDescent="0.25">
      <c r="A1415" s="34" t="s">
        <v>135</v>
      </c>
      <c r="B1415" s="12" t="str">
        <f t="shared" si="79"/>
        <v>TakoradiSurabaya20</v>
      </c>
      <c r="C1415" s="13" t="str">
        <f>VLOOKUP(D1415,[1]equiv!$A:$B,2,FALSE)</f>
        <v>GHA</v>
      </c>
      <c r="D1415" s="81" t="s">
        <v>134</v>
      </c>
      <c r="E1415" s="82" t="s">
        <v>40</v>
      </c>
      <c r="F1415" s="83">
        <v>20</v>
      </c>
      <c r="G1415" s="12">
        <v>905</v>
      </c>
      <c r="H1415" s="32" t="s">
        <v>47</v>
      </c>
      <c r="I1415" s="12" t="s">
        <v>32</v>
      </c>
      <c r="J1415" s="46">
        <v>0</v>
      </c>
      <c r="K1415" s="45">
        <f t="shared" si="81"/>
        <v>905</v>
      </c>
      <c r="L1415" s="82" t="s">
        <v>243</v>
      </c>
      <c r="M1415" s="88">
        <v>45657</v>
      </c>
      <c r="N1415" s="68">
        <f t="shared" si="80"/>
        <v>0</v>
      </c>
      <c r="O1415" s="87" t="s">
        <v>121</v>
      </c>
      <c r="P1415" s="86" t="s">
        <v>137</v>
      </c>
      <c r="Q1415" s="86"/>
    </row>
    <row r="1416" spans="1:17" ht="15.75" x14ac:dyDescent="0.25">
      <c r="A1416" s="34" t="s">
        <v>135</v>
      </c>
      <c r="B1416" s="12" t="str">
        <f t="shared" si="79"/>
        <v>TakoradiSurabaya40</v>
      </c>
      <c r="C1416" s="13" t="str">
        <f>VLOOKUP(D1416,[1]equiv!$A:$B,2,FALSE)</f>
        <v>GHA</v>
      </c>
      <c r="D1416" s="81" t="s">
        <v>134</v>
      </c>
      <c r="E1416" s="82" t="s">
        <v>40</v>
      </c>
      <c r="F1416" s="83">
        <v>40</v>
      </c>
      <c r="G1416" s="12">
        <v>1429</v>
      </c>
      <c r="H1416" s="32" t="s">
        <v>47</v>
      </c>
      <c r="I1416" s="12" t="s">
        <v>32</v>
      </c>
      <c r="J1416" s="46">
        <v>0</v>
      </c>
      <c r="K1416" s="45">
        <f t="shared" si="81"/>
        <v>1429</v>
      </c>
      <c r="L1416" s="82" t="s">
        <v>243</v>
      </c>
      <c r="M1416" s="88">
        <v>45657</v>
      </c>
      <c r="N1416" s="68">
        <f t="shared" si="80"/>
        <v>0</v>
      </c>
      <c r="O1416" s="87" t="s">
        <v>121</v>
      </c>
      <c r="P1416" s="86" t="s">
        <v>137</v>
      </c>
      <c r="Q1416" s="86"/>
    </row>
    <row r="1417" spans="1:17" ht="15.75" x14ac:dyDescent="0.25">
      <c r="A1417" s="34" t="s">
        <v>216</v>
      </c>
      <c r="B1417" s="12" t="str">
        <f t="shared" si="79"/>
        <v>AbidjanBarcelona20</v>
      </c>
      <c r="C1417" s="13" t="str">
        <f>VLOOKUP(D1417,[1]equiv!$A:$B,2,FALSE)</f>
        <v>IVC</v>
      </c>
      <c r="D1417" s="81" t="s">
        <v>18</v>
      </c>
      <c r="E1417" s="82" t="s">
        <v>23</v>
      </c>
      <c r="F1417" s="83">
        <v>20</v>
      </c>
      <c r="G1417" s="12">
        <v>1109</v>
      </c>
      <c r="H1417" s="32" t="s">
        <v>47</v>
      </c>
      <c r="I1417" s="12" t="s">
        <v>20</v>
      </c>
      <c r="J1417" s="46">
        <v>0</v>
      </c>
      <c r="K1417" s="45">
        <f t="shared" si="81"/>
        <v>1109</v>
      </c>
      <c r="L1417" s="82" t="s">
        <v>186</v>
      </c>
      <c r="M1417" s="84">
        <v>45657</v>
      </c>
      <c r="N1417" s="68">
        <f t="shared" si="80"/>
        <v>0</v>
      </c>
      <c r="O1417" s="87" t="s">
        <v>217</v>
      </c>
      <c r="P1417" s="86" t="s">
        <v>137</v>
      </c>
      <c r="Q1417" s="86" t="s">
        <v>220</v>
      </c>
    </row>
    <row r="1418" spans="1:17" ht="15.75" x14ac:dyDescent="0.25">
      <c r="A1418" s="34" t="s">
        <v>216</v>
      </c>
      <c r="B1418" s="12" t="str">
        <f t="shared" si="79"/>
        <v>AbidjanHamburg20</v>
      </c>
      <c r="C1418" s="13" t="str">
        <f>VLOOKUP(D1418,[1]equiv!$A:$B,2,FALSE)</f>
        <v>IVC</v>
      </c>
      <c r="D1418" s="81" t="s">
        <v>18</v>
      </c>
      <c r="E1418" s="82" t="s">
        <v>29</v>
      </c>
      <c r="F1418" s="83">
        <v>20</v>
      </c>
      <c r="G1418" s="12">
        <v>884</v>
      </c>
      <c r="H1418" s="32" t="s">
        <v>47</v>
      </c>
      <c r="I1418" s="12" t="s">
        <v>20</v>
      </c>
      <c r="J1418" s="46">
        <v>0</v>
      </c>
      <c r="K1418" s="45">
        <f t="shared" si="81"/>
        <v>884</v>
      </c>
      <c r="L1418" s="82" t="s">
        <v>227</v>
      </c>
      <c r="M1418" s="84">
        <v>45657</v>
      </c>
      <c r="N1418" s="68">
        <f t="shared" si="80"/>
        <v>0</v>
      </c>
      <c r="O1418" s="87" t="s">
        <v>217</v>
      </c>
      <c r="P1418" s="86" t="s">
        <v>137</v>
      </c>
      <c r="Q1418" s="86" t="s">
        <v>248</v>
      </c>
    </row>
    <row r="1419" spans="1:17" ht="15.75" x14ac:dyDescent="0.25">
      <c r="A1419" s="34" t="s">
        <v>135</v>
      </c>
      <c r="B1419" s="12" t="str">
        <f t="shared" si="79"/>
        <v>TakoradiTallinn20</v>
      </c>
      <c r="C1419" s="13" t="str">
        <f>VLOOKUP(D1419,[1]equiv!$A:$B,2,FALSE)</f>
        <v>GHA</v>
      </c>
      <c r="D1419" s="81" t="s">
        <v>134</v>
      </c>
      <c r="E1419" s="82" t="s">
        <v>194</v>
      </c>
      <c r="F1419" s="83">
        <v>20</v>
      </c>
      <c r="G1419" s="12">
        <v>1288</v>
      </c>
      <c r="H1419" s="32" t="s">
        <v>47</v>
      </c>
      <c r="I1419" s="12" t="s">
        <v>20</v>
      </c>
      <c r="J1419" s="46">
        <v>0</v>
      </c>
      <c r="K1419" s="45">
        <f t="shared" si="81"/>
        <v>1288</v>
      </c>
      <c r="L1419" s="82" t="s">
        <v>244</v>
      </c>
      <c r="M1419" s="88">
        <v>45657</v>
      </c>
      <c r="N1419" s="68">
        <f t="shared" si="80"/>
        <v>0</v>
      </c>
      <c r="O1419" s="87" t="s">
        <v>121</v>
      </c>
      <c r="P1419" s="86"/>
      <c r="Q1419" s="86"/>
    </row>
    <row r="1420" spans="1:17" ht="15.75" x14ac:dyDescent="0.25">
      <c r="A1420" s="34" t="s">
        <v>135</v>
      </c>
      <c r="B1420" s="12" t="str">
        <f t="shared" si="79"/>
        <v>TakoradiTallinn40</v>
      </c>
      <c r="C1420" s="13" t="str">
        <f>VLOOKUP(D1420,[1]equiv!$A:$B,2,FALSE)</f>
        <v>GHA</v>
      </c>
      <c r="D1420" s="81" t="s">
        <v>134</v>
      </c>
      <c r="E1420" s="82" t="s">
        <v>194</v>
      </c>
      <c r="F1420" s="83">
        <v>40</v>
      </c>
      <c r="G1420" s="12">
        <v>1951</v>
      </c>
      <c r="H1420" s="32" t="s">
        <v>47</v>
      </c>
      <c r="I1420" s="12" t="s">
        <v>20</v>
      </c>
      <c r="J1420" s="46">
        <v>0</v>
      </c>
      <c r="K1420" s="45">
        <f t="shared" si="81"/>
        <v>1951</v>
      </c>
      <c r="L1420" s="82" t="s">
        <v>244</v>
      </c>
      <c r="M1420" s="88">
        <v>45657</v>
      </c>
      <c r="N1420" s="68">
        <f t="shared" si="80"/>
        <v>0</v>
      </c>
      <c r="O1420" s="87" t="s">
        <v>121</v>
      </c>
      <c r="P1420" s="86"/>
      <c r="Q1420" s="86"/>
    </row>
    <row r="1421" spans="1:17" ht="15.75" x14ac:dyDescent="0.25">
      <c r="A1421" s="34" t="s">
        <v>144</v>
      </c>
      <c r="B1421" s="12" t="str">
        <f t="shared" si="79"/>
        <v>TemaAmsterdam20</v>
      </c>
      <c r="C1421" s="13" t="str">
        <f>VLOOKUP(D1421,[1]equiv!$A:$B,2,FALSE)</f>
        <v>GHA</v>
      </c>
      <c r="D1421" s="81" t="s">
        <v>133</v>
      </c>
      <c r="E1421" s="82" t="s">
        <v>25</v>
      </c>
      <c r="F1421" s="83">
        <v>20</v>
      </c>
      <c r="G1421" s="12">
        <v>1192</v>
      </c>
      <c r="H1421" s="32" t="s">
        <v>47</v>
      </c>
      <c r="I1421" s="12" t="s">
        <v>20</v>
      </c>
      <c r="J1421" s="46">
        <v>0</v>
      </c>
      <c r="K1421" s="45">
        <f t="shared" si="81"/>
        <v>1192</v>
      </c>
      <c r="L1421" s="82" t="s">
        <v>158</v>
      </c>
      <c r="M1421" s="84">
        <v>45657</v>
      </c>
      <c r="N1421" s="68">
        <f t="shared" si="80"/>
        <v>0</v>
      </c>
      <c r="O1421" s="87" t="s">
        <v>129</v>
      </c>
      <c r="P1421" s="86" t="s">
        <v>137</v>
      </c>
      <c r="Q1421" s="86" t="s">
        <v>146</v>
      </c>
    </row>
    <row r="1422" spans="1:17" ht="15.75" x14ac:dyDescent="0.25">
      <c r="A1422" s="34" t="s">
        <v>144</v>
      </c>
      <c r="B1422" s="12" t="str">
        <f t="shared" si="79"/>
        <v>TemaAmsterdam40</v>
      </c>
      <c r="C1422" s="13" t="str">
        <f>VLOOKUP(D1422,[1]equiv!$A:$B,2,FALSE)</f>
        <v>GHA</v>
      </c>
      <c r="D1422" s="81" t="s">
        <v>133</v>
      </c>
      <c r="E1422" s="82" t="s">
        <v>25</v>
      </c>
      <c r="F1422" s="83">
        <v>40</v>
      </c>
      <c r="G1422" s="12">
        <v>1240</v>
      </c>
      <c r="H1422" s="32" t="s">
        <v>47</v>
      </c>
      <c r="I1422" s="12" t="s">
        <v>20</v>
      </c>
      <c r="J1422" s="46">
        <v>0</v>
      </c>
      <c r="K1422" s="45">
        <f t="shared" si="81"/>
        <v>1240</v>
      </c>
      <c r="L1422" s="82" t="s">
        <v>158</v>
      </c>
      <c r="M1422" s="84">
        <v>45657</v>
      </c>
      <c r="N1422" s="68">
        <f t="shared" si="80"/>
        <v>0</v>
      </c>
      <c r="O1422" s="87" t="s">
        <v>129</v>
      </c>
      <c r="P1422" s="86" t="s">
        <v>137</v>
      </c>
      <c r="Q1422" s="86" t="s">
        <v>146</v>
      </c>
    </row>
    <row r="1423" spans="1:17" ht="15.75" x14ac:dyDescent="0.25">
      <c r="A1423" s="34" t="s">
        <v>152</v>
      </c>
      <c r="B1423" s="12" t="str">
        <f t="shared" si="79"/>
        <v>TemaAmsterdam20</v>
      </c>
      <c r="C1423" s="13" t="str">
        <f>VLOOKUP(D1423,[1]equiv!$A:$B,2,FALSE)</f>
        <v>GHA</v>
      </c>
      <c r="D1423" s="81" t="s">
        <v>133</v>
      </c>
      <c r="E1423" s="82" t="s">
        <v>25</v>
      </c>
      <c r="F1423" s="83">
        <v>20</v>
      </c>
      <c r="G1423" s="12">
        <v>788</v>
      </c>
      <c r="H1423" s="32" t="s">
        <v>47</v>
      </c>
      <c r="I1423" s="12" t="s">
        <v>20</v>
      </c>
      <c r="J1423" s="46">
        <v>0</v>
      </c>
      <c r="K1423" s="45">
        <f t="shared" si="81"/>
        <v>788</v>
      </c>
      <c r="L1423" s="82" t="s">
        <v>227</v>
      </c>
      <c r="M1423" s="84">
        <v>45657</v>
      </c>
      <c r="N1423" s="68">
        <f t="shared" si="80"/>
        <v>0</v>
      </c>
      <c r="O1423" s="87" t="s">
        <v>24</v>
      </c>
      <c r="P1423" s="86" t="s">
        <v>154</v>
      </c>
      <c r="Q1423" s="86" t="s">
        <v>154</v>
      </c>
    </row>
    <row r="1424" spans="1:17" ht="15.75" x14ac:dyDescent="0.25">
      <c r="A1424" s="34" t="s">
        <v>152</v>
      </c>
      <c r="B1424" s="12" t="str">
        <f t="shared" si="79"/>
        <v>TemaAmsterdam40</v>
      </c>
      <c r="C1424" s="13" t="str">
        <f>VLOOKUP(D1424,[1]equiv!$A:$B,2,FALSE)</f>
        <v>GHA</v>
      </c>
      <c r="D1424" s="81" t="s">
        <v>133</v>
      </c>
      <c r="E1424" s="82" t="s">
        <v>25</v>
      </c>
      <c r="F1424" s="83">
        <v>40</v>
      </c>
      <c r="G1424" s="12">
        <v>951</v>
      </c>
      <c r="H1424" s="32" t="s">
        <v>47</v>
      </c>
      <c r="I1424" s="12" t="s">
        <v>20</v>
      </c>
      <c r="J1424" s="46">
        <v>0</v>
      </c>
      <c r="K1424" s="45">
        <f t="shared" si="81"/>
        <v>951</v>
      </c>
      <c r="L1424" s="82" t="s">
        <v>227</v>
      </c>
      <c r="M1424" s="84">
        <v>45657</v>
      </c>
      <c r="N1424" s="68">
        <f t="shared" si="80"/>
        <v>0</v>
      </c>
      <c r="O1424" s="87" t="s">
        <v>24</v>
      </c>
      <c r="P1424" s="86" t="s">
        <v>154</v>
      </c>
      <c r="Q1424" s="86" t="s">
        <v>154</v>
      </c>
    </row>
    <row r="1425" spans="1:17" ht="15.75" x14ac:dyDescent="0.25">
      <c r="A1425" s="34" t="s">
        <v>147</v>
      </c>
      <c r="B1425" s="12" t="str">
        <f t="shared" si="79"/>
        <v>TemaAmsterdam20</v>
      </c>
      <c r="C1425" s="13" t="str">
        <f>VLOOKUP(D1425,[1]equiv!$A:$B,2,FALSE)</f>
        <v>GHA</v>
      </c>
      <c r="D1425" s="81" t="s">
        <v>133</v>
      </c>
      <c r="E1425" s="82" t="s">
        <v>25</v>
      </c>
      <c r="F1425" s="83">
        <v>20</v>
      </c>
      <c r="G1425" s="12">
        <v>912</v>
      </c>
      <c r="H1425" s="32">
        <v>105</v>
      </c>
      <c r="I1425" s="12" t="s">
        <v>20</v>
      </c>
      <c r="J1425" s="46">
        <v>0</v>
      </c>
      <c r="K1425" s="45">
        <f t="shared" si="81"/>
        <v>1017</v>
      </c>
      <c r="L1425" s="82" t="s">
        <v>198</v>
      </c>
      <c r="M1425" s="84">
        <v>45657</v>
      </c>
      <c r="N1425" s="68">
        <f t="shared" si="80"/>
        <v>1</v>
      </c>
      <c r="O1425" s="87" t="s">
        <v>149</v>
      </c>
      <c r="P1425" s="86" t="s">
        <v>205</v>
      </c>
      <c r="Q1425" s="86" t="s">
        <v>206</v>
      </c>
    </row>
    <row r="1426" spans="1:17" ht="15.75" x14ac:dyDescent="0.25">
      <c r="A1426" s="34" t="s">
        <v>147</v>
      </c>
      <c r="B1426" s="12" t="str">
        <f t="shared" si="79"/>
        <v>TemaAmsterdam40</v>
      </c>
      <c r="C1426" s="13" t="str">
        <f>VLOOKUP(D1426,[1]equiv!$A:$B,2,FALSE)</f>
        <v>GHA</v>
      </c>
      <c r="D1426" s="81" t="s">
        <v>133</v>
      </c>
      <c r="E1426" s="82" t="s">
        <v>25</v>
      </c>
      <c r="F1426" s="83">
        <v>40</v>
      </c>
      <c r="G1426" s="12">
        <v>1059</v>
      </c>
      <c r="H1426" s="32">
        <v>160</v>
      </c>
      <c r="I1426" s="12" t="s">
        <v>20</v>
      </c>
      <c r="J1426" s="46">
        <v>0</v>
      </c>
      <c r="K1426" s="45">
        <f t="shared" si="81"/>
        <v>1219</v>
      </c>
      <c r="L1426" s="82" t="s">
        <v>198</v>
      </c>
      <c r="M1426" s="84">
        <v>45657</v>
      </c>
      <c r="N1426" s="68">
        <f t="shared" si="80"/>
        <v>1</v>
      </c>
      <c r="O1426" s="85" t="s">
        <v>149</v>
      </c>
      <c r="P1426" s="86" t="s">
        <v>205</v>
      </c>
      <c r="Q1426" s="86" t="s">
        <v>206</v>
      </c>
    </row>
    <row r="1427" spans="1:17" ht="15.75" x14ac:dyDescent="0.25">
      <c r="A1427" s="34" t="s">
        <v>144</v>
      </c>
      <c r="B1427" s="12" t="str">
        <f t="shared" si="79"/>
        <v>TemaAntwerp20</v>
      </c>
      <c r="C1427" s="13" t="str">
        <f>VLOOKUP(D1427,[1]equiv!$A:$B,2,FALSE)</f>
        <v>GHA</v>
      </c>
      <c r="D1427" s="81" t="s">
        <v>133</v>
      </c>
      <c r="E1427" s="82" t="s">
        <v>19</v>
      </c>
      <c r="F1427" s="83">
        <v>20</v>
      </c>
      <c r="G1427" s="12">
        <v>666</v>
      </c>
      <c r="H1427" s="32" t="s">
        <v>47</v>
      </c>
      <c r="I1427" s="12" t="s">
        <v>20</v>
      </c>
      <c r="J1427" s="46">
        <v>0</v>
      </c>
      <c r="K1427" s="45">
        <f t="shared" si="81"/>
        <v>666</v>
      </c>
      <c r="L1427" s="82" t="s">
        <v>167</v>
      </c>
      <c r="M1427" s="84">
        <v>45657</v>
      </c>
      <c r="N1427" s="68">
        <f t="shared" si="80"/>
        <v>0</v>
      </c>
      <c r="O1427" s="85" t="s">
        <v>129</v>
      </c>
      <c r="P1427" s="86" t="s">
        <v>137</v>
      </c>
      <c r="Q1427" s="86" t="s">
        <v>146</v>
      </c>
    </row>
    <row r="1428" spans="1:17" ht="15.75" x14ac:dyDescent="0.25">
      <c r="A1428" s="34" t="s">
        <v>144</v>
      </c>
      <c r="B1428" s="12" t="str">
        <f t="shared" si="79"/>
        <v>TemaAntwerp40</v>
      </c>
      <c r="C1428" s="13" t="str">
        <f>VLOOKUP(D1428,[1]equiv!$A:$B,2,FALSE)</f>
        <v>GHA</v>
      </c>
      <c r="D1428" s="81" t="s">
        <v>133</v>
      </c>
      <c r="E1428" s="82" t="s">
        <v>19</v>
      </c>
      <c r="F1428" s="83">
        <v>40</v>
      </c>
      <c r="G1428" s="12">
        <v>1065</v>
      </c>
      <c r="H1428" s="32" t="s">
        <v>47</v>
      </c>
      <c r="I1428" s="12" t="s">
        <v>20</v>
      </c>
      <c r="J1428" s="46">
        <v>0</v>
      </c>
      <c r="K1428" s="45">
        <f t="shared" si="81"/>
        <v>1065</v>
      </c>
      <c r="L1428" s="82" t="s">
        <v>167</v>
      </c>
      <c r="M1428" s="84">
        <v>45657</v>
      </c>
      <c r="N1428" s="68">
        <f t="shared" si="80"/>
        <v>0</v>
      </c>
      <c r="O1428" s="85" t="s">
        <v>129</v>
      </c>
      <c r="P1428" s="86" t="s">
        <v>137</v>
      </c>
      <c r="Q1428" s="86" t="s">
        <v>146</v>
      </c>
    </row>
    <row r="1429" spans="1:17" ht="15.75" x14ac:dyDescent="0.25">
      <c r="A1429" s="34" t="s">
        <v>152</v>
      </c>
      <c r="B1429" s="12" t="str">
        <f t="shared" ref="B1429:B1492" si="82">+D1429&amp;E1429&amp;F1429</f>
        <v>TemaAntwerp20</v>
      </c>
      <c r="C1429" s="13" t="str">
        <f>VLOOKUP(D1429,[1]equiv!$A:$B,2,FALSE)</f>
        <v>GHA</v>
      </c>
      <c r="D1429" s="81" t="s">
        <v>133</v>
      </c>
      <c r="E1429" s="82" t="s">
        <v>19</v>
      </c>
      <c r="F1429" s="83">
        <v>20</v>
      </c>
      <c r="G1429" s="12">
        <v>463</v>
      </c>
      <c r="H1429" s="32" t="s">
        <v>47</v>
      </c>
      <c r="I1429" s="12" t="s">
        <v>20</v>
      </c>
      <c r="J1429" s="46">
        <v>0</v>
      </c>
      <c r="K1429" s="45">
        <f t="shared" si="81"/>
        <v>463</v>
      </c>
      <c r="L1429" s="82" t="s">
        <v>176</v>
      </c>
      <c r="M1429" s="84">
        <v>45657</v>
      </c>
      <c r="N1429" s="68">
        <f t="shared" si="80"/>
        <v>0</v>
      </c>
      <c r="O1429" s="87" t="s">
        <v>24</v>
      </c>
      <c r="P1429" s="86" t="s">
        <v>155</v>
      </c>
      <c r="Q1429" s="86" t="s">
        <v>155</v>
      </c>
    </row>
    <row r="1430" spans="1:17" ht="15.75" x14ac:dyDescent="0.25">
      <c r="A1430" s="34" t="s">
        <v>152</v>
      </c>
      <c r="B1430" s="12" t="str">
        <f t="shared" si="82"/>
        <v>TemaAntwerp40</v>
      </c>
      <c r="C1430" s="13" t="str">
        <f>VLOOKUP(D1430,[1]equiv!$A:$B,2,FALSE)</f>
        <v>GHA</v>
      </c>
      <c r="D1430" s="81" t="s">
        <v>133</v>
      </c>
      <c r="E1430" s="82" t="s">
        <v>19</v>
      </c>
      <c r="F1430" s="83">
        <v>40</v>
      </c>
      <c r="G1430" s="12">
        <v>791</v>
      </c>
      <c r="H1430" s="32" t="s">
        <v>47</v>
      </c>
      <c r="I1430" s="12" t="s">
        <v>20</v>
      </c>
      <c r="J1430" s="46">
        <v>0</v>
      </c>
      <c r="K1430" s="45">
        <f t="shared" si="81"/>
        <v>791</v>
      </c>
      <c r="L1430" s="82" t="s">
        <v>176</v>
      </c>
      <c r="M1430" s="84">
        <v>45657</v>
      </c>
      <c r="N1430" s="68">
        <f t="shared" si="80"/>
        <v>0</v>
      </c>
      <c r="O1430" s="87" t="s">
        <v>24</v>
      </c>
      <c r="P1430" s="86" t="s">
        <v>155</v>
      </c>
      <c r="Q1430" s="86" t="s">
        <v>155</v>
      </c>
    </row>
    <row r="1431" spans="1:17" ht="15.75" x14ac:dyDescent="0.25">
      <c r="A1431" s="34" t="s">
        <v>147</v>
      </c>
      <c r="B1431" s="12" t="str">
        <f t="shared" si="82"/>
        <v>TemaAntwerp20</v>
      </c>
      <c r="C1431" s="13" t="str">
        <f>VLOOKUP(D1431,[1]equiv!$A:$B,2,FALSE)</f>
        <v>GHA</v>
      </c>
      <c r="D1431" s="81" t="s">
        <v>133</v>
      </c>
      <c r="E1431" s="82" t="s">
        <v>19</v>
      </c>
      <c r="F1431" s="83">
        <v>20</v>
      </c>
      <c r="G1431" s="12">
        <v>547</v>
      </c>
      <c r="H1431" s="32">
        <v>105</v>
      </c>
      <c r="I1431" s="12" t="s">
        <v>20</v>
      </c>
      <c r="J1431" s="46">
        <v>0</v>
      </c>
      <c r="K1431" s="45">
        <f t="shared" si="81"/>
        <v>652</v>
      </c>
      <c r="L1431" s="82" t="s">
        <v>157</v>
      </c>
      <c r="M1431" s="84">
        <v>45657</v>
      </c>
      <c r="N1431" s="68">
        <f t="shared" si="80"/>
        <v>1</v>
      </c>
      <c r="O1431" s="87" t="s">
        <v>149</v>
      </c>
      <c r="P1431" s="86" t="s">
        <v>150</v>
      </c>
      <c r="Q1431" s="86" t="s">
        <v>151</v>
      </c>
    </row>
    <row r="1432" spans="1:17" ht="15.75" x14ac:dyDescent="0.25">
      <c r="A1432" s="34" t="s">
        <v>147</v>
      </c>
      <c r="B1432" s="12" t="str">
        <f t="shared" si="82"/>
        <v>TemaAntwerp40</v>
      </c>
      <c r="C1432" s="13" t="str">
        <f>VLOOKUP(D1432,[1]equiv!$A:$B,2,FALSE)</f>
        <v>GHA</v>
      </c>
      <c r="D1432" s="81" t="s">
        <v>133</v>
      </c>
      <c r="E1432" s="82" t="s">
        <v>19</v>
      </c>
      <c r="F1432" s="83">
        <v>40</v>
      </c>
      <c r="G1432" s="12">
        <v>829</v>
      </c>
      <c r="H1432" s="32">
        <v>160</v>
      </c>
      <c r="I1432" s="12" t="s">
        <v>20</v>
      </c>
      <c r="J1432" s="46">
        <v>0</v>
      </c>
      <c r="K1432" s="45">
        <f t="shared" si="81"/>
        <v>989</v>
      </c>
      <c r="L1432" s="82" t="s">
        <v>157</v>
      </c>
      <c r="M1432" s="84">
        <v>45657</v>
      </c>
      <c r="N1432" s="68">
        <f t="shared" si="80"/>
        <v>1</v>
      </c>
      <c r="O1432" s="87" t="s">
        <v>149</v>
      </c>
      <c r="P1432" s="86" t="s">
        <v>150</v>
      </c>
      <c r="Q1432" s="86" t="s">
        <v>151</v>
      </c>
    </row>
    <row r="1433" spans="1:17" ht="15.75" x14ac:dyDescent="0.25">
      <c r="A1433" s="34" t="s">
        <v>144</v>
      </c>
      <c r="B1433" s="12" t="str">
        <f t="shared" si="82"/>
        <v>TemaBarcelona20</v>
      </c>
      <c r="C1433" s="13" t="str">
        <f>VLOOKUP(D1433,[1]equiv!$A:$B,2,FALSE)</f>
        <v>GHA</v>
      </c>
      <c r="D1433" s="81" t="s">
        <v>133</v>
      </c>
      <c r="E1433" s="82" t="s">
        <v>23</v>
      </c>
      <c r="F1433" s="83">
        <v>20</v>
      </c>
      <c r="G1433" s="12">
        <v>788</v>
      </c>
      <c r="H1433" s="32" t="s">
        <v>47</v>
      </c>
      <c r="I1433" s="12" t="s">
        <v>20</v>
      </c>
      <c r="J1433" s="46">
        <v>0</v>
      </c>
      <c r="K1433" s="45">
        <f t="shared" si="81"/>
        <v>788</v>
      </c>
      <c r="L1433" s="82" t="s">
        <v>176</v>
      </c>
      <c r="M1433" s="84">
        <v>45657</v>
      </c>
      <c r="N1433" s="68">
        <f t="shared" si="80"/>
        <v>0</v>
      </c>
      <c r="O1433" s="87" t="s">
        <v>129</v>
      </c>
      <c r="P1433" s="86" t="s">
        <v>137</v>
      </c>
      <c r="Q1433" s="86" t="s">
        <v>146</v>
      </c>
    </row>
    <row r="1434" spans="1:17" ht="15.75" x14ac:dyDescent="0.25">
      <c r="A1434" s="34" t="s">
        <v>144</v>
      </c>
      <c r="B1434" s="12" t="str">
        <f t="shared" si="82"/>
        <v>TemaBarcelona40</v>
      </c>
      <c r="C1434" s="13" t="str">
        <f>VLOOKUP(D1434,[1]equiv!$A:$B,2,FALSE)</f>
        <v>GHA</v>
      </c>
      <c r="D1434" s="81" t="s">
        <v>133</v>
      </c>
      <c r="E1434" s="82" t="s">
        <v>23</v>
      </c>
      <c r="F1434" s="83">
        <v>40</v>
      </c>
      <c r="G1434" s="12">
        <v>1101</v>
      </c>
      <c r="H1434" s="32" t="s">
        <v>47</v>
      </c>
      <c r="I1434" s="12" t="s">
        <v>20</v>
      </c>
      <c r="J1434" s="46">
        <v>0</v>
      </c>
      <c r="K1434" s="45">
        <f t="shared" si="81"/>
        <v>1101</v>
      </c>
      <c r="L1434" s="82" t="s">
        <v>176</v>
      </c>
      <c r="M1434" s="84">
        <v>45657</v>
      </c>
      <c r="N1434" s="68">
        <f t="shared" si="80"/>
        <v>0</v>
      </c>
      <c r="O1434" s="85" t="s">
        <v>129</v>
      </c>
      <c r="P1434" s="86" t="s">
        <v>137</v>
      </c>
      <c r="Q1434" s="86" t="s">
        <v>146</v>
      </c>
    </row>
    <row r="1435" spans="1:17" ht="15.75" x14ac:dyDescent="0.25">
      <c r="A1435" s="34" t="s">
        <v>152</v>
      </c>
      <c r="B1435" s="12" t="str">
        <f t="shared" si="82"/>
        <v>TemaBarcelona20</v>
      </c>
      <c r="C1435" s="13" t="str">
        <f>VLOOKUP(D1435,[1]equiv!$A:$B,2,FALSE)</f>
        <v>GHA</v>
      </c>
      <c r="D1435" s="81" t="s">
        <v>133</v>
      </c>
      <c r="E1435" s="82" t="s">
        <v>23</v>
      </c>
      <c r="F1435" s="83">
        <v>20</v>
      </c>
      <c r="G1435" s="12">
        <v>763</v>
      </c>
      <c r="H1435" s="32" t="s">
        <v>47</v>
      </c>
      <c r="I1435" s="12" t="s">
        <v>20</v>
      </c>
      <c r="J1435" s="46">
        <v>0</v>
      </c>
      <c r="K1435" s="45">
        <f t="shared" si="81"/>
        <v>763</v>
      </c>
      <c r="L1435" s="82" t="s">
        <v>174</v>
      </c>
      <c r="M1435" s="84">
        <v>45657</v>
      </c>
      <c r="N1435" s="68">
        <f t="shared" si="80"/>
        <v>0</v>
      </c>
      <c r="O1435" s="87" t="s">
        <v>24</v>
      </c>
      <c r="P1435" s="86" t="s">
        <v>161</v>
      </c>
      <c r="Q1435" s="86" t="s">
        <v>154</v>
      </c>
    </row>
    <row r="1436" spans="1:17" ht="15.75" x14ac:dyDescent="0.25">
      <c r="A1436" s="34" t="s">
        <v>152</v>
      </c>
      <c r="B1436" s="12" t="str">
        <f t="shared" si="82"/>
        <v>TemaBarcelona40</v>
      </c>
      <c r="C1436" s="13" t="str">
        <f>VLOOKUP(D1436,[1]equiv!$A:$B,2,FALSE)</f>
        <v>GHA</v>
      </c>
      <c r="D1436" s="81" t="s">
        <v>133</v>
      </c>
      <c r="E1436" s="82" t="s">
        <v>23</v>
      </c>
      <c r="F1436" s="83">
        <v>40</v>
      </c>
      <c r="G1436" s="12">
        <v>1111</v>
      </c>
      <c r="H1436" s="32" t="s">
        <v>47</v>
      </c>
      <c r="I1436" s="12" t="s">
        <v>20</v>
      </c>
      <c r="J1436" s="46">
        <v>0</v>
      </c>
      <c r="K1436" s="45">
        <f t="shared" si="81"/>
        <v>1111</v>
      </c>
      <c r="L1436" s="82" t="s">
        <v>174</v>
      </c>
      <c r="M1436" s="84">
        <v>45657</v>
      </c>
      <c r="N1436" s="68">
        <f t="shared" ref="N1436:N1499" si="83">IF(H1436="not included",0,1)</f>
        <v>0</v>
      </c>
      <c r="O1436" s="87" t="s">
        <v>24</v>
      </c>
      <c r="P1436" s="86" t="s">
        <v>161</v>
      </c>
      <c r="Q1436" s="86" t="s">
        <v>154</v>
      </c>
    </row>
    <row r="1437" spans="1:17" ht="15.75" x14ac:dyDescent="0.25">
      <c r="A1437" s="34" t="s">
        <v>144</v>
      </c>
      <c r="B1437" s="12" t="str">
        <f t="shared" si="82"/>
        <v>TemaBatam20</v>
      </c>
      <c r="C1437" s="13" t="str">
        <f>VLOOKUP(D1437,[1]equiv!$A:$B,2,FALSE)</f>
        <v>GHA</v>
      </c>
      <c r="D1437" s="81" t="s">
        <v>133</v>
      </c>
      <c r="E1437" s="82" t="s">
        <v>36</v>
      </c>
      <c r="F1437" s="83">
        <v>20</v>
      </c>
      <c r="G1437" s="12">
        <v>1295</v>
      </c>
      <c r="H1437" s="32" t="s">
        <v>47</v>
      </c>
      <c r="I1437" s="12" t="s">
        <v>32</v>
      </c>
      <c r="J1437" s="46">
        <v>0</v>
      </c>
      <c r="K1437" s="45">
        <f t="shared" ref="K1437:K1500" si="84">+IF(H1437="not included",G1437,G1437+H1437)</f>
        <v>1295</v>
      </c>
      <c r="L1437" s="82" t="s">
        <v>208</v>
      </c>
      <c r="M1437" s="84">
        <v>45657</v>
      </c>
      <c r="N1437" s="68">
        <f t="shared" si="83"/>
        <v>0</v>
      </c>
      <c r="O1437" s="87" t="s">
        <v>129</v>
      </c>
      <c r="P1437" s="86" t="s">
        <v>161</v>
      </c>
      <c r="Q1437" s="86" t="s">
        <v>166</v>
      </c>
    </row>
    <row r="1438" spans="1:17" ht="15.75" x14ac:dyDescent="0.25">
      <c r="A1438" s="34" t="s">
        <v>144</v>
      </c>
      <c r="B1438" s="12" t="str">
        <f t="shared" si="82"/>
        <v>TemaBatam40</v>
      </c>
      <c r="C1438" s="13" t="str">
        <f>VLOOKUP(D1438,[1]equiv!$A:$B,2,FALSE)</f>
        <v>GHA</v>
      </c>
      <c r="D1438" s="81" t="s">
        <v>133</v>
      </c>
      <c r="E1438" s="82" t="s">
        <v>36</v>
      </c>
      <c r="F1438" s="83">
        <v>40</v>
      </c>
      <c r="G1438" s="12">
        <v>1445</v>
      </c>
      <c r="H1438" s="32" t="s">
        <v>47</v>
      </c>
      <c r="I1438" s="12" t="s">
        <v>32</v>
      </c>
      <c r="J1438" s="46">
        <v>0</v>
      </c>
      <c r="K1438" s="45">
        <f t="shared" si="84"/>
        <v>1445</v>
      </c>
      <c r="L1438" s="82" t="s">
        <v>208</v>
      </c>
      <c r="M1438" s="84">
        <v>45657</v>
      </c>
      <c r="N1438" s="68">
        <f t="shared" si="83"/>
        <v>0</v>
      </c>
      <c r="O1438" s="87" t="s">
        <v>129</v>
      </c>
      <c r="P1438" s="86" t="s">
        <v>161</v>
      </c>
      <c r="Q1438" s="86" t="s">
        <v>166</v>
      </c>
    </row>
    <row r="1439" spans="1:17" ht="15.75" x14ac:dyDescent="0.25">
      <c r="A1439" s="34" t="s">
        <v>147</v>
      </c>
      <c r="B1439" s="12" t="str">
        <f t="shared" si="82"/>
        <v>TemaBatam20</v>
      </c>
      <c r="C1439" s="13" t="str">
        <f>VLOOKUP(D1439,[1]equiv!$A:$B,2,FALSE)</f>
        <v>GHA</v>
      </c>
      <c r="D1439" s="81" t="s">
        <v>133</v>
      </c>
      <c r="E1439" s="82" t="s">
        <v>36</v>
      </c>
      <c r="F1439" s="83">
        <v>20</v>
      </c>
      <c r="G1439" s="12">
        <v>1088</v>
      </c>
      <c r="H1439" s="32">
        <v>130</v>
      </c>
      <c r="I1439" s="12" t="s">
        <v>32</v>
      </c>
      <c r="J1439" s="46">
        <v>0</v>
      </c>
      <c r="K1439" s="45">
        <f t="shared" si="84"/>
        <v>1218</v>
      </c>
      <c r="L1439" s="82" t="s">
        <v>243</v>
      </c>
      <c r="M1439" s="84">
        <v>45657</v>
      </c>
      <c r="N1439" s="68">
        <f t="shared" si="83"/>
        <v>1</v>
      </c>
      <c r="O1439" s="85" t="s">
        <v>149</v>
      </c>
      <c r="P1439" s="86" t="s">
        <v>137</v>
      </c>
      <c r="Q1439" s="86" t="s">
        <v>163</v>
      </c>
    </row>
    <row r="1440" spans="1:17" ht="15.75" x14ac:dyDescent="0.25">
      <c r="A1440" s="34" t="s">
        <v>147</v>
      </c>
      <c r="B1440" s="12" t="str">
        <f t="shared" si="82"/>
        <v>TemaBatam40</v>
      </c>
      <c r="C1440" s="13" t="str">
        <f>VLOOKUP(D1440,[1]equiv!$A:$B,2,FALSE)</f>
        <v>GHA</v>
      </c>
      <c r="D1440" s="81" t="s">
        <v>133</v>
      </c>
      <c r="E1440" s="82" t="s">
        <v>36</v>
      </c>
      <c r="F1440" s="83">
        <v>40</v>
      </c>
      <c r="G1440" s="12">
        <v>1584</v>
      </c>
      <c r="H1440" s="32">
        <v>205</v>
      </c>
      <c r="I1440" s="12" t="s">
        <v>32</v>
      </c>
      <c r="J1440" s="46">
        <v>0</v>
      </c>
      <c r="K1440" s="45">
        <f t="shared" si="84"/>
        <v>1789</v>
      </c>
      <c r="L1440" s="82" t="s">
        <v>243</v>
      </c>
      <c r="M1440" s="84">
        <v>45657</v>
      </c>
      <c r="N1440" s="68">
        <f t="shared" si="83"/>
        <v>1</v>
      </c>
      <c r="O1440" s="85" t="s">
        <v>149</v>
      </c>
      <c r="P1440" s="86" t="s">
        <v>137</v>
      </c>
      <c r="Q1440" s="86" t="s">
        <v>163</v>
      </c>
    </row>
    <row r="1441" spans="1:17" ht="15.75" x14ac:dyDescent="0.25">
      <c r="A1441" s="34" t="s">
        <v>152</v>
      </c>
      <c r="B1441" s="12" t="str">
        <f t="shared" si="82"/>
        <v>TemaBatam40</v>
      </c>
      <c r="C1441" s="13" t="str">
        <f>VLOOKUP(D1441,[1]equiv!$A:$B,2,FALSE)</f>
        <v>GHA</v>
      </c>
      <c r="D1441" s="81" t="s">
        <v>133</v>
      </c>
      <c r="E1441" s="82" t="s">
        <v>36</v>
      </c>
      <c r="F1441" s="83">
        <v>40</v>
      </c>
      <c r="G1441" s="12">
        <v>1390</v>
      </c>
      <c r="H1441" s="32" t="s">
        <v>47</v>
      </c>
      <c r="I1441" s="12" t="s">
        <v>32</v>
      </c>
      <c r="J1441" s="46">
        <v>0</v>
      </c>
      <c r="K1441" s="45">
        <f t="shared" si="84"/>
        <v>1390</v>
      </c>
      <c r="L1441" s="82" t="s">
        <v>173</v>
      </c>
      <c r="M1441" s="84">
        <v>45657</v>
      </c>
      <c r="N1441" s="68">
        <f t="shared" si="83"/>
        <v>0</v>
      </c>
      <c r="O1441" s="85" t="s">
        <v>24</v>
      </c>
      <c r="P1441" s="86" t="s">
        <v>168</v>
      </c>
      <c r="Q1441" s="86" t="s">
        <v>169</v>
      </c>
    </row>
    <row r="1442" spans="1:17" ht="15.75" x14ac:dyDescent="0.25">
      <c r="A1442" s="34" t="s">
        <v>152</v>
      </c>
      <c r="B1442" s="12" t="str">
        <f t="shared" si="82"/>
        <v>TemaBatam20</v>
      </c>
      <c r="C1442" s="13" t="str">
        <f>VLOOKUP(D1442,[1]equiv!$A:$B,2,FALSE)</f>
        <v>GHA</v>
      </c>
      <c r="D1442" s="81" t="s">
        <v>133</v>
      </c>
      <c r="E1442" s="82" t="s">
        <v>36</v>
      </c>
      <c r="F1442" s="83">
        <v>20</v>
      </c>
      <c r="G1442" s="12">
        <v>795</v>
      </c>
      <c r="H1442" s="32" t="s">
        <v>47</v>
      </c>
      <c r="I1442" s="12" t="s">
        <v>32</v>
      </c>
      <c r="J1442" s="46">
        <v>0</v>
      </c>
      <c r="K1442" s="45">
        <f t="shared" si="84"/>
        <v>795</v>
      </c>
      <c r="L1442" s="82" t="s">
        <v>173</v>
      </c>
      <c r="M1442" s="84">
        <v>45657</v>
      </c>
      <c r="N1442" s="68">
        <f t="shared" si="83"/>
        <v>0</v>
      </c>
      <c r="O1442" s="85" t="s">
        <v>24</v>
      </c>
      <c r="P1442" s="86" t="s">
        <v>168</v>
      </c>
      <c r="Q1442" s="86" t="s">
        <v>169</v>
      </c>
    </row>
    <row r="1443" spans="1:17" ht="15.75" x14ac:dyDescent="0.25">
      <c r="A1443" s="34" t="s">
        <v>152</v>
      </c>
      <c r="B1443" s="12" t="str">
        <f t="shared" si="82"/>
        <v>TemaHamburg20</v>
      </c>
      <c r="C1443" s="13" t="str">
        <f>VLOOKUP(D1443,[1]equiv!$A:$B,2,FALSE)</f>
        <v>GHA</v>
      </c>
      <c r="D1443" s="81" t="s">
        <v>133</v>
      </c>
      <c r="E1443" s="82" t="s">
        <v>29</v>
      </c>
      <c r="F1443" s="83">
        <v>20</v>
      </c>
      <c r="G1443" s="12">
        <v>638</v>
      </c>
      <c r="H1443" s="32" t="s">
        <v>47</v>
      </c>
      <c r="I1443" s="12" t="s">
        <v>195</v>
      </c>
      <c r="J1443" s="46">
        <v>0</v>
      </c>
      <c r="K1443" s="45">
        <f t="shared" si="84"/>
        <v>638</v>
      </c>
      <c r="L1443" s="82" t="s">
        <v>198</v>
      </c>
      <c r="M1443" s="84">
        <v>45657</v>
      </c>
      <c r="N1443" s="68">
        <f t="shared" si="83"/>
        <v>0</v>
      </c>
      <c r="O1443" s="85" t="s">
        <v>24</v>
      </c>
      <c r="P1443" s="86" t="s">
        <v>161</v>
      </c>
      <c r="Q1443" s="86" t="s">
        <v>154</v>
      </c>
    </row>
    <row r="1444" spans="1:17" ht="15.75" x14ac:dyDescent="0.25">
      <c r="A1444" s="34" t="s">
        <v>152</v>
      </c>
      <c r="B1444" s="12" t="str">
        <f t="shared" si="82"/>
        <v>TemaHamburg40</v>
      </c>
      <c r="C1444" s="13" t="str">
        <f>VLOOKUP(D1444,[1]equiv!$A:$B,2,FALSE)</f>
        <v>GHA</v>
      </c>
      <c r="D1444" s="81" t="s">
        <v>133</v>
      </c>
      <c r="E1444" s="82" t="s">
        <v>29</v>
      </c>
      <c r="F1444" s="83">
        <v>40</v>
      </c>
      <c r="G1444" s="12">
        <v>911</v>
      </c>
      <c r="H1444" s="32" t="s">
        <v>47</v>
      </c>
      <c r="I1444" s="12" t="s">
        <v>20</v>
      </c>
      <c r="J1444" s="46">
        <v>0</v>
      </c>
      <c r="K1444" s="45">
        <f t="shared" si="84"/>
        <v>911</v>
      </c>
      <c r="L1444" s="82" t="s">
        <v>198</v>
      </c>
      <c r="M1444" s="84">
        <v>45657</v>
      </c>
      <c r="N1444" s="68">
        <f t="shared" si="83"/>
        <v>0</v>
      </c>
      <c r="O1444" s="85" t="s">
        <v>24</v>
      </c>
      <c r="P1444" s="86" t="s">
        <v>161</v>
      </c>
      <c r="Q1444" s="86" t="s">
        <v>154</v>
      </c>
    </row>
    <row r="1445" spans="1:17" ht="15.75" x14ac:dyDescent="0.25">
      <c r="A1445" s="34" t="s">
        <v>147</v>
      </c>
      <c r="B1445" s="12" t="str">
        <f t="shared" si="82"/>
        <v>TemaHamburg20</v>
      </c>
      <c r="C1445" s="13" t="str">
        <f>VLOOKUP(D1445,[1]equiv!$A:$B,2,FALSE)</f>
        <v>GHA</v>
      </c>
      <c r="D1445" s="81" t="s">
        <v>133</v>
      </c>
      <c r="E1445" s="82" t="s">
        <v>29</v>
      </c>
      <c r="F1445" s="83">
        <v>20</v>
      </c>
      <c r="G1445" s="12">
        <v>797</v>
      </c>
      <c r="H1445" s="32">
        <v>105</v>
      </c>
      <c r="I1445" s="12" t="s">
        <v>20</v>
      </c>
      <c r="J1445" s="46">
        <v>0</v>
      </c>
      <c r="K1445" s="45">
        <f t="shared" si="84"/>
        <v>902</v>
      </c>
      <c r="L1445" s="82" t="s">
        <v>153</v>
      </c>
      <c r="M1445" s="84">
        <v>45657</v>
      </c>
      <c r="N1445" s="68">
        <f t="shared" si="83"/>
        <v>1</v>
      </c>
      <c r="O1445" s="85" t="s">
        <v>149</v>
      </c>
      <c r="P1445" s="86" t="s">
        <v>150</v>
      </c>
      <c r="Q1445" s="86" t="s">
        <v>151</v>
      </c>
    </row>
    <row r="1446" spans="1:17" ht="15.75" x14ac:dyDescent="0.25">
      <c r="A1446" s="34" t="s">
        <v>147</v>
      </c>
      <c r="B1446" s="12" t="str">
        <f t="shared" si="82"/>
        <v>TemaHamburg40</v>
      </c>
      <c r="C1446" s="13" t="str">
        <f>VLOOKUP(D1446,[1]equiv!$A:$B,2,FALSE)</f>
        <v>GHA</v>
      </c>
      <c r="D1446" s="81" t="s">
        <v>133</v>
      </c>
      <c r="E1446" s="82" t="s">
        <v>29</v>
      </c>
      <c r="F1446" s="83">
        <v>40</v>
      </c>
      <c r="G1446" s="12">
        <v>929</v>
      </c>
      <c r="H1446" s="32">
        <v>160</v>
      </c>
      <c r="I1446" s="12" t="s">
        <v>20</v>
      </c>
      <c r="J1446" s="46">
        <v>0</v>
      </c>
      <c r="K1446" s="45">
        <f t="shared" si="84"/>
        <v>1089</v>
      </c>
      <c r="L1446" s="82" t="s">
        <v>153</v>
      </c>
      <c r="M1446" s="84">
        <v>45657</v>
      </c>
      <c r="N1446" s="68">
        <f t="shared" si="83"/>
        <v>1</v>
      </c>
      <c r="O1446" s="87" t="s">
        <v>149</v>
      </c>
      <c r="P1446" s="86" t="s">
        <v>150</v>
      </c>
      <c r="Q1446" s="86" t="s">
        <v>151</v>
      </c>
    </row>
    <row r="1447" spans="1:17" ht="15.75" x14ac:dyDescent="0.25">
      <c r="A1447" s="34" t="s">
        <v>144</v>
      </c>
      <c r="B1447" s="12" t="str">
        <f t="shared" si="82"/>
        <v>TemaJakarta40</v>
      </c>
      <c r="C1447" s="13" t="str">
        <f>VLOOKUP(D1447,[1]equiv!$A:$B,2,FALSE)</f>
        <v>GHA</v>
      </c>
      <c r="D1447" s="81" t="s">
        <v>133</v>
      </c>
      <c r="E1447" s="82" t="s">
        <v>114</v>
      </c>
      <c r="F1447" s="83">
        <v>40</v>
      </c>
      <c r="G1447" s="12">
        <v>965</v>
      </c>
      <c r="H1447" s="32" t="s">
        <v>47</v>
      </c>
      <c r="I1447" s="12" t="s">
        <v>32</v>
      </c>
      <c r="J1447" s="46">
        <v>0</v>
      </c>
      <c r="K1447" s="45">
        <f t="shared" si="84"/>
        <v>965</v>
      </c>
      <c r="L1447" s="82" t="s">
        <v>196</v>
      </c>
      <c r="M1447" s="84">
        <v>45657</v>
      </c>
      <c r="N1447" s="68">
        <f t="shared" si="83"/>
        <v>0</v>
      </c>
      <c r="O1447" s="87" t="s">
        <v>129</v>
      </c>
      <c r="P1447" s="86" t="s">
        <v>161</v>
      </c>
      <c r="Q1447" s="86" t="s">
        <v>166</v>
      </c>
    </row>
    <row r="1448" spans="1:17" ht="15.75" x14ac:dyDescent="0.25">
      <c r="A1448" s="34" t="s">
        <v>144</v>
      </c>
      <c r="B1448" s="12" t="str">
        <f t="shared" si="82"/>
        <v>TemaJakarta20</v>
      </c>
      <c r="C1448" s="13" t="str">
        <f>VLOOKUP(D1448,[1]equiv!$A:$B,2,FALSE)</f>
        <v>GHA</v>
      </c>
      <c r="D1448" s="81" t="s">
        <v>133</v>
      </c>
      <c r="E1448" s="82" t="s">
        <v>114</v>
      </c>
      <c r="F1448" s="83">
        <v>20</v>
      </c>
      <c r="G1448" s="12">
        <v>815</v>
      </c>
      <c r="H1448" s="32" t="s">
        <v>47</v>
      </c>
      <c r="I1448" s="12" t="s">
        <v>32</v>
      </c>
      <c r="J1448" s="46">
        <v>0</v>
      </c>
      <c r="K1448" s="45">
        <f t="shared" si="84"/>
        <v>815</v>
      </c>
      <c r="L1448" s="82" t="s">
        <v>196</v>
      </c>
      <c r="M1448" s="84">
        <v>45657</v>
      </c>
      <c r="N1448" s="68">
        <f t="shared" si="83"/>
        <v>0</v>
      </c>
      <c r="O1448" s="85" t="s">
        <v>129</v>
      </c>
      <c r="P1448" s="86" t="s">
        <v>161</v>
      </c>
      <c r="Q1448" s="86" t="s">
        <v>166</v>
      </c>
    </row>
    <row r="1449" spans="1:17" ht="15.75" x14ac:dyDescent="0.25">
      <c r="A1449" s="34" t="s">
        <v>152</v>
      </c>
      <c r="B1449" s="12" t="str">
        <f t="shared" si="82"/>
        <v>TemaJakarta40</v>
      </c>
      <c r="C1449" s="13" t="str">
        <f>VLOOKUP(D1449,[1]equiv!$A:$B,2,FALSE)</f>
        <v>GHA</v>
      </c>
      <c r="D1449" s="81" t="s">
        <v>133</v>
      </c>
      <c r="E1449" s="82" t="s">
        <v>114</v>
      </c>
      <c r="F1449" s="83">
        <v>40</v>
      </c>
      <c r="G1449" s="12">
        <v>838</v>
      </c>
      <c r="H1449" s="32" t="s">
        <v>47</v>
      </c>
      <c r="I1449" s="12" t="s">
        <v>32</v>
      </c>
      <c r="J1449" s="46">
        <v>0</v>
      </c>
      <c r="K1449" s="45">
        <f t="shared" si="84"/>
        <v>838</v>
      </c>
      <c r="L1449" s="82" t="s">
        <v>191</v>
      </c>
      <c r="M1449" s="84">
        <v>45657</v>
      </c>
      <c r="N1449" s="68">
        <f t="shared" si="83"/>
        <v>0</v>
      </c>
      <c r="O1449" s="85" t="s">
        <v>24</v>
      </c>
      <c r="P1449" s="86" t="s">
        <v>168</v>
      </c>
      <c r="Q1449" s="86" t="s">
        <v>169</v>
      </c>
    </row>
    <row r="1450" spans="1:17" ht="15.75" x14ac:dyDescent="0.25">
      <c r="A1450" s="34" t="s">
        <v>152</v>
      </c>
      <c r="B1450" s="12" t="str">
        <f t="shared" si="82"/>
        <v>TemaJakarta20</v>
      </c>
      <c r="C1450" s="13" t="str">
        <f>VLOOKUP(D1450,[1]equiv!$A:$B,2,FALSE)</f>
        <v>GHA</v>
      </c>
      <c r="D1450" s="81" t="s">
        <v>133</v>
      </c>
      <c r="E1450" s="82" t="s">
        <v>114</v>
      </c>
      <c r="F1450" s="83">
        <v>20</v>
      </c>
      <c r="G1450" s="12">
        <v>695</v>
      </c>
      <c r="H1450" s="32" t="s">
        <v>47</v>
      </c>
      <c r="I1450" s="12" t="s">
        <v>32</v>
      </c>
      <c r="J1450" s="46">
        <v>0</v>
      </c>
      <c r="K1450" s="45">
        <f t="shared" si="84"/>
        <v>695</v>
      </c>
      <c r="L1450" s="82" t="s">
        <v>191</v>
      </c>
      <c r="M1450" s="84">
        <v>45657</v>
      </c>
      <c r="N1450" s="68">
        <f t="shared" si="83"/>
        <v>0</v>
      </c>
      <c r="O1450" s="85" t="s">
        <v>24</v>
      </c>
      <c r="P1450" s="86" t="s">
        <v>168</v>
      </c>
      <c r="Q1450" s="86" t="s">
        <v>169</v>
      </c>
    </row>
    <row r="1451" spans="1:17" ht="15.75" x14ac:dyDescent="0.25">
      <c r="A1451" s="34" t="s">
        <v>135</v>
      </c>
      <c r="B1451" s="12" t="str">
        <f t="shared" si="82"/>
        <v>TemaJakarta20</v>
      </c>
      <c r="C1451" s="13" t="str">
        <f>VLOOKUP(D1451,[1]equiv!$A:$B,2,FALSE)</f>
        <v>GHA</v>
      </c>
      <c r="D1451" s="81" t="s">
        <v>133</v>
      </c>
      <c r="E1451" s="82" t="s">
        <v>114</v>
      </c>
      <c r="F1451" s="83">
        <v>20</v>
      </c>
      <c r="G1451" s="12">
        <v>1049</v>
      </c>
      <c r="H1451" s="32" t="s">
        <v>47</v>
      </c>
      <c r="I1451" s="12" t="s">
        <v>32</v>
      </c>
      <c r="J1451" s="46">
        <v>0</v>
      </c>
      <c r="K1451" s="45">
        <f t="shared" si="84"/>
        <v>1049</v>
      </c>
      <c r="L1451" s="82"/>
      <c r="M1451" s="88">
        <v>45657</v>
      </c>
      <c r="N1451" s="68">
        <f t="shared" si="83"/>
        <v>0</v>
      </c>
      <c r="O1451" s="87" t="s">
        <v>121</v>
      </c>
      <c r="P1451" s="86" t="s">
        <v>137</v>
      </c>
      <c r="Q1451" s="86" t="s">
        <v>156</v>
      </c>
    </row>
    <row r="1452" spans="1:17" ht="15.75" x14ac:dyDescent="0.25">
      <c r="A1452" s="34" t="s">
        <v>135</v>
      </c>
      <c r="B1452" s="12" t="str">
        <f t="shared" si="82"/>
        <v>TemaJakarta40</v>
      </c>
      <c r="C1452" s="13" t="str">
        <f>VLOOKUP(D1452,[1]equiv!$A:$B,2,FALSE)</f>
        <v>GHA</v>
      </c>
      <c r="D1452" s="81" t="s">
        <v>133</v>
      </c>
      <c r="E1452" s="82" t="s">
        <v>114</v>
      </c>
      <c r="F1452" s="83">
        <v>40</v>
      </c>
      <c r="G1452" s="12">
        <v>1355</v>
      </c>
      <c r="H1452" s="32" t="s">
        <v>47</v>
      </c>
      <c r="I1452" s="12" t="s">
        <v>32</v>
      </c>
      <c r="J1452" s="46">
        <v>0</v>
      </c>
      <c r="K1452" s="45">
        <f t="shared" si="84"/>
        <v>1355</v>
      </c>
      <c r="L1452" s="82" t="s">
        <v>243</v>
      </c>
      <c r="M1452" s="88">
        <v>45657</v>
      </c>
      <c r="N1452" s="68">
        <f t="shared" si="83"/>
        <v>0</v>
      </c>
      <c r="O1452" s="85" t="s">
        <v>121</v>
      </c>
      <c r="P1452" s="86" t="s">
        <v>137</v>
      </c>
      <c r="Q1452" s="86"/>
    </row>
    <row r="1453" spans="1:17" ht="15.75" x14ac:dyDescent="0.25">
      <c r="A1453" s="34" t="s">
        <v>144</v>
      </c>
      <c r="B1453" s="12" t="str">
        <f t="shared" si="82"/>
        <v>TemaPasir Gudang40</v>
      </c>
      <c r="C1453" s="13" t="str">
        <f>VLOOKUP(D1453,[1]equiv!$A:$B,2,FALSE)</f>
        <v>GHA</v>
      </c>
      <c r="D1453" s="81" t="s">
        <v>133</v>
      </c>
      <c r="E1453" s="82" t="s">
        <v>38</v>
      </c>
      <c r="F1453" s="83">
        <v>40</v>
      </c>
      <c r="G1453" s="12">
        <v>865</v>
      </c>
      <c r="H1453" s="32" t="s">
        <v>47</v>
      </c>
      <c r="I1453" s="12" t="s">
        <v>32</v>
      </c>
      <c r="J1453" s="46">
        <v>0</v>
      </c>
      <c r="K1453" s="45">
        <f t="shared" si="84"/>
        <v>865</v>
      </c>
      <c r="L1453" s="82" t="s">
        <v>158</v>
      </c>
      <c r="M1453" s="84">
        <v>45657</v>
      </c>
      <c r="N1453" s="68">
        <f t="shared" si="83"/>
        <v>0</v>
      </c>
      <c r="O1453" s="85" t="s">
        <v>129</v>
      </c>
      <c r="P1453" s="86" t="s">
        <v>161</v>
      </c>
      <c r="Q1453" s="86" t="s">
        <v>166</v>
      </c>
    </row>
    <row r="1454" spans="1:17" ht="15.75" x14ac:dyDescent="0.25">
      <c r="A1454" s="34" t="s">
        <v>144</v>
      </c>
      <c r="B1454" s="12" t="str">
        <f t="shared" si="82"/>
        <v>TemaPasir Gudang20</v>
      </c>
      <c r="C1454" s="13" t="str">
        <f>VLOOKUP(D1454,[1]equiv!$A:$B,2,FALSE)</f>
        <v>GHA</v>
      </c>
      <c r="D1454" s="81" t="s">
        <v>133</v>
      </c>
      <c r="E1454" s="82" t="s">
        <v>38</v>
      </c>
      <c r="F1454" s="83">
        <v>20</v>
      </c>
      <c r="G1454" s="12">
        <v>715</v>
      </c>
      <c r="H1454" s="32" t="s">
        <v>47</v>
      </c>
      <c r="I1454" s="12" t="s">
        <v>32</v>
      </c>
      <c r="J1454" s="46">
        <v>0</v>
      </c>
      <c r="K1454" s="45">
        <f t="shared" si="84"/>
        <v>715</v>
      </c>
      <c r="L1454" s="82" t="s">
        <v>158</v>
      </c>
      <c r="M1454" s="84">
        <v>45657</v>
      </c>
      <c r="N1454" s="68">
        <f t="shared" si="83"/>
        <v>0</v>
      </c>
      <c r="O1454" s="85" t="s">
        <v>129</v>
      </c>
      <c r="P1454" s="86" t="s">
        <v>161</v>
      </c>
      <c r="Q1454" s="86" t="s">
        <v>166</v>
      </c>
    </row>
    <row r="1455" spans="1:17" ht="15.75" x14ac:dyDescent="0.25">
      <c r="A1455" s="34" t="s">
        <v>152</v>
      </c>
      <c r="B1455" s="12" t="str">
        <f t="shared" si="82"/>
        <v>TemaPasir Gudang40</v>
      </c>
      <c r="C1455" s="13" t="str">
        <f>VLOOKUP(D1455,[1]equiv!$A:$B,2,FALSE)</f>
        <v>GHA</v>
      </c>
      <c r="D1455" s="81" t="s">
        <v>133</v>
      </c>
      <c r="E1455" s="82" t="s">
        <v>38</v>
      </c>
      <c r="F1455" s="83">
        <v>40</v>
      </c>
      <c r="G1455" s="12">
        <v>838</v>
      </c>
      <c r="H1455" s="32" t="s">
        <v>47</v>
      </c>
      <c r="I1455" s="12" t="s">
        <v>32</v>
      </c>
      <c r="J1455" s="46">
        <v>0</v>
      </c>
      <c r="K1455" s="45">
        <f t="shared" si="84"/>
        <v>838</v>
      </c>
      <c r="L1455" s="82" t="s">
        <v>173</v>
      </c>
      <c r="M1455" s="84">
        <v>45657</v>
      </c>
      <c r="N1455" s="68">
        <f t="shared" si="83"/>
        <v>0</v>
      </c>
      <c r="O1455" s="87" t="s">
        <v>24</v>
      </c>
      <c r="P1455" s="86" t="s">
        <v>177</v>
      </c>
      <c r="Q1455" s="86" t="s">
        <v>169</v>
      </c>
    </row>
    <row r="1456" spans="1:17" ht="15.75" x14ac:dyDescent="0.25">
      <c r="A1456" s="34" t="s">
        <v>152</v>
      </c>
      <c r="B1456" s="12" t="str">
        <f t="shared" si="82"/>
        <v>TemaPasir Gudang20</v>
      </c>
      <c r="C1456" s="13" t="str">
        <f>VLOOKUP(D1456,[1]equiv!$A:$B,2,FALSE)</f>
        <v>GHA</v>
      </c>
      <c r="D1456" s="81" t="s">
        <v>133</v>
      </c>
      <c r="E1456" s="82" t="s">
        <v>38</v>
      </c>
      <c r="F1456" s="83">
        <v>20</v>
      </c>
      <c r="G1456" s="12">
        <v>695</v>
      </c>
      <c r="H1456" s="32" t="s">
        <v>47</v>
      </c>
      <c r="I1456" s="12" t="s">
        <v>32</v>
      </c>
      <c r="J1456" s="46">
        <v>0</v>
      </c>
      <c r="K1456" s="45">
        <f t="shared" si="84"/>
        <v>695</v>
      </c>
      <c r="L1456" s="82" t="s">
        <v>173</v>
      </c>
      <c r="M1456" s="84">
        <v>45657</v>
      </c>
      <c r="N1456" s="68">
        <f t="shared" si="83"/>
        <v>0</v>
      </c>
      <c r="O1456" s="85" t="s">
        <v>24</v>
      </c>
      <c r="P1456" s="86" t="s">
        <v>177</v>
      </c>
      <c r="Q1456" s="86" t="s">
        <v>169</v>
      </c>
    </row>
    <row r="1457" spans="1:17" ht="15.75" x14ac:dyDescent="0.25">
      <c r="A1457" s="34" t="s">
        <v>135</v>
      </c>
      <c r="B1457" s="12" t="str">
        <f t="shared" si="82"/>
        <v>TemaPasir Gudang20</v>
      </c>
      <c r="C1457" s="13" t="str">
        <f>VLOOKUP(D1457,[1]equiv!$A:$B,2,FALSE)</f>
        <v>GHA</v>
      </c>
      <c r="D1457" s="81" t="s">
        <v>133</v>
      </c>
      <c r="E1457" s="82" t="s">
        <v>38</v>
      </c>
      <c r="F1457" s="83">
        <v>20</v>
      </c>
      <c r="G1457" s="12">
        <v>1061</v>
      </c>
      <c r="H1457" s="32" t="s">
        <v>47</v>
      </c>
      <c r="I1457" s="12" t="s">
        <v>32</v>
      </c>
      <c r="J1457" s="46">
        <v>0</v>
      </c>
      <c r="K1457" s="45">
        <f t="shared" si="84"/>
        <v>1061</v>
      </c>
      <c r="L1457" s="82" t="s">
        <v>170</v>
      </c>
      <c r="M1457" s="88">
        <v>45657</v>
      </c>
      <c r="N1457" s="68">
        <f t="shared" si="83"/>
        <v>0</v>
      </c>
      <c r="O1457" s="85" t="s">
        <v>121</v>
      </c>
      <c r="P1457" s="86" t="s">
        <v>137</v>
      </c>
      <c r="Q1457" s="86"/>
    </row>
    <row r="1458" spans="1:17" ht="15.75" x14ac:dyDescent="0.25">
      <c r="A1458" s="34" t="s">
        <v>135</v>
      </c>
      <c r="B1458" s="12" t="str">
        <f t="shared" si="82"/>
        <v>TemaPasir Gudang40</v>
      </c>
      <c r="C1458" s="13" t="str">
        <f>VLOOKUP(D1458,[1]equiv!$A:$B,2,FALSE)</f>
        <v>GHA</v>
      </c>
      <c r="D1458" s="81" t="s">
        <v>133</v>
      </c>
      <c r="E1458" s="82" t="s">
        <v>38</v>
      </c>
      <c r="F1458" s="83">
        <v>40</v>
      </c>
      <c r="G1458" s="12">
        <v>1375</v>
      </c>
      <c r="H1458" s="32" t="s">
        <v>47</v>
      </c>
      <c r="I1458" s="12" t="s">
        <v>32</v>
      </c>
      <c r="J1458" s="46">
        <v>0</v>
      </c>
      <c r="K1458" s="45">
        <f t="shared" si="84"/>
        <v>1375</v>
      </c>
      <c r="L1458" s="82" t="s">
        <v>170</v>
      </c>
      <c r="M1458" s="88">
        <v>45657</v>
      </c>
      <c r="N1458" s="68">
        <f t="shared" si="83"/>
        <v>0</v>
      </c>
      <c r="O1458" s="87" t="s">
        <v>121</v>
      </c>
      <c r="P1458" s="86" t="s">
        <v>137</v>
      </c>
      <c r="Q1458" s="86"/>
    </row>
    <row r="1459" spans="1:17" ht="15.75" x14ac:dyDescent="0.25">
      <c r="A1459" s="34" t="s">
        <v>147</v>
      </c>
      <c r="B1459" s="12" t="str">
        <f t="shared" si="82"/>
        <v>TemaPasir Gudang20</v>
      </c>
      <c r="C1459" s="13" t="str">
        <f>VLOOKUP(D1459,[1]equiv!$A:$B,2,FALSE)</f>
        <v>GHA</v>
      </c>
      <c r="D1459" s="81" t="s">
        <v>133</v>
      </c>
      <c r="E1459" s="82" t="s">
        <v>38</v>
      </c>
      <c r="F1459" s="83">
        <v>20</v>
      </c>
      <c r="G1459" s="12">
        <v>905</v>
      </c>
      <c r="H1459" s="32">
        <v>130</v>
      </c>
      <c r="I1459" s="12" t="s">
        <v>32</v>
      </c>
      <c r="J1459" s="46">
        <v>0</v>
      </c>
      <c r="K1459" s="45">
        <f t="shared" si="84"/>
        <v>1035</v>
      </c>
      <c r="L1459" s="82" t="s">
        <v>243</v>
      </c>
      <c r="M1459" s="84">
        <v>45657</v>
      </c>
      <c r="N1459" s="68">
        <f t="shared" si="83"/>
        <v>1</v>
      </c>
      <c r="O1459" s="85" t="s">
        <v>149</v>
      </c>
      <c r="P1459" s="86" t="s">
        <v>137</v>
      </c>
      <c r="Q1459" s="86" t="s">
        <v>163</v>
      </c>
    </row>
    <row r="1460" spans="1:17" ht="15.75" x14ac:dyDescent="0.25">
      <c r="A1460" s="34" t="s">
        <v>147</v>
      </c>
      <c r="B1460" s="12" t="str">
        <f t="shared" si="82"/>
        <v>TemaPasir Gudang40</v>
      </c>
      <c r="C1460" s="13" t="str">
        <f>VLOOKUP(D1460,[1]equiv!$A:$B,2,FALSE)</f>
        <v>GHA</v>
      </c>
      <c r="D1460" s="81" t="s">
        <v>133</v>
      </c>
      <c r="E1460" s="82" t="s">
        <v>38</v>
      </c>
      <c r="F1460" s="83">
        <v>40</v>
      </c>
      <c r="G1460" s="12">
        <v>1235</v>
      </c>
      <c r="H1460" s="32">
        <v>205</v>
      </c>
      <c r="I1460" s="12" t="s">
        <v>32</v>
      </c>
      <c r="J1460" s="46">
        <v>0</v>
      </c>
      <c r="K1460" s="45">
        <f t="shared" si="84"/>
        <v>1440</v>
      </c>
      <c r="L1460" s="82" t="s">
        <v>243</v>
      </c>
      <c r="M1460" s="84">
        <v>45657</v>
      </c>
      <c r="N1460" s="68">
        <f t="shared" si="83"/>
        <v>1</v>
      </c>
      <c r="O1460" s="85" t="s">
        <v>149</v>
      </c>
      <c r="P1460" s="86" t="s">
        <v>137</v>
      </c>
      <c r="Q1460" s="86" t="s">
        <v>163</v>
      </c>
    </row>
    <row r="1461" spans="1:17" ht="15.75" x14ac:dyDescent="0.25">
      <c r="A1461" s="34" t="s">
        <v>147</v>
      </c>
      <c r="B1461" s="12" t="str">
        <f t="shared" si="82"/>
        <v>TemaPhiladelphia,40</v>
      </c>
      <c r="C1461" s="13" t="str">
        <f>VLOOKUP(D1461,[1]equiv!$A:$B,2,FALSE)</f>
        <v>GHA</v>
      </c>
      <c r="D1461" s="81" t="s">
        <v>133</v>
      </c>
      <c r="E1461" s="82" t="s">
        <v>211</v>
      </c>
      <c r="F1461" s="83">
        <v>40</v>
      </c>
      <c r="G1461" s="12">
        <v>2883</v>
      </c>
      <c r="H1461" s="32">
        <v>205</v>
      </c>
      <c r="I1461" s="12" t="s">
        <v>32</v>
      </c>
      <c r="J1461" s="46">
        <v>0</v>
      </c>
      <c r="K1461" s="45">
        <f t="shared" si="84"/>
        <v>3088</v>
      </c>
      <c r="L1461" s="82" t="s">
        <v>185</v>
      </c>
      <c r="M1461" s="84">
        <v>45657</v>
      </c>
      <c r="N1461" s="68">
        <f t="shared" si="83"/>
        <v>1</v>
      </c>
      <c r="O1461" s="85" t="s">
        <v>149</v>
      </c>
      <c r="P1461" s="86" t="s">
        <v>190</v>
      </c>
      <c r="Q1461" s="86" t="s">
        <v>151</v>
      </c>
    </row>
    <row r="1462" spans="1:17" ht="15.75" x14ac:dyDescent="0.25">
      <c r="A1462" s="34" t="s">
        <v>147</v>
      </c>
      <c r="B1462" s="12" t="str">
        <f t="shared" si="82"/>
        <v>TemaPhiladelphia,20</v>
      </c>
      <c r="C1462" s="13" t="str">
        <f>VLOOKUP(D1462,[1]equiv!$A:$B,2,FALSE)</f>
        <v>GHA</v>
      </c>
      <c r="D1462" s="81" t="s">
        <v>133</v>
      </c>
      <c r="E1462" s="82" t="s">
        <v>211</v>
      </c>
      <c r="F1462" s="83">
        <v>20</v>
      </c>
      <c r="G1462" s="12">
        <v>2274</v>
      </c>
      <c r="H1462" s="32">
        <v>130</v>
      </c>
      <c r="I1462" s="12" t="s">
        <v>32</v>
      </c>
      <c r="J1462" s="46">
        <v>0</v>
      </c>
      <c r="K1462" s="45">
        <f t="shared" si="84"/>
        <v>2404</v>
      </c>
      <c r="L1462" s="82" t="s">
        <v>185</v>
      </c>
      <c r="M1462" s="84">
        <v>45657</v>
      </c>
      <c r="N1462" s="68">
        <f t="shared" si="83"/>
        <v>1</v>
      </c>
      <c r="O1462" s="85" t="s">
        <v>149</v>
      </c>
      <c r="P1462" s="86" t="s">
        <v>190</v>
      </c>
      <c r="Q1462" s="86" t="s">
        <v>151</v>
      </c>
    </row>
    <row r="1463" spans="1:17" ht="15.75" x14ac:dyDescent="0.25">
      <c r="A1463" s="34" t="s">
        <v>144</v>
      </c>
      <c r="B1463" s="12" t="str">
        <f t="shared" si="82"/>
        <v>TemaSingapore40</v>
      </c>
      <c r="C1463" s="13" t="str">
        <f>VLOOKUP(D1463,[1]equiv!$A:$B,2,FALSE)</f>
        <v>GHA</v>
      </c>
      <c r="D1463" s="81" t="s">
        <v>133</v>
      </c>
      <c r="E1463" s="82" t="s">
        <v>117</v>
      </c>
      <c r="F1463" s="83">
        <v>40</v>
      </c>
      <c r="G1463" s="12">
        <v>815</v>
      </c>
      <c r="H1463" s="32" t="s">
        <v>47</v>
      </c>
      <c r="I1463" s="12" t="s">
        <v>32</v>
      </c>
      <c r="J1463" s="46">
        <v>0</v>
      </c>
      <c r="K1463" s="45">
        <f t="shared" si="84"/>
        <v>815</v>
      </c>
      <c r="L1463" s="82" t="s">
        <v>158</v>
      </c>
      <c r="M1463" s="84">
        <v>45657</v>
      </c>
      <c r="N1463" s="68">
        <f t="shared" si="83"/>
        <v>0</v>
      </c>
      <c r="O1463" s="85" t="s">
        <v>129</v>
      </c>
      <c r="P1463" s="86" t="s">
        <v>192</v>
      </c>
      <c r="Q1463" s="86" t="s">
        <v>166</v>
      </c>
    </row>
    <row r="1464" spans="1:17" ht="15.75" x14ac:dyDescent="0.25">
      <c r="A1464" s="34" t="s">
        <v>144</v>
      </c>
      <c r="B1464" s="12" t="str">
        <f t="shared" si="82"/>
        <v>TemaSingapore20</v>
      </c>
      <c r="C1464" s="13" t="str">
        <f>VLOOKUP(D1464,[1]equiv!$A:$B,2,FALSE)</f>
        <v>GHA</v>
      </c>
      <c r="D1464" s="81" t="s">
        <v>133</v>
      </c>
      <c r="E1464" s="82" t="s">
        <v>117</v>
      </c>
      <c r="F1464" s="83">
        <v>20</v>
      </c>
      <c r="G1464" s="12">
        <v>665</v>
      </c>
      <c r="H1464" s="32" t="s">
        <v>47</v>
      </c>
      <c r="I1464" s="12" t="s">
        <v>32</v>
      </c>
      <c r="J1464" s="46">
        <v>0</v>
      </c>
      <c r="K1464" s="45">
        <f t="shared" si="84"/>
        <v>665</v>
      </c>
      <c r="L1464" s="82" t="s">
        <v>158</v>
      </c>
      <c r="M1464" s="84">
        <v>45657</v>
      </c>
      <c r="N1464" s="68">
        <f t="shared" si="83"/>
        <v>0</v>
      </c>
      <c r="O1464" s="85" t="s">
        <v>129</v>
      </c>
      <c r="P1464" s="86" t="s">
        <v>192</v>
      </c>
      <c r="Q1464" s="86" t="s">
        <v>166</v>
      </c>
    </row>
    <row r="1465" spans="1:17" ht="15.75" x14ac:dyDescent="0.25">
      <c r="A1465" s="34" t="s">
        <v>152</v>
      </c>
      <c r="B1465" s="12" t="str">
        <f t="shared" si="82"/>
        <v>TemaSingapore20</v>
      </c>
      <c r="C1465" s="13" t="str">
        <f>VLOOKUP(D1465,[1]equiv!$A:$B,2,FALSE)</f>
        <v>GHA</v>
      </c>
      <c r="D1465" s="81" t="s">
        <v>133</v>
      </c>
      <c r="E1465" s="82" t="s">
        <v>117</v>
      </c>
      <c r="F1465" s="83">
        <v>20</v>
      </c>
      <c r="G1465" s="12">
        <v>495</v>
      </c>
      <c r="H1465" s="32" t="s">
        <v>47</v>
      </c>
      <c r="I1465" s="12" t="s">
        <v>32</v>
      </c>
      <c r="J1465" s="46">
        <v>0</v>
      </c>
      <c r="K1465" s="45">
        <f t="shared" si="84"/>
        <v>495</v>
      </c>
      <c r="L1465" s="82" t="s">
        <v>153</v>
      </c>
      <c r="M1465" s="84">
        <v>45657</v>
      </c>
      <c r="N1465" s="68">
        <f t="shared" si="83"/>
        <v>0</v>
      </c>
      <c r="O1465" s="87" t="s">
        <v>24</v>
      </c>
      <c r="P1465" s="86" t="s">
        <v>168</v>
      </c>
      <c r="Q1465" s="86" t="s">
        <v>249</v>
      </c>
    </row>
    <row r="1466" spans="1:17" ht="15.75" x14ac:dyDescent="0.25">
      <c r="A1466" s="34" t="s">
        <v>152</v>
      </c>
      <c r="B1466" s="12" t="str">
        <f t="shared" si="82"/>
        <v>TemaSingapore40</v>
      </c>
      <c r="C1466" s="13" t="str">
        <f>VLOOKUP(D1466,[1]equiv!$A:$B,2,FALSE)</f>
        <v>GHA</v>
      </c>
      <c r="D1466" s="81" t="s">
        <v>133</v>
      </c>
      <c r="E1466" s="82" t="s">
        <v>117</v>
      </c>
      <c r="F1466" s="83">
        <v>40</v>
      </c>
      <c r="G1466" s="12">
        <v>925</v>
      </c>
      <c r="H1466" s="32" t="s">
        <v>47</v>
      </c>
      <c r="I1466" s="12" t="s">
        <v>32</v>
      </c>
      <c r="J1466" s="46">
        <v>0</v>
      </c>
      <c r="K1466" s="45">
        <f t="shared" si="84"/>
        <v>925</v>
      </c>
      <c r="L1466" s="82" t="s">
        <v>153</v>
      </c>
      <c r="M1466" s="84">
        <v>45657</v>
      </c>
      <c r="N1466" s="68">
        <f t="shared" si="83"/>
        <v>0</v>
      </c>
      <c r="O1466" s="87" t="s">
        <v>24</v>
      </c>
      <c r="P1466" s="86" t="s">
        <v>168</v>
      </c>
      <c r="Q1466" s="86" t="s">
        <v>249</v>
      </c>
    </row>
    <row r="1467" spans="1:17" ht="15.75" x14ac:dyDescent="0.25">
      <c r="A1467" s="34" t="s">
        <v>144</v>
      </c>
      <c r="B1467" s="12" t="str">
        <f t="shared" si="82"/>
        <v>TemaSurabaya40</v>
      </c>
      <c r="C1467" s="13" t="str">
        <f>VLOOKUP(D1467,[1]equiv!$A:$B,2,FALSE)</f>
        <v>GHA</v>
      </c>
      <c r="D1467" s="81" t="s">
        <v>133</v>
      </c>
      <c r="E1467" s="82" t="s">
        <v>40</v>
      </c>
      <c r="F1467" s="83">
        <v>40</v>
      </c>
      <c r="G1467" s="12">
        <v>965</v>
      </c>
      <c r="H1467" s="32" t="s">
        <v>47</v>
      </c>
      <c r="I1467" s="12" t="s">
        <v>32</v>
      </c>
      <c r="J1467" s="46">
        <v>0</v>
      </c>
      <c r="K1467" s="45">
        <f t="shared" si="84"/>
        <v>965</v>
      </c>
      <c r="L1467" s="82" t="s">
        <v>196</v>
      </c>
      <c r="M1467" s="84">
        <v>45657</v>
      </c>
      <c r="N1467" s="68">
        <f t="shared" si="83"/>
        <v>0</v>
      </c>
      <c r="O1467" s="87" t="s">
        <v>129</v>
      </c>
      <c r="P1467" s="86" t="s">
        <v>161</v>
      </c>
      <c r="Q1467" s="86" t="s">
        <v>166</v>
      </c>
    </row>
    <row r="1468" spans="1:17" ht="15.75" x14ac:dyDescent="0.25">
      <c r="A1468" s="34" t="s">
        <v>144</v>
      </c>
      <c r="B1468" s="12" t="str">
        <f t="shared" si="82"/>
        <v>TemaSurabaya20</v>
      </c>
      <c r="C1468" s="13" t="str">
        <f>VLOOKUP(D1468,[1]equiv!$A:$B,2,FALSE)</f>
        <v>GHA</v>
      </c>
      <c r="D1468" s="81" t="s">
        <v>133</v>
      </c>
      <c r="E1468" s="82" t="s">
        <v>40</v>
      </c>
      <c r="F1468" s="83">
        <v>20</v>
      </c>
      <c r="G1468" s="12">
        <v>815</v>
      </c>
      <c r="H1468" s="32" t="s">
        <v>47</v>
      </c>
      <c r="I1468" s="12" t="s">
        <v>32</v>
      </c>
      <c r="J1468" s="46">
        <v>0</v>
      </c>
      <c r="K1468" s="45">
        <f t="shared" si="84"/>
        <v>815</v>
      </c>
      <c r="L1468" s="82" t="s">
        <v>196</v>
      </c>
      <c r="M1468" s="84">
        <v>45657</v>
      </c>
      <c r="N1468" s="68">
        <f t="shared" si="83"/>
        <v>0</v>
      </c>
      <c r="O1468" s="85" t="s">
        <v>129</v>
      </c>
      <c r="P1468" s="86" t="s">
        <v>161</v>
      </c>
      <c r="Q1468" s="86" t="s">
        <v>166</v>
      </c>
    </row>
    <row r="1469" spans="1:17" ht="15.75" x14ac:dyDescent="0.25">
      <c r="A1469" s="34" t="s">
        <v>135</v>
      </c>
      <c r="B1469" s="12" t="str">
        <f t="shared" si="82"/>
        <v>TemaSurabaya20</v>
      </c>
      <c r="C1469" s="13" t="str">
        <f>VLOOKUP(D1469,[1]equiv!$A:$B,2,FALSE)</f>
        <v>GHA</v>
      </c>
      <c r="D1469" s="81" t="s">
        <v>133</v>
      </c>
      <c r="E1469" s="82" t="s">
        <v>40</v>
      </c>
      <c r="F1469" s="83">
        <v>20</v>
      </c>
      <c r="G1469" s="12">
        <v>1099</v>
      </c>
      <c r="H1469" s="32" t="s">
        <v>47</v>
      </c>
      <c r="I1469" s="12" t="s">
        <v>32</v>
      </c>
      <c r="J1469" s="46">
        <v>0</v>
      </c>
      <c r="K1469" s="45">
        <f t="shared" si="84"/>
        <v>1099</v>
      </c>
      <c r="L1469" s="82" t="s">
        <v>207</v>
      </c>
      <c r="M1469" s="88">
        <v>45657</v>
      </c>
      <c r="N1469" s="68">
        <f t="shared" si="83"/>
        <v>0</v>
      </c>
      <c r="O1469" s="87" t="s">
        <v>121</v>
      </c>
      <c r="P1469" s="86" t="s">
        <v>137</v>
      </c>
      <c r="Q1469" s="86"/>
    </row>
    <row r="1470" spans="1:17" ht="15.75" x14ac:dyDescent="0.25">
      <c r="A1470" s="34" t="s">
        <v>152</v>
      </c>
      <c r="B1470" s="12" t="str">
        <f t="shared" si="82"/>
        <v>TemaSurabaya40</v>
      </c>
      <c r="C1470" s="13" t="str">
        <f>VLOOKUP(D1470,[1]equiv!$A:$B,2,FALSE)</f>
        <v>GHA</v>
      </c>
      <c r="D1470" s="81" t="s">
        <v>133</v>
      </c>
      <c r="E1470" s="82" t="s">
        <v>40</v>
      </c>
      <c r="F1470" s="83">
        <v>40</v>
      </c>
      <c r="G1470" s="12">
        <v>1038</v>
      </c>
      <c r="H1470" s="32" t="s">
        <v>47</v>
      </c>
      <c r="I1470" s="12" t="s">
        <v>32</v>
      </c>
      <c r="J1470" s="46">
        <v>0</v>
      </c>
      <c r="K1470" s="45">
        <f t="shared" si="84"/>
        <v>1038</v>
      </c>
      <c r="L1470" s="82" t="s">
        <v>179</v>
      </c>
      <c r="M1470" s="84">
        <v>45657</v>
      </c>
      <c r="N1470" s="68">
        <f t="shared" si="83"/>
        <v>0</v>
      </c>
      <c r="O1470" s="87" t="s">
        <v>24</v>
      </c>
      <c r="P1470" s="86" t="s">
        <v>168</v>
      </c>
      <c r="Q1470" s="86" t="s">
        <v>169</v>
      </c>
    </row>
    <row r="1471" spans="1:17" ht="15.75" x14ac:dyDescent="0.25">
      <c r="A1471" s="34" t="s">
        <v>152</v>
      </c>
      <c r="B1471" s="12" t="str">
        <f t="shared" si="82"/>
        <v>TemaSurabaya20</v>
      </c>
      <c r="C1471" s="13" t="str">
        <f>VLOOKUP(D1471,[1]equiv!$A:$B,2,FALSE)</f>
        <v>GHA</v>
      </c>
      <c r="D1471" s="81" t="s">
        <v>133</v>
      </c>
      <c r="E1471" s="82" t="s">
        <v>40</v>
      </c>
      <c r="F1471" s="83">
        <v>20</v>
      </c>
      <c r="G1471" s="12">
        <v>695</v>
      </c>
      <c r="H1471" s="32" t="s">
        <v>47</v>
      </c>
      <c r="I1471" s="12" t="s">
        <v>32</v>
      </c>
      <c r="J1471" s="46">
        <v>0</v>
      </c>
      <c r="K1471" s="45">
        <f t="shared" si="84"/>
        <v>695</v>
      </c>
      <c r="L1471" s="82" t="s">
        <v>179</v>
      </c>
      <c r="M1471" s="84">
        <v>45657</v>
      </c>
      <c r="N1471" s="68">
        <f t="shared" si="83"/>
        <v>0</v>
      </c>
      <c r="O1471" s="87" t="s">
        <v>24</v>
      </c>
      <c r="P1471" s="86" t="s">
        <v>168</v>
      </c>
      <c r="Q1471" s="86" t="s">
        <v>169</v>
      </c>
    </row>
    <row r="1472" spans="1:17" ht="15.75" x14ac:dyDescent="0.25">
      <c r="A1472" s="34" t="s">
        <v>135</v>
      </c>
      <c r="B1472" s="12" t="str">
        <f t="shared" si="82"/>
        <v>TemaSurabaya40</v>
      </c>
      <c r="C1472" s="13" t="str">
        <f>VLOOKUP(D1472,[1]equiv!$A:$B,2,FALSE)</f>
        <v>GHA</v>
      </c>
      <c r="D1472" s="81" t="s">
        <v>133</v>
      </c>
      <c r="E1472" s="82" t="s">
        <v>40</v>
      </c>
      <c r="F1472" s="83">
        <v>40</v>
      </c>
      <c r="G1472" s="12">
        <v>1545</v>
      </c>
      <c r="H1472" s="32" t="s">
        <v>47</v>
      </c>
      <c r="I1472" s="12" t="s">
        <v>32</v>
      </c>
      <c r="J1472" s="46">
        <v>0</v>
      </c>
      <c r="K1472" s="45">
        <f t="shared" si="84"/>
        <v>1545</v>
      </c>
      <c r="L1472" s="82" t="s">
        <v>207</v>
      </c>
      <c r="M1472" s="88">
        <v>45657</v>
      </c>
      <c r="N1472" s="68">
        <f t="shared" si="83"/>
        <v>0</v>
      </c>
      <c r="O1472" s="87" t="s">
        <v>121</v>
      </c>
      <c r="P1472" s="86" t="s">
        <v>137</v>
      </c>
      <c r="Q1472" s="86"/>
    </row>
    <row r="1473" spans="1:17" ht="15.75" x14ac:dyDescent="0.25">
      <c r="A1473" s="34" t="s">
        <v>147</v>
      </c>
      <c r="B1473" s="12" t="str">
        <f t="shared" si="82"/>
        <v>TemaSurabaya20</v>
      </c>
      <c r="C1473" s="13" t="str">
        <f>VLOOKUP(D1473,[1]equiv!$A:$B,2,FALSE)</f>
        <v>GHA</v>
      </c>
      <c r="D1473" s="81" t="s">
        <v>133</v>
      </c>
      <c r="E1473" s="82" t="s">
        <v>40</v>
      </c>
      <c r="F1473" s="83">
        <v>20</v>
      </c>
      <c r="G1473" s="12">
        <v>955</v>
      </c>
      <c r="H1473" s="32">
        <v>130</v>
      </c>
      <c r="I1473" s="12" t="s">
        <v>32</v>
      </c>
      <c r="J1473" s="46">
        <v>0</v>
      </c>
      <c r="K1473" s="45">
        <f t="shared" si="84"/>
        <v>1085</v>
      </c>
      <c r="L1473" s="82" t="s">
        <v>243</v>
      </c>
      <c r="M1473" s="84">
        <v>45657</v>
      </c>
      <c r="N1473" s="68">
        <f t="shared" si="83"/>
        <v>1</v>
      </c>
      <c r="O1473" s="85" t="s">
        <v>149</v>
      </c>
      <c r="P1473" s="86" t="s">
        <v>137</v>
      </c>
      <c r="Q1473" s="86" t="s">
        <v>163</v>
      </c>
    </row>
    <row r="1474" spans="1:17" ht="15.75" x14ac:dyDescent="0.25">
      <c r="A1474" s="34" t="s">
        <v>147</v>
      </c>
      <c r="B1474" s="12" t="str">
        <f t="shared" si="82"/>
        <v>TemaSurabaya40</v>
      </c>
      <c r="C1474" s="13" t="str">
        <f>VLOOKUP(D1474,[1]equiv!$A:$B,2,FALSE)</f>
        <v>GHA</v>
      </c>
      <c r="D1474" s="81" t="s">
        <v>133</v>
      </c>
      <c r="E1474" s="82" t="s">
        <v>40</v>
      </c>
      <c r="F1474" s="83">
        <v>40</v>
      </c>
      <c r="G1474" s="12">
        <v>1335</v>
      </c>
      <c r="H1474" s="32">
        <v>205</v>
      </c>
      <c r="I1474" s="12" t="s">
        <v>32</v>
      </c>
      <c r="J1474" s="46">
        <v>0</v>
      </c>
      <c r="K1474" s="45">
        <f t="shared" si="84"/>
        <v>1540</v>
      </c>
      <c r="L1474" s="82" t="s">
        <v>243</v>
      </c>
      <c r="M1474" s="84">
        <v>45657</v>
      </c>
      <c r="N1474" s="68">
        <f t="shared" si="83"/>
        <v>1</v>
      </c>
      <c r="O1474" s="85" t="s">
        <v>149</v>
      </c>
      <c r="P1474" s="86" t="s">
        <v>137</v>
      </c>
      <c r="Q1474" s="86" t="s">
        <v>163</v>
      </c>
    </row>
    <row r="1475" spans="1:17" ht="15.75" x14ac:dyDescent="0.25">
      <c r="A1475" s="34" t="s">
        <v>216</v>
      </c>
      <c r="B1475" s="12" t="str">
        <f t="shared" si="82"/>
        <v>AbidjanHamburg40</v>
      </c>
      <c r="C1475" s="13" t="str">
        <f>VLOOKUP(D1475,[1]equiv!$A:$B,2,FALSE)</f>
        <v>IVC</v>
      </c>
      <c r="D1475" s="81" t="s">
        <v>18</v>
      </c>
      <c r="E1475" s="82" t="s">
        <v>29</v>
      </c>
      <c r="F1475" s="83">
        <v>40</v>
      </c>
      <c r="G1475" s="12">
        <v>1353</v>
      </c>
      <c r="H1475" s="32" t="s">
        <v>47</v>
      </c>
      <c r="I1475" s="12" t="s">
        <v>20</v>
      </c>
      <c r="J1475" s="46">
        <v>0</v>
      </c>
      <c r="K1475" s="45">
        <f t="shared" si="84"/>
        <v>1353</v>
      </c>
      <c r="L1475" s="82" t="s">
        <v>227</v>
      </c>
      <c r="M1475" s="84">
        <v>45657</v>
      </c>
      <c r="N1475" s="68">
        <f t="shared" si="83"/>
        <v>0</v>
      </c>
      <c r="O1475" s="87" t="s">
        <v>217</v>
      </c>
      <c r="P1475" s="86" t="s">
        <v>137</v>
      </c>
      <c r="Q1475" s="86" t="s">
        <v>248</v>
      </c>
    </row>
    <row r="1476" spans="1:17" ht="15.75" x14ac:dyDescent="0.25">
      <c r="A1476" s="34" t="s">
        <v>216</v>
      </c>
      <c r="B1476" s="12" t="str">
        <f t="shared" si="82"/>
        <v>AbidjanJakarta20</v>
      </c>
      <c r="C1476" s="13" t="str">
        <f>VLOOKUP(D1476,[1]equiv!$A:$B,2,FALSE)</f>
        <v>IVC</v>
      </c>
      <c r="D1476" s="81" t="s">
        <v>18</v>
      </c>
      <c r="E1476" s="82" t="s">
        <v>114</v>
      </c>
      <c r="F1476" s="83">
        <v>20</v>
      </c>
      <c r="G1476" s="12">
        <v>1113</v>
      </c>
      <c r="H1476" s="32" t="s">
        <v>47</v>
      </c>
      <c r="I1476" s="12" t="s">
        <v>32</v>
      </c>
      <c r="J1476" s="46">
        <v>0</v>
      </c>
      <c r="K1476" s="45">
        <f t="shared" si="84"/>
        <v>1113</v>
      </c>
      <c r="L1476" s="82" t="s">
        <v>193</v>
      </c>
      <c r="M1476" s="84">
        <v>45657</v>
      </c>
      <c r="N1476" s="68">
        <f t="shared" si="83"/>
        <v>0</v>
      </c>
      <c r="O1476" s="87" t="s">
        <v>217</v>
      </c>
      <c r="P1476" s="86" t="s">
        <v>137</v>
      </c>
      <c r="Q1476" s="86" t="s">
        <v>219</v>
      </c>
    </row>
    <row r="1477" spans="1:17" ht="15.75" x14ac:dyDescent="0.25">
      <c r="A1477" s="34" t="s">
        <v>147</v>
      </c>
      <c r="B1477" s="12" t="str">
        <f t="shared" si="82"/>
        <v>TemaTallinn20</v>
      </c>
      <c r="C1477" s="13" t="str">
        <f>VLOOKUP(D1477,[1]equiv!$A:$B,2,FALSE)</f>
        <v>GHA</v>
      </c>
      <c r="D1477" s="81" t="s">
        <v>133</v>
      </c>
      <c r="E1477" s="82" t="s">
        <v>194</v>
      </c>
      <c r="F1477" s="83">
        <v>20</v>
      </c>
      <c r="G1477" s="12">
        <v>847</v>
      </c>
      <c r="H1477" s="32" t="s">
        <v>47</v>
      </c>
      <c r="I1477" s="12" t="s">
        <v>32</v>
      </c>
      <c r="J1477" s="46">
        <v>0</v>
      </c>
      <c r="K1477" s="45">
        <f t="shared" si="84"/>
        <v>847</v>
      </c>
      <c r="L1477" s="82" t="s">
        <v>193</v>
      </c>
      <c r="M1477" s="84">
        <v>45657</v>
      </c>
      <c r="N1477" s="68">
        <f t="shared" si="83"/>
        <v>0</v>
      </c>
      <c r="O1477" s="85" t="s">
        <v>149</v>
      </c>
      <c r="P1477" s="86" t="s">
        <v>151</v>
      </c>
      <c r="Q1477" s="86" t="s">
        <v>166</v>
      </c>
    </row>
    <row r="1478" spans="1:17" ht="15.75" x14ac:dyDescent="0.25">
      <c r="A1478" s="34" t="s">
        <v>147</v>
      </c>
      <c r="B1478" s="12" t="str">
        <f t="shared" si="82"/>
        <v>TemaTallinn40</v>
      </c>
      <c r="C1478" s="13" t="str">
        <f>VLOOKUP(D1478,[1]equiv!$A:$B,2,FALSE)</f>
        <v>GHA</v>
      </c>
      <c r="D1478" s="81" t="s">
        <v>133</v>
      </c>
      <c r="E1478" s="82" t="s">
        <v>194</v>
      </c>
      <c r="F1478" s="83">
        <v>40</v>
      </c>
      <c r="G1478" s="12">
        <v>879</v>
      </c>
      <c r="H1478" s="32" t="s">
        <v>47</v>
      </c>
      <c r="I1478" s="12" t="s">
        <v>32</v>
      </c>
      <c r="J1478" s="46">
        <v>0</v>
      </c>
      <c r="K1478" s="45">
        <f t="shared" si="84"/>
        <v>879</v>
      </c>
      <c r="L1478" s="82" t="s">
        <v>193</v>
      </c>
      <c r="M1478" s="84">
        <v>45657</v>
      </c>
      <c r="N1478" s="68">
        <f t="shared" si="83"/>
        <v>0</v>
      </c>
      <c r="O1478" s="85" t="s">
        <v>149</v>
      </c>
      <c r="P1478" s="86" t="s">
        <v>151</v>
      </c>
      <c r="Q1478" s="86" t="s">
        <v>166</v>
      </c>
    </row>
    <row r="1479" spans="1:17" ht="15.75" x14ac:dyDescent="0.25">
      <c r="A1479" s="34" t="s">
        <v>135</v>
      </c>
      <c r="B1479" s="12" t="str">
        <f t="shared" si="82"/>
        <v>TemaTallinn20</v>
      </c>
      <c r="C1479" s="13" t="str">
        <f>VLOOKUP(D1479,[1]equiv!$A:$B,2,FALSE)</f>
        <v>GHA</v>
      </c>
      <c r="D1479" s="81" t="s">
        <v>133</v>
      </c>
      <c r="E1479" s="82" t="s">
        <v>194</v>
      </c>
      <c r="F1479" s="83">
        <v>20</v>
      </c>
      <c r="G1479" s="12">
        <v>980</v>
      </c>
      <c r="H1479" s="32" t="s">
        <v>47</v>
      </c>
      <c r="I1479" s="12" t="s">
        <v>20</v>
      </c>
      <c r="J1479" s="46">
        <v>0</v>
      </c>
      <c r="K1479" s="45">
        <f t="shared" si="84"/>
        <v>980</v>
      </c>
      <c r="L1479" s="82"/>
      <c r="M1479" s="88">
        <v>45657</v>
      </c>
      <c r="N1479" s="68">
        <f t="shared" si="83"/>
        <v>0</v>
      </c>
      <c r="O1479" s="85" t="s">
        <v>121</v>
      </c>
      <c r="P1479" s="86" t="s">
        <v>137</v>
      </c>
      <c r="Q1479" s="86"/>
    </row>
    <row r="1480" spans="1:17" ht="15.75" x14ac:dyDescent="0.25">
      <c r="A1480" s="34" t="s">
        <v>135</v>
      </c>
      <c r="B1480" s="12" t="str">
        <f t="shared" si="82"/>
        <v>TemaTallinn40</v>
      </c>
      <c r="C1480" s="13" t="str">
        <f>VLOOKUP(D1480,[1]equiv!$A:$B,2,FALSE)</f>
        <v>GHA</v>
      </c>
      <c r="D1480" s="81" t="s">
        <v>133</v>
      </c>
      <c r="E1480" s="82" t="s">
        <v>194</v>
      </c>
      <c r="F1480" s="83">
        <v>40</v>
      </c>
      <c r="G1480" s="12">
        <v>1483</v>
      </c>
      <c r="H1480" s="32" t="s">
        <v>47</v>
      </c>
      <c r="I1480" s="12" t="s">
        <v>20</v>
      </c>
      <c r="J1480" s="46">
        <v>0</v>
      </c>
      <c r="K1480" s="45">
        <f t="shared" si="84"/>
        <v>1483</v>
      </c>
      <c r="L1480" s="82"/>
      <c r="M1480" s="88">
        <v>45657</v>
      </c>
      <c r="N1480" s="68">
        <f t="shared" si="83"/>
        <v>0</v>
      </c>
      <c r="O1480" s="85" t="s">
        <v>121</v>
      </c>
      <c r="P1480" s="86" t="s">
        <v>137</v>
      </c>
      <c r="Q1480" s="86"/>
    </row>
    <row r="1481" spans="1:17" ht="15.75" x14ac:dyDescent="0.25">
      <c r="A1481" s="34" t="s">
        <v>152</v>
      </c>
      <c r="B1481" s="12" t="str">
        <f t="shared" si="82"/>
        <v>TemaTallinn20</v>
      </c>
      <c r="C1481" s="13" t="str">
        <f>VLOOKUP(D1481,[1]equiv!$A:$B,2,FALSE)</f>
        <v>GHA</v>
      </c>
      <c r="D1481" s="81" t="s">
        <v>133</v>
      </c>
      <c r="E1481" s="82" t="s">
        <v>194</v>
      </c>
      <c r="F1481" s="83">
        <v>20</v>
      </c>
      <c r="G1481" s="12">
        <v>1038</v>
      </c>
      <c r="H1481" s="32" t="s">
        <v>47</v>
      </c>
      <c r="I1481" s="12" t="s">
        <v>195</v>
      </c>
      <c r="J1481" s="46">
        <v>0</v>
      </c>
      <c r="K1481" s="45">
        <f t="shared" si="84"/>
        <v>1038</v>
      </c>
      <c r="L1481" s="82" t="s">
        <v>157</v>
      </c>
      <c r="M1481" s="84">
        <v>45657</v>
      </c>
      <c r="N1481" s="68">
        <f t="shared" si="83"/>
        <v>0</v>
      </c>
      <c r="O1481" s="87" t="s">
        <v>24</v>
      </c>
      <c r="P1481" s="86" t="s">
        <v>155</v>
      </c>
      <c r="Q1481" s="86" t="s">
        <v>154</v>
      </c>
    </row>
    <row r="1482" spans="1:17" ht="15.75" x14ac:dyDescent="0.25">
      <c r="A1482" s="34" t="s">
        <v>152</v>
      </c>
      <c r="B1482" s="12" t="str">
        <f t="shared" si="82"/>
        <v>TemaTallinn40</v>
      </c>
      <c r="C1482" s="13" t="str">
        <f>VLOOKUP(D1482,[1]equiv!$A:$B,2,FALSE)</f>
        <v>GHA</v>
      </c>
      <c r="D1482" s="81" t="s">
        <v>133</v>
      </c>
      <c r="E1482" s="82" t="s">
        <v>194</v>
      </c>
      <c r="F1482" s="83">
        <v>40</v>
      </c>
      <c r="G1482" s="12">
        <v>1161</v>
      </c>
      <c r="H1482" s="32" t="s">
        <v>47</v>
      </c>
      <c r="I1482" s="12" t="s">
        <v>20</v>
      </c>
      <c r="J1482" s="46">
        <v>0</v>
      </c>
      <c r="K1482" s="45">
        <f t="shared" si="84"/>
        <v>1161</v>
      </c>
      <c r="L1482" s="82" t="s">
        <v>157</v>
      </c>
      <c r="M1482" s="84">
        <v>45657</v>
      </c>
      <c r="N1482" s="68">
        <f t="shared" si="83"/>
        <v>0</v>
      </c>
      <c r="O1482" s="87" t="s">
        <v>24</v>
      </c>
      <c r="P1482" s="86" t="s">
        <v>155</v>
      </c>
      <c r="Q1482" s="86" t="s">
        <v>154</v>
      </c>
    </row>
    <row r="1483" spans="1:17" ht="15.75" x14ac:dyDescent="0.25">
      <c r="A1483" s="34" t="s">
        <v>135</v>
      </c>
      <c r="B1483" s="12" t="str">
        <f t="shared" si="82"/>
        <v>TemaValencia20</v>
      </c>
      <c r="C1483" s="13" t="str">
        <f>VLOOKUP(D1483,[1]equiv!$A:$B,2,FALSE)</f>
        <v>GHA</v>
      </c>
      <c r="D1483" s="81" t="s">
        <v>133</v>
      </c>
      <c r="E1483" s="82" t="s">
        <v>35</v>
      </c>
      <c r="F1483" s="83">
        <v>20</v>
      </c>
      <c r="G1483" s="12">
        <v>633</v>
      </c>
      <c r="H1483" s="32" t="s">
        <v>47</v>
      </c>
      <c r="I1483" s="12" t="s">
        <v>20</v>
      </c>
      <c r="J1483" s="46">
        <v>0</v>
      </c>
      <c r="K1483" s="45">
        <f t="shared" si="84"/>
        <v>633</v>
      </c>
      <c r="L1483" s="82"/>
      <c r="M1483" s="88">
        <v>45657</v>
      </c>
      <c r="N1483" s="68">
        <f t="shared" si="83"/>
        <v>0</v>
      </c>
      <c r="O1483" s="87" t="s">
        <v>121</v>
      </c>
      <c r="P1483" s="86"/>
      <c r="Q1483" s="86"/>
    </row>
    <row r="1484" spans="1:17" ht="15.75" x14ac:dyDescent="0.25">
      <c r="A1484" s="34" t="s">
        <v>144</v>
      </c>
      <c r="B1484" s="12" t="str">
        <f t="shared" si="82"/>
        <v>Tin canAmsterdam20</v>
      </c>
      <c r="C1484" s="13" t="str">
        <f>VLOOKUP(D1484,[1]equiv!$A:$B,2,FALSE)</f>
        <v>NIG</v>
      </c>
      <c r="D1484" s="81" t="s">
        <v>43</v>
      </c>
      <c r="E1484" s="82" t="s">
        <v>25</v>
      </c>
      <c r="F1484" s="83">
        <v>20</v>
      </c>
      <c r="G1484" s="12">
        <v>943</v>
      </c>
      <c r="H1484" s="32" t="s">
        <v>47</v>
      </c>
      <c r="I1484" s="12" t="s">
        <v>20</v>
      </c>
      <c r="J1484" s="46">
        <v>0</v>
      </c>
      <c r="K1484" s="45">
        <f t="shared" si="84"/>
        <v>943</v>
      </c>
      <c r="L1484" s="82" t="s">
        <v>196</v>
      </c>
      <c r="M1484" s="84">
        <v>45657</v>
      </c>
      <c r="N1484" s="68">
        <f t="shared" si="83"/>
        <v>0</v>
      </c>
      <c r="O1484" s="87" t="s">
        <v>129</v>
      </c>
      <c r="P1484" s="86" t="s">
        <v>137</v>
      </c>
      <c r="Q1484" s="86" t="s">
        <v>146</v>
      </c>
    </row>
    <row r="1485" spans="1:17" ht="15.75" x14ac:dyDescent="0.25">
      <c r="A1485" s="34" t="s">
        <v>144</v>
      </c>
      <c r="B1485" s="12" t="str">
        <f t="shared" si="82"/>
        <v>Tin canAmsterdam40</v>
      </c>
      <c r="C1485" s="13" t="str">
        <f>VLOOKUP(D1485,[1]equiv!$A:$B,2,FALSE)</f>
        <v>NIG</v>
      </c>
      <c r="D1485" s="81" t="s">
        <v>43</v>
      </c>
      <c r="E1485" s="82" t="s">
        <v>25</v>
      </c>
      <c r="F1485" s="83">
        <v>40</v>
      </c>
      <c r="G1485" s="12">
        <v>1348</v>
      </c>
      <c r="H1485" s="32" t="s">
        <v>47</v>
      </c>
      <c r="I1485" s="12" t="s">
        <v>20</v>
      </c>
      <c r="J1485" s="46">
        <v>0</v>
      </c>
      <c r="K1485" s="45">
        <f t="shared" si="84"/>
        <v>1348</v>
      </c>
      <c r="L1485" s="82" t="s">
        <v>196</v>
      </c>
      <c r="M1485" s="84">
        <v>45657</v>
      </c>
      <c r="N1485" s="68">
        <f t="shared" si="83"/>
        <v>0</v>
      </c>
      <c r="O1485" s="87" t="s">
        <v>129</v>
      </c>
      <c r="P1485" s="86" t="s">
        <v>137</v>
      </c>
      <c r="Q1485" s="86" t="s">
        <v>146</v>
      </c>
    </row>
    <row r="1486" spans="1:17" ht="15.75" x14ac:dyDescent="0.25">
      <c r="A1486" s="34" t="s">
        <v>147</v>
      </c>
      <c r="B1486" s="12" t="str">
        <f t="shared" si="82"/>
        <v>Tin canAmsterdam20</v>
      </c>
      <c r="C1486" s="13" t="str">
        <f>VLOOKUP(D1486,[1]equiv!$A:$B,2,FALSE)</f>
        <v>NIG</v>
      </c>
      <c r="D1486" s="81" t="s">
        <v>43</v>
      </c>
      <c r="E1486" s="82" t="s">
        <v>25</v>
      </c>
      <c r="F1486" s="83">
        <v>20</v>
      </c>
      <c r="G1486" s="12">
        <v>672</v>
      </c>
      <c r="H1486" s="32">
        <v>95</v>
      </c>
      <c r="I1486" s="12" t="s">
        <v>20</v>
      </c>
      <c r="J1486" s="46">
        <v>0</v>
      </c>
      <c r="K1486" s="45">
        <f t="shared" si="84"/>
        <v>767</v>
      </c>
      <c r="L1486" s="82" t="s">
        <v>215</v>
      </c>
      <c r="M1486" s="84">
        <v>45657</v>
      </c>
      <c r="N1486" s="68">
        <f t="shared" si="83"/>
        <v>1</v>
      </c>
      <c r="O1486" s="87" t="s">
        <v>149</v>
      </c>
      <c r="P1486" s="86" t="s">
        <v>150</v>
      </c>
      <c r="Q1486" s="86" t="s">
        <v>151</v>
      </c>
    </row>
    <row r="1487" spans="1:17" ht="15.75" x14ac:dyDescent="0.25">
      <c r="A1487" s="34" t="s">
        <v>147</v>
      </c>
      <c r="B1487" s="12" t="str">
        <f t="shared" si="82"/>
        <v>Tin canAmsterdam40</v>
      </c>
      <c r="C1487" s="13" t="str">
        <f>VLOOKUP(D1487,[1]equiv!$A:$B,2,FALSE)</f>
        <v>NIG</v>
      </c>
      <c r="D1487" s="81" t="s">
        <v>43</v>
      </c>
      <c r="E1487" s="82" t="s">
        <v>25</v>
      </c>
      <c r="F1487" s="83">
        <v>40</v>
      </c>
      <c r="G1487" s="12">
        <v>1019</v>
      </c>
      <c r="H1487" s="32">
        <v>150</v>
      </c>
      <c r="I1487" s="12" t="s">
        <v>20</v>
      </c>
      <c r="J1487" s="46">
        <v>0</v>
      </c>
      <c r="K1487" s="45">
        <f t="shared" si="84"/>
        <v>1169</v>
      </c>
      <c r="L1487" s="82" t="s">
        <v>215</v>
      </c>
      <c r="M1487" s="84">
        <v>45657</v>
      </c>
      <c r="N1487" s="68">
        <f t="shared" si="83"/>
        <v>1</v>
      </c>
      <c r="O1487" s="87" t="s">
        <v>149</v>
      </c>
      <c r="P1487" s="86" t="s">
        <v>150</v>
      </c>
      <c r="Q1487" s="86" t="s">
        <v>151</v>
      </c>
    </row>
    <row r="1488" spans="1:17" ht="15.75" x14ac:dyDescent="0.25">
      <c r="A1488" s="34" t="s">
        <v>135</v>
      </c>
      <c r="B1488" s="12" t="str">
        <f t="shared" si="82"/>
        <v>Tin canAmsterdam20</v>
      </c>
      <c r="C1488" s="13" t="str">
        <f>VLOOKUP(D1488,[1]equiv!$A:$B,2,FALSE)</f>
        <v>NIG</v>
      </c>
      <c r="D1488" s="81" t="s">
        <v>43</v>
      </c>
      <c r="E1488" s="82" t="s">
        <v>25</v>
      </c>
      <c r="F1488" s="83">
        <v>20</v>
      </c>
      <c r="G1488" s="12">
        <v>607</v>
      </c>
      <c r="H1488" s="32" t="s">
        <v>47</v>
      </c>
      <c r="I1488" s="12" t="s">
        <v>20</v>
      </c>
      <c r="J1488" s="46">
        <v>0</v>
      </c>
      <c r="K1488" s="45">
        <f t="shared" si="84"/>
        <v>607</v>
      </c>
      <c r="L1488" s="82" t="s">
        <v>136</v>
      </c>
      <c r="M1488" s="88">
        <v>45657</v>
      </c>
      <c r="N1488" s="68">
        <f t="shared" si="83"/>
        <v>0</v>
      </c>
      <c r="O1488" s="87" t="s">
        <v>121</v>
      </c>
      <c r="P1488" s="86" t="s">
        <v>137</v>
      </c>
      <c r="Q1488" s="86" t="s">
        <v>138</v>
      </c>
    </row>
    <row r="1489" spans="1:17" ht="15.75" x14ac:dyDescent="0.25">
      <c r="A1489" s="34" t="s">
        <v>135</v>
      </c>
      <c r="B1489" s="12" t="str">
        <f t="shared" si="82"/>
        <v>Tin canAmsterdam40</v>
      </c>
      <c r="C1489" s="13" t="str">
        <f>VLOOKUP(D1489,[1]equiv!$A:$B,2,FALSE)</f>
        <v>NIG</v>
      </c>
      <c r="D1489" s="81" t="s">
        <v>43</v>
      </c>
      <c r="E1489" s="82" t="s">
        <v>25</v>
      </c>
      <c r="F1489" s="83">
        <v>40</v>
      </c>
      <c r="G1489" s="12">
        <v>999</v>
      </c>
      <c r="H1489" s="32" t="s">
        <v>47</v>
      </c>
      <c r="I1489" s="12" t="s">
        <v>20</v>
      </c>
      <c r="J1489" s="46">
        <v>0</v>
      </c>
      <c r="K1489" s="45">
        <f t="shared" si="84"/>
        <v>999</v>
      </c>
      <c r="L1489" s="82" t="s">
        <v>136</v>
      </c>
      <c r="M1489" s="88">
        <v>45657</v>
      </c>
      <c r="N1489" s="68">
        <f t="shared" si="83"/>
        <v>0</v>
      </c>
      <c r="O1489" s="87" t="s">
        <v>121</v>
      </c>
      <c r="P1489" s="86" t="s">
        <v>137</v>
      </c>
      <c r="Q1489" s="86" t="s">
        <v>138</v>
      </c>
    </row>
    <row r="1490" spans="1:17" ht="15.75" x14ac:dyDescent="0.25">
      <c r="A1490" s="34" t="s">
        <v>144</v>
      </c>
      <c r="B1490" s="12" t="str">
        <f t="shared" si="82"/>
        <v>Tin canAntwerp20</v>
      </c>
      <c r="C1490" s="13" t="str">
        <f>VLOOKUP(D1490,[1]equiv!$A:$B,2,FALSE)</f>
        <v>NIG</v>
      </c>
      <c r="D1490" s="81" t="s">
        <v>43</v>
      </c>
      <c r="E1490" s="82" t="s">
        <v>19</v>
      </c>
      <c r="F1490" s="83">
        <v>20</v>
      </c>
      <c r="G1490" s="12">
        <v>666</v>
      </c>
      <c r="H1490" s="32" t="s">
        <v>47</v>
      </c>
      <c r="I1490" s="12" t="s">
        <v>20</v>
      </c>
      <c r="J1490" s="46">
        <v>0</v>
      </c>
      <c r="K1490" s="45">
        <f t="shared" si="84"/>
        <v>666</v>
      </c>
      <c r="L1490" s="82" t="s">
        <v>208</v>
      </c>
      <c r="M1490" s="84">
        <v>45657</v>
      </c>
      <c r="N1490" s="68">
        <f t="shared" si="83"/>
        <v>0</v>
      </c>
      <c r="O1490" s="85" t="s">
        <v>129</v>
      </c>
      <c r="P1490" s="86" t="s">
        <v>137</v>
      </c>
      <c r="Q1490" s="86" t="s">
        <v>146</v>
      </c>
    </row>
    <row r="1491" spans="1:17" ht="15.75" x14ac:dyDescent="0.25">
      <c r="A1491" s="34" t="s">
        <v>144</v>
      </c>
      <c r="B1491" s="12" t="str">
        <f t="shared" si="82"/>
        <v>Tin canAntwerp40</v>
      </c>
      <c r="C1491" s="13" t="str">
        <f>VLOOKUP(D1491,[1]equiv!$A:$B,2,FALSE)</f>
        <v>NIG</v>
      </c>
      <c r="D1491" s="81" t="s">
        <v>43</v>
      </c>
      <c r="E1491" s="82" t="s">
        <v>19</v>
      </c>
      <c r="F1491" s="83">
        <v>40</v>
      </c>
      <c r="G1491" s="12">
        <v>934</v>
      </c>
      <c r="H1491" s="32" t="s">
        <v>47</v>
      </c>
      <c r="I1491" s="12" t="s">
        <v>20</v>
      </c>
      <c r="J1491" s="46">
        <v>0</v>
      </c>
      <c r="K1491" s="45">
        <f t="shared" si="84"/>
        <v>934</v>
      </c>
      <c r="L1491" s="82" t="s">
        <v>208</v>
      </c>
      <c r="M1491" s="84">
        <v>45657</v>
      </c>
      <c r="N1491" s="68">
        <f t="shared" si="83"/>
        <v>0</v>
      </c>
      <c r="O1491" s="85" t="s">
        <v>129</v>
      </c>
      <c r="P1491" s="86" t="s">
        <v>137</v>
      </c>
      <c r="Q1491" s="86" t="s">
        <v>146</v>
      </c>
    </row>
    <row r="1492" spans="1:17" ht="15.75" x14ac:dyDescent="0.25">
      <c r="A1492" s="34" t="s">
        <v>135</v>
      </c>
      <c r="B1492" s="12" t="str">
        <f t="shared" si="82"/>
        <v>Tin canAntwerp20</v>
      </c>
      <c r="C1492" s="13" t="str">
        <f>VLOOKUP(D1492,[1]equiv!$A:$B,2,FALSE)</f>
        <v>NIG</v>
      </c>
      <c r="D1492" s="81" t="s">
        <v>43</v>
      </c>
      <c r="E1492" s="82" t="s">
        <v>19</v>
      </c>
      <c r="F1492" s="83">
        <v>20</v>
      </c>
      <c r="G1492" s="12">
        <v>607</v>
      </c>
      <c r="H1492" s="32" t="s">
        <v>47</v>
      </c>
      <c r="I1492" s="12" t="s">
        <v>20</v>
      </c>
      <c r="J1492" s="46">
        <v>0</v>
      </c>
      <c r="K1492" s="45">
        <f t="shared" si="84"/>
        <v>607</v>
      </c>
      <c r="L1492" s="82"/>
      <c r="M1492" s="88">
        <v>45657</v>
      </c>
      <c r="N1492" s="68">
        <f t="shared" si="83"/>
        <v>0</v>
      </c>
      <c r="O1492" s="87" t="s">
        <v>121</v>
      </c>
      <c r="P1492" s="86" t="s">
        <v>137</v>
      </c>
      <c r="Q1492" s="86" t="s">
        <v>156</v>
      </c>
    </row>
    <row r="1493" spans="1:17" ht="15.75" x14ac:dyDescent="0.25">
      <c r="A1493" s="34" t="s">
        <v>135</v>
      </c>
      <c r="B1493" s="12" t="str">
        <f t="shared" ref="B1493:B1556" si="85">+D1493&amp;E1493&amp;F1493</f>
        <v>Tin canAntwerp40</v>
      </c>
      <c r="C1493" s="13" t="str">
        <f>VLOOKUP(D1493,[1]equiv!$A:$B,2,FALSE)</f>
        <v>NIG</v>
      </c>
      <c r="D1493" s="81" t="s">
        <v>43</v>
      </c>
      <c r="E1493" s="82" t="s">
        <v>19</v>
      </c>
      <c r="F1493" s="83">
        <v>40</v>
      </c>
      <c r="G1493" s="12">
        <v>999</v>
      </c>
      <c r="H1493" s="32" t="s">
        <v>47</v>
      </c>
      <c r="I1493" s="12" t="s">
        <v>20</v>
      </c>
      <c r="J1493" s="46">
        <v>0</v>
      </c>
      <c r="K1493" s="45">
        <f t="shared" si="84"/>
        <v>999</v>
      </c>
      <c r="L1493" s="82"/>
      <c r="M1493" s="88">
        <v>45657</v>
      </c>
      <c r="N1493" s="68">
        <f t="shared" si="83"/>
        <v>0</v>
      </c>
      <c r="O1493" s="87" t="s">
        <v>121</v>
      </c>
      <c r="P1493" s="86" t="s">
        <v>137</v>
      </c>
      <c r="Q1493" s="86" t="s">
        <v>156</v>
      </c>
    </row>
    <row r="1494" spans="1:17" ht="15.75" x14ac:dyDescent="0.25">
      <c r="A1494" s="34" t="s">
        <v>147</v>
      </c>
      <c r="B1494" s="12" t="str">
        <f t="shared" si="85"/>
        <v>Tin canAntwerp20</v>
      </c>
      <c r="C1494" s="13" t="str">
        <f>VLOOKUP(D1494,[1]equiv!$A:$B,2,FALSE)</f>
        <v>NIG</v>
      </c>
      <c r="D1494" s="81" t="s">
        <v>43</v>
      </c>
      <c r="E1494" s="82" t="s">
        <v>19</v>
      </c>
      <c r="F1494" s="83">
        <v>20</v>
      </c>
      <c r="G1494" s="12">
        <v>622</v>
      </c>
      <c r="H1494" s="32">
        <v>95</v>
      </c>
      <c r="I1494" s="12" t="s">
        <v>20</v>
      </c>
      <c r="J1494" s="46">
        <v>0</v>
      </c>
      <c r="K1494" s="45">
        <f t="shared" si="84"/>
        <v>717</v>
      </c>
      <c r="L1494" s="82" t="s">
        <v>208</v>
      </c>
      <c r="M1494" s="84">
        <v>45657</v>
      </c>
      <c r="N1494" s="68">
        <f t="shared" si="83"/>
        <v>1</v>
      </c>
      <c r="O1494" s="87" t="s">
        <v>149</v>
      </c>
      <c r="P1494" s="86" t="s">
        <v>150</v>
      </c>
      <c r="Q1494" s="86" t="s">
        <v>151</v>
      </c>
    </row>
    <row r="1495" spans="1:17" ht="15.75" x14ac:dyDescent="0.25">
      <c r="A1495" s="34" t="s">
        <v>147</v>
      </c>
      <c r="B1495" s="12" t="str">
        <f t="shared" si="85"/>
        <v>Tin canAntwerp40</v>
      </c>
      <c r="C1495" s="13" t="str">
        <f>VLOOKUP(D1495,[1]equiv!$A:$B,2,FALSE)</f>
        <v>NIG</v>
      </c>
      <c r="D1495" s="81" t="s">
        <v>43</v>
      </c>
      <c r="E1495" s="82" t="s">
        <v>19</v>
      </c>
      <c r="F1495" s="83">
        <v>40</v>
      </c>
      <c r="G1495" s="12">
        <v>769</v>
      </c>
      <c r="H1495" s="32">
        <v>150</v>
      </c>
      <c r="I1495" s="12" t="s">
        <v>20</v>
      </c>
      <c r="J1495" s="46">
        <v>0</v>
      </c>
      <c r="K1495" s="45">
        <f t="shared" si="84"/>
        <v>919</v>
      </c>
      <c r="L1495" s="82" t="s">
        <v>208</v>
      </c>
      <c r="M1495" s="84">
        <v>45657</v>
      </c>
      <c r="N1495" s="68">
        <f t="shared" si="83"/>
        <v>1</v>
      </c>
      <c r="O1495" s="85" t="s">
        <v>149</v>
      </c>
      <c r="P1495" s="86" t="s">
        <v>150</v>
      </c>
      <c r="Q1495" s="86" t="s">
        <v>151</v>
      </c>
    </row>
    <row r="1496" spans="1:17" ht="15.75" x14ac:dyDescent="0.25">
      <c r="A1496" s="34" t="s">
        <v>147</v>
      </c>
      <c r="B1496" s="12" t="str">
        <f t="shared" si="85"/>
        <v>Tin canBarcelona20</v>
      </c>
      <c r="C1496" s="13" t="str">
        <f>VLOOKUP(D1496,[1]equiv!$A:$B,2,FALSE)</f>
        <v>NIG</v>
      </c>
      <c r="D1496" s="81" t="s">
        <v>43</v>
      </c>
      <c r="E1496" s="82" t="s">
        <v>23</v>
      </c>
      <c r="F1496" s="83">
        <v>20</v>
      </c>
      <c r="G1496" s="12">
        <v>697</v>
      </c>
      <c r="H1496" s="32">
        <v>95</v>
      </c>
      <c r="I1496" s="12" t="s">
        <v>20</v>
      </c>
      <c r="J1496" s="46">
        <v>0</v>
      </c>
      <c r="K1496" s="45">
        <f t="shared" si="84"/>
        <v>792</v>
      </c>
      <c r="L1496" s="82" t="s">
        <v>193</v>
      </c>
      <c r="M1496" s="84">
        <v>45657</v>
      </c>
      <c r="N1496" s="68">
        <f t="shared" si="83"/>
        <v>1</v>
      </c>
      <c r="O1496" s="85" t="s">
        <v>149</v>
      </c>
      <c r="P1496" s="86" t="s">
        <v>162</v>
      </c>
      <c r="Q1496" s="86" t="s">
        <v>163</v>
      </c>
    </row>
    <row r="1497" spans="1:17" ht="15.75" x14ac:dyDescent="0.25">
      <c r="A1497" s="34" t="s">
        <v>147</v>
      </c>
      <c r="B1497" s="12" t="str">
        <f t="shared" si="85"/>
        <v>Tin canBarcelona40</v>
      </c>
      <c r="C1497" s="13" t="str">
        <f>VLOOKUP(D1497,[1]equiv!$A:$B,2,FALSE)</f>
        <v>NIG</v>
      </c>
      <c r="D1497" s="81" t="s">
        <v>43</v>
      </c>
      <c r="E1497" s="82" t="s">
        <v>23</v>
      </c>
      <c r="F1497" s="83">
        <v>40</v>
      </c>
      <c r="G1497" s="12">
        <v>1169</v>
      </c>
      <c r="H1497" s="32">
        <v>150</v>
      </c>
      <c r="I1497" s="12" t="s">
        <v>20</v>
      </c>
      <c r="J1497" s="46">
        <v>0</v>
      </c>
      <c r="K1497" s="45">
        <f t="shared" si="84"/>
        <v>1319</v>
      </c>
      <c r="L1497" s="82" t="s">
        <v>193</v>
      </c>
      <c r="M1497" s="84">
        <v>45657</v>
      </c>
      <c r="N1497" s="68">
        <f t="shared" si="83"/>
        <v>1</v>
      </c>
      <c r="O1497" s="85" t="s">
        <v>149</v>
      </c>
      <c r="P1497" s="86" t="s">
        <v>162</v>
      </c>
      <c r="Q1497" s="86" t="s">
        <v>163</v>
      </c>
    </row>
    <row r="1498" spans="1:17" ht="15.75" x14ac:dyDescent="0.25">
      <c r="A1498" s="34" t="s">
        <v>144</v>
      </c>
      <c r="B1498" s="12" t="str">
        <f t="shared" si="85"/>
        <v>Tin canBatam20</v>
      </c>
      <c r="C1498" s="13" t="str">
        <f>VLOOKUP(D1498,[1]equiv!$A:$B,2,FALSE)</f>
        <v>NIG</v>
      </c>
      <c r="D1498" s="81" t="s">
        <v>43</v>
      </c>
      <c r="E1498" s="82" t="s">
        <v>36</v>
      </c>
      <c r="F1498" s="83">
        <v>20</v>
      </c>
      <c r="G1498" s="12">
        <v>1165</v>
      </c>
      <c r="H1498" s="32" t="s">
        <v>47</v>
      </c>
      <c r="I1498" s="12" t="s">
        <v>32</v>
      </c>
      <c r="J1498" s="46">
        <v>0</v>
      </c>
      <c r="K1498" s="45">
        <f t="shared" si="84"/>
        <v>1165</v>
      </c>
      <c r="L1498" s="82" t="s">
        <v>208</v>
      </c>
      <c r="M1498" s="84">
        <v>45657</v>
      </c>
      <c r="N1498" s="68">
        <f t="shared" si="83"/>
        <v>0</v>
      </c>
      <c r="O1498" s="85" t="s">
        <v>129</v>
      </c>
      <c r="P1498" s="86" t="s">
        <v>161</v>
      </c>
      <c r="Q1498" s="86" t="s">
        <v>166</v>
      </c>
    </row>
    <row r="1499" spans="1:17" ht="15.75" x14ac:dyDescent="0.25">
      <c r="A1499" s="34" t="s">
        <v>144</v>
      </c>
      <c r="B1499" s="12" t="str">
        <f t="shared" si="85"/>
        <v>Tin canBatam40</v>
      </c>
      <c r="C1499" s="13" t="str">
        <f>VLOOKUP(D1499,[1]equiv!$A:$B,2,FALSE)</f>
        <v>NIG</v>
      </c>
      <c r="D1499" s="81" t="s">
        <v>43</v>
      </c>
      <c r="E1499" s="82" t="s">
        <v>36</v>
      </c>
      <c r="F1499" s="83">
        <v>40</v>
      </c>
      <c r="G1499" s="12">
        <v>1265</v>
      </c>
      <c r="H1499" s="32" t="s">
        <v>47</v>
      </c>
      <c r="I1499" s="12" t="s">
        <v>32</v>
      </c>
      <c r="J1499" s="46">
        <v>0</v>
      </c>
      <c r="K1499" s="45">
        <f t="shared" si="84"/>
        <v>1265</v>
      </c>
      <c r="L1499" s="82" t="s">
        <v>208</v>
      </c>
      <c r="M1499" s="84">
        <v>45657</v>
      </c>
      <c r="N1499" s="68">
        <f t="shared" si="83"/>
        <v>0</v>
      </c>
      <c r="O1499" s="85" t="s">
        <v>129</v>
      </c>
      <c r="P1499" s="86" t="s">
        <v>161</v>
      </c>
      <c r="Q1499" s="86" t="s">
        <v>166</v>
      </c>
    </row>
    <row r="1500" spans="1:17" ht="15.75" x14ac:dyDescent="0.25">
      <c r="A1500" s="34" t="s">
        <v>147</v>
      </c>
      <c r="B1500" s="12" t="str">
        <f t="shared" si="85"/>
        <v>Tin canBatam20</v>
      </c>
      <c r="C1500" s="13" t="str">
        <f>VLOOKUP(D1500,[1]equiv!$A:$B,2,FALSE)</f>
        <v>NIG</v>
      </c>
      <c r="D1500" s="81" t="s">
        <v>43</v>
      </c>
      <c r="E1500" s="82" t="s">
        <v>36</v>
      </c>
      <c r="F1500" s="83">
        <v>20</v>
      </c>
      <c r="G1500" s="12">
        <v>1065</v>
      </c>
      <c r="H1500" s="32">
        <v>160</v>
      </c>
      <c r="I1500" s="12" t="s">
        <v>32</v>
      </c>
      <c r="J1500" s="46">
        <v>0</v>
      </c>
      <c r="K1500" s="45">
        <f t="shared" si="84"/>
        <v>1225</v>
      </c>
      <c r="L1500" s="82" t="s">
        <v>223</v>
      </c>
      <c r="M1500" s="84">
        <v>45657</v>
      </c>
      <c r="N1500" s="68">
        <f t="shared" ref="N1500:N1563" si="86">IF(H1500="not included",0,1)</f>
        <v>1</v>
      </c>
      <c r="O1500" s="85" t="s">
        <v>149</v>
      </c>
      <c r="P1500" s="86" t="s">
        <v>137</v>
      </c>
      <c r="Q1500" s="86" t="s">
        <v>163</v>
      </c>
    </row>
    <row r="1501" spans="1:17" ht="15.75" x14ac:dyDescent="0.25">
      <c r="A1501" s="34" t="s">
        <v>147</v>
      </c>
      <c r="B1501" s="12" t="str">
        <f t="shared" si="85"/>
        <v>Tin canBatam40</v>
      </c>
      <c r="C1501" s="13" t="str">
        <f>VLOOKUP(D1501,[1]equiv!$A:$B,2,FALSE)</f>
        <v>NIG</v>
      </c>
      <c r="D1501" s="81" t="s">
        <v>43</v>
      </c>
      <c r="E1501" s="82" t="s">
        <v>36</v>
      </c>
      <c r="F1501" s="83">
        <v>40</v>
      </c>
      <c r="G1501" s="12">
        <v>1506</v>
      </c>
      <c r="H1501" s="32">
        <v>195</v>
      </c>
      <c r="I1501" s="12" t="s">
        <v>32</v>
      </c>
      <c r="J1501" s="46">
        <v>0</v>
      </c>
      <c r="K1501" s="45">
        <f t="shared" ref="K1501:K1564" si="87">+IF(H1501="not included",G1501,G1501+H1501)</f>
        <v>1701</v>
      </c>
      <c r="L1501" s="82" t="s">
        <v>223</v>
      </c>
      <c r="M1501" s="84">
        <v>45657</v>
      </c>
      <c r="N1501" s="68">
        <f t="shared" si="86"/>
        <v>1</v>
      </c>
      <c r="O1501" s="85" t="s">
        <v>149</v>
      </c>
      <c r="P1501" s="86" t="s">
        <v>137</v>
      </c>
      <c r="Q1501" s="86" t="s">
        <v>163</v>
      </c>
    </row>
    <row r="1502" spans="1:17" ht="15.75" x14ac:dyDescent="0.25">
      <c r="A1502" s="34" t="s">
        <v>147</v>
      </c>
      <c r="B1502" s="12" t="str">
        <f t="shared" si="85"/>
        <v>Tin canHamburg20</v>
      </c>
      <c r="C1502" s="13" t="str">
        <f>VLOOKUP(D1502,[1]equiv!$A:$B,2,FALSE)</f>
        <v>NIG</v>
      </c>
      <c r="D1502" s="81" t="s">
        <v>43</v>
      </c>
      <c r="E1502" s="82" t="s">
        <v>29</v>
      </c>
      <c r="F1502" s="83">
        <v>20</v>
      </c>
      <c r="G1502" s="12">
        <v>497</v>
      </c>
      <c r="H1502" s="32">
        <v>95</v>
      </c>
      <c r="I1502" s="12" t="s">
        <v>20</v>
      </c>
      <c r="J1502" s="46">
        <v>0</v>
      </c>
      <c r="K1502" s="45">
        <f t="shared" si="87"/>
        <v>592</v>
      </c>
      <c r="L1502" s="82" t="s">
        <v>215</v>
      </c>
      <c r="M1502" s="84">
        <v>45657</v>
      </c>
      <c r="N1502" s="68">
        <f t="shared" si="86"/>
        <v>1</v>
      </c>
      <c r="O1502" s="85" t="s">
        <v>149</v>
      </c>
      <c r="P1502" s="86" t="s">
        <v>150</v>
      </c>
      <c r="Q1502" s="86" t="s">
        <v>151</v>
      </c>
    </row>
    <row r="1503" spans="1:17" ht="15.75" x14ac:dyDescent="0.25">
      <c r="A1503" s="34" t="s">
        <v>147</v>
      </c>
      <c r="B1503" s="12" t="str">
        <f t="shared" si="85"/>
        <v>Tin canHamburg40</v>
      </c>
      <c r="C1503" s="13" t="str">
        <f>VLOOKUP(D1503,[1]equiv!$A:$B,2,FALSE)</f>
        <v>NIG</v>
      </c>
      <c r="D1503" s="81" t="s">
        <v>43</v>
      </c>
      <c r="E1503" s="82" t="s">
        <v>29</v>
      </c>
      <c r="F1503" s="83">
        <v>40</v>
      </c>
      <c r="G1503" s="12">
        <v>674</v>
      </c>
      <c r="H1503" s="32">
        <v>150</v>
      </c>
      <c r="I1503" s="12" t="s">
        <v>20</v>
      </c>
      <c r="J1503" s="46">
        <v>0</v>
      </c>
      <c r="K1503" s="45">
        <f t="shared" si="87"/>
        <v>824</v>
      </c>
      <c r="L1503" s="82" t="s">
        <v>215</v>
      </c>
      <c r="M1503" s="84">
        <v>45657</v>
      </c>
      <c r="N1503" s="68">
        <f t="shared" si="86"/>
        <v>1</v>
      </c>
      <c r="O1503" s="85" t="s">
        <v>149</v>
      </c>
      <c r="P1503" s="86" t="s">
        <v>150</v>
      </c>
      <c r="Q1503" s="86" t="s">
        <v>151</v>
      </c>
    </row>
    <row r="1504" spans="1:17" ht="15.75" x14ac:dyDescent="0.25">
      <c r="A1504" s="34" t="s">
        <v>135</v>
      </c>
      <c r="B1504" s="12" t="str">
        <f t="shared" si="85"/>
        <v>Tin canHamburg20</v>
      </c>
      <c r="C1504" s="13" t="str">
        <f>VLOOKUP(D1504,[1]equiv!$A:$B,2,FALSE)</f>
        <v>NIG</v>
      </c>
      <c r="D1504" s="81" t="s">
        <v>43</v>
      </c>
      <c r="E1504" s="82" t="s">
        <v>29</v>
      </c>
      <c r="F1504" s="83">
        <v>20</v>
      </c>
      <c r="G1504" s="12">
        <v>627</v>
      </c>
      <c r="H1504" s="32" t="s">
        <v>47</v>
      </c>
      <c r="I1504" s="12" t="s">
        <v>20</v>
      </c>
      <c r="J1504" s="46">
        <v>0</v>
      </c>
      <c r="K1504" s="45">
        <f t="shared" si="87"/>
        <v>627</v>
      </c>
      <c r="L1504" s="82"/>
      <c r="M1504" s="88">
        <v>45657</v>
      </c>
      <c r="N1504" s="68">
        <f t="shared" si="86"/>
        <v>0</v>
      </c>
      <c r="O1504" s="87" t="s">
        <v>121</v>
      </c>
      <c r="P1504" s="86" t="s">
        <v>137</v>
      </c>
      <c r="Q1504" s="86" t="s">
        <v>156</v>
      </c>
    </row>
    <row r="1505" spans="1:17" ht="15.75" x14ac:dyDescent="0.25">
      <c r="A1505" s="34" t="s">
        <v>135</v>
      </c>
      <c r="B1505" s="12" t="str">
        <f t="shared" si="85"/>
        <v>Tin canHamburg40</v>
      </c>
      <c r="C1505" s="13" t="str">
        <f>VLOOKUP(D1505,[1]equiv!$A:$B,2,FALSE)</f>
        <v>NIG</v>
      </c>
      <c r="D1505" s="81" t="s">
        <v>43</v>
      </c>
      <c r="E1505" s="82" t="s">
        <v>29</v>
      </c>
      <c r="F1505" s="83">
        <v>40</v>
      </c>
      <c r="G1505" s="12">
        <v>1019</v>
      </c>
      <c r="H1505" s="32" t="s">
        <v>47</v>
      </c>
      <c r="I1505" s="12" t="s">
        <v>20</v>
      </c>
      <c r="J1505" s="46">
        <v>0</v>
      </c>
      <c r="K1505" s="45">
        <f t="shared" si="87"/>
        <v>1019</v>
      </c>
      <c r="L1505" s="82"/>
      <c r="M1505" s="88">
        <v>45657</v>
      </c>
      <c r="N1505" s="68">
        <f t="shared" si="86"/>
        <v>0</v>
      </c>
      <c r="O1505" s="87" t="s">
        <v>121</v>
      </c>
      <c r="P1505" s="86" t="s">
        <v>137</v>
      </c>
      <c r="Q1505" s="86" t="s">
        <v>156</v>
      </c>
    </row>
    <row r="1506" spans="1:17" ht="15.75" x14ac:dyDescent="0.25">
      <c r="A1506" s="34" t="s">
        <v>144</v>
      </c>
      <c r="B1506" s="12" t="str">
        <f t="shared" si="85"/>
        <v>Tin canJakarta20</v>
      </c>
      <c r="C1506" s="13" t="str">
        <f>VLOOKUP(D1506,[1]equiv!$A:$B,2,FALSE)</f>
        <v>NIG</v>
      </c>
      <c r="D1506" s="81" t="s">
        <v>43</v>
      </c>
      <c r="E1506" s="82" t="s">
        <v>114</v>
      </c>
      <c r="F1506" s="83">
        <v>20</v>
      </c>
      <c r="G1506" s="12">
        <v>715</v>
      </c>
      <c r="H1506" s="32" t="s">
        <v>47</v>
      </c>
      <c r="I1506" s="12" t="s">
        <v>32</v>
      </c>
      <c r="J1506" s="46">
        <v>0</v>
      </c>
      <c r="K1506" s="45">
        <f t="shared" si="87"/>
        <v>715</v>
      </c>
      <c r="L1506" s="82" t="s">
        <v>208</v>
      </c>
      <c r="M1506" s="84">
        <v>45657</v>
      </c>
      <c r="N1506" s="68">
        <f t="shared" si="86"/>
        <v>0</v>
      </c>
      <c r="O1506" s="87" t="s">
        <v>129</v>
      </c>
      <c r="P1506" s="86" t="s">
        <v>161</v>
      </c>
      <c r="Q1506" s="86" t="s">
        <v>166</v>
      </c>
    </row>
    <row r="1507" spans="1:17" ht="15.75" x14ac:dyDescent="0.25">
      <c r="A1507" s="34" t="s">
        <v>144</v>
      </c>
      <c r="B1507" s="12" t="str">
        <f t="shared" si="85"/>
        <v>Tin canJakarta40</v>
      </c>
      <c r="C1507" s="13" t="str">
        <f>VLOOKUP(D1507,[1]equiv!$A:$B,2,FALSE)</f>
        <v>NIG</v>
      </c>
      <c r="D1507" s="81" t="s">
        <v>43</v>
      </c>
      <c r="E1507" s="82" t="s">
        <v>114</v>
      </c>
      <c r="F1507" s="83">
        <v>40</v>
      </c>
      <c r="G1507" s="12">
        <v>815</v>
      </c>
      <c r="H1507" s="32" t="s">
        <v>47</v>
      </c>
      <c r="I1507" s="12" t="s">
        <v>32</v>
      </c>
      <c r="J1507" s="46">
        <v>0</v>
      </c>
      <c r="K1507" s="45">
        <f t="shared" si="87"/>
        <v>815</v>
      </c>
      <c r="L1507" s="82" t="s">
        <v>208</v>
      </c>
      <c r="M1507" s="84">
        <v>45657</v>
      </c>
      <c r="N1507" s="68">
        <f t="shared" si="86"/>
        <v>0</v>
      </c>
      <c r="O1507" s="87" t="s">
        <v>129</v>
      </c>
      <c r="P1507" s="86" t="s">
        <v>161</v>
      </c>
      <c r="Q1507" s="86" t="s">
        <v>166</v>
      </c>
    </row>
    <row r="1508" spans="1:17" ht="15.75" x14ac:dyDescent="0.25">
      <c r="A1508" s="34" t="s">
        <v>147</v>
      </c>
      <c r="B1508" s="12" t="str">
        <f t="shared" si="85"/>
        <v>Tin canJakarta20</v>
      </c>
      <c r="C1508" s="13" t="str">
        <f>VLOOKUP(D1508,[1]equiv!$A:$B,2,FALSE)</f>
        <v>NIG</v>
      </c>
      <c r="D1508" s="81" t="s">
        <v>43</v>
      </c>
      <c r="E1508" s="82" t="s">
        <v>114</v>
      </c>
      <c r="F1508" s="83">
        <v>20</v>
      </c>
      <c r="G1508" s="12">
        <v>795</v>
      </c>
      <c r="H1508" s="32">
        <v>160</v>
      </c>
      <c r="I1508" s="12" t="s">
        <v>32</v>
      </c>
      <c r="J1508" s="46">
        <v>0</v>
      </c>
      <c r="K1508" s="45">
        <f t="shared" si="87"/>
        <v>955</v>
      </c>
      <c r="L1508" s="82" t="s">
        <v>187</v>
      </c>
      <c r="M1508" s="84">
        <v>45657</v>
      </c>
      <c r="N1508" s="68">
        <f t="shared" si="86"/>
        <v>1</v>
      </c>
      <c r="O1508" s="87" t="s">
        <v>149</v>
      </c>
      <c r="P1508" s="86" t="s">
        <v>137</v>
      </c>
      <c r="Q1508" s="86" t="s">
        <v>163</v>
      </c>
    </row>
    <row r="1509" spans="1:17" ht="15.75" x14ac:dyDescent="0.25">
      <c r="A1509" s="34" t="s">
        <v>147</v>
      </c>
      <c r="B1509" s="12" t="str">
        <f t="shared" si="85"/>
        <v>Tin canJakarta40</v>
      </c>
      <c r="C1509" s="13" t="str">
        <f>VLOOKUP(D1509,[1]equiv!$A:$B,2,FALSE)</f>
        <v>NIG</v>
      </c>
      <c r="D1509" s="81" t="s">
        <v>43</v>
      </c>
      <c r="E1509" s="82" t="s">
        <v>114</v>
      </c>
      <c r="F1509" s="83">
        <v>40</v>
      </c>
      <c r="G1509" s="12">
        <v>1056</v>
      </c>
      <c r="H1509" s="32">
        <v>195</v>
      </c>
      <c r="I1509" s="12" t="s">
        <v>32</v>
      </c>
      <c r="J1509" s="46">
        <v>0</v>
      </c>
      <c r="K1509" s="45">
        <f t="shared" si="87"/>
        <v>1251</v>
      </c>
      <c r="L1509" s="82" t="s">
        <v>187</v>
      </c>
      <c r="M1509" s="84">
        <v>45657</v>
      </c>
      <c r="N1509" s="68">
        <f t="shared" si="86"/>
        <v>1</v>
      </c>
      <c r="O1509" s="87" t="s">
        <v>149</v>
      </c>
      <c r="P1509" s="86" t="s">
        <v>137</v>
      </c>
      <c r="Q1509" s="86" t="s">
        <v>163</v>
      </c>
    </row>
    <row r="1510" spans="1:17" ht="15.75" x14ac:dyDescent="0.25">
      <c r="A1510" s="34" t="s">
        <v>135</v>
      </c>
      <c r="B1510" s="12" t="str">
        <f t="shared" si="85"/>
        <v>Tin canJakarta40</v>
      </c>
      <c r="C1510" s="13" t="str">
        <f>VLOOKUP(D1510,[1]equiv!$A:$B,2,FALSE)</f>
        <v>NIG</v>
      </c>
      <c r="D1510" s="81" t="s">
        <v>43</v>
      </c>
      <c r="E1510" s="82" t="s">
        <v>114</v>
      </c>
      <c r="F1510" s="83">
        <v>40</v>
      </c>
      <c r="G1510" s="12">
        <v>1111</v>
      </c>
      <c r="H1510" s="32" t="s">
        <v>47</v>
      </c>
      <c r="I1510" s="12" t="s">
        <v>32</v>
      </c>
      <c r="J1510" s="46">
        <v>0</v>
      </c>
      <c r="K1510" s="45">
        <f t="shared" si="87"/>
        <v>1111</v>
      </c>
      <c r="L1510" s="82" t="s">
        <v>207</v>
      </c>
      <c r="M1510" s="88">
        <v>45657</v>
      </c>
      <c r="N1510" s="68">
        <f t="shared" si="86"/>
        <v>0</v>
      </c>
      <c r="O1510" s="85" t="s">
        <v>121</v>
      </c>
      <c r="P1510" s="86" t="s">
        <v>137</v>
      </c>
      <c r="Q1510" s="86"/>
    </row>
    <row r="1511" spans="1:17" ht="15.75" x14ac:dyDescent="0.25">
      <c r="A1511" s="34" t="s">
        <v>144</v>
      </c>
      <c r="B1511" s="12" t="str">
        <f t="shared" si="85"/>
        <v>Tin canPasir Gudang20</v>
      </c>
      <c r="C1511" s="13" t="str">
        <f>VLOOKUP(D1511,[1]equiv!$A:$B,2,FALSE)</f>
        <v>NIG</v>
      </c>
      <c r="D1511" s="81" t="s">
        <v>43</v>
      </c>
      <c r="E1511" s="82" t="s">
        <v>38</v>
      </c>
      <c r="F1511" s="83">
        <v>20</v>
      </c>
      <c r="G1511" s="12">
        <v>615</v>
      </c>
      <c r="H1511" s="32" t="s">
        <v>47</v>
      </c>
      <c r="I1511" s="12" t="s">
        <v>32</v>
      </c>
      <c r="J1511" s="46">
        <v>0</v>
      </c>
      <c r="K1511" s="45">
        <f t="shared" si="87"/>
        <v>615</v>
      </c>
      <c r="L1511" s="82" t="s">
        <v>215</v>
      </c>
      <c r="M1511" s="84">
        <v>45657</v>
      </c>
      <c r="N1511" s="68">
        <f t="shared" si="86"/>
        <v>0</v>
      </c>
      <c r="O1511" s="85" t="s">
        <v>129</v>
      </c>
      <c r="P1511" s="86" t="s">
        <v>161</v>
      </c>
      <c r="Q1511" s="86" t="s">
        <v>166</v>
      </c>
    </row>
    <row r="1512" spans="1:17" ht="15.75" x14ac:dyDescent="0.25">
      <c r="A1512" s="34" t="s">
        <v>144</v>
      </c>
      <c r="B1512" s="12" t="str">
        <f t="shared" si="85"/>
        <v>Tin canPasir Gudang40</v>
      </c>
      <c r="C1512" s="13" t="str">
        <f>VLOOKUP(D1512,[1]equiv!$A:$B,2,FALSE)</f>
        <v>NIG</v>
      </c>
      <c r="D1512" s="81" t="s">
        <v>43</v>
      </c>
      <c r="E1512" s="82" t="s">
        <v>38</v>
      </c>
      <c r="F1512" s="83">
        <v>40</v>
      </c>
      <c r="G1512" s="12">
        <v>715</v>
      </c>
      <c r="H1512" s="32" t="s">
        <v>47</v>
      </c>
      <c r="I1512" s="12" t="s">
        <v>32</v>
      </c>
      <c r="J1512" s="46">
        <v>0</v>
      </c>
      <c r="K1512" s="45">
        <f t="shared" si="87"/>
        <v>715</v>
      </c>
      <c r="L1512" s="82" t="s">
        <v>215</v>
      </c>
      <c r="M1512" s="84">
        <v>45657</v>
      </c>
      <c r="N1512" s="68">
        <f t="shared" si="86"/>
        <v>0</v>
      </c>
      <c r="O1512" s="87" t="s">
        <v>129</v>
      </c>
      <c r="P1512" s="86" t="s">
        <v>161</v>
      </c>
      <c r="Q1512" s="86" t="s">
        <v>166</v>
      </c>
    </row>
    <row r="1513" spans="1:17" ht="15.75" x14ac:dyDescent="0.25">
      <c r="A1513" s="34" t="s">
        <v>147</v>
      </c>
      <c r="B1513" s="12" t="str">
        <f t="shared" si="85"/>
        <v>Tin canPasir Gudang20</v>
      </c>
      <c r="C1513" s="13" t="str">
        <f>VLOOKUP(D1513,[1]equiv!$A:$B,2,FALSE)</f>
        <v>NIG</v>
      </c>
      <c r="D1513" s="81" t="s">
        <v>43</v>
      </c>
      <c r="E1513" s="82" t="s">
        <v>38</v>
      </c>
      <c r="F1513" s="83">
        <v>20</v>
      </c>
      <c r="G1513" s="12">
        <v>842</v>
      </c>
      <c r="H1513" s="32">
        <v>160</v>
      </c>
      <c r="I1513" s="12" t="s">
        <v>32</v>
      </c>
      <c r="J1513" s="46">
        <v>0</v>
      </c>
      <c r="K1513" s="45">
        <f t="shared" si="87"/>
        <v>1002</v>
      </c>
      <c r="L1513" s="82" t="s">
        <v>223</v>
      </c>
      <c r="M1513" s="84">
        <v>45657</v>
      </c>
      <c r="N1513" s="68">
        <f t="shared" si="86"/>
        <v>1</v>
      </c>
      <c r="O1513" s="87" t="s">
        <v>149</v>
      </c>
      <c r="P1513" s="86" t="s">
        <v>137</v>
      </c>
      <c r="Q1513" s="86" t="s">
        <v>163</v>
      </c>
    </row>
    <row r="1514" spans="1:17" ht="15.75" x14ac:dyDescent="0.25">
      <c r="A1514" s="34" t="s">
        <v>147</v>
      </c>
      <c r="B1514" s="12" t="str">
        <f t="shared" si="85"/>
        <v>Tin canPasir Gudang40</v>
      </c>
      <c r="C1514" s="13" t="str">
        <f>VLOOKUP(D1514,[1]equiv!$A:$B,2,FALSE)</f>
        <v>NIG</v>
      </c>
      <c r="D1514" s="81" t="s">
        <v>43</v>
      </c>
      <c r="E1514" s="82" t="s">
        <v>38</v>
      </c>
      <c r="F1514" s="83">
        <v>40</v>
      </c>
      <c r="G1514" s="12">
        <v>1217</v>
      </c>
      <c r="H1514" s="32">
        <v>195</v>
      </c>
      <c r="I1514" s="12" t="s">
        <v>32</v>
      </c>
      <c r="J1514" s="46">
        <v>0</v>
      </c>
      <c r="K1514" s="45">
        <f t="shared" si="87"/>
        <v>1412</v>
      </c>
      <c r="L1514" s="82" t="s">
        <v>223</v>
      </c>
      <c r="M1514" s="84">
        <v>45657</v>
      </c>
      <c r="N1514" s="68">
        <f t="shared" si="86"/>
        <v>1</v>
      </c>
      <c r="O1514" s="85" t="s">
        <v>149</v>
      </c>
      <c r="P1514" s="86" t="s">
        <v>137</v>
      </c>
      <c r="Q1514" s="86" t="s">
        <v>163</v>
      </c>
    </row>
    <row r="1515" spans="1:17" ht="15.75" x14ac:dyDescent="0.25">
      <c r="A1515" s="34" t="s">
        <v>135</v>
      </c>
      <c r="B1515" s="12" t="str">
        <f t="shared" si="85"/>
        <v>Tin canPasir Gudang20</v>
      </c>
      <c r="C1515" s="13" t="str">
        <f>VLOOKUP(D1515,[1]equiv!$A:$B,2,FALSE)</f>
        <v>NIG</v>
      </c>
      <c r="D1515" s="81" t="s">
        <v>43</v>
      </c>
      <c r="E1515" s="82" t="s">
        <v>38</v>
      </c>
      <c r="F1515" s="83">
        <v>20</v>
      </c>
      <c r="G1515" s="12">
        <v>585</v>
      </c>
      <c r="H1515" s="32" t="s">
        <v>47</v>
      </c>
      <c r="I1515" s="12" t="s">
        <v>20</v>
      </c>
      <c r="J1515" s="46">
        <v>0</v>
      </c>
      <c r="K1515" s="45">
        <f t="shared" si="87"/>
        <v>585</v>
      </c>
      <c r="L1515" s="82"/>
      <c r="M1515" s="88">
        <v>45657</v>
      </c>
      <c r="N1515" s="68">
        <f t="shared" si="86"/>
        <v>0</v>
      </c>
      <c r="O1515" s="85" t="s">
        <v>121</v>
      </c>
      <c r="P1515" s="86" t="s">
        <v>137</v>
      </c>
      <c r="Q1515" s="86" t="s">
        <v>156</v>
      </c>
    </row>
    <row r="1516" spans="1:17" ht="15.75" x14ac:dyDescent="0.25">
      <c r="A1516" s="34" t="s">
        <v>135</v>
      </c>
      <c r="B1516" s="12" t="str">
        <f t="shared" si="85"/>
        <v>Tin canPasir Gudang40</v>
      </c>
      <c r="C1516" s="13" t="str">
        <f>VLOOKUP(D1516,[1]equiv!$A:$B,2,FALSE)</f>
        <v>NIG</v>
      </c>
      <c r="D1516" s="81" t="s">
        <v>43</v>
      </c>
      <c r="E1516" s="82" t="s">
        <v>38</v>
      </c>
      <c r="F1516" s="83">
        <v>40</v>
      </c>
      <c r="G1516" s="12">
        <v>1133</v>
      </c>
      <c r="H1516" s="32" t="s">
        <v>47</v>
      </c>
      <c r="I1516" s="12" t="s">
        <v>20</v>
      </c>
      <c r="J1516" s="46">
        <v>0</v>
      </c>
      <c r="K1516" s="45">
        <f t="shared" si="87"/>
        <v>1133</v>
      </c>
      <c r="L1516" s="82"/>
      <c r="M1516" s="88">
        <v>45657</v>
      </c>
      <c r="N1516" s="68">
        <f t="shared" si="86"/>
        <v>0</v>
      </c>
      <c r="O1516" s="85" t="s">
        <v>121</v>
      </c>
      <c r="P1516" s="86" t="s">
        <v>137</v>
      </c>
      <c r="Q1516" s="86" t="s">
        <v>156</v>
      </c>
    </row>
    <row r="1517" spans="1:17" ht="15.75" x14ac:dyDescent="0.25">
      <c r="A1517" s="34" t="s">
        <v>147</v>
      </c>
      <c r="B1517" s="12" t="str">
        <f t="shared" si="85"/>
        <v>Tin canPhiladelphia,40</v>
      </c>
      <c r="C1517" s="13" t="str">
        <f>VLOOKUP(D1517,[1]equiv!$A:$B,2,FALSE)</f>
        <v>NIG</v>
      </c>
      <c r="D1517" s="81" t="s">
        <v>43</v>
      </c>
      <c r="E1517" s="82" t="s">
        <v>211</v>
      </c>
      <c r="F1517" s="83">
        <v>40</v>
      </c>
      <c r="G1517" s="12">
        <v>2883</v>
      </c>
      <c r="H1517" s="32">
        <v>195</v>
      </c>
      <c r="I1517" s="12" t="s">
        <v>32</v>
      </c>
      <c r="J1517" s="46">
        <v>0</v>
      </c>
      <c r="K1517" s="45">
        <f t="shared" si="87"/>
        <v>3078</v>
      </c>
      <c r="L1517" s="82" t="s">
        <v>170</v>
      </c>
      <c r="M1517" s="84">
        <v>45657</v>
      </c>
      <c r="N1517" s="68">
        <f t="shared" si="86"/>
        <v>1</v>
      </c>
      <c r="O1517" s="85" t="s">
        <v>149</v>
      </c>
      <c r="P1517" s="86" t="s">
        <v>190</v>
      </c>
      <c r="Q1517" s="86" t="s">
        <v>151</v>
      </c>
    </row>
    <row r="1518" spans="1:17" ht="15.75" x14ac:dyDescent="0.25">
      <c r="A1518" s="34" t="s">
        <v>147</v>
      </c>
      <c r="B1518" s="12" t="str">
        <f t="shared" si="85"/>
        <v>Tin canPhiladelphia,20</v>
      </c>
      <c r="C1518" s="13" t="str">
        <f>VLOOKUP(D1518,[1]equiv!$A:$B,2,FALSE)</f>
        <v>NIG</v>
      </c>
      <c r="D1518" s="81" t="s">
        <v>43</v>
      </c>
      <c r="E1518" s="82" t="s">
        <v>211</v>
      </c>
      <c r="F1518" s="83">
        <v>20</v>
      </c>
      <c r="G1518" s="12">
        <v>2424</v>
      </c>
      <c r="H1518" s="32">
        <v>160</v>
      </c>
      <c r="I1518" s="12" t="s">
        <v>32</v>
      </c>
      <c r="J1518" s="46">
        <v>0</v>
      </c>
      <c r="K1518" s="45">
        <f t="shared" si="87"/>
        <v>2584</v>
      </c>
      <c r="L1518" s="82" t="s">
        <v>170</v>
      </c>
      <c r="M1518" s="84">
        <v>45657</v>
      </c>
      <c r="N1518" s="68">
        <f t="shared" si="86"/>
        <v>1</v>
      </c>
      <c r="O1518" s="85" t="s">
        <v>149</v>
      </c>
      <c r="P1518" s="86" t="s">
        <v>190</v>
      </c>
      <c r="Q1518" s="86" t="s">
        <v>151</v>
      </c>
    </row>
    <row r="1519" spans="1:17" ht="15.75" x14ac:dyDescent="0.25">
      <c r="A1519" s="34" t="s">
        <v>144</v>
      </c>
      <c r="B1519" s="12" t="str">
        <f t="shared" si="85"/>
        <v>Tin canSingapore40</v>
      </c>
      <c r="C1519" s="13" t="str">
        <f>VLOOKUP(D1519,[1]equiv!$A:$B,2,FALSE)</f>
        <v>NIG</v>
      </c>
      <c r="D1519" s="81" t="s">
        <v>43</v>
      </c>
      <c r="E1519" s="82" t="s">
        <v>117</v>
      </c>
      <c r="F1519" s="83">
        <v>40</v>
      </c>
      <c r="G1519" s="12">
        <v>665</v>
      </c>
      <c r="H1519" s="32" t="s">
        <v>47</v>
      </c>
      <c r="I1519" s="12" t="s">
        <v>32</v>
      </c>
      <c r="J1519" s="46">
        <v>0</v>
      </c>
      <c r="K1519" s="45">
        <f t="shared" si="87"/>
        <v>665</v>
      </c>
      <c r="L1519" s="82" t="s">
        <v>196</v>
      </c>
      <c r="M1519" s="84">
        <v>45657</v>
      </c>
      <c r="N1519" s="68">
        <f t="shared" si="86"/>
        <v>0</v>
      </c>
      <c r="O1519" s="85" t="s">
        <v>129</v>
      </c>
      <c r="P1519" s="86" t="s">
        <v>192</v>
      </c>
      <c r="Q1519" s="86" t="s">
        <v>166</v>
      </c>
    </row>
    <row r="1520" spans="1:17" ht="15.75" x14ac:dyDescent="0.25">
      <c r="A1520" s="34" t="s">
        <v>144</v>
      </c>
      <c r="B1520" s="12" t="str">
        <f t="shared" si="85"/>
        <v>Tin canSingapore20</v>
      </c>
      <c r="C1520" s="13" t="str">
        <f>VLOOKUP(D1520,[1]equiv!$A:$B,2,FALSE)</f>
        <v>NIG</v>
      </c>
      <c r="D1520" s="81" t="s">
        <v>43</v>
      </c>
      <c r="E1520" s="82" t="s">
        <v>117</v>
      </c>
      <c r="F1520" s="83">
        <v>20</v>
      </c>
      <c r="G1520" s="12">
        <v>565</v>
      </c>
      <c r="H1520" s="32" t="s">
        <v>47</v>
      </c>
      <c r="I1520" s="12" t="s">
        <v>32</v>
      </c>
      <c r="J1520" s="46">
        <v>0</v>
      </c>
      <c r="K1520" s="45">
        <f t="shared" si="87"/>
        <v>565</v>
      </c>
      <c r="L1520" s="82" t="s">
        <v>196</v>
      </c>
      <c r="M1520" s="84">
        <v>45657</v>
      </c>
      <c r="N1520" s="68">
        <f t="shared" si="86"/>
        <v>0</v>
      </c>
      <c r="O1520" s="85" t="s">
        <v>129</v>
      </c>
      <c r="P1520" s="86" t="s">
        <v>192</v>
      </c>
      <c r="Q1520" s="86" t="s">
        <v>166</v>
      </c>
    </row>
    <row r="1521" spans="1:17" ht="15.75" x14ac:dyDescent="0.25">
      <c r="A1521" s="34" t="s">
        <v>147</v>
      </c>
      <c r="B1521" s="12" t="str">
        <f t="shared" si="85"/>
        <v>Tin canSurabaya20</v>
      </c>
      <c r="C1521" s="13" t="str">
        <f>VLOOKUP(D1521,[1]equiv!$A:$B,2,FALSE)</f>
        <v>NIG</v>
      </c>
      <c r="D1521" s="81" t="s">
        <v>43</v>
      </c>
      <c r="E1521" s="82" t="s">
        <v>40</v>
      </c>
      <c r="F1521" s="83">
        <v>20</v>
      </c>
      <c r="G1521" s="12">
        <v>905</v>
      </c>
      <c r="H1521" s="32">
        <v>160</v>
      </c>
      <c r="I1521" s="12" t="s">
        <v>32</v>
      </c>
      <c r="J1521" s="46">
        <v>0</v>
      </c>
      <c r="K1521" s="45">
        <f t="shared" si="87"/>
        <v>1065</v>
      </c>
      <c r="L1521" s="82" t="s">
        <v>223</v>
      </c>
      <c r="M1521" s="84">
        <v>45657</v>
      </c>
      <c r="N1521" s="68">
        <f t="shared" si="86"/>
        <v>1</v>
      </c>
      <c r="O1521" s="85" t="s">
        <v>149</v>
      </c>
      <c r="P1521" s="86" t="s">
        <v>137</v>
      </c>
      <c r="Q1521" s="86" t="s">
        <v>163</v>
      </c>
    </row>
    <row r="1522" spans="1:17" ht="15.75" x14ac:dyDescent="0.25">
      <c r="A1522" s="34" t="s">
        <v>147</v>
      </c>
      <c r="B1522" s="12" t="str">
        <f t="shared" si="85"/>
        <v>Tin canSurabaya40</v>
      </c>
      <c r="C1522" s="13" t="str">
        <f>VLOOKUP(D1522,[1]equiv!$A:$B,2,FALSE)</f>
        <v>NIG</v>
      </c>
      <c r="D1522" s="81" t="s">
        <v>43</v>
      </c>
      <c r="E1522" s="82" t="s">
        <v>40</v>
      </c>
      <c r="F1522" s="83">
        <v>40</v>
      </c>
      <c r="G1522" s="12">
        <v>1245</v>
      </c>
      <c r="H1522" s="32">
        <v>195</v>
      </c>
      <c r="I1522" s="12" t="s">
        <v>32</v>
      </c>
      <c r="J1522" s="46">
        <v>0</v>
      </c>
      <c r="K1522" s="45">
        <f t="shared" si="87"/>
        <v>1440</v>
      </c>
      <c r="L1522" s="82" t="s">
        <v>223</v>
      </c>
      <c r="M1522" s="84">
        <v>45657</v>
      </c>
      <c r="N1522" s="68">
        <f t="shared" si="86"/>
        <v>1</v>
      </c>
      <c r="O1522" s="85" t="s">
        <v>149</v>
      </c>
      <c r="P1522" s="86" t="s">
        <v>137</v>
      </c>
      <c r="Q1522" s="86" t="s">
        <v>163</v>
      </c>
    </row>
    <row r="1523" spans="1:17" ht="15.75" x14ac:dyDescent="0.25">
      <c r="A1523" s="34" t="s">
        <v>144</v>
      </c>
      <c r="B1523" s="12" t="str">
        <f t="shared" si="85"/>
        <v>Tin canSurabaya20</v>
      </c>
      <c r="C1523" s="13" t="str">
        <f>VLOOKUP(D1523,[1]equiv!$A:$B,2,FALSE)</f>
        <v>NIG</v>
      </c>
      <c r="D1523" s="81" t="s">
        <v>43</v>
      </c>
      <c r="E1523" s="82" t="s">
        <v>40</v>
      </c>
      <c r="F1523" s="83">
        <v>20</v>
      </c>
      <c r="G1523" s="12">
        <v>715</v>
      </c>
      <c r="H1523" s="32" t="s">
        <v>47</v>
      </c>
      <c r="I1523" s="12" t="s">
        <v>32</v>
      </c>
      <c r="J1523" s="46">
        <v>0</v>
      </c>
      <c r="K1523" s="45">
        <f t="shared" si="87"/>
        <v>715</v>
      </c>
      <c r="L1523" s="82" t="s">
        <v>239</v>
      </c>
      <c r="M1523" s="84">
        <v>45657</v>
      </c>
      <c r="N1523" s="68">
        <f t="shared" si="86"/>
        <v>0</v>
      </c>
      <c r="O1523" s="85" t="s">
        <v>129</v>
      </c>
      <c r="P1523" s="86" t="s">
        <v>161</v>
      </c>
      <c r="Q1523" s="86" t="s">
        <v>166</v>
      </c>
    </row>
    <row r="1524" spans="1:17" ht="15.75" x14ac:dyDescent="0.25">
      <c r="A1524" s="34" t="s">
        <v>144</v>
      </c>
      <c r="B1524" s="12" t="str">
        <f t="shared" si="85"/>
        <v>Tin canSurabaya40</v>
      </c>
      <c r="C1524" s="13" t="str">
        <f>VLOOKUP(D1524,[1]equiv!$A:$B,2,FALSE)</f>
        <v>NIG</v>
      </c>
      <c r="D1524" s="81" t="s">
        <v>43</v>
      </c>
      <c r="E1524" s="82" t="s">
        <v>40</v>
      </c>
      <c r="F1524" s="83">
        <v>40</v>
      </c>
      <c r="G1524" s="12">
        <v>815</v>
      </c>
      <c r="H1524" s="32" t="s">
        <v>47</v>
      </c>
      <c r="I1524" s="12" t="s">
        <v>32</v>
      </c>
      <c r="J1524" s="46">
        <v>0</v>
      </c>
      <c r="K1524" s="45">
        <f t="shared" si="87"/>
        <v>815</v>
      </c>
      <c r="L1524" s="82" t="s">
        <v>239</v>
      </c>
      <c r="M1524" s="84">
        <v>45657</v>
      </c>
      <c r="N1524" s="68">
        <f t="shared" si="86"/>
        <v>0</v>
      </c>
      <c r="O1524" s="87" t="s">
        <v>129</v>
      </c>
      <c r="P1524" s="86" t="s">
        <v>161</v>
      </c>
      <c r="Q1524" s="86" t="s">
        <v>166</v>
      </c>
    </row>
    <row r="1525" spans="1:17" ht="15.75" x14ac:dyDescent="0.25">
      <c r="A1525" s="34" t="s">
        <v>144</v>
      </c>
      <c r="B1525" s="12" t="str">
        <f t="shared" si="85"/>
        <v>Tin canTallinn20</v>
      </c>
      <c r="C1525" s="13" t="str">
        <f>VLOOKUP(D1525,[1]equiv!$A:$B,2,FALSE)</f>
        <v>NIG</v>
      </c>
      <c r="D1525" s="81" t="s">
        <v>43</v>
      </c>
      <c r="E1525" s="82" t="s">
        <v>194</v>
      </c>
      <c r="F1525" s="83">
        <v>20</v>
      </c>
      <c r="G1525" s="12">
        <v>1081</v>
      </c>
      <c r="H1525" s="32" t="s">
        <v>47</v>
      </c>
      <c r="I1525" s="12" t="s">
        <v>20</v>
      </c>
      <c r="J1525" s="46">
        <v>0</v>
      </c>
      <c r="K1525" s="45">
        <f t="shared" si="87"/>
        <v>1081</v>
      </c>
      <c r="L1525" s="82" t="s">
        <v>165</v>
      </c>
      <c r="M1525" s="84">
        <v>45657</v>
      </c>
      <c r="N1525" s="68">
        <f t="shared" si="86"/>
        <v>0</v>
      </c>
      <c r="O1525" s="85" t="s">
        <v>129</v>
      </c>
      <c r="P1525" s="86" t="s">
        <v>137</v>
      </c>
      <c r="Q1525" s="86" t="s">
        <v>197</v>
      </c>
    </row>
    <row r="1526" spans="1:17" ht="15.75" x14ac:dyDescent="0.25">
      <c r="A1526" s="34" t="s">
        <v>147</v>
      </c>
      <c r="B1526" s="12" t="str">
        <f t="shared" si="85"/>
        <v>Tin canTallinn20</v>
      </c>
      <c r="C1526" s="13" t="str">
        <f>VLOOKUP(D1526,[1]equiv!$A:$B,2,FALSE)</f>
        <v>NIG</v>
      </c>
      <c r="D1526" s="81" t="s">
        <v>43</v>
      </c>
      <c r="E1526" s="82" t="s">
        <v>194</v>
      </c>
      <c r="F1526" s="83">
        <v>20</v>
      </c>
      <c r="G1526" s="12">
        <v>747</v>
      </c>
      <c r="H1526" s="32">
        <v>95</v>
      </c>
      <c r="I1526" s="12" t="s">
        <v>32</v>
      </c>
      <c r="J1526" s="46">
        <v>0</v>
      </c>
      <c r="K1526" s="45">
        <f t="shared" si="87"/>
        <v>842</v>
      </c>
      <c r="L1526" s="82" t="s">
        <v>208</v>
      </c>
      <c r="M1526" s="84">
        <v>45657</v>
      </c>
      <c r="N1526" s="68">
        <f t="shared" si="86"/>
        <v>1</v>
      </c>
      <c r="O1526" s="85" t="s">
        <v>149</v>
      </c>
      <c r="P1526" s="86" t="s">
        <v>151</v>
      </c>
      <c r="Q1526" s="86" t="s">
        <v>166</v>
      </c>
    </row>
    <row r="1527" spans="1:17" ht="15.75" x14ac:dyDescent="0.25">
      <c r="A1527" s="34" t="s">
        <v>147</v>
      </c>
      <c r="B1527" s="12" t="str">
        <f t="shared" si="85"/>
        <v>Tin canTallinn40</v>
      </c>
      <c r="C1527" s="13" t="str">
        <f>VLOOKUP(D1527,[1]equiv!$A:$B,2,FALSE)</f>
        <v>NIG</v>
      </c>
      <c r="D1527" s="81" t="s">
        <v>43</v>
      </c>
      <c r="E1527" s="82" t="s">
        <v>194</v>
      </c>
      <c r="F1527" s="83">
        <v>40</v>
      </c>
      <c r="G1527" s="12">
        <v>979</v>
      </c>
      <c r="H1527" s="32">
        <v>150</v>
      </c>
      <c r="I1527" s="12" t="s">
        <v>32</v>
      </c>
      <c r="J1527" s="46">
        <v>0</v>
      </c>
      <c r="K1527" s="45">
        <f t="shared" si="87"/>
        <v>1129</v>
      </c>
      <c r="L1527" s="82" t="s">
        <v>208</v>
      </c>
      <c r="M1527" s="84">
        <v>45657</v>
      </c>
      <c r="N1527" s="68">
        <f t="shared" si="86"/>
        <v>1</v>
      </c>
      <c r="O1527" s="85" t="s">
        <v>149</v>
      </c>
      <c r="P1527" s="86" t="s">
        <v>151</v>
      </c>
      <c r="Q1527" s="86" t="s">
        <v>166</v>
      </c>
    </row>
    <row r="1528" spans="1:17" ht="15.75" x14ac:dyDescent="0.25">
      <c r="A1528" s="34" t="s">
        <v>144</v>
      </c>
      <c r="B1528" s="12" t="str">
        <f t="shared" si="85"/>
        <v>Tin canTallinn40</v>
      </c>
      <c r="C1528" s="13" t="str">
        <f>VLOOKUP(D1528,[1]equiv!$A:$B,2,FALSE)</f>
        <v>NIG</v>
      </c>
      <c r="D1528" s="81" t="s">
        <v>43</v>
      </c>
      <c r="E1528" s="82" t="s">
        <v>194</v>
      </c>
      <c r="F1528" s="83">
        <v>40</v>
      </c>
      <c r="G1528" s="12">
        <v>1482</v>
      </c>
      <c r="H1528" s="32" t="s">
        <v>47</v>
      </c>
      <c r="I1528" s="12" t="s">
        <v>20</v>
      </c>
      <c r="J1528" s="46">
        <v>0</v>
      </c>
      <c r="K1528" s="45">
        <f t="shared" si="87"/>
        <v>1482</v>
      </c>
      <c r="L1528" s="82" t="s">
        <v>165</v>
      </c>
      <c r="M1528" s="84">
        <v>45657</v>
      </c>
      <c r="N1528" s="68">
        <f t="shared" si="86"/>
        <v>0</v>
      </c>
      <c r="O1528" s="85" t="s">
        <v>129</v>
      </c>
      <c r="P1528" s="86" t="s">
        <v>137</v>
      </c>
      <c r="Q1528" s="86" t="s">
        <v>197</v>
      </c>
    </row>
    <row r="1529" spans="1:17" ht="15.75" x14ac:dyDescent="0.25">
      <c r="A1529" s="34" t="s">
        <v>135</v>
      </c>
      <c r="B1529" s="12" t="str">
        <f t="shared" si="85"/>
        <v>Tin canTallinn40</v>
      </c>
      <c r="C1529" s="13" t="str">
        <f>VLOOKUP(D1529,[1]equiv!$A:$B,2,FALSE)</f>
        <v>NIG</v>
      </c>
      <c r="D1529" s="81" t="s">
        <v>43</v>
      </c>
      <c r="E1529" s="82" t="s">
        <v>194</v>
      </c>
      <c r="F1529" s="83">
        <v>40</v>
      </c>
      <c r="G1529" s="12">
        <v>1669</v>
      </c>
      <c r="H1529" s="32" t="s">
        <v>47</v>
      </c>
      <c r="I1529" s="12" t="s">
        <v>20</v>
      </c>
      <c r="J1529" s="46">
        <v>0</v>
      </c>
      <c r="K1529" s="45">
        <f t="shared" si="87"/>
        <v>1669</v>
      </c>
      <c r="L1529" s="82" t="s">
        <v>244</v>
      </c>
      <c r="M1529" s="88">
        <v>45657</v>
      </c>
      <c r="N1529" s="68">
        <f t="shared" si="86"/>
        <v>0</v>
      </c>
      <c r="O1529" s="85" t="s">
        <v>121</v>
      </c>
      <c r="P1529" s="86" t="s">
        <v>137</v>
      </c>
      <c r="Q1529" s="86"/>
    </row>
    <row r="1530" spans="1:17" ht="15.75" x14ac:dyDescent="0.25">
      <c r="A1530" s="34" t="s">
        <v>144</v>
      </c>
      <c r="B1530" s="12" t="str">
        <f t="shared" si="85"/>
        <v>Tin canValencia20</v>
      </c>
      <c r="C1530" s="13" t="str">
        <f>VLOOKUP(D1530,[1]equiv!$A:$B,2,FALSE)</f>
        <v>NIG</v>
      </c>
      <c r="D1530" s="81" t="s">
        <v>43</v>
      </c>
      <c r="E1530" s="82" t="s">
        <v>35</v>
      </c>
      <c r="F1530" s="83">
        <v>20</v>
      </c>
      <c r="G1530" s="12">
        <v>693</v>
      </c>
      <c r="H1530" s="32" t="s">
        <v>47</v>
      </c>
      <c r="I1530" s="12" t="s">
        <v>20</v>
      </c>
      <c r="J1530" s="46">
        <v>0</v>
      </c>
      <c r="K1530" s="45">
        <f t="shared" si="87"/>
        <v>693</v>
      </c>
      <c r="L1530" s="82" t="s">
        <v>160</v>
      </c>
      <c r="M1530" s="84">
        <v>45657</v>
      </c>
      <c r="N1530" s="68">
        <f t="shared" si="86"/>
        <v>0</v>
      </c>
      <c r="O1530" s="85" t="s">
        <v>129</v>
      </c>
      <c r="P1530" s="86" t="s">
        <v>137</v>
      </c>
      <c r="Q1530" s="86" t="s">
        <v>204</v>
      </c>
    </row>
    <row r="1531" spans="1:17" ht="15.75" x14ac:dyDescent="0.25">
      <c r="A1531" s="34" t="s">
        <v>144</v>
      </c>
      <c r="B1531" s="12" t="str">
        <f t="shared" si="85"/>
        <v>Tin canValencia40</v>
      </c>
      <c r="C1531" s="13" t="str">
        <f>VLOOKUP(D1531,[1]equiv!$A:$B,2,FALSE)</f>
        <v>NIG</v>
      </c>
      <c r="D1531" s="81" t="s">
        <v>43</v>
      </c>
      <c r="E1531" s="82" t="s">
        <v>35</v>
      </c>
      <c r="F1531" s="83">
        <v>40</v>
      </c>
      <c r="G1531" s="12">
        <v>801</v>
      </c>
      <c r="H1531" s="32" t="s">
        <v>47</v>
      </c>
      <c r="I1531" s="12" t="s">
        <v>20</v>
      </c>
      <c r="J1531" s="46">
        <v>0</v>
      </c>
      <c r="K1531" s="45">
        <f t="shared" si="87"/>
        <v>801</v>
      </c>
      <c r="L1531" s="82" t="s">
        <v>160</v>
      </c>
      <c r="M1531" s="84">
        <v>45657</v>
      </c>
      <c r="N1531" s="68">
        <f t="shared" si="86"/>
        <v>0</v>
      </c>
      <c r="O1531" s="85" t="s">
        <v>129</v>
      </c>
      <c r="P1531" s="86" t="s">
        <v>137</v>
      </c>
      <c r="Q1531" s="86" t="s">
        <v>204</v>
      </c>
    </row>
    <row r="1532" spans="1:17" ht="15.75" x14ac:dyDescent="0.25">
      <c r="A1532" s="34" t="s">
        <v>147</v>
      </c>
      <c r="B1532" s="12" t="str">
        <f t="shared" si="85"/>
        <v>Tin canValencia20</v>
      </c>
      <c r="C1532" s="13" t="str">
        <f>VLOOKUP(D1532,[1]equiv!$A:$B,2,FALSE)</f>
        <v>NIG</v>
      </c>
      <c r="D1532" s="81" t="s">
        <v>43</v>
      </c>
      <c r="E1532" s="82" t="s">
        <v>35</v>
      </c>
      <c r="F1532" s="83">
        <v>20</v>
      </c>
      <c r="G1532" s="12">
        <v>697</v>
      </c>
      <c r="H1532" s="32">
        <v>160</v>
      </c>
      <c r="I1532" s="12" t="s">
        <v>20</v>
      </c>
      <c r="J1532" s="46">
        <v>0</v>
      </c>
      <c r="K1532" s="45">
        <f t="shared" si="87"/>
        <v>857</v>
      </c>
      <c r="L1532" s="82" t="s">
        <v>227</v>
      </c>
      <c r="M1532" s="84">
        <v>45657</v>
      </c>
      <c r="N1532" s="68">
        <f t="shared" si="86"/>
        <v>1</v>
      </c>
      <c r="O1532" s="85" t="s">
        <v>149</v>
      </c>
      <c r="P1532" s="86" t="s">
        <v>162</v>
      </c>
      <c r="Q1532" s="86" t="s">
        <v>163</v>
      </c>
    </row>
    <row r="1533" spans="1:17" ht="15.75" x14ac:dyDescent="0.25">
      <c r="A1533" s="34" t="s">
        <v>147</v>
      </c>
      <c r="B1533" s="12" t="str">
        <f t="shared" si="85"/>
        <v>Tin canValencia40</v>
      </c>
      <c r="C1533" s="13" t="str">
        <f>VLOOKUP(D1533,[1]equiv!$A:$B,2,FALSE)</f>
        <v>NIG</v>
      </c>
      <c r="D1533" s="81" t="s">
        <v>43</v>
      </c>
      <c r="E1533" s="82" t="s">
        <v>35</v>
      </c>
      <c r="F1533" s="83">
        <v>40</v>
      </c>
      <c r="G1533" s="12">
        <v>1009</v>
      </c>
      <c r="H1533" s="32">
        <v>195</v>
      </c>
      <c r="I1533" s="12" t="s">
        <v>20</v>
      </c>
      <c r="J1533" s="46">
        <v>0</v>
      </c>
      <c r="K1533" s="45">
        <f t="shared" si="87"/>
        <v>1204</v>
      </c>
      <c r="L1533" s="82" t="s">
        <v>227</v>
      </c>
      <c r="M1533" s="84">
        <v>45657</v>
      </c>
      <c r="N1533" s="68">
        <f t="shared" si="86"/>
        <v>1</v>
      </c>
      <c r="O1533" s="85" t="s">
        <v>149</v>
      </c>
      <c r="P1533" s="86" t="s">
        <v>162</v>
      </c>
      <c r="Q1533" s="86" t="s">
        <v>163</v>
      </c>
    </row>
    <row r="1534" spans="1:17" ht="15.75" x14ac:dyDescent="0.25">
      <c r="A1534" s="34" t="s">
        <v>246</v>
      </c>
      <c r="B1534" s="12" t="str">
        <f t="shared" si="85"/>
        <v>AbidjanAmsterdam40</v>
      </c>
      <c r="C1534" s="13" t="str">
        <f>VLOOKUP(D1534,[1]equiv!$A:$B,2,FALSE)</f>
        <v>IVC</v>
      </c>
      <c r="D1534" s="83" t="s">
        <v>18</v>
      </c>
      <c r="E1534" s="82" t="s">
        <v>25</v>
      </c>
      <c r="F1534" s="83">
        <v>40</v>
      </c>
      <c r="G1534" s="12">
        <v>1082</v>
      </c>
      <c r="H1534" s="32" t="s">
        <v>47</v>
      </c>
      <c r="I1534" s="12" t="s">
        <v>20</v>
      </c>
      <c r="J1534" s="46">
        <v>0</v>
      </c>
      <c r="K1534" s="45">
        <f t="shared" si="87"/>
        <v>1082</v>
      </c>
      <c r="L1534" s="82" t="s">
        <v>198</v>
      </c>
      <c r="M1534" s="84">
        <v>45657</v>
      </c>
      <c r="N1534" s="68">
        <f t="shared" si="86"/>
        <v>0</v>
      </c>
      <c r="O1534" s="85" t="s">
        <v>247</v>
      </c>
      <c r="P1534" s="86" t="s">
        <v>206</v>
      </c>
      <c r="Q1534" s="86" t="s">
        <v>151</v>
      </c>
    </row>
    <row r="1535" spans="1:17" ht="15.75" x14ac:dyDescent="0.25">
      <c r="A1535" s="34" t="s">
        <v>246</v>
      </c>
      <c r="B1535" s="12" t="str">
        <f t="shared" si="85"/>
        <v>AbidjanAntwerp20</v>
      </c>
      <c r="C1535" s="13" t="str">
        <f>VLOOKUP(D1535,[1]equiv!$A:$B,2,FALSE)</f>
        <v>IVC</v>
      </c>
      <c r="D1535" s="83" t="s">
        <v>18</v>
      </c>
      <c r="E1535" s="82" t="s">
        <v>19</v>
      </c>
      <c r="F1535" s="83">
        <v>20</v>
      </c>
      <c r="G1535" s="12">
        <v>964</v>
      </c>
      <c r="H1535" s="32" t="s">
        <v>47</v>
      </c>
      <c r="I1535" s="12" t="s">
        <v>20</v>
      </c>
      <c r="J1535" s="46">
        <v>0</v>
      </c>
      <c r="K1535" s="45">
        <f t="shared" si="87"/>
        <v>964</v>
      </c>
      <c r="L1535" s="82" t="s">
        <v>153</v>
      </c>
      <c r="M1535" s="84">
        <v>45657</v>
      </c>
      <c r="N1535" s="68">
        <f t="shared" si="86"/>
        <v>0</v>
      </c>
      <c r="O1535" s="85" t="s">
        <v>247</v>
      </c>
      <c r="P1535" s="86" t="s">
        <v>161</v>
      </c>
      <c r="Q1535" s="86" t="s">
        <v>151</v>
      </c>
    </row>
    <row r="1536" spans="1:17" ht="15.75" x14ac:dyDescent="0.25">
      <c r="A1536" s="34" t="s">
        <v>246</v>
      </c>
      <c r="B1536" s="12" t="str">
        <f t="shared" si="85"/>
        <v>AbidjanAntwerp40</v>
      </c>
      <c r="C1536" s="13" t="str">
        <f>VLOOKUP(D1536,[1]equiv!$A:$B,2,FALSE)</f>
        <v>IVC</v>
      </c>
      <c r="D1536" s="83" t="s">
        <v>18</v>
      </c>
      <c r="E1536" s="82" t="s">
        <v>19</v>
      </c>
      <c r="F1536" s="83">
        <v>40</v>
      </c>
      <c r="G1536" s="12">
        <v>1202</v>
      </c>
      <c r="H1536" s="32" t="s">
        <v>47</v>
      </c>
      <c r="I1536" s="12" t="s">
        <v>20</v>
      </c>
      <c r="J1536" s="46">
        <v>0</v>
      </c>
      <c r="K1536" s="45">
        <f t="shared" si="87"/>
        <v>1202</v>
      </c>
      <c r="L1536" s="82" t="s">
        <v>153</v>
      </c>
      <c r="M1536" s="84">
        <v>45657</v>
      </c>
      <c r="N1536" s="68">
        <f t="shared" si="86"/>
        <v>0</v>
      </c>
      <c r="O1536" s="85" t="s">
        <v>247</v>
      </c>
      <c r="P1536" s="86" t="s">
        <v>161</v>
      </c>
      <c r="Q1536" s="86" t="s">
        <v>151</v>
      </c>
    </row>
    <row r="1537" spans="1:17" ht="15.75" x14ac:dyDescent="0.25">
      <c r="A1537" s="34" t="s">
        <v>246</v>
      </c>
      <c r="B1537" s="12" t="str">
        <f t="shared" si="85"/>
        <v>AbidjanBarcelona20</v>
      </c>
      <c r="C1537" s="13" t="str">
        <f>VLOOKUP(D1537,[1]equiv!$A:$B,2,FALSE)</f>
        <v>IVC</v>
      </c>
      <c r="D1537" s="83" t="s">
        <v>18</v>
      </c>
      <c r="E1537" s="82" t="s">
        <v>23</v>
      </c>
      <c r="F1537" s="83">
        <v>20</v>
      </c>
      <c r="G1537" s="12">
        <v>984</v>
      </c>
      <c r="H1537" s="32" t="s">
        <v>47</v>
      </c>
      <c r="I1537" s="12" t="s">
        <v>20</v>
      </c>
      <c r="J1537" s="46">
        <v>0</v>
      </c>
      <c r="K1537" s="45">
        <f t="shared" si="87"/>
        <v>984</v>
      </c>
      <c r="L1537" s="82" t="s">
        <v>153</v>
      </c>
      <c r="M1537" s="84">
        <v>45657</v>
      </c>
      <c r="N1537" s="68">
        <f t="shared" si="86"/>
        <v>0</v>
      </c>
      <c r="O1537" s="85" t="s">
        <v>247</v>
      </c>
      <c r="P1537" s="86" t="s">
        <v>137</v>
      </c>
      <c r="Q1537" s="86" t="s">
        <v>163</v>
      </c>
    </row>
    <row r="1538" spans="1:17" ht="15.75" x14ac:dyDescent="0.25">
      <c r="A1538" s="34" t="s">
        <v>246</v>
      </c>
      <c r="B1538" s="12" t="str">
        <f t="shared" si="85"/>
        <v>AbidjanBarcelona40</v>
      </c>
      <c r="C1538" s="13" t="str">
        <f>VLOOKUP(D1538,[1]equiv!$A:$B,2,FALSE)</f>
        <v>IVC</v>
      </c>
      <c r="D1538" s="83" t="s">
        <v>18</v>
      </c>
      <c r="E1538" s="82" t="s">
        <v>23</v>
      </c>
      <c r="F1538" s="83">
        <v>40</v>
      </c>
      <c r="G1538" s="12">
        <v>1212</v>
      </c>
      <c r="H1538" s="32" t="s">
        <v>47</v>
      </c>
      <c r="I1538" s="12" t="s">
        <v>20</v>
      </c>
      <c r="J1538" s="46">
        <v>0</v>
      </c>
      <c r="K1538" s="45">
        <f t="shared" si="87"/>
        <v>1212</v>
      </c>
      <c r="L1538" s="82" t="s">
        <v>153</v>
      </c>
      <c r="M1538" s="84">
        <v>45657</v>
      </c>
      <c r="N1538" s="68">
        <f t="shared" si="86"/>
        <v>0</v>
      </c>
      <c r="O1538" s="85" t="s">
        <v>247</v>
      </c>
      <c r="P1538" s="86" t="s">
        <v>137</v>
      </c>
      <c r="Q1538" s="86" t="s">
        <v>163</v>
      </c>
    </row>
    <row r="1539" spans="1:17" ht="15.75" x14ac:dyDescent="0.25">
      <c r="A1539" s="34" t="s">
        <v>246</v>
      </c>
      <c r="B1539" s="12" t="str">
        <f t="shared" si="85"/>
        <v>AbidjanBatam40</v>
      </c>
      <c r="C1539" s="13" t="str">
        <f>VLOOKUP(D1539,[1]equiv!$A:$B,2,FALSE)</f>
        <v>IVC</v>
      </c>
      <c r="D1539" s="83" t="s">
        <v>18</v>
      </c>
      <c r="E1539" s="82" t="s">
        <v>36</v>
      </c>
      <c r="F1539" s="83">
        <v>40</v>
      </c>
      <c r="G1539" s="12">
        <v>1604</v>
      </c>
      <c r="H1539" s="32" t="s">
        <v>47</v>
      </c>
      <c r="I1539" s="12" t="s">
        <v>32</v>
      </c>
      <c r="J1539" s="46">
        <v>0</v>
      </c>
      <c r="K1539" s="45">
        <f t="shared" si="87"/>
        <v>1604</v>
      </c>
      <c r="L1539" s="82" t="s">
        <v>179</v>
      </c>
      <c r="M1539" s="84">
        <v>45657</v>
      </c>
      <c r="N1539" s="68">
        <f t="shared" si="86"/>
        <v>0</v>
      </c>
      <c r="O1539" s="85" t="s">
        <v>247</v>
      </c>
      <c r="P1539" s="86" t="s">
        <v>137</v>
      </c>
      <c r="Q1539" s="86" t="s">
        <v>163</v>
      </c>
    </row>
    <row r="1540" spans="1:17" ht="15.75" x14ac:dyDescent="0.25">
      <c r="A1540" s="34" t="s">
        <v>246</v>
      </c>
      <c r="B1540" s="12" t="str">
        <f t="shared" si="85"/>
        <v>AbidjanHamburg20</v>
      </c>
      <c r="C1540" s="13" t="str">
        <f>VLOOKUP(D1540,[1]equiv!$A:$B,2,FALSE)</f>
        <v>IVC</v>
      </c>
      <c r="D1540" s="83" t="s">
        <v>18</v>
      </c>
      <c r="E1540" s="82" t="s">
        <v>29</v>
      </c>
      <c r="F1540" s="83">
        <v>20</v>
      </c>
      <c r="G1540" s="12">
        <v>500</v>
      </c>
      <c r="H1540" s="32" t="s">
        <v>47</v>
      </c>
      <c r="I1540" s="12" t="s">
        <v>20</v>
      </c>
      <c r="J1540" s="46">
        <v>0</v>
      </c>
      <c r="K1540" s="45">
        <f t="shared" si="87"/>
        <v>500</v>
      </c>
      <c r="L1540" s="82" t="s">
        <v>171</v>
      </c>
      <c r="M1540" s="84">
        <v>45657</v>
      </c>
      <c r="N1540" s="68">
        <f t="shared" si="86"/>
        <v>0</v>
      </c>
      <c r="O1540" s="85" t="s">
        <v>247</v>
      </c>
      <c r="P1540" s="86" t="s">
        <v>192</v>
      </c>
      <c r="Q1540" s="86" t="s">
        <v>151</v>
      </c>
    </row>
    <row r="1541" spans="1:17" ht="15.75" x14ac:dyDescent="0.25">
      <c r="A1541" s="34" t="s">
        <v>246</v>
      </c>
      <c r="B1541" s="12" t="str">
        <f t="shared" si="85"/>
        <v>AbidjanHamburg40</v>
      </c>
      <c r="C1541" s="13" t="str">
        <f>VLOOKUP(D1541,[1]equiv!$A:$B,2,FALSE)</f>
        <v>IVC</v>
      </c>
      <c r="D1541" s="83" t="s">
        <v>18</v>
      </c>
      <c r="E1541" s="82" t="s">
        <v>29</v>
      </c>
      <c r="F1541" s="83">
        <v>40</v>
      </c>
      <c r="G1541" s="12">
        <v>705</v>
      </c>
      <c r="H1541" s="32" t="s">
        <v>47</v>
      </c>
      <c r="I1541" s="12" t="s">
        <v>20</v>
      </c>
      <c r="J1541" s="46">
        <v>0</v>
      </c>
      <c r="K1541" s="45">
        <f t="shared" si="87"/>
        <v>705</v>
      </c>
      <c r="L1541" s="82" t="s">
        <v>171</v>
      </c>
      <c r="M1541" s="84">
        <v>45657</v>
      </c>
      <c r="N1541" s="68">
        <f t="shared" si="86"/>
        <v>0</v>
      </c>
      <c r="O1541" s="85" t="s">
        <v>247</v>
      </c>
      <c r="P1541" s="86" t="s">
        <v>192</v>
      </c>
      <c r="Q1541" s="86" t="s">
        <v>151</v>
      </c>
    </row>
    <row r="1542" spans="1:17" ht="15.75" x14ac:dyDescent="0.25">
      <c r="A1542" s="34" t="s">
        <v>246</v>
      </c>
      <c r="B1542" s="12" t="str">
        <f t="shared" si="85"/>
        <v>AbidjanJakarta20</v>
      </c>
      <c r="C1542" s="13" t="str">
        <f>VLOOKUP(D1542,[1]equiv!$A:$B,2,FALSE)</f>
        <v>IVC</v>
      </c>
      <c r="D1542" s="83" t="s">
        <v>18</v>
      </c>
      <c r="E1542" s="82" t="s">
        <v>114</v>
      </c>
      <c r="F1542" s="83">
        <v>20</v>
      </c>
      <c r="G1542" s="12">
        <v>1195</v>
      </c>
      <c r="H1542" s="32" t="s">
        <v>47</v>
      </c>
      <c r="I1542" s="12" t="s">
        <v>32</v>
      </c>
      <c r="J1542" s="46">
        <v>0</v>
      </c>
      <c r="K1542" s="45">
        <f t="shared" si="87"/>
        <v>1195</v>
      </c>
      <c r="L1542" s="82" t="s">
        <v>196</v>
      </c>
      <c r="M1542" s="84">
        <v>45657</v>
      </c>
      <c r="N1542" s="68">
        <f t="shared" si="86"/>
        <v>0</v>
      </c>
      <c r="O1542" s="85" t="s">
        <v>247</v>
      </c>
      <c r="P1542" s="86" t="s">
        <v>137</v>
      </c>
      <c r="Q1542" s="86" t="s">
        <v>163</v>
      </c>
    </row>
    <row r="1543" spans="1:17" ht="15.75" x14ac:dyDescent="0.25">
      <c r="A1543" s="34" t="s">
        <v>246</v>
      </c>
      <c r="B1543" s="12" t="str">
        <f t="shared" si="85"/>
        <v>AbidjanJakarta40</v>
      </c>
      <c r="C1543" s="13" t="str">
        <f>VLOOKUP(D1543,[1]equiv!$A:$B,2,FALSE)</f>
        <v>IVC</v>
      </c>
      <c r="D1543" s="83" t="s">
        <v>18</v>
      </c>
      <c r="E1543" s="82" t="s">
        <v>114</v>
      </c>
      <c r="F1543" s="83">
        <v>40</v>
      </c>
      <c r="G1543" s="12">
        <v>1554</v>
      </c>
      <c r="H1543" s="32" t="s">
        <v>47</v>
      </c>
      <c r="I1543" s="12" t="s">
        <v>32</v>
      </c>
      <c r="J1543" s="46">
        <v>0</v>
      </c>
      <c r="K1543" s="45">
        <f t="shared" si="87"/>
        <v>1554</v>
      </c>
      <c r="L1543" s="82" t="s">
        <v>186</v>
      </c>
      <c r="M1543" s="84">
        <v>45657</v>
      </c>
      <c r="N1543" s="68">
        <f t="shared" si="86"/>
        <v>0</v>
      </c>
      <c r="O1543" s="85" t="s">
        <v>247</v>
      </c>
      <c r="P1543" s="86" t="s">
        <v>137</v>
      </c>
      <c r="Q1543" s="86" t="s">
        <v>163</v>
      </c>
    </row>
    <row r="1544" spans="1:17" ht="15.75" x14ac:dyDescent="0.25">
      <c r="A1544" s="34" t="s">
        <v>246</v>
      </c>
      <c r="B1544" s="12" t="str">
        <f t="shared" si="85"/>
        <v>AbidjanKlaipeda20</v>
      </c>
      <c r="C1544" s="13" t="str">
        <f>VLOOKUP(D1544,[1]equiv!$A:$B,2,FALSE)</f>
        <v>IVC</v>
      </c>
      <c r="D1544" s="83" t="s">
        <v>18</v>
      </c>
      <c r="E1544" s="82" t="s">
        <v>250</v>
      </c>
      <c r="F1544" s="83">
        <v>20</v>
      </c>
      <c r="G1544" s="12">
        <v>1248</v>
      </c>
      <c r="H1544" s="32" t="s">
        <v>47</v>
      </c>
      <c r="I1544" s="12" t="s">
        <v>20</v>
      </c>
      <c r="J1544" s="46">
        <v>0</v>
      </c>
      <c r="K1544" s="45">
        <f t="shared" si="87"/>
        <v>1248</v>
      </c>
      <c r="L1544" s="82" t="s">
        <v>196</v>
      </c>
      <c r="M1544" s="84">
        <v>45657</v>
      </c>
      <c r="N1544" s="68">
        <f t="shared" si="86"/>
        <v>0</v>
      </c>
      <c r="O1544" s="85" t="s">
        <v>247</v>
      </c>
      <c r="P1544" s="86" t="s">
        <v>251</v>
      </c>
      <c r="Q1544" s="86" t="s">
        <v>188</v>
      </c>
    </row>
    <row r="1545" spans="1:17" ht="15.75" x14ac:dyDescent="0.25">
      <c r="A1545" s="34" t="s">
        <v>246</v>
      </c>
      <c r="B1545" s="12" t="str">
        <f t="shared" si="85"/>
        <v>AbidjanKlaipeda40</v>
      </c>
      <c r="C1545" s="13" t="str">
        <f>VLOOKUP(D1545,[1]equiv!$A:$B,2,FALSE)</f>
        <v>IVC</v>
      </c>
      <c r="D1545" s="81" t="s">
        <v>18</v>
      </c>
      <c r="E1545" s="82" t="s">
        <v>250</v>
      </c>
      <c r="F1545" s="83">
        <v>40</v>
      </c>
      <c r="G1545" s="12">
        <v>1779</v>
      </c>
      <c r="H1545" s="32" t="s">
        <v>47</v>
      </c>
      <c r="I1545" s="12" t="s">
        <v>20</v>
      </c>
      <c r="J1545" s="46">
        <v>0</v>
      </c>
      <c r="K1545" s="45">
        <f t="shared" si="87"/>
        <v>1779</v>
      </c>
      <c r="L1545" s="82" t="s">
        <v>196</v>
      </c>
      <c r="M1545" s="84">
        <v>45657</v>
      </c>
      <c r="N1545" s="68">
        <f t="shared" si="86"/>
        <v>0</v>
      </c>
      <c r="O1545" s="85" t="s">
        <v>247</v>
      </c>
      <c r="P1545" s="86" t="s">
        <v>251</v>
      </c>
      <c r="Q1545" s="86" t="s">
        <v>188</v>
      </c>
    </row>
    <row r="1546" spans="1:17" ht="15.75" x14ac:dyDescent="0.25">
      <c r="A1546" s="34" t="s">
        <v>246</v>
      </c>
      <c r="B1546" s="12" t="str">
        <f t="shared" si="85"/>
        <v>AbidjanLiverpool40</v>
      </c>
      <c r="C1546" s="13" t="str">
        <f>VLOOKUP(D1546,[1]equiv!$A:$B,2,FALSE)</f>
        <v>IVC</v>
      </c>
      <c r="D1546" s="83" t="s">
        <v>18</v>
      </c>
      <c r="E1546" s="82" t="s">
        <v>252</v>
      </c>
      <c r="F1546" s="83">
        <v>40</v>
      </c>
      <c r="G1546" s="12">
        <v>2643</v>
      </c>
      <c r="H1546" s="32" t="s">
        <v>47</v>
      </c>
      <c r="I1546" s="12" t="s">
        <v>20</v>
      </c>
      <c r="J1546" s="46">
        <v>0</v>
      </c>
      <c r="K1546" s="45">
        <f t="shared" si="87"/>
        <v>2643</v>
      </c>
      <c r="L1546" s="82" t="s">
        <v>153</v>
      </c>
      <c r="M1546" s="84">
        <v>45657</v>
      </c>
      <c r="N1546" s="68">
        <f t="shared" si="86"/>
        <v>0</v>
      </c>
      <c r="O1546" s="85" t="s">
        <v>247</v>
      </c>
      <c r="P1546" s="86" t="s">
        <v>161</v>
      </c>
      <c r="Q1546" s="86" t="s">
        <v>155</v>
      </c>
    </row>
    <row r="1547" spans="1:17" ht="15.75" x14ac:dyDescent="0.25">
      <c r="A1547" s="34" t="s">
        <v>246</v>
      </c>
      <c r="B1547" s="12" t="str">
        <f t="shared" si="85"/>
        <v>AbidjanMontreal40</v>
      </c>
      <c r="C1547" s="13" t="str">
        <f>VLOOKUP(D1547,[1]equiv!$A:$B,2,FALSE)</f>
        <v>IVC</v>
      </c>
      <c r="D1547" s="83" t="s">
        <v>18</v>
      </c>
      <c r="E1547" s="82" t="s">
        <v>253</v>
      </c>
      <c r="F1547" s="83">
        <v>40</v>
      </c>
      <c r="G1547" s="12">
        <v>2219</v>
      </c>
      <c r="H1547" s="32" t="s">
        <v>47</v>
      </c>
      <c r="I1547" s="12" t="s">
        <v>32</v>
      </c>
      <c r="J1547" s="46">
        <v>0</v>
      </c>
      <c r="K1547" s="45">
        <f t="shared" si="87"/>
        <v>2219</v>
      </c>
      <c r="L1547" s="82" t="s">
        <v>196</v>
      </c>
      <c r="M1547" s="84">
        <v>45657</v>
      </c>
      <c r="N1547" s="68">
        <f t="shared" si="86"/>
        <v>0</v>
      </c>
      <c r="O1547" s="85" t="s">
        <v>247</v>
      </c>
      <c r="P1547" s="86" t="s">
        <v>254</v>
      </c>
      <c r="Q1547" s="86" t="s">
        <v>255</v>
      </c>
    </row>
    <row r="1548" spans="1:17" ht="15.75" x14ac:dyDescent="0.25">
      <c r="A1548" s="34" t="s">
        <v>246</v>
      </c>
      <c r="B1548" s="12" t="str">
        <f t="shared" si="85"/>
        <v>AbidjanPasir Gudang40</v>
      </c>
      <c r="C1548" s="13" t="str">
        <f>VLOOKUP(D1548,[1]equiv!$A:$B,2,FALSE)</f>
        <v>IVC</v>
      </c>
      <c r="D1548" s="83" t="s">
        <v>18</v>
      </c>
      <c r="E1548" s="82" t="s">
        <v>38</v>
      </c>
      <c r="F1548" s="83">
        <v>40</v>
      </c>
      <c r="G1548" s="12">
        <v>775</v>
      </c>
      <c r="H1548" s="32" t="s">
        <v>47</v>
      </c>
      <c r="I1548" s="12" t="s">
        <v>32</v>
      </c>
      <c r="J1548" s="46">
        <v>0</v>
      </c>
      <c r="K1548" s="45">
        <f t="shared" si="87"/>
        <v>775</v>
      </c>
      <c r="L1548" s="82" t="s">
        <v>241</v>
      </c>
      <c r="M1548" s="84">
        <v>45657</v>
      </c>
      <c r="N1548" s="68">
        <f t="shared" si="86"/>
        <v>0</v>
      </c>
      <c r="O1548" s="85" t="s">
        <v>247</v>
      </c>
      <c r="P1548" s="86" t="s">
        <v>137</v>
      </c>
      <c r="Q1548" s="86" t="s">
        <v>163</v>
      </c>
    </row>
    <row r="1549" spans="1:17" ht="15.75" x14ac:dyDescent="0.25">
      <c r="A1549" s="34" t="s">
        <v>246</v>
      </c>
      <c r="B1549" s="12" t="str">
        <f t="shared" si="85"/>
        <v>AbidjanPTP40</v>
      </c>
      <c r="C1549" s="13" t="str">
        <f>VLOOKUP(D1549,[1]equiv!$A:$B,2,FALSE)</f>
        <v>IVC</v>
      </c>
      <c r="D1549" s="83" t="s">
        <v>18</v>
      </c>
      <c r="E1549" s="82" t="s">
        <v>41</v>
      </c>
      <c r="F1549" s="83">
        <v>40</v>
      </c>
      <c r="G1549" s="12">
        <v>775</v>
      </c>
      <c r="H1549" s="32" t="s">
        <v>47</v>
      </c>
      <c r="I1549" s="12" t="s">
        <v>32</v>
      </c>
      <c r="J1549" s="46">
        <v>0</v>
      </c>
      <c r="K1549" s="45">
        <f t="shared" si="87"/>
        <v>775</v>
      </c>
      <c r="L1549" s="82" t="s">
        <v>196</v>
      </c>
      <c r="M1549" s="84">
        <v>45657</v>
      </c>
      <c r="N1549" s="68">
        <f t="shared" si="86"/>
        <v>0</v>
      </c>
      <c r="O1549" s="85" t="s">
        <v>247</v>
      </c>
      <c r="P1549" s="86" t="s">
        <v>137</v>
      </c>
      <c r="Q1549" s="86" t="s">
        <v>163</v>
      </c>
    </row>
    <row r="1550" spans="1:17" ht="15.75" x14ac:dyDescent="0.25">
      <c r="A1550" s="34" t="s">
        <v>246</v>
      </c>
      <c r="B1550" s="12" t="str">
        <f t="shared" si="85"/>
        <v>AbidjanRotterdam20</v>
      </c>
      <c r="C1550" s="13" t="str">
        <f>VLOOKUP(D1550,[1]equiv!$A:$B,2,FALSE)</f>
        <v>IVC</v>
      </c>
      <c r="D1550" s="83" t="s">
        <v>18</v>
      </c>
      <c r="E1550" s="82" t="s">
        <v>34</v>
      </c>
      <c r="F1550" s="83">
        <v>20</v>
      </c>
      <c r="G1550" s="12">
        <v>964</v>
      </c>
      <c r="H1550" s="32" t="s">
        <v>47</v>
      </c>
      <c r="I1550" s="12" t="s">
        <v>20</v>
      </c>
      <c r="J1550" s="46">
        <v>0</v>
      </c>
      <c r="K1550" s="45">
        <f t="shared" si="87"/>
        <v>964</v>
      </c>
      <c r="L1550" s="82" t="s">
        <v>160</v>
      </c>
      <c r="M1550" s="84">
        <v>45657</v>
      </c>
      <c r="N1550" s="68">
        <f t="shared" si="86"/>
        <v>0</v>
      </c>
      <c r="O1550" s="85" t="s">
        <v>247</v>
      </c>
      <c r="P1550" s="86" t="s">
        <v>206</v>
      </c>
      <c r="Q1550" s="86" t="s">
        <v>151</v>
      </c>
    </row>
    <row r="1551" spans="1:17" ht="15.75" x14ac:dyDescent="0.25">
      <c r="A1551" s="34" t="s">
        <v>246</v>
      </c>
      <c r="B1551" s="12" t="str">
        <f t="shared" si="85"/>
        <v>AbidjanRotterdam40</v>
      </c>
      <c r="C1551" s="13" t="str">
        <f>VLOOKUP(D1551,[1]equiv!$A:$B,2,FALSE)</f>
        <v>IVC</v>
      </c>
      <c r="D1551" s="83" t="s">
        <v>18</v>
      </c>
      <c r="E1551" s="82" t="s">
        <v>34</v>
      </c>
      <c r="F1551" s="83">
        <v>40</v>
      </c>
      <c r="G1551" s="12">
        <v>1202</v>
      </c>
      <c r="H1551" s="32" t="s">
        <v>47</v>
      </c>
      <c r="I1551" s="12" t="s">
        <v>20</v>
      </c>
      <c r="J1551" s="46">
        <v>0</v>
      </c>
      <c r="K1551" s="45">
        <f t="shared" si="87"/>
        <v>1202</v>
      </c>
      <c r="L1551" s="82" t="s">
        <v>160</v>
      </c>
      <c r="M1551" s="84">
        <v>45657</v>
      </c>
      <c r="N1551" s="68">
        <f t="shared" si="86"/>
        <v>0</v>
      </c>
      <c r="O1551" s="85" t="s">
        <v>247</v>
      </c>
      <c r="P1551" s="86" t="s">
        <v>206</v>
      </c>
      <c r="Q1551" s="86" t="s">
        <v>151</v>
      </c>
    </row>
    <row r="1552" spans="1:17" ht="15.75" x14ac:dyDescent="0.25">
      <c r="A1552" s="34" t="s">
        <v>246</v>
      </c>
      <c r="B1552" s="12" t="str">
        <f t="shared" si="85"/>
        <v>AbidjanSurabaya40</v>
      </c>
      <c r="C1552" s="13" t="str">
        <f>VLOOKUP(D1552,[1]equiv!$A:$B,2,FALSE)</f>
        <v>IVC</v>
      </c>
      <c r="D1552" s="83" t="s">
        <v>18</v>
      </c>
      <c r="E1552" s="82" t="s">
        <v>40</v>
      </c>
      <c r="F1552" s="83">
        <v>40</v>
      </c>
      <c r="G1552" s="12">
        <v>1554</v>
      </c>
      <c r="H1552" s="32" t="s">
        <v>47</v>
      </c>
      <c r="I1552" s="12" t="s">
        <v>32</v>
      </c>
      <c r="J1552" s="46">
        <v>0</v>
      </c>
      <c r="K1552" s="45">
        <f t="shared" si="87"/>
        <v>1554</v>
      </c>
      <c r="L1552" s="82" t="s">
        <v>208</v>
      </c>
      <c r="M1552" s="84">
        <v>45657</v>
      </c>
      <c r="N1552" s="68">
        <f t="shared" si="86"/>
        <v>0</v>
      </c>
      <c r="O1552" s="85" t="s">
        <v>247</v>
      </c>
      <c r="P1552" s="86" t="s">
        <v>137</v>
      </c>
      <c r="Q1552" s="86" t="s">
        <v>163</v>
      </c>
    </row>
    <row r="1553" spans="1:17" ht="15.75" x14ac:dyDescent="0.25">
      <c r="A1553" s="34" t="s">
        <v>246</v>
      </c>
      <c r="B1553" s="12" t="str">
        <f t="shared" si="85"/>
        <v>AbidjanTallinn20</v>
      </c>
      <c r="C1553" s="13" t="str">
        <f>VLOOKUP(D1553,[1]equiv!$A:$B,2,FALSE)</f>
        <v>IVC</v>
      </c>
      <c r="D1553" s="83" t="s">
        <v>18</v>
      </c>
      <c r="E1553" s="82" t="s">
        <v>194</v>
      </c>
      <c r="F1553" s="83">
        <v>20</v>
      </c>
      <c r="G1553" s="12">
        <v>1534</v>
      </c>
      <c r="H1553" s="32" t="s">
        <v>47</v>
      </c>
      <c r="I1553" s="12" t="s">
        <v>20</v>
      </c>
      <c r="J1553" s="46">
        <v>0</v>
      </c>
      <c r="K1553" s="45">
        <f t="shared" si="87"/>
        <v>1534</v>
      </c>
      <c r="L1553" s="82" t="s">
        <v>196</v>
      </c>
      <c r="M1553" s="84">
        <v>45657</v>
      </c>
      <c r="N1553" s="68">
        <f t="shared" si="86"/>
        <v>0</v>
      </c>
      <c r="O1553" s="85" t="s">
        <v>247</v>
      </c>
      <c r="P1553" s="86" t="s">
        <v>137</v>
      </c>
      <c r="Q1553" s="86" t="s">
        <v>256</v>
      </c>
    </row>
    <row r="1554" spans="1:17" ht="15.75" x14ac:dyDescent="0.25">
      <c r="A1554" s="34" t="s">
        <v>246</v>
      </c>
      <c r="B1554" s="12" t="str">
        <f t="shared" si="85"/>
        <v>AbidjanTallinn40</v>
      </c>
      <c r="C1554" s="13" t="str">
        <f>VLOOKUP(D1554,[1]equiv!$A:$B,2,FALSE)</f>
        <v>IVC</v>
      </c>
      <c r="D1554" s="81" t="s">
        <v>18</v>
      </c>
      <c r="E1554" s="82" t="s">
        <v>194</v>
      </c>
      <c r="F1554" s="83">
        <v>40</v>
      </c>
      <c r="G1554" s="12">
        <v>1762</v>
      </c>
      <c r="H1554" s="32" t="s">
        <v>47</v>
      </c>
      <c r="I1554" s="12" t="s">
        <v>20</v>
      </c>
      <c r="J1554" s="46">
        <v>0</v>
      </c>
      <c r="K1554" s="45">
        <f t="shared" si="87"/>
        <v>1762</v>
      </c>
      <c r="L1554" s="82" t="s">
        <v>196</v>
      </c>
      <c r="M1554" s="84">
        <v>45657</v>
      </c>
      <c r="N1554" s="68">
        <f t="shared" si="86"/>
        <v>0</v>
      </c>
      <c r="O1554" s="85" t="s">
        <v>247</v>
      </c>
      <c r="P1554" s="86" t="s">
        <v>257</v>
      </c>
      <c r="Q1554" s="86" t="s">
        <v>256</v>
      </c>
    </row>
    <row r="1555" spans="1:17" ht="15.75" x14ac:dyDescent="0.25">
      <c r="A1555" s="34" t="s">
        <v>246</v>
      </c>
      <c r="B1555" s="12" t="str">
        <f t="shared" si="85"/>
        <v>AbidjanValencia20</v>
      </c>
      <c r="C1555" s="13" t="str">
        <f>VLOOKUP(D1555,[1]equiv!$A:$B,2,FALSE)</f>
        <v>IVC</v>
      </c>
      <c r="D1555" s="83" t="s">
        <v>18</v>
      </c>
      <c r="E1555" s="82" t="s">
        <v>35</v>
      </c>
      <c r="F1555" s="83">
        <v>20</v>
      </c>
      <c r="G1555" s="12">
        <v>984</v>
      </c>
      <c r="H1555" s="32" t="s">
        <v>47</v>
      </c>
      <c r="I1555" s="12" t="s">
        <v>20</v>
      </c>
      <c r="J1555" s="46">
        <v>0</v>
      </c>
      <c r="K1555" s="45">
        <f t="shared" si="87"/>
        <v>984</v>
      </c>
      <c r="L1555" s="82" t="s">
        <v>160</v>
      </c>
      <c r="M1555" s="84">
        <v>45657</v>
      </c>
      <c r="N1555" s="68">
        <f t="shared" si="86"/>
        <v>0</v>
      </c>
      <c r="O1555" s="85" t="s">
        <v>247</v>
      </c>
      <c r="P1555" s="86" t="s">
        <v>137</v>
      </c>
      <c r="Q1555" s="86" t="s">
        <v>163</v>
      </c>
    </row>
    <row r="1556" spans="1:17" ht="15.75" x14ac:dyDescent="0.25">
      <c r="A1556" s="34" t="s">
        <v>246</v>
      </c>
      <c r="B1556" s="12" t="str">
        <f t="shared" si="85"/>
        <v>AbidjanValencia40</v>
      </c>
      <c r="C1556" s="13" t="str">
        <f>VLOOKUP(D1556,[1]equiv!$A:$B,2,FALSE)</f>
        <v>IVC</v>
      </c>
      <c r="D1556" s="83" t="s">
        <v>18</v>
      </c>
      <c r="E1556" s="82" t="s">
        <v>35</v>
      </c>
      <c r="F1556" s="83">
        <v>40</v>
      </c>
      <c r="G1556" s="12">
        <v>1432</v>
      </c>
      <c r="H1556" s="32" t="s">
        <v>47</v>
      </c>
      <c r="I1556" s="12" t="s">
        <v>20</v>
      </c>
      <c r="J1556" s="46">
        <v>0</v>
      </c>
      <c r="K1556" s="45">
        <f t="shared" si="87"/>
        <v>1432</v>
      </c>
      <c r="L1556" s="82" t="s">
        <v>160</v>
      </c>
      <c r="M1556" s="84">
        <v>45657</v>
      </c>
      <c r="N1556" s="68">
        <f t="shared" si="86"/>
        <v>0</v>
      </c>
      <c r="O1556" s="85" t="s">
        <v>247</v>
      </c>
      <c r="P1556" s="86" t="s">
        <v>137</v>
      </c>
      <c r="Q1556" s="86" t="s">
        <v>163</v>
      </c>
    </row>
    <row r="1557" spans="1:17" ht="15.75" x14ac:dyDescent="0.25">
      <c r="A1557" s="34" t="s">
        <v>246</v>
      </c>
      <c r="B1557" s="12" t="str">
        <f t="shared" ref="B1557:B1620" si="88">+D1557&amp;E1557&amp;F1557</f>
        <v>ApapaAmsterdam20</v>
      </c>
      <c r="C1557" s="13" t="str">
        <f>VLOOKUP(D1557,[1]equiv!$A:$B,2,FALSE)</f>
        <v>NIG</v>
      </c>
      <c r="D1557" s="83" t="s">
        <v>44</v>
      </c>
      <c r="E1557" s="82" t="s">
        <v>25</v>
      </c>
      <c r="F1557" s="83">
        <v>20</v>
      </c>
      <c r="G1557" s="12">
        <v>919</v>
      </c>
      <c r="H1557" s="32" t="s">
        <v>47</v>
      </c>
      <c r="I1557" s="12" t="s">
        <v>20</v>
      </c>
      <c r="J1557" s="46">
        <v>0</v>
      </c>
      <c r="K1557" s="45">
        <f t="shared" si="87"/>
        <v>919</v>
      </c>
      <c r="L1557" s="82" t="s">
        <v>227</v>
      </c>
      <c r="M1557" s="84">
        <v>45657</v>
      </c>
      <c r="N1557" s="68">
        <f t="shared" si="86"/>
        <v>0</v>
      </c>
      <c r="O1557" s="85" t="s">
        <v>247</v>
      </c>
      <c r="P1557" s="86" t="s">
        <v>206</v>
      </c>
      <c r="Q1557" s="86" t="s">
        <v>151</v>
      </c>
    </row>
    <row r="1558" spans="1:17" ht="15.75" x14ac:dyDescent="0.25">
      <c r="A1558" s="34" t="s">
        <v>246</v>
      </c>
      <c r="B1558" s="12" t="str">
        <f t="shared" si="88"/>
        <v>ApapaAmsterdam40</v>
      </c>
      <c r="C1558" s="13" t="str">
        <f>VLOOKUP(D1558,[1]equiv!$A:$B,2,FALSE)</f>
        <v>NIG</v>
      </c>
      <c r="D1558" s="83" t="s">
        <v>44</v>
      </c>
      <c r="E1558" s="82" t="s">
        <v>25</v>
      </c>
      <c r="F1558" s="83">
        <v>40</v>
      </c>
      <c r="G1558" s="12">
        <v>1217</v>
      </c>
      <c r="H1558" s="32" t="s">
        <v>47</v>
      </c>
      <c r="I1558" s="12" t="s">
        <v>20</v>
      </c>
      <c r="J1558" s="46">
        <v>0</v>
      </c>
      <c r="K1558" s="45">
        <f t="shared" si="87"/>
        <v>1217</v>
      </c>
      <c r="L1558" s="82" t="s">
        <v>227</v>
      </c>
      <c r="M1558" s="84">
        <v>45657</v>
      </c>
      <c r="N1558" s="68">
        <f t="shared" si="86"/>
        <v>0</v>
      </c>
      <c r="O1558" s="85" t="s">
        <v>247</v>
      </c>
      <c r="P1558" s="86" t="s">
        <v>206</v>
      </c>
      <c r="Q1558" s="86" t="s">
        <v>151</v>
      </c>
    </row>
    <row r="1559" spans="1:17" ht="15.75" x14ac:dyDescent="0.25">
      <c r="A1559" s="34" t="s">
        <v>246</v>
      </c>
      <c r="B1559" s="12" t="str">
        <f t="shared" si="88"/>
        <v>ApapaAntwerp20</v>
      </c>
      <c r="C1559" s="13" t="str">
        <f>VLOOKUP(D1559,[1]equiv!$A:$B,2,FALSE)</f>
        <v>NIG</v>
      </c>
      <c r="D1559" s="83" t="s">
        <v>44</v>
      </c>
      <c r="E1559" s="82" t="s">
        <v>19</v>
      </c>
      <c r="F1559" s="83">
        <v>20</v>
      </c>
      <c r="G1559" s="12">
        <v>799</v>
      </c>
      <c r="H1559" s="32" t="s">
        <v>47</v>
      </c>
      <c r="I1559" s="12" t="s">
        <v>20</v>
      </c>
      <c r="J1559" s="46">
        <v>0</v>
      </c>
      <c r="K1559" s="45">
        <f t="shared" si="87"/>
        <v>799</v>
      </c>
      <c r="L1559" s="82" t="s">
        <v>215</v>
      </c>
      <c r="M1559" s="84">
        <v>45657</v>
      </c>
      <c r="N1559" s="68">
        <f t="shared" si="86"/>
        <v>0</v>
      </c>
      <c r="O1559" s="85" t="s">
        <v>247</v>
      </c>
      <c r="P1559" s="86" t="s">
        <v>161</v>
      </c>
      <c r="Q1559" s="86" t="s">
        <v>151</v>
      </c>
    </row>
    <row r="1560" spans="1:17" ht="15.75" x14ac:dyDescent="0.25">
      <c r="A1560" s="34" t="s">
        <v>246</v>
      </c>
      <c r="B1560" s="12" t="str">
        <f t="shared" si="88"/>
        <v>ApapaAntwerp40</v>
      </c>
      <c r="C1560" s="13" t="str">
        <f>VLOOKUP(D1560,[1]equiv!$A:$B,2,FALSE)</f>
        <v>NIG</v>
      </c>
      <c r="D1560" s="83" t="s">
        <v>44</v>
      </c>
      <c r="E1560" s="82" t="s">
        <v>19</v>
      </c>
      <c r="F1560" s="83">
        <v>40</v>
      </c>
      <c r="G1560" s="12">
        <v>1092</v>
      </c>
      <c r="H1560" s="32" t="s">
        <v>47</v>
      </c>
      <c r="I1560" s="12" t="s">
        <v>20</v>
      </c>
      <c r="J1560" s="46">
        <v>0</v>
      </c>
      <c r="K1560" s="45">
        <f t="shared" si="87"/>
        <v>1092</v>
      </c>
      <c r="L1560" s="82" t="s">
        <v>215</v>
      </c>
      <c r="M1560" s="84">
        <v>45657</v>
      </c>
      <c r="N1560" s="68">
        <f t="shared" si="86"/>
        <v>0</v>
      </c>
      <c r="O1560" s="85" t="s">
        <v>247</v>
      </c>
      <c r="P1560" s="86" t="s">
        <v>161</v>
      </c>
      <c r="Q1560" s="86" t="s">
        <v>151</v>
      </c>
    </row>
    <row r="1561" spans="1:17" ht="15.75" x14ac:dyDescent="0.25">
      <c r="A1561" s="34" t="s">
        <v>246</v>
      </c>
      <c r="B1561" s="12" t="str">
        <f t="shared" si="88"/>
        <v>ApapaBarcelona20</v>
      </c>
      <c r="C1561" s="13" t="str">
        <f>VLOOKUP(D1561,[1]equiv!$A:$B,2,FALSE)</f>
        <v>NIG</v>
      </c>
      <c r="D1561" s="83" t="s">
        <v>44</v>
      </c>
      <c r="E1561" s="82" t="s">
        <v>23</v>
      </c>
      <c r="F1561" s="83">
        <v>20</v>
      </c>
      <c r="G1561" s="12">
        <v>819</v>
      </c>
      <c r="H1561" s="32" t="s">
        <v>47</v>
      </c>
      <c r="I1561" s="12" t="s">
        <v>20</v>
      </c>
      <c r="J1561" s="46">
        <v>0</v>
      </c>
      <c r="K1561" s="45">
        <f t="shared" si="87"/>
        <v>819</v>
      </c>
      <c r="L1561" s="82" t="s">
        <v>199</v>
      </c>
      <c r="M1561" s="84">
        <v>45657</v>
      </c>
      <c r="N1561" s="68">
        <f t="shared" si="86"/>
        <v>0</v>
      </c>
      <c r="O1561" s="85" t="s">
        <v>247</v>
      </c>
      <c r="P1561" s="86" t="s">
        <v>137</v>
      </c>
      <c r="Q1561" s="86" t="s">
        <v>163</v>
      </c>
    </row>
    <row r="1562" spans="1:17" ht="15.75" x14ac:dyDescent="0.25">
      <c r="A1562" s="34" t="s">
        <v>246</v>
      </c>
      <c r="B1562" s="12" t="str">
        <f t="shared" si="88"/>
        <v>ApapaBarcelona40</v>
      </c>
      <c r="C1562" s="13" t="str">
        <f>VLOOKUP(D1562,[1]equiv!$A:$B,2,FALSE)</f>
        <v>NIG</v>
      </c>
      <c r="D1562" s="83" t="s">
        <v>44</v>
      </c>
      <c r="E1562" s="82" t="s">
        <v>23</v>
      </c>
      <c r="F1562" s="83">
        <v>40</v>
      </c>
      <c r="G1562" s="12">
        <v>1047</v>
      </c>
      <c r="H1562" s="32" t="s">
        <v>47</v>
      </c>
      <c r="I1562" s="12" t="s">
        <v>20</v>
      </c>
      <c r="J1562" s="46">
        <v>0</v>
      </c>
      <c r="K1562" s="45">
        <f t="shared" si="87"/>
        <v>1047</v>
      </c>
      <c r="L1562" s="82" t="s">
        <v>199</v>
      </c>
      <c r="M1562" s="84">
        <v>45657</v>
      </c>
      <c r="N1562" s="68">
        <f t="shared" si="86"/>
        <v>0</v>
      </c>
      <c r="O1562" s="85" t="s">
        <v>247</v>
      </c>
      <c r="P1562" s="86" t="s">
        <v>137</v>
      </c>
      <c r="Q1562" s="86" t="s">
        <v>163</v>
      </c>
    </row>
    <row r="1563" spans="1:17" ht="15.75" x14ac:dyDescent="0.25">
      <c r="A1563" s="34" t="s">
        <v>246</v>
      </c>
      <c r="B1563" s="12" t="str">
        <f t="shared" si="88"/>
        <v>ApapaBatam40</v>
      </c>
      <c r="C1563" s="13" t="str">
        <f>VLOOKUP(D1563,[1]equiv!$A:$B,2,FALSE)</f>
        <v>NIG</v>
      </c>
      <c r="D1563" s="83" t="s">
        <v>44</v>
      </c>
      <c r="E1563" s="82" t="s">
        <v>36</v>
      </c>
      <c r="F1563" s="83">
        <v>40</v>
      </c>
      <c r="G1563" s="12">
        <v>1428</v>
      </c>
      <c r="H1563" s="32" t="s">
        <v>47</v>
      </c>
      <c r="I1563" s="12" t="s">
        <v>32</v>
      </c>
      <c r="J1563" s="46">
        <v>0</v>
      </c>
      <c r="K1563" s="45">
        <f t="shared" si="87"/>
        <v>1428</v>
      </c>
      <c r="L1563" s="82" t="s">
        <v>179</v>
      </c>
      <c r="M1563" s="84">
        <v>45657</v>
      </c>
      <c r="N1563" s="68">
        <f t="shared" si="86"/>
        <v>0</v>
      </c>
      <c r="O1563" s="85" t="s">
        <v>247</v>
      </c>
      <c r="P1563" s="86" t="s">
        <v>137</v>
      </c>
      <c r="Q1563" s="86" t="s">
        <v>163</v>
      </c>
    </row>
    <row r="1564" spans="1:17" ht="15.75" x14ac:dyDescent="0.25">
      <c r="A1564" s="34" t="s">
        <v>246</v>
      </c>
      <c r="B1564" s="12" t="str">
        <f t="shared" si="88"/>
        <v>ApapaHamburg20</v>
      </c>
      <c r="C1564" s="13" t="str">
        <f>VLOOKUP(D1564,[1]equiv!$A:$B,2,FALSE)</f>
        <v>NIG</v>
      </c>
      <c r="D1564" s="83" t="s">
        <v>44</v>
      </c>
      <c r="E1564" s="82" t="s">
        <v>29</v>
      </c>
      <c r="F1564" s="83">
        <v>20</v>
      </c>
      <c r="G1564" s="12">
        <v>799</v>
      </c>
      <c r="H1564" s="32" t="s">
        <v>47</v>
      </c>
      <c r="I1564" s="12" t="s">
        <v>20</v>
      </c>
      <c r="J1564" s="46">
        <v>0</v>
      </c>
      <c r="K1564" s="45">
        <f t="shared" si="87"/>
        <v>799</v>
      </c>
      <c r="L1564" s="82" t="s">
        <v>167</v>
      </c>
      <c r="M1564" s="84">
        <v>45657</v>
      </c>
      <c r="N1564" s="68">
        <f t="shared" ref="N1564:N1627" si="89">IF(H1564="not included",0,1)</f>
        <v>0</v>
      </c>
      <c r="O1564" s="85" t="s">
        <v>247</v>
      </c>
      <c r="P1564" s="86" t="s">
        <v>192</v>
      </c>
      <c r="Q1564" s="86" t="s">
        <v>151</v>
      </c>
    </row>
    <row r="1565" spans="1:17" ht="15.75" x14ac:dyDescent="0.25">
      <c r="A1565" s="34" t="s">
        <v>246</v>
      </c>
      <c r="B1565" s="12" t="str">
        <f t="shared" si="88"/>
        <v>ApapaHamburg40</v>
      </c>
      <c r="C1565" s="13" t="str">
        <f>VLOOKUP(D1565,[1]equiv!$A:$B,2,FALSE)</f>
        <v>NIG</v>
      </c>
      <c r="D1565" s="83" t="s">
        <v>44</v>
      </c>
      <c r="E1565" s="82" t="s">
        <v>29</v>
      </c>
      <c r="F1565" s="83">
        <v>40</v>
      </c>
      <c r="G1565" s="12">
        <v>1037</v>
      </c>
      <c r="H1565" s="32" t="s">
        <v>47</v>
      </c>
      <c r="I1565" s="12" t="s">
        <v>20</v>
      </c>
      <c r="J1565" s="46">
        <v>0</v>
      </c>
      <c r="K1565" s="45">
        <f t="shared" ref="K1565:K1628" si="90">+IF(H1565="not included",G1565,G1565+H1565)</f>
        <v>1037</v>
      </c>
      <c r="L1565" s="82" t="s">
        <v>167</v>
      </c>
      <c r="M1565" s="84">
        <v>45657</v>
      </c>
      <c r="N1565" s="68">
        <f t="shared" si="89"/>
        <v>0</v>
      </c>
      <c r="O1565" s="85" t="s">
        <v>247</v>
      </c>
      <c r="P1565" s="86" t="s">
        <v>192</v>
      </c>
      <c r="Q1565" s="86" t="s">
        <v>151</v>
      </c>
    </row>
    <row r="1566" spans="1:17" ht="15.75" x14ac:dyDescent="0.25">
      <c r="A1566" s="34" t="s">
        <v>246</v>
      </c>
      <c r="B1566" s="12" t="str">
        <f t="shared" si="88"/>
        <v>ApapaJakarta20</v>
      </c>
      <c r="C1566" s="13" t="str">
        <f>VLOOKUP(D1566,[1]equiv!$A:$B,2,FALSE)</f>
        <v>NIG</v>
      </c>
      <c r="D1566" s="83" t="s">
        <v>44</v>
      </c>
      <c r="E1566" s="82" t="s">
        <v>114</v>
      </c>
      <c r="F1566" s="83">
        <v>20</v>
      </c>
      <c r="G1566" s="12">
        <v>659</v>
      </c>
      <c r="H1566" s="32" t="s">
        <v>47</v>
      </c>
      <c r="I1566" s="12" t="s">
        <v>32</v>
      </c>
      <c r="J1566" s="46">
        <v>0</v>
      </c>
      <c r="K1566" s="45">
        <f t="shared" si="90"/>
        <v>659</v>
      </c>
      <c r="L1566" s="82" t="s">
        <v>165</v>
      </c>
      <c r="M1566" s="84">
        <v>45657</v>
      </c>
      <c r="N1566" s="68">
        <f t="shared" si="89"/>
        <v>0</v>
      </c>
      <c r="O1566" s="85" t="s">
        <v>247</v>
      </c>
      <c r="P1566" s="86" t="s">
        <v>137</v>
      </c>
      <c r="Q1566" s="86" t="s">
        <v>163</v>
      </c>
    </row>
    <row r="1567" spans="1:17" ht="15.75" x14ac:dyDescent="0.25">
      <c r="A1567" s="34" t="s">
        <v>246</v>
      </c>
      <c r="B1567" s="12" t="str">
        <f t="shared" si="88"/>
        <v>ApapaJakarta40</v>
      </c>
      <c r="C1567" s="13" t="str">
        <f>VLOOKUP(D1567,[1]equiv!$A:$B,2,FALSE)</f>
        <v>NIG</v>
      </c>
      <c r="D1567" s="83" t="s">
        <v>44</v>
      </c>
      <c r="E1567" s="82" t="s">
        <v>114</v>
      </c>
      <c r="F1567" s="83">
        <v>40</v>
      </c>
      <c r="G1567" s="12">
        <v>938</v>
      </c>
      <c r="H1567" s="32" t="s">
        <v>47</v>
      </c>
      <c r="I1567" s="12" t="s">
        <v>32</v>
      </c>
      <c r="J1567" s="46">
        <v>0</v>
      </c>
      <c r="K1567" s="45">
        <f t="shared" si="90"/>
        <v>938</v>
      </c>
      <c r="L1567" s="82" t="s">
        <v>165</v>
      </c>
      <c r="M1567" s="84">
        <v>45657</v>
      </c>
      <c r="N1567" s="68">
        <f t="shared" si="89"/>
        <v>0</v>
      </c>
      <c r="O1567" s="85" t="s">
        <v>247</v>
      </c>
      <c r="P1567" s="86" t="s">
        <v>137</v>
      </c>
      <c r="Q1567" s="86" t="s">
        <v>163</v>
      </c>
    </row>
    <row r="1568" spans="1:17" ht="15.75" x14ac:dyDescent="0.25">
      <c r="A1568" s="34" t="s">
        <v>246</v>
      </c>
      <c r="B1568" s="12" t="str">
        <f t="shared" si="88"/>
        <v>ApapaLiverpool20</v>
      </c>
      <c r="C1568" s="13" t="str">
        <f>VLOOKUP(D1568,[1]equiv!$A:$B,2,FALSE)</f>
        <v>NIG</v>
      </c>
      <c r="D1568" s="83" t="s">
        <v>44</v>
      </c>
      <c r="E1568" s="82" t="s">
        <v>252</v>
      </c>
      <c r="F1568" s="83">
        <v>20</v>
      </c>
      <c r="G1568" s="12">
        <v>1051</v>
      </c>
      <c r="H1568" s="32" t="s">
        <v>47</v>
      </c>
      <c r="I1568" s="12" t="s">
        <v>20</v>
      </c>
      <c r="J1568" s="46">
        <v>0</v>
      </c>
      <c r="K1568" s="45">
        <f t="shared" si="90"/>
        <v>1051</v>
      </c>
      <c r="L1568" s="82" t="s">
        <v>173</v>
      </c>
      <c r="M1568" s="84">
        <v>45657</v>
      </c>
      <c r="N1568" s="68">
        <f t="shared" si="89"/>
        <v>0</v>
      </c>
      <c r="O1568" s="85" t="s">
        <v>247</v>
      </c>
      <c r="P1568" s="86" t="s">
        <v>161</v>
      </c>
      <c r="Q1568" s="86" t="s">
        <v>155</v>
      </c>
    </row>
    <row r="1569" spans="1:17" ht="15.75" x14ac:dyDescent="0.25">
      <c r="A1569" s="34" t="s">
        <v>246</v>
      </c>
      <c r="B1569" s="12" t="str">
        <f t="shared" si="88"/>
        <v>ApapaLiverpool40</v>
      </c>
      <c r="C1569" s="13" t="str">
        <f>VLOOKUP(D1569,[1]equiv!$A:$B,2,FALSE)</f>
        <v>NIG</v>
      </c>
      <c r="D1569" s="83" t="s">
        <v>44</v>
      </c>
      <c r="E1569" s="82" t="s">
        <v>252</v>
      </c>
      <c r="F1569" s="83">
        <v>40</v>
      </c>
      <c r="G1569" s="12">
        <v>1636</v>
      </c>
      <c r="H1569" s="32" t="s">
        <v>47</v>
      </c>
      <c r="I1569" s="12" t="s">
        <v>20</v>
      </c>
      <c r="J1569" s="46">
        <v>0</v>
      </c>
      <c r="K1569" s="45">
        <f t="shared" si="90"/>
        <v>1636</v>
      </c>
      <c r="L1569" s="82" t="s">
        <v>173</v>
      </c>
      <c r="M1569" s="84">
        <v>45657</v>
      </c>
      <c r="N1569" s="68">
        <f t="shared" si="89"/>
        <v>0</v>
      </c>
      <c r="O1569" s="85" t="s">
        <v>247</v>
      </c>
      <c r="P1569" s="86" t="s">
        <v>161</v>
      </c>
      <c r="Q1569" s="86" t="s">
        <v>155</v>
      </c>
    </row>
    <row r="1570" spans="1:17" ht="15.75" x14ac:dyDescent="0.25">
      <c r="A1570" s="34" t="s">
        <v>246</v>
      </c>
      <c r="B1570" s="12" t="str">
        <f t="shared" si="88"/>
        <v>ApapaMontreal40</v>
      </c>
      <c r="C1570" s="13" t="str">
        <f>VLOOKUP(D1570,[1]equiv!$A:$B,2,FALSE)</f>
        <v>NIG</v>
      </c>
      <c r="D1570" s="81" t="s">
        <v>44</v>
      </c>
      <c r="E1570" s="82" t="s">
        <v>253</v>
      </c>
      <c r="F1570" s="83">
        <v>40</v>
      </c>
      <c r="G1570" s="12">
        <v>2219</v>
      </c>
      <c r="H1570" s="32" t="s">
        <v>47</v>
      </c>
      <c r="I1570" s="12" t="s">
        <v>32</v>
      </c>
      <c r="J1570" s="46">
        <v>0</v>
      </c>
      <c r="K1570" s="45">
        <f t="shared" si="90"/>
        <v>2219</v>
      </c>
      <c r="L1570" s="82" t="s">
        <v>238</v>
      </c>
      <c r="M1570" s="84">
        <v>45657</v>
      </c>
      <c r="N1570" s="68">
        <f t="shared" si="89"/>
        <v>0</v>
      </c>
      <c r="O1570" s="85" t="s">
        <v>247</v>
      </c>
      <c r="P1570" s="86" t="s">
        <v>258</v>
      </c>
      <c r="Q1570" s="86" t="s">
        <v>259</v>
      </c>
    </row>
    <row r="1571" spans="1:17" ht="15.75" x14ac:dyDescent="0.25">
      <c r="A1571" s="34" t="s">
        <v>246</v>
      </c>
      <c r="B1571" s="12" t="str">
        <f t="shared" si="88"/>
        <v>ApapaPasir Gudang40</v>
      </c>
      <c r="C1571" s="13" t="str">
        <f>VLOOKUP(D1571,[1]equiv!$A:$B,2,FALSE)</f>
        <v>NIG</v>
      </c>
      <c r="D1571" s="83" t="s">
        <v>44</v>
      </c>
      <c r="E1571" s="82" t="s">
        <v>38</v>
      </c>
      <c r="F1571" s="83">
        <v>40</v>
      </c>
      <c r="G1571" s="12">
        <v>938</v>
      </c>
      <c r="H1571" s="32" t="s">
        <v>47</v>
      </c>
      <c r="I1571" s="12" t="s">
        <v>32</v>
      </c>
      <c r="J1571" s="46">
        <v>0</v>
      </c>
      <c r="K1571" s="45">
        <f t="shared" si="90"/>
        <v>938</v>
      </c>
      <c r="L1571" s="82" t="s">
        <v>207</v>
      </c>
      <c r="M1571" s="84">
        <v>45657</v>
      </c>
      <c r="N1571" s="68">
        <f t="shared" si="89"/>
        <v>0</v>
      </c>
      <c r="O1571" s="85" t="s">
        <v>247</v>
      </c>
      <c r="P1571" s="86" t="s">
        <v>137</v>
      </c>
      <c r="Q1571" s="86" t="s">
        <v>163</v>
      </c>
    </row>
    <row r="1572" spans="1:17" ht="15.75" x14ac:dyDescent="0.25">
      <c r="A1572" s="34" t="s">
        <v>246</v>
      </c>
      <c r="B1572" s="12" t="str">
        <f t="shared" si="88"/>
        <v>ApapaPTP40</v>
      </c>
      <c r="C1572" s="13" t="str">
        <f>VLOOKUP(D1572,[1]equiv!$A:$B,2,FALSE)</f>
        <v>NIG</v>
      </c>
      <c r="D1572" s="83" t="s">
        <v>44</v>
      </c>
      <c r="E1572" s="82" t="s">
        <v>41</v>
      </c>
      <c r="F1572" s="83">
        <v>40</v>
      </c>
      <c r="G1572" s="12">
        <v>938</v>
      </c>
      <c r="H1572" s="32" t="s">
        <v>47</v>
      </c>
      <c r="I1572" s="12" t="s">
        <v>32</v>
      </c>
      <c r="J1572" s="46">
        <v>0</v>
      </c>
      <c r="K1572" s="45">
        <f t="shared" si="90"/>
        <v>938</v>
      </c>
      <c r="L1572" s="82" t="s">
        <v>208</v>
      </c>
      <c r="M1572" s="84">
        <v>45657</v>
      </c>
      <c r="N1572" s="68">
        <f t="shared" si="89"/>
        <v>0</v>
      </c>
      <c r="O1572" s="85" t="s">
        <v>247</v>
      </c>
      <c r="P1572" s="86" t="s">
        <v>137</v>
      </c>
      <c r="Q1572" s="86" t="s">
        <v>163</v>
      </c>
    </row>
    <row r="1573" spans="1:17" ht="15.75" x14ac:dyDescent="0.25">
      <c r="A1573" s="34" t="s">
        <v>246</v>
      </c>
      <c r="B1573" s="12" t="str">
        <f t="shared" si="88"/>
        <v>ApapaRotterdam20</v>
      </c>
      <c r="C1573" s="13" t="str">
        <f>VLOOKUP(D1573,[1]equiv!$A:$B,2,FALSE)</f>
        <v>NIG</v>
      </c>
      <c r="D1573" s="83" t="s">
        <v>44</v>
      </c>
      <c r="E1573" s="82" t="s">
        <v>34</v>
      </c>
      <c r="F1573" s="83">
        <v>20</v>
      </c>
      <c r="G1573" s="12">
        <v>744</v>
      </c>
      <c r="H1573" s="32" t="s">
        <v>47</v>
      </c>
      <c r="I1573" s="12" t="s">
        <v>20</v>
      </c>
      <c r="J1573" s="46">
        <v>0</v>
      </c>
      <c r="K1573" s="45">
        <f t="shared" si="90"/>
        <v>744</v>
      </c>
      <c r="L1573" s="82" t="s">
        <v>198</v>
      </c>
      <c r="M1573" s="84">
        <v>45657</v>
      </c>
      <c r="N1573" s="68">
        <f t="shared" si="89"/>
        <v>0</v>
      </c>
      <c r="O1573" s="85" t="s">
        <v>247</v>
      </c>
      <c r="P1573" s="86" t="s">
        <v>206</v>
      </c>
      <c r="Q1573" s="86" t="s">
        <v>151</v>
      </c>
    </row>
    <row r="1574" spans="1:17" ht="15.75" x14ac:dyDescent="0.25">
      <c r="A1574" s="34" t="s">
        <v>246</v>
      </c>
      <c r="B1574" s="12" t="str">
        <f t="shared" si="88"/>
        <v>ApapaRotterdam40</v>
      </c>
      <c r="C1574" s="13" t="str">
        <f>VLOOKUP(D1574,[1]equiv!$A:$B,2,FALSE)</f>
        <v>NIG</v>
      </c>
      <c r="D1574" s="83" t="s">
        <v>44</v>
      </c>
      <c r="E1574" s="82" t="s">
        <v>34</v>
      </c>
      <c r="F1574" s="83">
        <v>40</v>
      </c>
      <c r="G1574" s="12">
        <v>982</v>
      </c>
      <c r="H1574" s="32" t="s">
        <v>47</v>
      </c>
      <c r="I1574" s="12" t="s">
        <v>20</v>
      </c>
      <c r="J1574" s="46">
        <v>0</v>
      </c>
      <c r="K1574" s="45">
        <f t="shared" si="90"/>
        <v>982</v>
      </c>
      <c r="L1574" s="82" t="s">
        <v>198</v>
      </c>
      <c r="M1574" s="84">
        <v>45657</v>
      </c>
      <c r="N1574" s="68">
        <f t="shared" si="89"/>
        <v>0</v>
      </c>
      <c r="O1574" s="85" t="s">
        <v>247</v>
      </c>
      <c r="P1574" s="86" t="s">
        <v>206</v>
      </c>
      <c r="Q1574" s="86" t="s">
        <v>151</v>
      </c>
    </row>
    <row r="1575" spans="1:17" ht="15.75" x14ac:dyDescent="0.25">
      <c r="A1575" s="34" t="s">
        <v>246</v>
      </c>
      <c r="B1575" s="12" t="str">
        <f t="shared" si="88"/>
        <v>ApapaSurabaya40</v>
      </c>
      <c r="C1575" s="13" t="str">
        <f>VLOOKUP(D1575,[1]equiv!$A:$B,2,FALSE)</f>
        <v>NIG</v>
      </c>
      <c r="D1575" s="83" t="s">
        <v>44</v>
      </c>
      <c r="E1575" s="82" t="s">
        <v>40</v>
      </c>
      <c r="F1575" s="83">
        <v>40</v>
      </c>
      <c r="G1575" s="12">
        <v>938</v>
      </c>
      <c r="H1575" s="32" t="s">
        <v>47</v>
      </c>
      <c r="I1575" s="12" t="s">
        <v>32</v>
      </c>
      <c r="J1575" s="46">
        <v>0</v>
      </c>
      <c r="K1575" s="45">
        <f t="shared" si="90"/>
        <v>938</v>
      </c>
      <c r="L1575" s="82" t="s">
        <v>170</v>
      </c>
      <c r="M1575" s="84">
        <v>45657</v>
      </c>
      <c r="N1575" s="68">
        <f t="shared" si="89"/>
        <v>0</v>
      </c>
      <c r="O1575" s="85" t="s">
        <v>247</v>
      </c>
      <c r="P1575" s="86" t="s">
        <v>137</v>
      </c>
      <c r="Q1575" s="86" t="s">
        <v>163</v>
      </c>
    </row>
    <row r="1576" spans="1:17" ht="15.75" x14ac:dyDescent="0.25">
      <c r="A1576" s="34" t="s">
        <v>246</v>
      </c>
      <c r="B1576" s="12" t="str">
        <f t="shared" si="88"/>
        <v>ApapaTallinn20</v>
      </c>
      <c r="C1576" s="13" t="str">
        <f>VLOOKUP(D1576,[1]equiv!$A:$B,2,FALSE)</f>
        <v>NIG</v>
      </c>
      <c r="D1576" s="81" t="s">
        <v>44</v>
      </c>
      <c r="E1576" s="82" t="s">
        <v>194</v>
      </c>
      <c r="F1576" s="83">
        <v>20</v>
      </c>
      <c r="G1576" s="12">
        <v>1149</v>
      </c>
      <c r="H1576" s="32" t="s">
        <v>47</v>
      </c>
      <c r="I1576" s="12" t="s">
        <v>20</v>
      </c>
      <c r="J1576" s="46">
        <v>0</v>
      </c>
      <c r="K1576" s="45">
        <f t="shared" si="90"/>
        <v>1149</v>
      </c>
      <c r="L1576" s="82" t="s">
        <v>238</v>
      </c>
      <c r="M1576" s="84">
        <v>45657</v>
      </c>
      <c r="N1576" s="68">
        <f t="shared" si="89"/>
        <v>0</v>
      </c>
      <c r="O1576" s="85" t="s">
        <v>247</v>
      </c>
      <c r="P1576" s="86" t="s">
        <v>257</v>
      </c>
      <c r="Q1576" s="86" t="s">
        <v>256</v>
      </c>
    </row>
    <row r="1577" spans="1:17" ht="15.75" x14ac:dyDescent="0.25">
      <c r="A1577" s="34" t="s">
        <v>246</v>
      </c>
      <c r="B1577" s="12" t="str">
        <f t="shared" si="88"/>
        <v>ApapaTallinn40</v>
      </c>
      <c r="C1577" s="13" t="str">
        <f>VLOOKUP(D1577,[1]equiv!$A:$B,2,FALSE)</f>
        <v>NIG</v>
      </c>
      <c r="D1577" s="81" t="s">
        <v>44</v>
      </c>
      <c r="E1577" s="82" t="s">
        <v>194</v>
      </c>
      <c r="F1577" s="83">
        <v>40</v>
      </c>
      <c r="G1577" s="12">
        <v>1759</v>
      </c>
      <c r="H1577" s="32" t="s">
        <v>47</v>
      </c>
      <c r="I1577" s="12" t="s">
        <v>20</v>
      </c>
      <c r="J1577" s="46">
        <v>0</v>
      </c>
      <c r="K1577" s="45">
        <f t="shared" si="90"/>
        <v>1759</v>
      </c>
      <c r="L1577" s="82" t="s">
        <v>238</v>
      </c>
      <c r="M1577" s="84">
        <v>45657</v>
      </c>
      <c r="N1577" s="68">
        <f t="shared" si="89"/>
        <v>0</v>
      </c>
      <c r="O1577" s="85" t="s">
        <v>247</v>
      </c>
      <c r="P1577" s="86" t="s">
        <v>257</v>
      </c>
      <c r="Q1577" s="86" t="s">
        <v>256</v>
      </c>
    </row>
    <row r="1578" spans="1:17" ht="15.75" x14ac:dyDescent="0.25">
      <c r="A1578" s="34" t="s">
        <v>246</v>
      </c>
      <c r="B1578" s="12" t="str">
        <f t="shared" si="88"/>
        <v>ApapaValencia20</v>
      </c>
      <c r="C1578" s="13" t="str">
        <f>VLOOKUP(D1578,[1]equiv!$A:$B,2,FALSE)</f>
        <v>NIG</v>
      </c>
      <c r="D1578" s="83" t="s">
        <v>44</v>
      </c>
      <c r="E1578" s="85" t="s">
        <v>35</v>
      </c>
      <c r="F1578" s="83">
        <v>20</v>
      </c>
      <c r="G1578" s="12">
        <v>846</v>
      </c>
      <c r="H1578" s="32" t="s">
        <v>47</v>
      </c>
      <c r="I1578" s="12" t="s">
        <v>20</v>
      </c>
      <c r="J1578" s="46">
        <v>0</v>
      </c>
      <c r="K1578" s="45">
        <f t="shared" si="90"/>
        <v>846</v>
      </c>
      <c r="L1578" s="82" t="s">
        <v>199</v>
      </c>
      <c r="M1578" s="84">
        <v>45657</v>
      </c>
      <c r="N1578" s="68">
        <f t="shared" si="89"/>
        <v>0</v>
      </c>
      <c r="O1578" s="85" t="s">
        <v>247</v>
      </c>
      <c r="P1578" s="86" t="s">
        <v>137</v>
      </c>
      <c r="Q1578" s="86" t="s">
        <v>163</v>
      </c>
    </row>
    <row r="1579" spans="1:17" ht="15.75" x14ac:dyDescent="0.25">
      <c r="A1579" s="34" t="s">
        <v>246</v>
      </c>
      <c r="B1579" s="12" t="str">
        <f t="shared" si="88"/>
        <v>ApapaValencia40</v>
      </c>
      <c r="C1579" s="13" t="str">
        <f>VLOOKUP(D1579,[1]equiv!$A:$B,2,FALSE)</f>
        <v>NIG</v>
      </c>
      <c r="D1579" s="83" t="s">
        <v>44</v>
      </c>
      <c r="E1579" s="82" t="s">
        <v>35</v>
      </c>
      <c r="F1579" s="83">
        <v>40</v>
      </c>
      <c r="G1579" s="12">
        <v>1074</v>
      </c>
      <c r="H1579" s="32" t="s">
        <v>47</v>
      </c>
      <c r="I1579" s="12" t="s">
        <v>20</v>
      </c>
      <c r="J1579" s="46">
        <v>0</v>
      </c>
      <c r="K1579" s="45">
        <f t="shared" si="90"/>
        <v>1074</v>
      </c>
      <c r="L1579" s="82" t="s">
        <v>199</v>
      </c>
      <c r="M1579" s="84">
        <v>45657</v>
      </c>
      <c r="N1579" s="68">
        <f t="shared" si="89"/>
        <v>0</v>
      </c>
      <c r="O1579" s="85" t="s">
        <v>247</v>
      </c>
      <c r="P1579" s="86" t="s">
        <v>137</v>
      </c>
      <c r="Q1579" s="86" t="s">
        <v>163</v>
      </c>
    </row>
    <row r="1580" spans="1:17" ht="15.75" x14ac:dyDescent="0.25">
      <c r="A1580" s="34" t="s">
        <v>246</v>
      </c>
      <c r="B1580" s="12" t="str">
        <f t="shared" si="88"/>
        <v>CallaoAmsterdam20</v>
      </c>
      <c r="C1580" s="13" t="str">
        <f>VLOOKUP(D1580,[1]equiv!$A:$B,2,FALSE)</f>
        <v>PER</v>
      </c>
      <c r="D1580" s="83" t="s">
        <v>57</v>
      </c>
      <c r="E1580" s="82" t="s">
        <v>25</v>
      </c>
      <c r="F1580" s="83">
        <v>20</v>
      </c>
      <c r="G1580" s="12">
        <v>1338</v>
      </c>
      <c r="H1580" s="32" t="s">
        <v>47</v>
      </c>
      <c r="I1580" s="12" t="s">
        <v>32</v>
      </c>
      <c r="J1580" s="46">
        <v>0</v>
      </c>
      <c r="K1580" s="45">
        <f t="shared" si="90"/>
        <v>1338</v>
      </c>
      <c r="L1580" s="82" t="s">
        <v>173</v>
      </c>
      <c r="M1580" s="84">
        <v>45657</v>
      </c>
      <c r="N1580" s="68">
        <f t="shared" si="89"/>
        <v>0</v>
      </c>
      <c r="O1580" s="85" t="s">
        <v>247</v>
      </c>
      <c r="P1580" s="86" t="s">
        <v>206</v>
      </c>
      <c r="Q1580" s="86" t="s">
        <v>151</v>
      </c>
    </row>
    <row r="1581" spans="1:17" ht="15.75" x14ac:dyDescent="0.25">
      <c r="A1581" s="34" t="s">
        <v>246</v>
      </c>
      <c r="B1581" s="12" t="str">
        <f t="shared" si="88"/>
        <v>CallaoAmsterdam40</v>
      </c>
      <c r="C1581" s="13" t="str">
        <f>VLOOKUP(D1581,[1]equiv!$A:$B,2,FALSE)</f>
        <v>PER</v>
      </c>
      <c r="D1581" s="83" t="s">
        <v>57</v>
      </c>
      <c r="E1581" s="82" t="s">
        <v>25</v>
      </c>
      <c r="F1581" s="83">
        <v>40</v>
      </c>
      <c r="G1581" s="12">
        <v>1396</v>
      </c>
      <c r="H1581" s="32" t="s">
        <v>47</v>
      </c>
      <c r="I1581" s="12" t="s">
        <v>32</v>
      </c>
      <c r="J1581" s="46">
        <v>0</v>
      </c>
      <c r="K1581" s="45">
        <f t="shared" si="90"/>
        <v>1396</v>
      </c>
      <c r="L1581" s="82" t="s">
        <v>173</v>
      </c>
      <c r="M1581" s="84">
        <v>45657</v>
      </c>
      <c r="N1581" s="68">
        <f t="shared" si="89"/>
        <v>0</v>
      </c>
      <c r="O1581" s="85" t="s">
        <v>247</v>
      </c>
      <c r="P1581" s="86" t="s">
        <v>206</v>
      </c>
      <c r="Q1581" s="86" t="s">
        <v>151</v>
      </c>
    </row>
    <row r="1582" spans="1:17" ht="15.75" x14ac:dyDescent="0.25">
      <c r="A1582" s="34" t="s">
        <v>246</v>
      </c>
      <c r="B1582" s="12" t="str">
        <f t="shared" si="88"/>
        <v>CallaoAntwerp20</v>
      </c>
      <c r="C1582" s="13" t="str">
        <f>VLOOKUP(D1582,[1]equiv!$A:$B,2,FALSE)</f>
        <v>PER</v>
      </c>
      <c r="D1582" s="83" t="s">
        <v>57</v>
      </c>
      <c r="E1582" s="82" t="s">
        <v>19</v>
      </c>
      <c r="F1582" s="83">
        <v>20</v>
      </c>
      <c r="G1582" s="12">
        <v>1100</v>
      </c>
      <c r="H1582" s="32" t="s">
        <v>47</v>
      </c>
      <c r="I1582" s="12" t="s">
        <v>32</v>
      </c>
      <c r="J1582" s="46">
        <v>0</v>
      </c>
      <c r="K1582" s="45">
        <f t="shared" si="90"/>
        <v>1100</v>
      </c>
      <c r="L1582" s="82" t="s">
        <v>176</v>
      </c>
      <c r="M1582" s="84">
        <v>45657</v>
      </c>
      <c r="N1582" s="68">
        <f t="shared" si="89"/>
        <v>0</v>
      </c>
      <c r="O1582" s="85" t="s">
        <v>247</v>
      </c>
      <c r="P1582" s="86" t="s">
        <v>161</v>
      </c>
      <c r="Q1582" s="86" t="s">
        <v>151</v>
      </c>
    </row>
    <row r="1583" spans="1:17" ht="15.75" x14ac:dyDescent="0.25">
      <c r="A1583" s="34" t="s">
        <v>246</v>
      </c>
      <c r="B1583" s="12" t="str">
        <f t="shared" si="88"/>
        <v>CallaoAntwerp40</v>
      </c>
      <c r="C1583" s="13" t="str">
        <f>VLOOKUP(D1583,[1]equiv!$A:$B,2,FALSE)</f>
        <v>PER</v>
      </c>
      <c r="D1583" s="83" t="s">
        <v>57</v>
      </c>
      <c r="E1583" s="82" t="s">
        <v>19</v>
      </c>
      <c r="F1583" s="83">
        <v>40</v>
      </c>
      <c r="G1583" s="12">
        <v>1081</v>
      </c>
      <c r="H1583" s="32" t="s">
        <v>47</v>
      </c>
      <c r="I1583" s="12" t="s">
        <v>32</v>
      </c>
      <c r="J1583" s="46">
        <v>0</v>
      </c>
      <c r="K1583" s="45">
        <f t="shared" si="90"/>
        <v>1081</v>
      </c>
      <c r="L1583" s="82" t="s">
        <v>176</v>
      </c>
      <c r="M1583" s="84">
        <v>45657</v>
      </c>
      <c r="N1583" s="68">
        <f t="shared" si="89"/>
        <v>0</v>
      </c>
      <c r="O1583" s="85" t="s">
        <v>247</v>
      </c>
      <c r="P1583" s="86" t="s">
        <v>161</v>
      </c>
      <c r="Q1583" s="86" t="s">
        <v>151</v>
      </c>
    </row>
    <row r="1584" spans="1:17" ht="15.75" x14ac:dyDescent="0.25">
      <c r="A1584" s="34" t="s">
        <v>246</v>
      </c>
      <c r="B1584" s="12" t="str">
        <f t="shared" si="88"/>
        <v>CallaoBarcelona20</v>
      </c>
      <c r="C1584" s="13" t="str">
        <f>VLOOKUP(D1584,[1]equiv!$A:$B,2,FALSE)</f>
        <v>PER</v>
      </c>
      <c r="D1584" s="83" t="s">
        <v>57</v>
      </c>
      <c r="E1584" s="82" t="s">
        <v>23</v>
      </c>
      <c r="F1584" s="83">
        <v>20</v>
      </c>
      <c r="G1584" s="12">
        <v>1296</v>
      </c>
      <c r="H1584" s="32" t="s">
        <v>47</v>
      </c>
      <c r="I1584" s="12" t="s">
        <v>32</v>
      </c>
      <c r="J1584" s="46">
        <v>0</v>
      </c>
      <c r="K1584" s="45">
        <f t="shared" si="90"/>
        <v>1296</v>
      </c>
      <c r="L1584" s="82" t="s">
        <v>158</v>
      </c>
      <c r="M1584" s="84">
        <v>45657</v>
      </c>
      <c r="N1584" s="68">
        <f t="shared" si="89"/>
        <v>0</v>
      </c>
      <c r="O1584" s="85" t="s">
        <v>247</v>
      </c>
      <c r="P1584" s="86" t="s">
        <v>137</v>
      </c>
      <c r="Q1584" s="86" t="s">
        <v>163</v>
      </c>
    </row>
    <row r="1585" spans="1:17" ht="15.75" x14ac:dyDescent="0.25">
      <c r="A1585" s="34" t="s">
        <v>246</v>
      </c>
      <c r="B1585" s="12" t="str">
        <f t="shared" si="88"/>
        <v>CallaoBarcelona40</v>
      </c>
      <c r="C1585" s="13" t="str">
        <f>VLOOKUP(D1585,[1]equiv!$A:$B,2,FALSE)</f>
        <v>PER</v>
      </c>
      <c r="D1585" s="83" t="s">
        <v>57</v>
      </c>
      <c r="E1585" s="82" t="s">
        <v>23</v>
      </c>
      <c r="F1585" s="83">
        <v>40</v>
      </c>
      <c r="G1585" s="12">
        <v>1793</v>
      </c>
      <c r="H1585" s="32" t="s">
        <v>47</v>
      </c>
      <c r="I1585" s="12" t="s">
        <v>32</v>
      </c>
      <c r="J1585" s="46">
        <v>0</v>
      </c>
      <c r="K1585" s="45">
        <f t="shared" si="90"/>
        <v>1793</v>
      </c>
      <c r="L1585" s="82" t="s">
        <v>158</v>
      </c>
      <c r="M1585" s="84">
        <v>45657</v>
      </c>
      <c r="N1585" s="68">
        <f t="shared" si="89"/>
        <v>0</v>
      </c>
      <c r="O1585" s="85" t="s">
        <v>247</v>
      </c>
      <c r="P1585" s="86" t="s">
        <v>137</v>
      </c>
      <c r="Q1585" s="86" t="s">
        <v>163</v>
      </c>
    </row>
    <row r="1586" spans="1:17" ht="15.75" x14ac:dyDescent="0.25">
      <c r="A1586" s="34" t="s">
        <v>246</v>
      </c>
      <c r="B1586" s="12" t="str">
        <f t="shared" si="88"/>
        <v>CallaoBatam40</v>
      </c>
      <c r="C1586" s="13" t="str">
        <f>VLOOKUP(D1586,[1]equiv!$A:$B,2,FALSE)</f>
        <v>PER</v>
      </c>
      <c r="D1586" s="83" t="s">
        <v>57</v>
      </c>
      <c r="E1586" s="82" t="s">
        <v>36</v>
      </c>
      <c r="F1586" s="83">
        <v>40</v>
      </c>
      <c r="G1586" s="12">
        <v>1479</v>
      </c>
      <c r="H1586" s="32" t="s">
        <v>47</v>
      </c>
      <c r="I1586" s="12" t="s">
        <v>32</v>
      </c>
      <c r="J1586" s="46">
        <v>0</v>
      </c>
      <c r="K1586" s="45">
        <f t="shared" si="90"/>
        <v>1479</v>
      </c>
      <c r="L1586" s="82" t="s">
        <v>180</v>
      </c>
      <c r="M1586" s="84">
        <v>45657</v>
      </c>
      <c r="N1586" s="68">
        <f t="shared" si="89"/>
        <v>0</v>
      </c>
      <c r="O1586" s="85" t="s">
        <v>247</v>
      </c>
      <c r="P1586" s="86" t="s">
        <v>137</v>
      </c>
      <c r="Q1586" s="86" t="s">
        <v>163</v>
      </c>
    </row>
    <row r="1587" spans="1:17" ht="15.75" x14ac:dyDescent="0.25">
      <c r="A1587" s="34" t="s">
        <v>246</v>
      </c>
      <c r="B1587" s="12" t="str">
        <f t="shared" si="88"/>
        <v>CallaoHamburg20</v>
      </c>
      <c r="C1587" s="13" t="str">
        <f>VLOOKUP(D1587,[1]equiv!$A:$B,2,FALSE)</f>
        <v>PER</v>
      </c>
      <c r="D1587" s="83" t="s">
        <v>57</v>
      </c>
      <c r="E1587" s="82" t="s">
        <v>29</v>
      </c>
      <c r="F1587" s="83">
        <v>20</v>
      </c>
      <c r="G1587" s="12">
        <v>1100</v>
      </c>
      <c r="H1587" s="32" t="s">
        <v>47</v>
      </c>
      <c r="I1587" s="12" t="s">
        <v>32</v>
      </c>
      <c r="J1587" s="46">
        <v>0</v>
      </c>
      <c r="K1587" s="45">
        <f t="shared" si="90"/>
        <v>1100</v>
      </c>
      <c r="L1587" s="82" t="s">
        <v>173</v>
      </c>
      <c r="M1587" s="84">
        <v>45657</v>
      </c>
      <c r="N1587" s="68">
        <f t="shared" si="89"/>
        <v>0</v>
      </c>
      <c r="O1587" s="85" t="s">
        <v>247</v>
      </c>
      <c r="P1587" s="86" t="s">
        <v>192</v>
      </c>
      <c r="Q1587" s="86" t="s">
        <v>151</v>
      </c>
    </row>
    <row r="1588" spans="1:17" ht="15.75" x14ac:dyDescent="0.25">
      <c r="A1588" s="34" t="s">
        <v>246</v>
      </c>
      <c r="B1588" s="12" t="str">
        <f t="shared" si="88"/>
        <v>CallaoHamburg40</v>
      </c>
      <c r="C1588" s="13" t="str">
        <f>VLOOKUP(D1588,[1]equiv!$A:$B,2,FALSE)</f>
        <v>PER</v>
      </c>
      <c r="D1588" s="83" t="s">
        <v>57</v>
      </c>
      <c r="E1588" s="82" t="s">
        <v>29</v>
      </c>
      <c r="F1588" s="83">
        <v>40</v>
      </c>
      <c r="G1588" s="12">
        <v>1081</v>
      </c>
      <c r="H1588" s="32" t="s">
        <v>47</v>
      </c>
      <c r="I1588" s="12" t="s">
        <v>32</v>
      </c>
      <c r="J1588" s="46">
        <v>0</v>
      </c>
      <c r="K1588" s="45">
        <f t="shared" si="90"/>
        <v>1081</v>
      </c>
      <c r="L1588" s="82" t="s">
        <v>173</v>
      </c>
      <c r="M1588" s="84">
        <v>45657</v>
      </c>
      <c r="N1588" s="68">
        <f t="shared" si="89"/>
        <v>0</v>
      </c>
      <c r="O1588" s="85" t="s">
        <v>247</v>
      </c>
      <c r="P1588" s="86" t="s">
        <v>192</v>
      </c>
      <c r="Q1588" s="86" t="s">
        <v>151</v>
      </c>
    </row>
    <row r="1589" spans="1:17" ht="15.75" x14ac:dyDescent="0.25">
      <c r="A1589" s="34" t="s">
        <v>246</v>
      </c>
      <c r="B1589" s="12" t="str">
        <f t="shared" si="88"/>
        <v>CallaoJakarta20</v>
      </c>
      <c r="C1589" s="13" t="str">
        <f>VLOOKUP(D1589,[1]equiv!$A:$B,2,FALSE)</f>
        <v>PER</v>
      </c>
      <c r="D1589" s="83" t="s">
        <v>57</v>
      </c>
      <c r="E1589" s="82" t="s">
        <v>114</v>
      </c>
      <c r="F1589" s="83">
        <v>20</v>
      </c>
      <c r="G1589" s="12">
        <v>402</v>
      </c>
      <c r="H1589" s="32" t="s">
        <v>47</v>
      </c>
      <c r="I1589" s="12" t="s">
        <v>32</v>
      </c>
      <c r="J1589" s="46">
        <v>0</v>
      </c>
      <c r="K1589" s="45">
        <f t="shared" si="90"/>
        <v>402</v>
      </c>
      <c r="L1589" s="82" t="s">
        <v>180</v>
      </c>
      <c r="M1589" s="84">
        <v>45657</v>
      </c>
      <c r="N1589" s="68">
        <f t="shared" si="89"/>
        <v>0</v>
      </c>
      <c r="O1589" s="85" t="s">
        <v>247</v>
      </c>
      <c r="P1589" s="86" t="s">
        <v>137</v>
      </c>
      <c r="Q1589" s="86" t="s">
        <v>163</v>
      </c>
    </row>
    <row r="1590" spans="1:17" ht="15.75" x14ac:dyDescent="0.25">
      <c r="A1590" s="34" t="s">
        <v>246</v>
      </c>
      <c r="B1590" s="12" t="str">
        <f t="shared" si="88"/>
        <v>CallaoJakarta40</v>
      </c>
      <c r="C1590" s="13" t="str">
        <f>VLOOKUP(D1590,[1]equiv!$A:$B,2,FALSE)</f>
        <v>PER</v>
      </c>
      <c r="D1590" s="83" t="s">
        <v>57</v>
      </c>
      <c r="E1590" s="85" t="s">
        <v>114</v>
      </c>
      <c r="F1590" s="83">
        <v>40</v>
      </c>
      <c r="G1590" s="12">
        <v>424</v>
      </c>
      <c r="H1590" s="32" t="s">
        <v>47</v>
      </c>
      <c r="I1590" s="12" t="s">
        <v>32</v>
      </c>
      <c r="J1590" s="46">
        <v>0</v>
      </c>
      <c r="K1590" s="45">
        <f t="shared" si="90"/>
        <v>424</v>
      </c>
      <c r="L1590" s="82" t="s">
        <v>180</v>
      </c>
      <c r="M1590" s="84">
        <v>45657</v>
      </c>
      <c r="N1590" s="68">
        <f t="shared" si="89"/>
        <v>0</v>
      </c>
      <c r="O1590" s="85" t="s">
        <v>247</v>
      </c>
      <c r="P1590" s="86" t="s">
        <v>137</v>
      </c>
      <c r="Q1590" s="86" t="s">
        <v>163</v>
      </c>
    </row>
    <row r="1591" spans="1:17" ht="15.75" x14ac:dyDescent="0.25">
      <c r="A1591" s="34" t="s">
        <v>246</v>
      </c>
      <c r="B1591" s="12" t="str">
        <f t="shared" si="88"/>
        <v>CallaoPasir Gudang40</v>
      </c>
      <c r="C1591" s="13" t="str">
        <f>VLOOKUP(D1591,[1]equiv!$A:$B,2,FALSE)</f>
        <v>PER</v>
      </c>
      <c r="D1591" s="83" t="s">
        <v>57</v>
      </c>
      <c r="E1591" s="85" t="s">
        <v>38</v>
      </c>
      <c r="F1591" s="83">
        <v>40</v>
      </c>
      <c r="G1591" s="12">
        <v>678</v>
      </c>
      <c r="H1591" s="32" t="s">
        <v>47</v>
      </c>
      <c r="I1591" s="12" t="s">
        <v>32</v>
      </c>
      <c r="J1591" s="46">
        <v>0</v>
      </c>
      <c r="K1591" s="45">
        <f t="shared" si="90"/>
        <v>678</v>
      </c>
      <c r="L1591" s="82" t="s">
        <v>210</v>
      </c>
      <c r="M1591" s="84">
        <v>45657</v>
      </c>
      <c r="N1591" s="68">
        <f t="shared" si="89"/>
        <v>0</v>
      </c>
      <c r="O1591" s="85" t="s">
        <v>247</v>
      </c>
      <c r="P1591" s="86" t="s">
        <v>137</v>
      </c>
      <c r="Q1591" s="86" t="s">
        <v>163</v>
      </c>
    </row>
    <row r="1592" spans="1:17" ht="15.75" x14ac:dyDescent="0.25">
      <c r="A1592" s="34" t="s">
        <v>246</v>
      </c>
      <c r="B1592" s="12" t="str">
        <f t="shared" si="88"/>
        <v>CallaoPTP40</v>
      </c>
      <c r="C1592" s="13" t="str">
        <f>VLOOKUP(D1592,[1]equiv!$A:$B,2,FALSE)</f>
        <v>PER</v>
      </c>
      <c r="D1592" s="83" t="s">
        <v>57</v>
      </c>
      <c r="E1592" s="85" t="s">
        <v>41</v>
      </c>
      <c r="F1592" s="83">
        <v>40</v>
      </c>
      <c r="G1592" s="12">
        <v>478</v>
      </c>
      <c r="H1592" s="32" t="s">
        <v>47</v>
      </c>
      <c r="I1592" s="12" t="s">
        <v>32</v>
      </c>
      <c r="J1592" s="46">
        <v>0</v>
      </c>
      <c r="K1592" s="45">
        <f t="shared" si="90"/>
        <v>478</v>
      </c>
      <c r="L1592" s="82" t="s">
        <v>187</v>
      </c>
      <c r="M1592" s="84">
        <v>45657</v>
      </c>
      <c r="N1592" s="68">
        <f t="shared" si="89"/>
        <v>0</v>
      </c>
      <c r="O1592" s="85" t="s">
        <v>247</v>
      </c>
      <c r="P1592" s="86" t="s">
        <v>137</v>
      </c>
      <c r="Q1592" s="86" t="s">
        <v>163</v>
      </c>
    </row>
    <row r="1593" spans="1:17" ht="15.75" x14ac:dyDescent="0.25">
      <c r="A1593" s="34" t="s">
        <v>246</v>
      </c>
      <c r="B1593" s="12" t="str">
        <f t="shared" si="88"/>
        <v>CallaoSurabaya40</v>
      </c>
      <c r="C1593" s="13" t="str">
        <f>VLOOKUP(D1593,[1]equiv!$A:$B,2,FALSE)</f>
        <v>PER</v>
      </c>
      <c r="D1593" s="83" t="s">
        <v>57</v>
      </c>
      <c r="E1593" s="85" t="s">
        <v>40</v>
      </c>
      <c r="F1593" s="83">
        <v>40</v>
      </c>
      <c r="G1593" s="12">
        <v>474</v>
      </c>
      <c r="H1593" s="32" t="s">
        <v>47</v>
      </c>
      <c r="I1593" s="12" t="s">
        <v>32</v>
      </c>
      <c r="J1593" s="46">
        <v>0</v>
      </c>
      <c r="K1593" s="45">
        <f t="shared" si="90"/>
        <v>474</v>
      </c>
      <c r="L1593" s="82" t="s">
        <v>234</v>
      </c>
      <c r="M1593" s="84">
        <v>45657</v>
      </c>
      <c r="N1593" s="68">
        <f t="shared" si="89"/>
        <v>0</v>
      </c>
      <c r="O1593" s="85" t="s">
        <v>247</v>
      </c>
      <c r="P1593" s="86" t="s">
        <v>137</v>
      </c>
      <c r="Q1593" s="86" t="s">
        <v>163</v>
      </c>
    </row>
    <row r="1594" spans="1:17" ht="15.75" x14ac:dyDescent="0.25">
      <c r="A1594" s="34" t="s">
        <v>246</v>
      </c>
      <c r="B1594" s="12" t="str">
        <f t="shared" si="88"/>
        <v>CallaoTallinn20</v>
      </c>
      <c r="C1594" s="13" t="str">
        <f>VLOOKUP(D1594,[1]equiv!$A:$B,2,FALSE)</f>
        <v>PER</v>
      </c>
      <c r="D1594" s="83" t="s">
        <v>57</v>
      </c>
      <c r="E1594" s="85" t="s">
        <v>194</v>
      </c>
      <c r="F1594" s="83">
        <v>20</v>
      </c>
      <c r="G1594" s="12">
        <v>1185</v>
      </c>
      <c r="H1594" s="32" t="s">
        <v>47</v>
      </c>
      <c r="I1594" s="12" t="s">
        <v>32</v>
      </c>
      <c r="J1594" s="46">
        <v>0</v>
      </c>
      <c r="K1594" s="45">
        <f t="shared" si="90"/>
        <v>1185</v>
      </c>
      <c r="L1594" s="82" t="s">
        <v>193</v>
      </c>
      <c r="M1594" s="84">
        <v>45657</v>
      </c>
      <c r="N1594" s="68">
        <f t="shared" si="89"/>
        <v>0</v>
      </c>
      <c r="O1594" s="85" t="s">
        <v>247</v>
      </c>
      <c r="P1594" s="86" t="s">
        <v>257</v>
      </c>
      <c r="Q1594" s="86" t="s">
        <v>256</v>
      </c>
    </row>
    <row r="1595" spans="1:17" ht="15.75" x14ac:dyDescent="0.25">
      <c r="A1595" s="34" t="s">
        <v>246</v>
      </c>
      <c r="B1595" s="12" t="str">
        <f t="shared" si="88"/>
        <v>CallaoTallinn40</v>
      </c>
      <c r="C1595" s="13" t="str">
        <f>VLOOKUP(D1595,[1]equiv!$A:$B,2,FALSE)</f>
        <v>PER</v>
      </c>
      <c r="D1595" s="83" t="s">
        <v>57</v>
      </c>
      <c r="E1595" s="85" t="s">
        <v>194</v>
      </c>
      <c r="F1595" s="83">
        <v>40</v>
      </c>
      <c r="G1595" s="12">
        <v>1191</v>
      </c>
      <c r="H1595" s="32" t="s">
        <v>47</v>
      </c>
      <c r="I1595" s="12" t="s">
        <v>32</v>
      </c>
      <c r="J1595" s="46">
        <v>0</v>
      </c>
      <c r="K1595" s="45">
        <f t="shared" si="90"/>
        <v>1191</v>
      </c>
      <c r="L1595" s="82" t="s">
        <v>193</v>
      </c>
      <c r="M1595" s="84">
        <v>45657</v>
      </c>
      <c r="N1595" s="68">
        <f t="shared" si="89"/>
        <v>0</v>
      </c>
      <c r="O1595" s="85" t="s">
        <v>247</v>
      </c>
      <c r="P1595" s="86" t="s">
        <v>257</v>
      </c>
      <c r="Q1595" s="86" t="s">
        <v>256</v>
      </c>
    </row>
    <row r="1596" spans="1:17" ht="15.75" x14ac:dyDescent="0.25">
      <c r="A1596" s="34" t="s">
        <v>246</v>
      </c>
      <c r="B1596" s="12" t="str">
        <f t="shared" si="88"/>
        <v>CallaoValencia20</v>
      </c>
      <c r="C1596" s="13" t="str">
        <f>VLOOKUP(D1596,[1]equiv!$A:$B,2,FALSE)</f>
        <v>PER</v>
      </c>
      <c r="D1596" s="83" t="s">
        <v>57</v>
      </c>
      <c r="E1596" s="85" t="s">
        <v>35</v>
      </c>
      <c r="F1596" s="83">
        <v>20</v>
      </c>
      <c r="G1596" s="12">
        <v>1271</v>
      </c>
      <c r="H1596" s="32" t="s">
        <v>47</v>
      </c>
      <c r="I1596" s="12" t="s">
        <v>32</v>
      </c>
      <c r="J1596" s="46">
        <v>0</v>
      </c>
      <c r="K1596" s="45">
        <f t="shared" si="90"/>
        <v>1271</v>
      </c>
      <c r="L1596" s="82" t="s">
        <v>227</v>
      </c>
      <c r="M1596" s="84">
        <v>45657</v>
      </c>
      <c r="N1596" s="68">
        <f t="shared" si="89"/>
        <v>0</v>
      </c>
      <c r="O1596" s="85" t="s">
        <v>247</v>
      </c>
      <c r="P1596" s="86" t="s">
        <v>137</v>
      </c>
      <c r="Q1596" s="86" t="s">
        <v>163</v>
      </c>
    </row>
    <row r="1597" spans="1:17" ht="15.75" x14ac:dyDescent="0.25">
      <c r="A1597" s="34" t="s">
        <v>246</v>
      </c>
      <c r="B1597" s="12" t="str">
        <f t="shared" si="88"/>
        <v>CallaoValencia40</v>
      </c>
      <c r="C1597" s="13" t="str">
        <f>VLOOKUP(D1597,[1]equiv!$A:$B,2,FALSE)</f>
        <v>PER</v>
      </c>
      <c r="D1597" s="83" t="s">
        <v>57</v>
      </c>
      <c r="E1597" s="85" t="s">
        <v>35</v>
      </c>
      <c r="F1597" s="83">
        <v>40</v>
      </c>
      <c r="G1597" s="12">
        <v>1743</v>
      </c>
      <c r="H1597" s="32" t="s">
        <v>47</v>
      </c>
      <c r="I1597" s="12" t="s">
        <v>32</v>
      </c>
      <c r="J1597" s="46">
        <v>0</v>
      </c>
      <c r="K1597" s="45">
        <f t="shared" si="90"/>
        <v>1743</v>
      </c>
      <c r="L1597" s="82" t="s">
        <v>227</v>
      </c>
      <c r="M1597" s="84">
        <v>45657</v>
      </c>
      <c r="N1597" s="68">
        <f t="shared" si="89"/>
        <v>0</v>
      </c>
      <c r="O1597" s="85" t="s">
        <v>247</v>
      </c>
      <c r="P1597" s="86" t="s">
        <v>137</v>
      </c>
      <c r="Q1597" s="86" t="s">
        <v>163</v>
      </c>
    </row>
    <row r="1598" spans="1:17" ht="15.75" x14ac:dyDescent="0.25">
      <c r="A1598" s="34" t="s">
        <v>246</v>
      </c>
      <c r="B1598" s="12" t="str">
        <f t="shared" si="88"/>
        <v>CartagenaAmsterdam20</v>
      </c>
      <c r="C1598" s="13" t="str">
        <f>VLOOKUP(D1598,[1]equiv!$A:$B,2,FALSE)</f>
        <v>COL</v>
      </c>
      <c r="D1598" s="83" t="s">
        <v>260</v>
      </c>
      <c r="E1598" s="85" t="s">
        <v>25</v>
      </c>
      <c r="F1598" s="83">
        <v>20</v>
      </c>
      <c r="G1598" s="12">
        <v>1481</v>
      </c>
      <c r="H1598" s="32" t="s">
        <v>47</v>
      </c>
      <c r="I1598" s="12" t="s">
        <v>32</v>
      </c>
      <c r="J1598" s="46">
        <v>0</v>
      </c>
      <c r="K1598" s="45">
        <f t="shared" si="90"/>
        <v>1481</v>
      </c>
      <c r="L1598" s="82" t="s">
        <v>261</v>
      </c>
      <c r="M1598" s="84">
        <v>45657</v>
      </c>
      <c r="N1598" s="68">
        <f t="shared" si="89"/>
        <v>0</v>
      </c>
      <c r="O1598" s="85" t="s">
        <v>247</v>
      </c>
      <c r="P1598" s="86" t="s">
        <v>206</v>
      </c>
      <c r="Q1598" s="86" t="s">
        <v>151</v>
      </c>
    </row>
    <row r="1599" spans="1:17" ht="15.75" x14ac:dyDescent="0.25">
      <c r="A1599" s="34" t="s">
        <v>246</v>
      </c>
      <c r="B1599" s="12" t="str">
        <f t="shared" si="88"/>
        <v>CartagenaAmsterdam40</v>
      </c>
      <c r="C1599" s="13" t="str">
        <f>VLOOKUP(D1599,[1]equiv!$A:$B,2,FALSE)</f>
        <v>COL</v>
      </c>
      <c r="D1599" s="83" t="s">
        <v>260</v>
      </c>
      <c r="E1599" s="85" t="s">
        <v>25</v>
      </c>
      <c r="F1599" s="83">
        <v>40</v>
      </c>
      <c r="G1599" s="12">
        <v>1636</v>
      </c>
      <c r="H1599" s="32" t="s">
        <v>47</v>
      </c>
      <c r="I1599" s="12" t="s">
        <v>32</v>
      </c>
      <c r="J1599" s="46">
        <v>0</v>
      </c>
      <c r="K1599" s="45">
        <f t="shared" si="90"/>
        <v>1636</v>
      </c>
      <c r="L1599" s="82" t="s">
        <v>261</v>
      </c>
      <c r="M1599" s="84">
        <v>45657</v>
      </c>
      <c r="N1599" s="68">
        <f t="shared" si="89"/>
        <v>0</v>
      </c>
      <c r="O1599" s="85" t="s">
        <v>247</v>
      </c>
      <c r="P1599" s="86" t="s">
        <v>206</v>
      </c>
      <c r="Q1599" s="86" t="s">
        <v>151</v>
      </c>
    </row>
    <row r="1600" spans="1:17" ht="15.75" x14ac:dyDescent="0.25">
      <c r="A1600" s="34" t="s">
        <v>246</v>
      </c>
      <c r="B1600" s="12" t="str">
        <f t="shared" si="88"/>
        <v>CartagenaAntwerp20</v>
      </c>
      <c r="C1600" s="13" t="str">
        <f>VLOOKUP(D1600,[1]equiv!$A:$B,2,FALSE)</f>
        <v>COL</v>
      </c>
      <c r="D1600" s="83" t="s">
        <v>260</v>
      </c>
      <c r="E1600" s="85" t="s">
        <v>19</v>
      </c>
      <c r="F1600" s="83">
        <v>20</v>
      </c>
      <c r="G1600" s="12">
        <v>1243</v>
      </c>
      <c r="H1600" s="32" t="s">
        <v>47</v>
      </c>
      <c r="I1600" s="12" t="s">
        <v>32</v>
      </c>
      <c r="J1600" s="46">
        <v>0</v>
      </c>
      <c r="K1600" s="45">
        <f t="shared" si="90"/>
        <v>1243</v>
      </c>
      <c r="L1600" s="82" t="s">
        <v>136</v>
      </c>
      <c r="M1600" s="84">
        <v>45657</v>
      </c>
      <c r="N1600" s="68">
        <f t="shared" si="89"/>
        <v>0</v>
      </c>
      <c r="O1600" s="85" t="s">
        <v>247</v>
      </c>
      <c r="P1600" s="86" t="s">
        <v>161</v>
      </c>
      <c r="Q1600" s="86" t="s">
        <v>151</v>
      </c>
    </row>
    <row r="1601" spans="1:17" ht="15.75" x14ac:dyDescent="0.25">
      <c r="A1601" s="34" t="s">
        <v>246</v>
      </c>
      <c r="B1601" s="12" t="str">
        <f t="shared" si="88"/>
        <v>CartagenaAntwerp40</v>
      </c>
      <c r="C1601" s="13" t="str">
        <f>VLOOKUP(D1601,[1]equiv!$A:$B,2,FALSE)</f>
        <v>COL</v>
      </c>
      <c r="D1601" s="83" t="s">
        <v>260</v>
      </c>
      <c r="E1601" s="82" t="s">
        <v>19</v>
      </c>
      <c r="F1601" s="83">
        <v>40</v>
      </c>
      <c r="G1601" s="12">
        <v>1321</v>
      </c>
      <c r="H1601" s="32" t="s">
        <v>47</v>
      </c>
      <c r="I1601" s="12" t="s">
        <v>32</v>
      </c>
      <c r="J1601" s="46">
        <v>0</v>
      </c>
      <c r="K1601" s="45">
        <f t="shared" si="90"/>
        <v>1321</v>
      </c>
      <c r="L1601" s="82" t="s">
        <v>136</v>
      </c>
      <c r="M1601" s="84">
        <v>45657</v>
      </c>
      <c r="N1601" s="68">
        <f t="shared" si="89"/>
        <v>0</v>
      </c>
      <c r="O1601" s="85" t="s">
        <v>247</v>
      </c>
      <c r="P1601" s="86" t="s">
        <v>161</v>
      </c>
      <c r="Q1601" s="86" t="s">
        <v>151</v>
      </c>
    </row>
    <row r="1602" spans="1:17" ht="15.75" x14ac:dyDescent="0.25">
      <c r="A1602" s="34" t="s">
        <v>246</v>
      </c>
      <c r="B1602" s="12" t="str">
        <f t="shared" si="88"/>
        <v>CartagenaBarcelona20</v>
      </c>
      <c r="C1602" s="13" t="str">
        <f>VLOOKUP(D1602,[1]equiv!$A:$B,2,FALSE)</f>
        <v>COL</v>
      </c>
      <c r="D1602" s="83" t="s">
        <v>260</v>
      </c>
      <c r="E1602" s="82" t="s">
        <v>23</v>
      </c>
      <c r="F1602" s="83">
        <v>20</v>
      </c>
      <c r="G1602" s="12">
        <v>1439</v>
      </c>
      <c r="H1602" s="32" t="s">
        <v>47</v>
      </c>
      <c r="I1602" s="12" t="s">
        <v>32</v>
      </c>
      <c r="J1602" s="46">
        <v>0</v>
      </c>
      <c r="K1602" s="45">
        <f t="shared" si="90"/>
        <v>1439</v>
      </c>
      <c r="L1602" s="82" t="s">
        <v>176</v>
      </c>
      <c r="M1602" s="84">
        <v>45657</v>
      </c>
      <c r="N1602" s="68">
        <f t="shared" si="89"/>
        <v>0</v>
      </c>
      <c r="O1602" s="85" t="s">
        <v>247</v>
      </c>
      <c r="P1602" s="86" t="s">
        <v>137</v>
      </c>
      <c r="Q1602" s="86" t="s">
        <v>163</v>
      </c>
    </row>
    <row r="1603" spans="1:17" ht="15.75" x14ac:dyDescent="0.25">
      <c r="A1603" s="34" t="s">
        <v>246</v>
      </c>
      <c r="B1603" s="12" t="str">
        <f t="shared" si="88"/>
        <v>CartagenaBarcelona40</v>
      </c>
      <c r="C1603" s="13" t="str">
        <f>VLOOKUP(D1603,[1]equiv!$A:$B,2,FALSE)</f>
        <v>COL</v>
      </c>
      <c r="D1603" s="83" t="s">
        <v>260</v>
      </c>
      <c r="E1603" s="82" t="s">
        <v>23</v>
      </c>
      <c r="F1603" s="83">
        <v>40</v>
      </c>
      <c r="G1603" s="12">
        <v>2043</v>
      </c>
      <c r="H1603" s="32" t="s">
        <v>47</v>
      </c>
      <c r="I1603" s="12" t="s">
        <v>32</v>
      </c>
      <c r="J1603" s="46">
        <v>0</v>
      </c>
      <c r="K1603" s="45">
        <f t="shared" si="90"/>
        <v>2043</v>
      </c>
      <c r="L1603" s="82" t="s">
        <v>176</v>
      </c>
      <c r="M1603" s="84">
        <v>45657</v>
      </c>
      <c r="N1603" s="68">
        <f t="shared" si="89"/>
        <v>0</v>
      </c>
      <c r="O1603" s="85" t="s">
        <v>247</v>
      </c>
      <c r="P1603" s="86" t="s">
        <v>137</v>
      </c>
      <c r="Q1603" s="86" t="s">
        <v>163</v>
      </c>
    </row>
    <row r="1604" spans="1:17" ht="15.75" x14ac:dyDescent="0.25">
      <c r="A1604" s="34" t="s">
        <v>246</v>
      </c>
      <c r="B1604" s="12" t="str">
        <f t="shared" si="88"/>
        <v>CartagenaBatam40</v>
      </c>
      <c r="C1604" s="13" t="str">
        <f>VLOOKUP(D1604,[1]equiv!$A:$B,2,FALSE)</f>
        <v>COL</v>
      </c>
      <c r="D1604" s="83" t="s">
        <v>260</v>
      </c>
      <c r="E1604" s="85" t="s">
        <v>36</v>
      </c>
      <c r="F1604" s="83">
        <v>40</v>
      </c>
      <c r="G1604" s="12">
        <v>1479</v>
      </c>
      <c r="H1604" s="32" t="s">
        <v>47</v>
      </c>
      <c r="I1604" s="12" t="s">
        <v>32</v>
      </c>
      <c r="J1604" s="46">
        <v>0</v>
      </c>
      <c r="K1604" s="45">
        <f t="shared" si="90"/>
        <v>1479</v>
      </c>
      <c r="L1604" s="82" t="s">
        <v>212</v>
      </c>
      <c r="M1604" s="84">
        <v>45657</v>
      </c>
      <c r="N1604" s="68">
        <f t="shared" si="89"/>
        <v>0</v>
      </c>
      <c r="O1604" s="85" t="s">
        <v>247</v>
      </c>
      <c r="P1604" s="86" t="s">
        <v>137</v>
      </c>
      <c r="Q1604" s="86" t="s">
        <v>163</v>
      </c>
    </row>
    <row r="1605" spans="1:17" ht="15.75" x14ac:dyDescent="0.25">
      <c r="A1605" s="34" t="s">
        <v>246</v>
      </c>
      <c r="B1605" s="12" t="str">
        <f t="shared" si="88"/>
        <v>CartagenaHamburg20</v>
      </c>
      <c r="C1605" s="13" t="str">
        <f>VLOOKUP(D1605,[1]equiv!$A:$B,2,FALSE)</f>
        <v>COL</v>
      </c>
      <c r="D1605" s="83" t="s">
        <v>260</v>
      </c>
      <c r="E1605" s="82" t="s">
        <v>29</v>
      </c>
      <c r="F1605" s="83">
        <v>20</v>
      </c>
      <c r="G1605" s="12">
        <v>1243</v>
      </c>
      <c r="H1605" s="32" t="s">
        <v>47</v>
      </c>
      <c r="I1605" s="12" t="s">
        <v>32</v>
      </c>
      <c r="J1605" s="46">
        <v>0</v>
      </c>
      <c r="K1605" s="45">
        <f t="shared" si="90"/>
        <v>1243</v>
      </c>
      <c r="L1605" s="82" t="s">
        <v>164</v>
      </c>
      <c r="M1605" s="84">
        <v>45657</v>
      </c>
      <c r="N1605" s="68">
        <f t="shared" si="89"/>
        <v>0</v>
      </c>
      <c r="O1605" s="85" t="s">
        <v>247</v>
      </c>
      <c r="P1605" s="86" t="s">
        <v>192</v>
      </c>
      <c r="Q1605" s="86" t="s">
        <v>151</v>
      </c>
    </row>
    <row r="1606" spans="1:17" ht="15.75" x14ac:dyDescent="0.25">
      <c r="A1606" s="34" t="s">
        <v>246</v>
      </c>
      <c r="B1606" s="12" t="str">
        <f t="shared" si="88"/>
        <v>CartagenaHamburg40</v>
      </c>
      <c r="C1606" s="13" t="str">
        <f>VLOOKUP(D1606,[1]equiv!$A:$B,2,FALSE)</f>
        <v>COL</v>
      </c>
      <c r="D1606" s="83" t="s">
        <v>260</v>
      </c>
      <c r="E1606" s="82" t="s">
        <v>29</v>
      </c>
      <c r="F1606" s="83">
        <v>40</v>
      </c>
      <c r="G1606" s="12">
        <v>1321</v>
      </c>
      <c r="H1606" s="32" t="s">
        <v>47</v>
      </c>
      <c r="I1606" s="12" t="s">
        <v>32</v>
      </c>
      <c r="J1606" s="46">
        <v>0</v>
      </c>
      <c r="K1606" s="45">
        <f t="shared" si="90"/>
        <v>1321</v>
      </c>
      <c r="L1606" s="82" t="s">
        <v>164</v>
      </c>
      <c r="M1606" s="84">
        <v>45657</v>
      </c>
      <c r="N1606" s="68">
        <f t="shared" si="89"/>
        <v>0</v>
      </c>
      <c r="O1606" s="85" t="s">
        <v>247</v>
      </c>
      <c r="P1606" s="86" t="s">
        <v>192</v>
      </c>
      <c r="Q1606" s="86" t="s">
        <v>151</v>
      </c>
    </row>
    <row r="1607" spans="1:17" ht="15.75" x14ac:dyDescent="0.25">
      <c r="A1607" s="34" t="s">
        <v>246</v>
      </c>
      <c r="B1607" s="12" t="str">
        <f t="shared" si="88"/>
        <v>CartagenaJakarta20</v>
      </c>
      <c r="C1607" s="13" t="str">
        <f>VLOOKUP(D1607,[1]equiv!$A:$B,2,FALSE)</f>
        <v>COL</v>
      </c>
      <c r="D1607" s="83" t="s">
        <v>260</v>
      </c>
      <c r="E1607" s="82" t="s">
        <v>114</v>
      </c>
      <c r="F1607" s="83">
        <v>20</v>
      </c>
      <c r="G1607" s="12">
        <v>402</v>
      </c>
      <c r="H1607" s="32" t="s">
        <v>47</v>
      </c>
      <c r="I1607" s="12" t="s">
        <v>32</v>
      </c>
      <c r="J1607" s="46">
        <v>0</v>
      </c>
      <c r="K1607" s="45">
        <f t="shared" si="90"/>
        <v>402</v>
      </c>
      <c r="L1607" s="82" t="s">
        <v>209</v>
      </c>
      <c r="M1607" s="84">
        <v>45657</v>
      </c>
      <c r="N1607" s="68">
        <f t="shared" si="89"/>
        <v>0</v>
      </c>
      <c r="O1607" s="85" t="s">
        <v>247</v>
      </c>
      <c r="P1607" s="86" t="s">
        <v>137</v>
      </c>
      <c r="Q1607" s="86" t="s">
        <v>163</v>
      </c>
    </row>
    <row r="1608" spans="1:17" ht="15.75" x14ac:dyDescent="0.25">
      <c r="A1608" s="34" t="s">
        <v>246</v>
      </c>
      <c r="B1608" s="12" t="str">
        <f t="shared" si="88"/>
        <v>CartagenaJakarta40</v>
      </c>
      <c r="C1608" s="13" t="str">
        <f>VLOOKUP(D1608,[1]equiv!$A:$B,2,FALSE)</f>
        <v>COL</v>
      </c>
      <c r="D1608" s="83" t="s">
        <v>260</v>
      </c>
      <c r="E1608" s="82" t="s">
        <v>114</v>
      </c>
      <c r="F1608" s="83">
        <v>40</v>
      </c>
      <c r="G1608" s="12">
        <v>424</v>
      </c>
      <c r="H1608" s="32" t="s">
        <v>47</v>
      </c>
      <c r="I1608" s="12" t="s">
        <v>32</v>
      </c>
      <c r="J1608" s="46">
        <v>0</v>
      </c>
      <c r="K1608" s="45">
        <f t="shared" si="90"/>
        <v>424</v>
      </c>
      <c r="L1608" s="82" t="s">
        <v>209</v>
      </c>
      <c r="M1608" s="84">
        <v>45657</v>
      </c>
      <c r="N1608" s="68">
        <f t="shared" si="89"/>
        <v>0</v>
      </c>
      <c r="O1608" s="85" t="s">
        <v>247</v>
      </c>
      <c r="P1608" s="86" t="s">
        <v>137</v>
      </c>
      <c r="Q1608" s="86" t="s">
        <v>163</v>
      </c>
    </row>
    <row r="1609" spans="1:17" ht="15.75" x14ac:dyDescent="0.25">
      <c r="A1609" s="34" t="s">
        <v>246</v>
      </c>
      <c r="B1609" s="12" t="str">
        <f t="shared" si="88"/>
        <v>CartagenaPasir Gudang40</v>
      </c>
      <c r="C1609" s="13" t="str">
        <f>VLOOKUP(D1609,[1]equiv!$A:$B,2,FALSE)</f>
        <v>COL</v>
      </c>
      <c r="D1609" s="83" t="s">
        <v>260</v>
      </c>
      <c r="E1609" s="82" t="s">
        <v>38</v>
      </c>
      <c r="F1609" s="83">
        <v>40</v>
      </c>
      <c r="G1609" s="12">
        <v>678</v>
      </c>
      <c r="H1609" s="32" t="s">
        <v>47</v>
      </c>
      <c r="I1609" s="12" t="s">
        <v>32</v>
      </c>
      <c r="J1609" s="46">
        <v>0</v>
      </c>
      <c r="K1609" s="45">
        <f t="shared" si="90"/>
        <v>678</v>
      </c>
      <c r="L1609" s="82" t="s">
        <v>225</v>
      </c>
      <c r="M1609" s="84">
        <v>45657</v>
      </c>
      <c r="N1609" s="68">
        <f t="shared" si="89"/>
        <v>0</v>
      </c>
      <c r="O1609" s="85" t="s">
        <v>247</v>
      </c>
      <c r="P1609" s="86" t="s">
        <v>137</v>
      </c>
      <c r="Q1609" s="86" t="s">
        <v>163</v>
      </c>
    </row>
    <row r="1610" spans="1:17" ht="15.75" x14ac:dyDescent="0.25">
      <c r="A1610" s="34" t="s">
        <v>246</v>
      </c>
      <c r="B1610" s="12" t="str">
        <f t="shared" si="88"/>
        <v>CartagenaPTP40</v>
      </c>
      <c r="C1610" s="13" t="str">
        <f>VLOOKUP(D1610,[1]equiv!$A:$B,2,FALSE)</f>
        <v>COL</v>
      </c>
      <c r="D1610" s="83" t="s">
        <v>260</v>
      </c>
      <c r="E1610" s="82" t="s">
        <v>41</v>
      </c>
      <c r="F1610" s="83">
        <v>40</v>
      </c>
      <c r="G1610" s="12">
        <v>478</v>
      </c>
      <c r="H1610" s="32" t="s">
        <v>47</v>
      </c>
      <c r="I1610" s="12" t="s">
        <v>32</v>
      </c>
      <c r="J1610" s="46">
        <v>0</v>
      </c>
      <c r="K1610" s="45">
        <f t="shared" si="90"/>
        <v>478</v>
      </c>
      <c r="L1610" s="82" t="s">
        <v>183</v>
      </c>
      <c r="M1610" s="84">
        <v>45657</v>
      </c>
      <c r="N1610" s="68">
        <f t="shared" si="89"/>
        <v>0</v>
      </c>
      <c r="O1610" s="85" t="s">
        <v>247</v>
      </c>
      <c r="P1610" s="86" t="s">
        <v>137</v>
      </c>
      <c r="Q1610" s="86" t="s">
        <v>163</v>
      </c>
    </row>
    <row r="1611" spans="1:17" ht="15.75" x14ac:dyDescent="0.25">
      <c r="A1611" s="34" t="s">
        <v>246</v>
      </c>
      <c r="B1611" s="12" t="str">
        <f t="shared" si="88"/>
        <v>CartagenaTallinn20</v>
      </c>
      <c r="C1611" s="13" t="str">
        <f>VLOOKUP(D1611,[1]equiv!$A:$B,2,FALSE)</f>
        <v>COL</v>
      </c>
      <c r="D1611" s="83" t="s">
        <v>260</v>
      </c>
      <c r="E1611" s="82" t="s">
        <v>194</v>
      </c>
      <c r="F1611" s="83">
        <v>20</v>
      </c>
      <c r="G1611" s="12">
        <v>1328</v>
      </c>
      <c r="H1611" s="32" t="s">
        <v>47</v>
      </c>
      <c r="I1611" s="12" t="s">
        <v>32</v>
      </c>
      <c r="J1611" s="46">
        <v>0</v>
      </c>
      <c r="K1611" s="45">
        <f t="shared" si="90"/>
        <v>1328</v>
      </c>
      <c r="L1611" s="82" t="s">
        <v>238</v>
      </c>
      <c r="M1611" s="84">
        <v>45657</v>
      </c>
      <c r="N1611" s="68">
        <f t="shared" si="89"/>
        <v>0</v>
      </c>
      <c r="O1611" s="85" t="s">
        <v>247</v>
      </c>
      <c r="P1611" s="86" t="s">
        <v>257</v>
      </c>
      <c r="Q1611" s="86" t="s">
        <v>256</v>
      </c>
    </row>
    <row r="1612" spans="1:17" ht="15.75" x14ac:dyDescent="0.25">
      <c r="A1612" s="34" t="s">
        <v>246</v>
      </c>
      <c r="B1612" s="12" t="str">
        <f t="shared" si="88"/>
        <v>CartagenaTallinn40</v>
      </c>
      <c r="C1612" s="13" t="str">
        <f>VLOOKUP(D1612,[1]equiv!$A:$B,2,FALSE)</f>
        <v>COL</v>
      </c>
      <c r="D1612" s="83" t="s">
        <v>260</v>
      </c>
      <c r="E1612" s="82" t="s">
        <v>194</v>
      </c>
      <c r="F1612" s="83">
        <v>40</v>
      </c>
      <c r="G1612" s="12">
        <v>1431</v>
      </c>
      <c r="H1612" s="32" t="s">
        <v>47</v>
      </c>
      <c r="I1612" s="12" t="s">
        <v>32</v>
      </c>
      <c r="J1612" s="46">
        <v>0</v>
      </c>
      <c r="K1612" s="45">
        <f t="shared" si="90"/>
        <v>1431</v>
      </c>
      <c r="L1612" s="82" t="s">
        <v>238</v>
      </c>
      <c r="M1612" s="84">
        <v>45657</v>
      </c>
      <c r="N1612" s="68">
        <f t="shared" si="89"/>
        <v>0</v>
      </c>
      <c r="O1612" s="85" t="s">
        <v>247</v>
      </c>
      <c r="P1612" s="86" t="s">
        <v>257</v>
      </c>
      <c r="Q1612" s="86" t="s">
        <v>256</v>
      </c>
    </row>
    <row r="1613" spans="1:17" ht="15.75" x14ac:dyDescent="0.25">
      <c r="A1613" s="34" t="s">
        <v>246</v>
      </c>
      <c r="B1613" s="12" t="str">
        <f t="shared" si="88"/>
        <v>CartagenaValencia20</v>
      </c>
      <c r="C1613" s="13" t="str">
        <f>VLOOKUP(D1613,[1]equiv!$A:$B,2,FALSE)</f>
        <v>COL</v>
      </c>
      <c r="D1613" s="83" t="s">
        <v>260</v>
      </c>
      <c r="E1613" s="82" t="s">
        <v>35</v>
      </c>
      <c r="F1613" s="83">
        <v>20</v>
      </c>
      <c r="G1613" s="12">
        <v>1414</v>
      </c>
      <c r="H1613" s="32" t="s">
        <v>47</v>
      </c>
      <c r="I1613" s="12" t="s">
        <v>32</v>
      </c>
      <c r="J1613" s="46">
        <v>0</v>
      </c>
      <c r="K1613" s="45">
        <f t="shared" si="90"/>
        <v>1414</v>
      </c>
      <c r="L1613" s="82" t="s">
        <v>199</v>
      </c>
      <c r="M1613" s="84">
        <v>45657</v>
      </c>
      <c r="N1613" s="68">
        <f t="shared" si="89"/>
        <v>0</v>
      </c>
      <c r="O1613" s="85" t="s">
        <v>247</v>
      </c>
      <c r="P1613" s="86" t="s">
        <v>137</v>
      </c>
      <c r="Q1613" s="86" t="s">
        <v>163</v>
      </c>
    </row>
    <row r="1614" spans="1:17" ht="15.75" x14ac:dyDescent="0.25">
      <c r="A1614" s="34" t="s">
        <v>246</v>
      </c>
      <c r="B1614" s="12" t="str">
        <f t="shared" si="88"/>
        <v>CartagenaValencia40</v>
      </c>
      <c r="C1614" s="13" t="str">
        <f>VLOOKUP(D1614,[1]equiv!$A:$B,2,FALSE)</f>
        <v>COL</v>
      </c>
      <c r="D1614" s="83" t="s">
        <v>260</v>
      </c>
      <c r="E1614" s="82" t="s">
        <v>35</v>
      </c>
      <c r="F1614" s="83">
        <v>40</v>
      </c>
      <c r="G1614" s="12">
        <v>1883</v>
      </c>
      <c r="H1614" s="32" t="s">
        <v>47</v>
      </c>
      <c r="I1614" s="12" t="s">
        <v>32</v>
      </c>
      <c r="J1614" s="46">
        <v>0</v>
      </c>
      <c r="K1614" s="45">
        <f t="shared" si="90"/>
        <v>1883</v>
      </c>
      <c r="L1614" s="82" t="s">
        <v>199</v>
      </c>
      <c r="M1614" s="84">
        <v>45657</v>
      </c>
      <c r="N1614" s="68">
        <f t="shared" si="89"/>
        <v>0</v>
      </c>
      <c r="O1614" s="85" t="s">
        <v>247</v>
      </c>
      <c r="P1614" s="86" t="s">
        <v>137</v>
      </c>
      <c r="Q1614" s="86" t="s">
        <v>163</v>
      </c>
    </row>
    <row r="1615" spans="1:17" ht="15.75" x14ac:dyDescent="0.25">
      <c r="A1615" s="34" t="s">
        <v>246</v>
      </c>
      <c r="B1615" s="12" t="str">
        <f t="shared" si="88"/>
        <v>CaucedoAmsterdam20</v>
      </c>
      <c r="C1615" s="13" t="str">
        <f>VLOOKUP(D1615,[1]equiv!$A:$B,2,FALSE)</f>
        <v>REP</v>
      </c>
      <c r="D1615" s="83" t="s">
        <v>262</v>
      </c>
      <c r="E1615" s="85" t="s">
        <v>25</v>
      </c>
      <c r="F1615" s="83">
        <v>20</v>
      </c>
      <c r="G1615" s="12">
        <v>1176</v>
      </c>
      <c r="H1615" s="32" t="s">
        <v>47</v>
      </c>
      <c r="I1615" s="12" t="s">
        <v>32</v>
      </c>
      <c r="J1615" s="46">
        <v>0</v>
      </c>
      <c r="K1615" s="45">
        <f t="shared" si="90"/>
        <v>1176</v>
      </c>
      <c r="L1615" s="82" t="s">
        <v>263</v>
      </c>
      <c r="M1615" s="84">
        <v>45657</v>
      </c>
      <c r="N1615" s="68">
        <f t="shared" si="89"/>
        <v>0</v>
      </c>
      <c r="O1615" s="85" t="s">
        <v>247</v>
      </c>
      <c r="P1615" s="86" t="s">
        <v>206</v>
      </c>
      <c r="Q1615" s="86" t="s">
        <v>151</v>
      </c>
    </row>
    <row r="1616" spans="1:17" ht="15.75" x14ac:dyDescent="0.25">
      <c r="A1616" s="34" t="s">
        <v>246</v>
      </c>
      <c r="B1616" s="12" t="str">
        <f t="shared" si="88"/>
        <v>CaucedoAmsterdam40</v>
      </c>
      <c r="C1616" s="13" t="str">
        <f>VLOOKUP(D1616,[1]equiv!$A:$B,2,FALSE)</f>
        <v>REP</v>
      </c>
      <c r="D1616" s="83" t="s">
        <v>262</v>
      </c>
      <c r="E1616" s="85" t="s">
        <v>25</v>
      </c>
      <c r="F1616" s="83">
        <v>40</v>
      </c>
      <c r="G1616" s="12">
        <v>1436</v>
      </c>
      <c r="H1616" s="32" t="s">
        <v>47</v>
      </c>
      <c r="I1616" s="12" t="s">
        <v>32</v>
      </c>
      <c r="J1616" s="46">
        <v>0</v>
      </c>
      <c r="K1616" s="45">
        <f t="shared" si="90"/>
        <v>1436</v>
      </c>
      <c r="L1616" s="82" t="s">
        <v>263</v>
      </c>
      <c r="M1616" s="84">
        <v>45657</v>
      </c>
      <c r="N1616" s="68">
        <f t="shared" si="89"/>
        <v>0</v>
      </c>
      <c r="O1616" s="85" t="s">
        <v>247</v>
      </c>
      <c r="P1616" s="86" t="s">
        <v>206</v>
      </c>
      <c r="Q1616" s="86" t="s">
        <v>151</v>
      </c>
    </row>
    <row r="1617" spans="1:17" ht="15.75" x14ac:dyDescent="0.25">
      <c r="A1617" s="34" t="s">
        <v>246</v>
      </c>
      <c r="B1617" s="12" t="str">
        <f t="shared" si="88"/>
        <v>CaucedoAntwerp20</v>
      </c>
      <c r="C1617" s="13" t="str">
        <f>VLOOKUP(D1617,[1]equiv!$A:$B,2,FALSE)</f>
        <v>REP</v>
      </c>
      <c r="D1617" s="83" t="s">
        <v>262</v>
      </c>
      <c r="E1617" s="82" t="s">
        <v>19</v>
      </c>
      <c r="F1617" s="83">
        <v>20</v>
      </c>
      <c r="G1617" s="12">
        <v>938</v>
      </c>
      <c r="H1617" s="32" t="s">
        <v>47</v>
      </c>
      <c r="I1617" s="12" t="s">
        <v>32</v>
      </c>
      <c r="J1617" s="46">
        <v>0</v>
      </c>
      <c r="K1617" s="45">
        <f t="shared" si="90"/>
        <v>938</v>
      </c>
      <c r="L1617" s="82" t="s">
        <v>174</v>
      </c>
      <c r="M1617" s="84">
        <v>45657</v>
      </c>
      <c r="N1617" s="68">
        <f t="shared" si="89"/>
        <v>0</v>
      </c>
      <c r="O1617" s="85" t="s">
        <v>247</v>
      </c>
      <c r="P1617" s="86" t="s">
        <v>161</v>
      </c>
      <c r="Q1617" s="86" t="s">
        <v>151</v>
      </c>
    </row>
    <row r="1618" spans="1:17" ht="15.75" x14ac:dyDescent="0.25">
      <c r="A1618" s="34" t="s">
        <v>246</v>
      </c>
      <c r="B1618" s="12" t="str">
        <f t="shared" si="88"/>
        <v>CaucedoAntwerp40</v>
      </c>
      <c r="C1618" s="13" t="str">
        <f>VLOOKUP(D1618,[1]equiv!$A:$B,2,FALSE)</f>
        <v>REP</v>
      </c>
      <c r="D1618" s="83" t="s">
        <v>262</v>
      </c>
      <c r="E1618" s="82" t="s">
        <v>19</v>
      </c>
      <c r="F1618" s="83">
        <v>40</v>
      </c>
      <c r="G1618" s="12">
        <v>1121</v>
      </c>
      <c r="H1618" s="32" t="s">
        <v>47</v>
      </c>
      <c r="I1618" s="12" t="s">
        <v>32</v>
      </c>
      <c r="J1618" s="46">
        <v>0</v>
      </c>
      <c r="K1618" s="45">
        <f t="shared" si="90"/>
        <v>1121</v>
      </c>
      <c r="L1618" s="82" t="s">
        <v>174</v>
      </c>
      <c r="M1618" s="84">
        <v>45657</v>
      </c>
      <c r="N1618" s="68">
        <f t="shared" si="89"/>
        <v>0</v>
      </c>
      <c r="O1618" s="85" t="s">
        <v>247</v>
      </c>
      <c r="P1618" s="86" t="s">
        <v>161</v>
      </c>
      <c r="Q1618" s="86" t="s">
        <v>151</v>
      </c>
    </row>
    <row r="1619" spans="1:17" ht="15.75" x14ac:dyDescent="0.25">
      <c r="A1619" s="34" t="s">
        <v>246</v>
      </c>
      <c r="B1619" s="12" t="str">
        <f t="shared" si="88"/>
        <v>CaucedoBarcelona20</v>
      </c>
      <c r="C1619" s="13" t="str">
        <f>VLOOKUP(D1619,[1]equiv!$A:$B,2,FALSE)</f>
        <v>REP</v>
      </c>
      <c r="D1619" s="83" t="s">
        <v>262</v>
      </c>
      <c r="E1619" s="82" t="s">
        <v>23</v>
      </c>
      <c r="F1619" s="83">
        <v>20</v>
      </c>
      <c r="G1619" s="12">
        <v>1134</v>
      </c>
      <c r="H1619" s="32" t="s">
        <v>47</v>
      </c>
      <c r="I1619" s="12" t="s">
        <v>32</v>
      </c>
      <c r="J1619" s="46">
        <v>0</v>
      </c>
      <c r="K1619" s="45">
        <f t="shared" si="90"/>
        <v>1134</v>
      </c>
      <c r="L1619" s="82" t="s">
        <v>148</v>
      </c>
      <c r="M1619" s="84">
        <v>45657</v>
      </c>
      <c r="N1619" s="68">
        <f t="shared" si="89"/>
        <v>0</v>
      </c>
      <c r="O1619" s="85" t="s">
        <v>247</v>
      </c>
      <c r="P1619" s="86" t="s">
        <v>137</v>
      </c>
      <c r="Q1619" s="86" t="s">
        <v>163</v>
      </c>
    </row>
    <row r="1620" spans="1:17" ht="15.75" x14ac:dyDescent="0.25">
      <c r="A1620" s="34" t="s">
        <v>246</v>
      </c>
      <c r="B1620" s="12" t="str">
        <f t="shared" si="88"/>
        <v>CaucedoBarcelona40</v>
      </c>
      <c r="C1620" s="13" t="str">
        <f>VLOOKUP(D1620,[1]equiv!$A:$B,2,FALSE)</f>
        <v>REP</v>
      </c>
      <c r="D1620" s="83" t="s">
        <v>262</v>
      </c>
      <c r="E1620" s="82" t="s">
        <v>23</v>
      </c>
      <c r="F1620" s="83">
        <v>40</v>
      </c>
      <c r="G1620" s="12">
        <v>1833</v>
      </c>
      <c r="H1620" s="32" t="s">
        <v>47</v>
      </c>
      <c r="I1620" s="12" t="s">
        <v>32</v>
      </c>
      <c r="J1620" s="46">
        <v>0</v>
      </c>
      <c r="K1620" s="45">
        <f t="shared" si="90"/>
        <v>1833</v>
      </c>
      <c r="L1620" s="82" t="s">
        <v>148</v>
      </c>
      <c r="M1620" s="84">
        <v>45657</v>
      </c>
      <c r="N1620" s="68">
        <f t="shared" si="89"/>
        <v>0</v>
      </c>
      <c r="O1620" s="85" t="s">
        <v>247</v>
      </c>
      <c r="P1620" s="86" t="s">
        <v>137</v>
      </c>
      <c r="Q1620" s="86" t="s">
        <v>163</v>
      </c>
    </row>
    <row r="1621" spans="1:17" ht="15.75" x14ac:dyDescent="0.25">
      <c r="A1621" s="34" t="s">
        <v>246</v>
      </c>
      <c r="B1621" s="12" t="str">
        <f t="shared" ref="B1621:B1684" si="91">+D1621&amp;E1621&amp;F1621</f>
        <v>CaucedoBatam40</v>
      </c>
      <c r="C1621" s="13" t="str">
        <f>VLOOKUP(D1621,[1]equiv!$A:$B,2,FALSE)</f>
        <v>REP</v>
      </c>
      <c r="D1621" s="83" t="s">
        <v>262</v>
      </c>
      <c r="E1621" s="82" t="s">
        <v>36</v>
      </c>
      <c r="F1621" s="83">
        <v>40</v>
      </c>
      <c r="G1621" s="12">
        <v>1679</v>
      </c>
      <c r="H1621" s="32" t="s">
        <v>47</v>
      </c>
      <c r="I1621" s="12" t="s">
        <v>32</v>
      </c>
      <c r="J1621" s="46">
        <v>0</v>
      </c>
      <c r="K1621" s="45">
        <f t="shared" si="90"/>
        <v>1679</v>
      </c>
      <c r="L1621" s="82" t="s">
        <v>264</v>
      </c>
      <c r="M1621" s="84">
        <v>45657</v>
      </c>
      <c r="N1621" s="68">
        <f t="shared" si="89"/>
        <v>0</v>
      </c>
      <c r="O1621" s="85" t="s">
        <v>247</v>
      </c>
      <c r="P1621" s="86" t="s">
        <v>137</v>
      </c>
      <c r="Q1621" s="86" t="s">
        <v>163</v>
      </c>
    </row>
    <row r="1622" spans="1:17" ht="15.75" x14ac:dyDescent="0.25">
      <c r="A1622" s="34" t="s">
        <v>246</v>
      </c>
      <c r="B1622" s="12" t="str">
        <f t="shared" si="91"/>
        <v>CaucedoHamburg20</v>
      </c>
      <c r="C1622" s="13" t="str">
        <f>VLOOKUP(D1622,[1]equiv!$A:$B,2,FALSE)</f>
        <v>REP</v>
      </c>
      <c r="D1622" s="83" t="s">
        <v>262</v>
      </c>
      <c r="E1622" s="82" t="s">
        <v>29</v>
      </c>
      <c r="F1622" s="83">
        <v>20</v>
      </c>
      <c r="G1622" s="12">
        <v>938</v>
      </c>
      <c r="H1622" s="32" t="s">
        <v>47</v>
      </c>
      <c r="I1622" s="12" t="s">
        <v>32</v>
      </c>
      <c r="J1622" s="46">
        <v>0</v>
      </c>
      <c r="K1622" s="45">
        <f t="shared" si="90"/>
        <v>938</v>
      </c>
      <c r="L1622" s="82" t="s">
        <v>201</v>
      </c>
      <c r="M1622" s="84">
        <v>45657</v>
      </c>
      <c r="N1622" s="68">
        <f t="shared" si="89"/>
        <v>0</v>
      </c>
      <c r="O1622" s="85" t="s">
        <v>247</v>
      </c>
      <c r="P1622" s="86" t="s">
        <v>192</v>
      </c>
      <c r="Q1622" s="86" t="s">
        <v>151</v>
      </c>
    </row>
    <row r="1623" spans="1:17" ht="15.75" x14ac:dyDescent="0.25">
      <c r="A1623" s="34" t="s">
        <v>246</v>
      </c>
      <c r="B1623" s="12" t="str">
        <f t="shared" si="91"/>
        <v>CaucedoHamburg40</v>
      </c>
      <c r="C1623" s="13" t="str">
        <f>VLOOKUP(D1623,[1]equiv!$A:$B,2,FALSE)</f>
        <v>REP</v>
      </c>
      <c r="D1623" s="83" t="s">
        <v>262</v>
      </c>
      <c r="E1623" s="82" t="s">
        <v>29</v>
      </c>
      <c r="F1623" s="83">
        <v>40</v>
      </c>
      <c r="G1623" s="12">
        <v>1121</v>
      </c>
      <c r="H1623" s="32" t="s">
        <v>47</v>
      </c>
      <c r="I1623" s="12" t="s">
        <v>32</v>
      </c>
      <c r="J1623" s="46">
        <v>0</v>
      </c>
      <c r="K1623" s="45">
        <f t="shared" si="90"/>
        <v>1121</v>
      </c>
      <c r="L1623" s="82" t="s">
        <v>201</v>
      </c>
      <c r="M1623" s="84">
        <v>45657</v>
      </c>
      <c r="N1623" s="68">
        <f t="shared" si="89"/>
        <v>0</v>
      </c>
      <c r="O1623" s="85" t="s">
        <v>247</v>
      </c>
      <c r="P1623" s="86" t="s">
        <v>192</v>
      </c>
      <c r="Q1623" s="86" t="s">
        <v>151</v>
      </c>
    </row>
    <row r="1624" spans="1:17" ht="15.75" x14ac:dyDescent="0.25">
      <c r="A1624" s="34" t="s">
        <v>246</v>
      </c>
      <c r="B1624" s="12" t="str">
        <f t="shared" si="91"/>
        <v>CaucedoJakarta20</v>
      </c>
      <c r="C1624" s="13" t="str">
        <f>VLOOKUP(D1624,[1]equiv!$A:$B,2,FALSE)</f>
        <v>REP</v>
      </c>
      <c r="D1624" s="83" t="s">
        <v>262</v>
      </c>
      <c r="E1624" s="82" t="s">
        <v>114</v>
      </c>
      <c r="F1624" s="83">
        <v>20</v>
      </c>
      <c r="G1624" s="12">
        <v>602</v>
      </c>
      <c r="H1624" s="32" t="s">
        <v>47</v>
      </c>
      <c r="I1624" s="12" t="s">
        <v>32</v>
      </c>
      <c r="J1624" s="46">
        <v>0</v>
      </c>
      <c r="K1624" s="45">
        <f t="shared" si="90"/>
        <v>602</v>
      </c>
      <c r="L1624" s="82" t="s">
        <v>221</v>
      </c>
      <c r="M1624" s="84">
        <v>45657</v>
      </c>
      <c r="N1624" s="68">
        <f t="shared" si="89"/>
        <v>0</v>
      </c>
      <c r="O1624" s="85" t="s">
        <v>247</v>
      </c>
      <c r="P1624" s="86" t="s">
        <v>137</v>
      </c>
      <c r="Q1624" s="86" t="s">
        <v>163</v>
      </c>
    </row>
    <row r="1625" spans="1:17" ht="15.75" x14ac:dyDescent="0.25">
      <c r="A1625" s="34" t="s">
        <v>246</v>
      </c>
      <c r="B1625" s="12" t="str">
        <f t="shared" si="91"/>
        <v>CaucedoJakarta40</v>
      </c>
      <c r="C1625" s="13" t="str">
        <f>VLOOKUP(D1625,[1]equiv!$A:$B,2,FALSE)</f>
        <v>REP</v>
      </c>
      <c r="D1625" s="83" t="s">
        <v>262</v>
      </c>
      <c r="E1625" s="82" t="s">
        <v>114</v>
      </c>
      <c r="F1625" s="83">
        <v>40</v>
      </c>
      <c r="G1625" s="12">
        <v>624</v>
      </c>
      <c r="H1625" s="32" t="s">
        <v>47</v>
      </c>
      <c r="I1625" s="12" t="s">
        <v>32</v>
      </c>
      <c r="J1625" s="46">
        <v>0</v>
      </c>
      <c r="K1625" s="45">
        <f t="shared" si="90"/>
        <v>624</v>
      </c>
      <c r="L1625" s="82" t="s">
        <v>221</v>
      </c>
      <c r="M1625" s="84">
        <v>45657</v>
      </c>
      <c r="N1625" s="68">
        <f t="shared" si="89"/>
        <v>0</v>
      </c>
      <c r="O1625" s="85" t="s">
        <v>247</v>
      </c>
      <c r="P1625" s="86" t="s">
        <v>137</v>
      </c>
      <c r="Q1625" s="86" t="s">
        <v>163</v>
      </c>
    </row>
    <row r="1626" spans="1:17" ht="15.75" x14ac:dyDescent="0.25">
      <c r="A1626" s="34" t="s">
        <v>246</v>
      </c>
      <c r="B1626" s="12" t="str">
        <f t="shared" si="91"/>
        <v>CaucedoPasir Gudang40</v>
      </c>
      <c r="C1626" s="13" t="str">
        <f>VLOOKUP(D1626,[1]equiv!$A:$B,2,FALSE)</f>
        <v>REP</v>
      </c>
      <c r="D1626" s="83" t="s">
        <v>262</v>
      </c>
      <c r="E1626" s="82" t="s">
        <v>38</v>
      </c>
      <c r="F1626" s="83">
        <v>40</v>
      </c>
      <c r="G1626" s="12">
        <v>878</v>
      </c>
      <c r="H1626" s="32" t="s">
        <v>47</v>
      </c>
      <c r="I1626" s="12" t="s">
        <v>32</v>
      </c>
      <c r="J1626" s="46">
        <v>0</v>
      </c>
      <c r="K1626" s="45">
        <f t="shared" si="90"/>
        <v>878</v>
      </c>
      <c r="L1626" s="82" t="s">
        <v>265</v>
      </c>
      <c r="M1626" s="84">
        <v>45657</v>
      </c>
      <c r="N1626" s="68">
        <f t="shared" si="89"/>
        <v>0</v>
      </c>
      <c r="O1626" s="85" t="s">
        <v>247</v>
      </c>
      <c r="P1626" s="86" t="s">
        <v>137</v>
      </c>
      <c r="Q1626" s="86" t="s">
        <v>163</v>
      </c>
    </row>
    <row r="1627" spans="1:17" ht="15.75" x14ac:dyDescent="0.25">
      <c r="A1627" s="34" t="s">
        <v>246</v>
      </c>
      <c r="B1627" s="12" t="str">
        <f t="shared" si="91"/>
        <v>CaucedoPTP40</v>
      </c>
      <c r="C1627" s="13" t="str">
        <f>VLOOKUP(D1627,[1]equiv!$A:$B,2,FALSE)</f>
        <v>REP</v>
      </c>
      <c r="D1627" s="83" t="s">
        <v>262</v>
      </c>
      <c r="E1627" s="85" t="s">
        <v>41</v>
      </c>
      <c r="F1627" s="83">
        <v>40</v>
      </c>
      <c r="G1627" s="12">
        <v>678</v>
      </c>
      <c r="H1627" s="32" t="s">
        <v>47</v>
      </c>
      <c r="I1627" s="12" t="s">
        <v>32</v>
      </c>
      <c r="J1627" s="46">
        <v>0</v>
      </c>
      <c r="K1627" s="45">
        <f t="shared" si="90"/>
        <v>678</v>
      </c>
      <c r="L1627" s="82" t="s">
        <v>214</v>
      </c>
      <c r="M1627" s="84">
        <v>45657</v>
      </c>
      <c r="N1627" s="68">
        <f t="shared" si="89"/>
        <v>0</v>
      </c>
      <c r="O1627" s="85" t="s">
        <v>247</v>
      </c>
      <c r="P1627" s="86" t="s">
        <v>137</v>
      </c>
      <c r="Q1627" s="86" t="s">
        <v>163</v>
      </c>
    </row>
    <row r="1628" spans="1:17" ht="15.75" x14ac:dyDescent="0.25">
      <c r="A1628" s="34" t="s">
        <v>246</v>
      </c>
      <c r="B1628" s="12" t="str">
        <f t="shared" si="91"/>
        <v>CaucedoSurabaya40</v>
      </c>
      <c r="C1628" s="13" t="str">
        <f>VLOOKUP(D1628,[1]equiv!$A:$B,2,FALSE)</f>
        <v>REP</v>
      </c>
      <c r="D1628" s="83" t="s">
        <v>262</v>
      </c>
      <c r="E1628" s="85" t="s">
        <v>40</v>
      </c>
      <c r="F1628" s="83">
        <v>40</v>
      </c>
      <c r="G1628" s="12">
        <v>674</v>
      </c>
      <c r="H1628" s="32" t="s">
        <v>47</v>
      </c>
      <c r="I1628" s="12" t="s">
        <v>32</v>
      </c>
      <c r="J1628" s="46">
        <v>0</v>
      </c>
      <c r="K1628" s="45">
        <f t="shared" si="90"/>
        <v>674</v>
      </c>
      <c r="L1628" s="82" t="s">
        <v>266</v>
      </c>
      <c r="M1628" s="84">
        <v>45657</v>
      </c>
      <c r="N1628" s="68">
        <f t="shared" ref="N1628:N1691" si="92">IF(H1628="not included",0,1)</f>
        <v>0</v>
      </c>
      <c r="O1628" s="85" t="s">
        <v>247</v>
      </c>
      <c r="P1628" s="86" t="s">
        <v>137</v>
      </c>
      <c r="Q1628" s="86" t="s">
        <v>163</v>
      </c>
    </row>
    <row r="1629" spans="1:17" ht="15.75" x14ac:dyDescent="0.25">
      <c r="A1629" s="34" t="s">
        <v>246</v>
      </c>
      <c r="B1629" s="12" t="str">
        <f t="shared" si="91"/>
        <v>CaucedoTallinn20</v>
      </c>
      <c r="C1629" s="13" t="str">
        <f>VLOOKUP(D1629,[1]equiv!$A:$B,2,FALSE)</f>
        <v>REP</v>
      </c>
      <c r="D1629" s="83" t="s">
        <v>262</v>
      </c>
      <c r="E1629" s="82" t="s">
        <v>194</v>
      </c>
      <c r="F1629" s="83">
        <v>20</v>
      </c>
      <c r="G1629" s="12">
        <v>1023</v>
      </c>
      <c r="H1629" s="32" t="s">
        <v>47</v>
      </c>
      <c r="I1629" s="12" t="s">
        <v>32</v>
      </c>
      <c r="J1629" s="46">
        <v>0</v>
      </c>
      <c r="K1629" s="45">
        <f t="shared" ref="K1629:K1692" si="93">+IF(H1629="not included",G1629,G1629+H1629)</f>
        <v>1023</v>
      </c>
      <c r="L1629" s="82" t="s">
        <v>158</v>
      </c>
      <c r="M1629" s="84">
        <v>45657</v>
      </c>
      <c r="N1629" s="68">
        <f t="shared" si="92"/>
        <v>0</v>
      </c>
      <c r="O1629" s="85" t="s">
        <v>247</v>
      </c>
      <c r="P1629" s="86" t="s">
        <v>257</v>
      </c>
      <c r="Q1629" s="86" t="s">
        <v>256</v>
      </c>
    </row>
    <row r="1630" spans="1:17" ht="15.75" x14ac:dyDescent="0.25">
      <c r="A1630" s="34" t="s">
        <v>246</v>
      </c>
      <c r="B1630" s="12" t="str">
        <f t="shared" si="91"/>
        <v>CaucedoTallinn40</v>
      </c>
      <c r="C1630" s="13" t="str">
        <f>VLOOKUP(D1630,[1]equiv!$A:$B,2,FALSE)</f>
        <v>REP</v>
      </c>
      <c r="D1630" s="83" t="s">
        <v>262</v>
      </c>
      <c r="E1630" s="82" t="s">
        <v>194</v>
      </c>
      <c r="F1630" s="83">
        <v>40</v>
      </c>
      <c r="G1630" s="12">
        <v>1231</v>
      </c>
      <c r="H1630" s="32" t="s">
        <v>47</v>
      </c>
      <c r="I1630" s="12" t="s">
        <v>32</v>
      </c>
      <c r="J1630" s="46">
        <v>0</v>
      </c>
      <c r="K1630" s="45">
        <f t="shared" si="93"/>
        <v>1231</v>
      </c>
      <c r="L1630" s="82" t="s">
        <v>158</v>
      </c>
      <c r="M1630" s="84">
        <v>45657</v>
      </c>
      <c r="N1630" s="68">
        <f t="shared" si="92"/>
        <v>0</v>
      </c>
      <c r="O1630" s="85" t="s">
        <v>247</v>
      </c>
      <c r="P1630" s="86" t="s">
        <v>257</v>
      </c>
      <c r="Q1630" s="86" t="s">
        <v>256</v>
      </c>
    </row>
    <row r="1631" spans="1:17" ht="15.75" x14ac:dyDescent="0.25">
      <c r="A1631" s="34" t="s">
        <v>246</v>
      </c>
      <c r="B1631" s="12" t="str">
        <f t="shared" si="91"/>
        <v>CaucedoValencia20</v>
      </c>
      <c r="C1631" s="13" t="str">
        <f>VLOOKUP(D1631,[1]equiv!$A:$B,2,FALSE)</f>
        <v>REP</v>
      </c>
      <c r="D1631" s="83" t="s">
        <v>262</v>
      </c>
      <c r="E1631" s="82" t="s">
        <v>35</v>
      </c>
      <c r="F1631" s="83">
        <v>20</v>
      </c>
      <c r="G1631" s="12">
        <v>1099</v>
      </c>
      <c r="H1631" s="32" t="s">
        <v>47</v>
      </c>
      <c r="I1631" s="12" t="s">
        <v>32</v>
      </c>
      <c r="J1631" s="46">
        <v>0</v>
      </c>
      <c r="K1631" s="45">
        <f t="shared" si="93"/>
        <v>1099</v>
      </c>
      <c r="L1631" s="82" t="s">
        <v>145</v>
      </c>
      <c r="M1631" s="84">
        <v>45657</v>
      </c>
      <c r="N1631" s="68">
        <f t="shared" si="92"/>
        <v>0</v>
      </c>
      <c r="O1631" s="85" t="s">
        <v>247</v>
      </c>
      <c r="P1631" s="86" t="s">
        <v>137</v>
      </c>
      <c r="Q1631" s="86" t="s">
        <v>163</v>
      </c>
    </row>
    <row r="1632" spans="1:17" ht="15.75" x14ac:dyDescent="0.25">
      <c r="A1632" s="34" t="s">
        <v>246</v>
      </c>
      <c r="B1632" s="12" t="str">
        <f t="shared" si="91"/>
        <v>CaucedoValencia40</v>
      </c>
      <c r="C1632" s="13" t="str">
        <f>VLOOKUP(D1632,[1]equiv!$A:$B,2,FALSE)</f>
        <v>REP</v>
      </c>
      <c r="D1632" s="83" t="s">
        <v>262</v>
      </c>
      <c r="E1632" s="82" t="s">
        <v>35</v>
      </c>
      <c r="F1632" s="83">
        <v>40</v>
      </c>
      <c r="G1632" s="12">
        <v>1783</v>
      </c>
      <c r="H1632" s="32" t="s">
        <v>47</v>
      </c>
      <c r="I1632" s="12" t="s">
        <v>32</v>
      </c>
      <c r="J1632" s="46">
        <v>0</v>
      </c>
      <c r="K1632" s="45">
        <f t="shared" si="93"/>
        <v>1783</v>
      </c>
      <c r="L1632" s="82" t="s">
        <v>145</v>
      </c>
      <c r="M1632" s="84">
        <v>45657</v>
      </c>
      <c r="N1632" s="68">
        <f t="shared" si="92"/>
        <v>0</v>
      </c>
      <c r="O1632" s="85" t="s">
        <v>247</v>
      </c>
      <c r="P1632" s="86" t="s">
        <v>137</v>
      </c>
      <c r="Q1632" s="86" t="s">
        <v>163</v>
      </c>
    </row>
    <row r="1633" spans="1:17" ht="15.75" x14ac:dyDescent="0.25">
      <c r="A1633" s="34" t="s">
        <v>246</v>
      </c>
      <c r="B1633" s="12" t="str">
        <f t="shared" si="91"/>
        <v>ConakryAmsterdam20</v>
      </c>
      <c r="C1633" s="13" t="str">
        <f>VLOOKUP(D1633,[1]equiv!$A:$B,2,FALSE)</f>
        <v>GUI</v>
      </c>
      <c r="D1633" s="81" t="s">
        <v>120</v>
      </c>
      <c r="E1633" s="82" t="s">
        <v>25</v>
      </c>
      <c r="F1633" s="83">
        <v>20</v>
      </c>
      <c r="G1633" s="12">
        <v>1465</v>
      </c>
      <c r="H1633" s="32" t="s">
        <v>47</v>
      </c>
      <c r="I1633" s="12" t="s">
        <v>20</v>
      </c>
      <c r="J1633" s="46">
        <v>0</v>
      </c>
      <c r="K1633" s="45">
        <f t="shared" si="93"/>
        <v>1465</v>
      </c>
      <c r="L1633" s="82" t="s">
        <v>171</v>
      </c>
      <c r="M1633" s="84">
        <v>45657</v>
      </c>
      <c r="N1633" s="68">
        <f t="shared" si="92"/>
        <v>0</v>
      </c>
      <c r="O1633" s="85" t="s">
        <v>247</v>
      </c>
      <c r="P1633" s="86" t="s">
        <v>206</v>
      </c>
      <c r="Q1633" s="86" t="s">
        <v>151</v>
      </c>
    </row>
    <row r="1634" spans="1:17" ht="15.75" x14ac:dyDescent="0.25">
      <c r="A1634" s="34" t="s">
        <v>246</v>
      </c>
      <c r="B1634" s="12" t="str">
        <f t="shared" si="91"/>
        <v>ConakryAmsterdam40</v>
      </c>
      <c r="C1634" s="13" t="str">
        <f>VLOOKUP(D1634,[1]equiv!$A:$B,2,FALSE)</f>
        <v>GUI</v>
      </c>
      <c r="D1634" s="81" t="s">
        <v>120</v>
      </c>
      <c r="E1634" s="82" t="s">
        <v>25</v>
      </c>
      <c r="F1634" s="83">
        <v>40</v>
      </c>
      <c r="G1634" s="12">
        <v>1327</v>
      </c>
      <c r="H1634" s="32" t="s">
        <v>47</v>
      </c>
      <c r="I1634" s="12" t="s">
        <v>20</v>
      </c>
      <c r="J1634" s="46">
        <v>0</v>
      </c>
      <c r="K1634" s="45">
        <f t="shared" si="93"/>
        <v>1327</v>
      </c>
      <c r="L1634" s="82" t="s">
        <v>171</v>
      </c>
      <c r="M1634" s="84">
        <v>45657</v>
      </c>
      <c r="N1634" s="68">
        <f t="shared" si="92"/>
        <v>0</v>
      </c>
      <c r="O1634" s="85" t="s">
        <v>247</v>
      </c>
      <c r="P1634" s="86" t="s">
        <v>206</v>
      </c>
      <c r="Q1634" s="86" t="s">
        <v>151</v>
      </c>
    </row>
    <row r="1635" spans="1:17" ht="15.75" x14ac:dyDescent="0.25">
      <c r="A1635" s="34" t="s">
        <v>246</v>
      </c>
      <c r="B1635" s="12" t="str">
        <f t="shared" si="91"/>
        <v>ConakryAntwerp20</v>
      </c>
      <c r="C1635" s="13" t="str">
        <f>VLOOKUP(D1635,[1]equiv!$A:$B,2,FALSE)</f>
        <v>GUI</v>
      </c>
      <c r="D1635" s="81" t="s">
        <v>120</v>
      </c>
      <c r="E1635" s="82" t="s">
        <v>19</v>
      </c>
      <c r="F1635" s="83">
        <v>20</v>
      </c>
      <c r="G1635" s="12">
        <v>1243</v>
      </c>
      <c r="H1635" s="32" t="s">
        <v>47</v>
      </c>
      <c r="I1635" s="12" t="s">
        <v>20</v>
      </c>
      <c r="J1635" s="46">
        <v>0</v>
      </c>
      <c r="K1635" s="45">
        <f t="shared" si="93"/>
        <v>1243</v>
      </c>
      <c r="L1635" s="82" t="s">
        <v>171</v>
      </c>
      <c r="M1635" s="84">
        <v>45657</v>
      </c>
      <c r="N1635" s="68">
        <f t="shared" si="92"/>
        <v>0</v>
      </c>
      <c r="O1635" s="85" t="s">
        <v>247</v>
      </c>
      <c r="P1635" s="86" t="s">
        <v>161</v>
      </c>
      <c r="Q1635" s="86" t="s">
        <v>151</v>
      </c>
    </row>
    <row r="1636" spans="1:17" ht="15.75" x14ac:dyDescent="0.25">
      <c r="A1636" s="34" t="s">
        <v>246</v>
      </c>
      <c r="B1636" s="12" t="str">
        <f t="shared" si="91"/>
        <v>ConakryAntwerp40</v>
      </c>
      <c r="C1636" s="13" t="str">
        <f>VLOOKUP(D1636,[1]equiv!$A:$B,2,FALSE)</f>
        <v>GUI</v>
      </c>
      <c r="D1636" s="81" t="s">
        <v>120</v>
      </c>
      <c r="E1636" s="82" t="s">
        <v>19</v>
      </c>
      <c r="F1636" s="83">
        <v>40</v>
      </c>
      <c r="G1636" s="12">
        <v>1092</v>
      </c>
      <c r="H1636" s="32" t="s">
        <v>47</v>
      </c>
      <c r="I1636" s="12" t="s">
        <v>20</v>
      </c>
      <c r="J1636" s="46">
        <v>0</v>
      </c>
      <c r="K1636" s="45">
        <f t="shared" si="93"/>
        <v>1092</v>
      </c>
      <c r="L1636" s="82" t="s">
        <v>171</v>
      </c>
      <c r="M1636" s="84">
        <v>45657</v>
      </c>
      <c r="N1636" s="68">
        <f t="shared" si="92"/>
        <v>0</v>
      </c>
      <c r="O1636" s="85" t="s">
        <v>247</v>
      </c>
      <c r="P1636" s="86" t="s">
        <v>161</v>
      </c>
      <c r="Q1636" s="86" t="s">
        <v>151</v>
      </c>
    </row>
    <row r="1637" spans="1:17" ht="15.75" x14ac:dyDescent="0.25">
      <c r="A1637" s="34" t="s">
        <v>246</v>
      </c>
      <c r="B1637" s="12" t="str">
        <f t="shared" si="91"/>
        <v>ConakryHamburg20</v>
      </c>
      <c r="C1637" s="13" t="str">
        <f>VLOOKUP(D1637,[1]equiv!$A:$B,2,FALSE)</f>
        <v>GUI</v>
      </c>
      <c r="D1637" s="81" t="s">
        <v>120</v>
      </c>
      <c r="E1637" s="82" t="s">
        <v>29</v>
      </c>
      <c r="F1637" s="83">
        <v>20</v>
      </c>
      <c r="G1637" s="12">
        <v>1243</v>
      </c>
      <c r="H1637" s="32" t="s">
        <v>47</v>
      </c>
      <c r="I1637" s="12" t="s">
        <v>20</v>
      </c>
      <c r="J1637" s="46">
        <v>0</v>
      </c>
      <c r="K1637" s="45">
        <f t="shared" si="93"/>
        <v>1243</v>
      </c>
      <c r="L1637" s="82" t="s">
        <v>267</v>
      </c>
      <c r="M1637" s="84">
        <v>45657</v>
      </c>
      <c r="N1637" s="68">
        <f t="shared" si="92"/>
        <v>0</v>
      </c>
      <c r="O1637" s="85" t="s">
        <v>247</v>
      </c>
      <c r="P1637" s="86" t="s">
        <v>192</v>
      </c>
      <c r="Q1637" s="86" t="s">
        <v>151</v>
      </c>
    </row>
    <row r="1638" spans="1:17" ht="15.75" x14ac:dyDescent="0.25">
      <c r="A1638" s="34" t="s">
        <v>246</v>
      </c>
      <c r="B1638" s="12" t="str">
        <f t="shared" si="91"/>
        <v>ConakryHamburg40</v>
      </c>
      <c r="C1638" s="13" t="str">
        <f>VLOOKUP(D1638,[1]equiv!$A:$B,2,FALSE)</f>
        <v>GUI</v>
      </c>
      <c r="D1638" s="81" t="s">
        <v>120</v>
      </c>
      <c r="E1638" s="82" t="s">
        <v>29</v>
      </c>
      <c r="F1638" s="83">
        <v>40</v>
      </c>
      <c r="G1638" s="12">
        <v>1092</v>
      </c>
      <c r="H1638" s="32" t="s">
        <v>47</v>
      </c>
      <c r="I1638" s="12" t="s">
        <v>20</v>
      </c>
      <c r="J1638" s="46">
        <v>0</v>
      </c>
      <c r="K1638" s="45">
        <f t="shared" si="93"/>
        <v>1092</v>
      </c>
      <c r="L1638" s="82" t="s">
        <v>267</v>
      </c>
      <c r="M1638" s="84">
        <v>45657</v>
      </c>
      <c r="N1638" s="68">
        <f t="shared" si="92"/>
        <v>0</v>
      </c>
      <c r="O1638" s="85" t="s">
        <v>247</v>
      </c>
      <c r="P1638" s="86" t="s">
        <v>192</v>
      </c>
      <c r="Q1638" s="86" t="s">
        <v>151</v>
      </c>
    </row>
    <row r="1639" spans="1:17" ht="15.75" x14ac:dyDescent="0.25">
      <c r="A1639" s="34" t="s">
        <v>246</v>
      </c>
      <c r="B1639" s="12" t="str">
        <f t="shared" si="91"/>
        <v>ConakryJakarta20</v>
      </c>
      <c r="C1639" s="13" t="str">
        <f>VLOOKUP(D1639,[1]equiv!$A:$B,2,FALSE)</f>
        <v>GUI</v>
      </c>
      <c r="D1639" s="81" t="s">
        <v>120</v>
      </c>
      <c r="E1639" s="82" t="s">
        <v>114</v>
      </c>
      <c r="F1639" s="83">
        <v>20</v>
      </c>
      <c r="G1639" s="12">
        <v>923</v>
      </c>
      <c r="H1639" s="32" t="s">
        <v>47</v>
      </c>
      <c r="I1639" s="12" t="s">
        <v>32</v>
      </c>
      <c r="J1639" s="46">
        <v>0</v>
      </c>
      <c r="K1639" s="45">
        <f t="shared" si="93"/>
        <v>923</v>
      </c>
      <c r="L1639" s="82" t="s">
        <v>229</v>
      </c>
      <c r="M1639" s="84">
        <v>45657</v>
      </c>
      <c r="N1639" s="68">
        <f t="shared" si="92"/>
        <v>0</v>
      </c>
      <c r="O1639" s="85" t="s">
        <v>247</v>
      </c>
      <c r="P1639" s="86" t="s">
        <v>137</v>
      </c>
      <c r="Q1639" s="86" t="s">
        <v>163</v>
      </c>
    </row>
    <row r="1640" spans="1:17" ht="15.75" x14ac:dyDescent="0.25">
      <c r="A1640" s="34" t="s">
        <v>246</v>
      </c>
      <c r="B1640" s="12" t="str">
        <f t="shared" si="91"/>
        <v>ConakryJakarta40</v>
      </c>
      <c r="C1640" s="13" t="str">
        <f>VLOOKUP(D1640,[1]equiv!$A:$B,2,FALSE)</f>
        <v>GUI</v>
      </c>
      <c r="D1640" s="81" t="s">
        <v>120</v>
      </c>
      <c r="E1640" s="82" t="s">
        <v>114</v>
      </c>
      <c r="F1640" s="83">
        <v>40</v>
      </c>
      <c r="G1640" s="12">
        <v>1202</v>
      </c>
      <c r="H1640" s="32" t="s">
        <v>47</v>
      </c>
      <c r="I1640" s="12" t="s">
        <v>32</v>
      </c>
      <c r="J1640" s="46">
        <v>0</v>
      </c>
      <c r="K1640" s="45">
        <f t="shared" si="93"/>
        <v>1202</v>
      </c>
      <c r="L1640" s="82" t="s">
        <v>229</v>
      </c>
      <c r="M1640" s="84">
        <v>45657</v>
      </c>
      <c r="N1640" s="68">
        <f t="shared" si="92"/>
        <v>0</v>
      </c>
      <c r="O1640" s="85" t="s">
        <v>247</v>
      </c>
      <c r="P1640" s="86" t="s">
        <v>137</v>
      </c>
      <c r="Q1640" s="86" t="s">
        <v>163</v>
      </c>
    </row>
    <row r="1641" spans="1:17" ht="15.75" x14ac:dyDescent="0.25">
      <c r="A1641" s="34" t="s">
        <v>246</v>
      </c>
      <c r="B1641" s="12" t="str">
        <f t="shared" si="91"/>
        <v>ConakryPasir Gudang40</v>
      </c>
      <c r="C1641" s="13" t="str">
        <f>VLOOKUP(D1641,[1]equiv!$A:$B,2,FALSE)</f>
        <v>GUI</v>
      </c>
      <c r="D1641" s="81" t="s">
        <v>120</v>
      </c>
      <c r="E1641" s="82" t="s">
        <v>38</v>
      </c>
      <c r="F1641" s="83">
        <v>40</v>
      </c>
      <c r="G1641" s="12">
        <v>1237</v>
      </c>
      <c r="H1641" s="32" t="s">
        <v>47</v>
      </c>
      <c r="I1641" s="12" t="s">
        <v>32</v>
      </c>
      <c r="J1641" s="46">
        <v>0</v>
      </c>
      <c r="K1641" s="45">
        <f t="shared" si="93"/>
        <v>1237</v>
      </c>
      <c r="L1641" s="82" t="s">
        <v>183</v>
      </c>
      <c r="M1641" s="84">
        <v>45657</v>
      </c>
      <c r="N1641" s="68">
        <f t="shared" si="92"/>
        <v>0</v>
      </c>
      <c r="O1641" s="85" t="s">
        <v>247</v>
      </c>
      <c r="P1641" s="86" t="s">
        <v>137</v>
      </c>
      <c r="Q1641" s="86" t="s">
        <v>163</v>
      </c>
    </row>
    <row r="1642" spans="1:17" ht="15.75" x14ac:dyDescent="0.25">
      <c r="A1642" s="34" t="s">
        <v>246</v>
      </c>
      <c r="B1642" s="12" t="str">
        <f t="shared" si="91"/>
        <v>ConakryPTP40</v>
      </c>
      <c r="C1642" s="13" t="str">
        <f>VLOOKUP(D1642,[1]equiv!$A:$B,2,FALSE)</f>
        <v>GUI</v>
      </c>
      <c r="D1642" s="81" t="s">
        <v>120</v>
      </c>
      <c r="E1642" s="82" t="s">
        <v>41</v>
      </c>
      <c r="F1642" s="83">
        <v>40</v>
      </c>
      <c r="G1642" s="12">
        <v>1237</v>
      </c>
      <c r="H1642" s="32" t="s">
        <v>47</v>
      </c>
      <c r="I1642" s="12" t="s">
        <v>32</v>
      </c>
      <c r="J1642" s="46">
        <v>0</v>
      </c>
      <c r="K1642" s="45">
        <f t="shared" si="93"/>
        <v>1237</v>
      </c>
      <c r="L1642" s="82" t="s">
        <v>180</v>
      </c>
      <c r="M1642" s="84">
        <v>45657</v>
      </c>
      <c r="N1642" s="68">
        <f t="shared" si="92"/>
        <v>0</v>
      </c>
      <c r="O1642" s="85" t="s">
        <v>247</v>
      </c>
      <c r="P1642" s="86" t="s">
        <v>137</v>
      </c>
      <c r="Q1642" s="86" t="s">
        <v>163</v>
      </c>
    </row>
    <row r="1643" spans="1:17" ht="15.75" x14ac:dyDescent="0.25">
      <c r="A1643" s="34" t="s">
        <v>246</v>
      </c>
      <c r="B1643" s="12" t="str">
        <f t="shared" si="91"/>
        <v>ConakryRotterdam20</v>
      </c>
      <c r="C1643" s="13" t="str">
        <f>VLOOKUP(D1643,[1]equiv!$A:$B,2,FALSE)</f>
        <v>GUI</v>
      </c>
      <c r="D1643" s="83" t="s">
        <v>120</v>
      </c>
      <c r="E1643" s="82" t="s">
        <v>34</v>
      </c>
      <c r="F1643" s="83">
        <v>20</v>
      </c>
      <c r="G1643" s="12">
        <v>1243</v>
      </c>
      <c r="H1643" s="32" t="s">
        <v>47</v>
      </c>
      <c r="I1643" s="12" t="s">
        <v>20</v>
      </c>
      <c r="J1643" s="46">
        <v>0</v>
      </c>
      <c r="K1643" s="45">
        <f t="shared" si="93"/>
        <v>1243</v>
      </c>
      <c r="L1643" s="82" t="s">
        <v>199</v>
      </c>
      <c r="M1643" s="84">
        <v>45657</v>
      </c>
      <c r="N1643" s="68">
        <f t="shared" si="92"/>
        <v>0</v>
      </c>
      <c r="O1643" s="85" t="s">
        <v>247</v>
      </c>
      <c r="P1643" s="86" t="s">
        <v>206</v>
      </c>
      <c r="Q1643" s="86" t="s">
        <v>151</v>
      </c>
    </row>
    <row r="1644" spans="1:17" ht="15.75" x14ac:dyDescent="0.25">
      <c r="A1644" s="34" t="s">
        <v>246</v>
      </c>
      <c r="B1644" s="12" t="str">
        <f t="shared" si="91"/>
        <v>ConakryRotterdam40</v>
      </c>
      <c r="C1644" s="13" t="str">
        <f>VLOOKUP(D1644,[1]equiv!$A:$B,2,FALSE)</f>
        <v>GUI</v>
      </c>
      <c r="D1644" s="83" t="s">
        <v>120</v>
      </c>
      <c r="E1644" s="82" t="s">
        <v>34</v>
      </c>
      <c r="F1644" s="83">
        <v>40</v>
      </c>
      <c r="G1644" s="12">
        <v>1774</v>
      </c>
      <c r="H1644" s="32" t="s">
        <v>47</v>
      </c>
      <c r="I1644" s="12" t="s">
        <v>20</v>
      </c>
      <c r="J1644" s="46">
        <v>0</v>
      </c>
      <c r="K1644" s="45">
        <f t="shared" si="93"/>
        <v>1774</v>
      </c>
      <c r="L1644" s="82" t="s">
        <v>199</v>
      </c>
      <c r="M1644" s="84">
        <v>45657</v>
      </c>
      <c r="N1644" s="68">
        <f t="shared" si="92"/>
        <v>0</v>
      </c>
      <c r="O1644" s="85" t="s">
        <v>247</v>
      </c>
      <c r="P1644" s="86" t="s">
        <v>206</v>
      </c>
      <c r="Q1644" s="86" t="s">
        <v>151</v>
      </c>
    </row>
    <row r="1645" spans="1:17" ht="15.75" x14ac:dyDescent="0.25">
      <c r="A1645" s="34" t="s">
        <v>246</v>
      </c>
      <c r="B1645" s="12" t="str">
        <f t="shared" si="91"/>
        <v>ConakrySurabaya40</v>
      </c>
      <c r="C1645" s="13" t="str">
        <f>VLOOKUP(D1645,[1]equiv!$A:$B,2,FALSE)</f>
        <v>GUI</v>
      </c>
      <c r="D1645" s="81" t="s">
        <v>120</v>
      </c>
      <c r="E1645" s="82" t="s">
        <v>40</v>
      </c>
      <c r="F1645" s="83">
        <v>40</v>
      </c>
      <c r="G1645" s="12">
        <v>1202</v>
      </c>
      <c r="H1645" s="32" t="s">
        <v>47</v>
      </c>
      <c r="I1645" s="12" t="s">
        <v>32</v>
      </c>
      <c r="J1645" s="46">
        <v>0</v>
      </c>
      <c r="K1645" s="45">
        <f t="shared" si="93"/>
        <v>1202</v>
      </c>
      <c r="L1645" s="82" t="s">
        <v>222</v>
      </c>
      <c r="M1645" s="84">
        <v>45657</v>
      </c>
      <c r="N1645" s="68">
        <f t="shared" si="92"/>
        <v>0</v>
      </c>
      <c r="O1645" s="85" t="s">
        <v>247</v>
      </c>
      <c r="P1645" s="86" t="s">
        <v>137</v>
      </c>
      <c r="Q1645" s="86" t="s">
        <v>163</v>
      </c>
    </row>
    <row r="1646" spans="1:17" ht="15.75" x14ac:dyDescent="0.25">
      <c r="A1646" s="34" t="s">
        <v>246</v>
      </c>
      <c r="B1646" s="12" t="str">
        <f t="shared" si="91"/>
        <v>ConakryTallinn20</v>
      </c>
      <c r="C1646" s="13" t="str">
        <f>VLOOKUP(D1646,[1]equiv!$A:$B,2,FALSE)</f>
        <v>GUI</v>
      </c>
      <c r="D1646" s="81" t="s">
        <v>120</v>
      </c>
      <c r="E1646" s="82" t="s">
        <v>194</v>
      </c>
      <c r="F1646" s="83">
        <v>20</v>
      </c>
      <c r="G1646" s="12">
        <v>1373</v>
      </c>
      <c r="H1646" s="32" t="s">
        <v>47</v>
      </c>
      <c r="I1646" s="12" t="s">
        <v>20</v>
      </c>
      <c r="J1646" s="46">
        <v>0</v>
      </c>
      <c r="K1646" s="45">
        <f t="shared" si="93"/>
        <v>1373</v>
      </c>
      <c r="L1646" s="82" t="s">
        <v>196</v>
      </c>
      <c r="M1646" s="84">
        <v>45657</v>
      </c>
      <c r="N1646" s="68">
        <f t="shared" si="92"/>
        <v>0</v>
      </c>
      <c r="O1646" s="85" t="s">
        <v>247</v>
      </c>
      <c r="P1646" s="86" t="s">
        <v>257</v>
      </c>
      <c r="Q1646" s="86" t="s">
        <v>256</v>
      </c>
    </row>
    <row r="1647" spans="1:17" ht="15.75" x14ac:dyDescent="0.25">
      <c r="A1647" s="34" t="s">
        <v>246</v>
      </c>
      <c r="B1647" s="12" t="str">
        <f t="shared" si="91"/>
        <v>ConakryTallinn40</v>
      </c>
      <c r="C1647" s="13" t="str">
        <f>VLOOKUP(D1647,[1]equiv!$A:$B,2,FALSE)</f>
        <v>GUI</v>
      </c>
      <c r="D1647" s="81" t="s">
        <v>120</v>
      </c>
      <c r="E1647" s="82" t="s">
        <v>194</v>
      </c>
      <c r="F1647" s="83">
        <v>40</v>
      </c>
      <c r="G1647" s="12">
        <v>1894</v>
      </c>
      <c r="H1647" s="32" t="s">
        <v>47</v>
      </c>
      <c r="I1647" s="12" t="s">
        <v>20</v>
      </c>
      <c r="J1647" s="46">
        <v>0</v>
      </c>
      <c r="K1647" s="45">
        <f t="shared" si="93"/>
        <v>1894</v>
      </c>
      <c r="L1647" s="82" t="s">
        <v>196</v>
      </c>
      <c r="M1647" s="84">
        <v>45657</v>
      </c>
      <c r="N1647" s="68">
        <f t="shared" si="92"/>
        <v>0</v>
      </c>
      <c r="O1647" s="85" t="s">
        <v>247</v>
      </c>
      <c r="P1647" s="86" t="s">
        <v>257</v>
      </c>
      <c r="Q1647" s="86" t="s">
        <v>256</v>
      </c>
    </row>
    <row r="1648" spans="1:17" ht="15.75" x14ac:dyDescent="0.25">
      <c r="A1648" s="34" t="s">
        <v>246</v>
      </c>
      <c r="B1648" s="12" t="str">
        <f t="shared" si="91"/>
        <v>DoualaAmsterdam20</v>
      </c>
      <c r="C1648" s="13" t="str">
        <f>VLOOKUP(D1648,[1]equiv!$A:$B,2,FALSE)</f>
        <v>CAM</v>
      </c>
      <c r="D1648" s="83" t="s">
        <v>230</v>
      </c>
      <c r="E1648" s="85" t="s">
        <v>25</v>
      </c>
      <c r="F1648" s="83">
        <v>20</v>
      </c>
      <c r="G1648" s="12">
        <v>1330</v>
      </c>
      <c r="H1648" s="32" t="s">
        <v>47</v>
      </c>
      <c r="I1648" s="12" t="s">
        <v>20</v>
      </c>
      <c r="J1648" s="46">
        <v>0</v>
      </c>
      <c r="K1648" s="45">
        <f t="shared" si="93"/>
        <v>1330</v>
      </c>
      <c r="L1648" s="82" t="s">
        <v>186</v>
      </c>
      <c r="M1648" s="84">
        <v>45657</v>
      </c>
      <c r="N1648" s="68">
        <f t="shared" si="92"/>
        <v>0</v>
      </c>
      <c r="O1648" s="85" t="s">
        <v>247</v>
      </c>
      <c r="P1648" s="86" t="s">
        <v>206</v>
      </c>
      <c r="Q1648" s="86" t="s">
        <v>151</v>
      </c>
    </row>
    <row r="1649" spans="1:17" ht="15.75" x14ac:dyDescent="0.25">
      <c r="A1649" s="34" t="s">
        <v>246</v>
      </c>
      <c r="B1649" s="12" t="str">
        <f t="shared" si="91"/>
        <v>DoualaAmsterdam40</v>
      </c>
      <c r="C1649" s="13" t="str">
        <f>VLOOKUP(D1649,[1]equiv!$A:$B,2,FALSE)</f>
        <v>CAM</v>
      </c>
      <c r="D1649" s="83" t="s">
        <v>230</v>
      </c>
      <c r="E1649" s="82" t="s">
        <v>25</v>
      </c>
      <c r="F1649" s="83">
        <v>40</v>
      </c>
      <c r="G1649" s="12">
        <v>2088</v>
      </c>
      <c r="H1649" s="32" t="s">
        <v>47</v>
      </c>
      <c r="I1649" s="12" t="s">
        <v>20</v>
      </c>
      <c r="J1649" s="46">
        <v>0</v>
      </c>
      <c r="K1649" s="45">
        <f t="shared" si="93"/>
        <v>2088</v>
      </c>
      <c r="L1649" s="82" t="s">
        <v>186</v>
      </c>
      <c r="M1649" s="84">
        <v>45657</v>
      </c>
      <c r="N1649" s="68">
        <f t="shared" si="92"/>
        <v>0</v>
      </c>
      <c r="O1649" s="85" t="s">
        <v>247</v>
      </c>
      <c r="P1649" s="86" t="s">
        <v>206</v>
      </c>
      <c r="Q1649" s="86" t="s">
        <v>151</v>
      </c>
    </row>
    <row r="1650" spans="1:17" ht="15.75" x14ac:dyDescent="0.25">
      <c r="A1650" s="34" t="s">
        <v>246</v>
      </c>
      <c r="B1650" s="12" t="str">
        <f t="shared" si="91"/>
        <v>DoualaAntwerp20</v>
      </c>
      <c r="C1650" s="13" t="str">
        <f>VLOOKUP(D1650,[1]equiv!$A:$B,2,FALSE)</f>
        <v>CAM</v>
      </c>
      <c r="D1650" s="83" t="s">
        <v>230</v>
      </c>
      <c r="E1650" s="82" t="s">
        <v>19</v>
      </c>
      <c r="F1650" s="83">
        <v>20</v>
      </c>
      <c r="G1650" s="12">
        <v>964</v>
      </c>
      <c r="H1650" s="32" t="s">
        <v>47</v>
      </c>
      <c r="I1650" s="12" t="s">
        <v>20</v>
      </c>
      <c r="J1650" s="46">
        <v>0</v>
      </c>
      <c r="K1650" s="45">
        <f t="shared" si="93"/>
        <v>964</v>
      </c>
      <c r="L1650" s="82" t="s">
        <v>222</v>
      </c>
      <c r="M1650" s="84">
        <v>45657</v>
      </c>
      <c r="N1650" s="68">
        <f t="shared" si="92"/>
        <v>0</v>
      </c>
      <c r="O1650" s="85" t="s">
        <v>247</v>
      </c>
      <c r="P1650" s="86" t="s">
        <v>161</v>
      </c>
      <c r="Q1650" s="86" t="s">
        <v>151</v>
      </c>
    </row>
    <row r="1651" spans="1:17" ht="15.75" x14ac:dyDescent="0.25">
      <c r="A1651" s="34" t="s">
        <v>246</v>
      </c>
      <c r="B1651" s="12" t="str">
        <f t="shared" si="91"/>
        <v>DoualaAntwerp40</v>
      </c>
      <c r="C1651" s="13" t="str">
        <f>VLOOKUP(D1651,[1]equiv!$A:$B,2,FALSE)</f>
        <v>CAM</v>
      </c>
      <c r="D1651" s="83" t="s">
        <v>230</v>
      </c>
      <c r="E1651" s="82" t="s">
        <v>19</v>
      </c>
      <c r="F1651" s="83">
        <v>40</v>
      </c>
      <c r="G1651" s="12">
        <v>1202</v>
      </c>
      <c r="H1651" s="32" t="s">
        <v>47</v>
      </c>
      <c r="I1651" s="12" t="s">
        <v>20</v>
      </c>
      <c r="J1651" s="46">
        <v>0</v>
      </c>
      <c r="K1651" s="45">
        <f t="shared" si="93"/>
        <v>1202</v>
      </c>
      <c r="L1651" s="82" t="s">
        <v>222</v>
      </c>
      <c r="M1651" s="84">
        <v>45657</v>
      </c>
      <c r="N1651" s="68">
        <f t="shared" si="92"/>
        <v>0</v>
      </c>
      <c r="O1651" s="85" t="s">
        <v>247</v>
      </c>
      <c r="P1651" s="86" t="s">
        <v>161</v>
      </c>
      <c r="Q1651" s="86" t="s">
        <v>151</v>
      </c>
    </row>
    <row r="1652" spans="1:17" ht="15.75" x14ac:dyDescent="0.25">
      <c r="A1652" s="34" t="s">
        <v>246</v>
      </c>
      <c r="B1652" s="12" t="str">
        <f t="shared" si="91"/>
        <v>DoualaBarcelona20</v>
      </c>
      <c r="C1652" s="13" t="str">
        <f>VLOOKUP(D1652,[1]equiv!$A:$B,2,FALSE)</f>
        <v>CAM</v>
      </c>
      <c r="D1652" s="83" t="s">
        <v>230</v>
      </c>
      <c r="E1652" s="82" t="s">
        <v>23</v>
      </c>
      <c r="F1652" s="83">
        <v>20</v>
      </c>
      <c r="G1652" s="12">
        <v>1535</v>
      </c>
      <c r="H1652" s="32" t="s">
        <v>47</v>
      </c>
      <c r="I1652" s="12" t="s">
        <v>20</v>
      </c>
      <c r="J1652" s="46">
        <v>0</v>
      </c>
      <c r="K1652" s="45">
        <f t="shared" si="93"/>
        <v>1535</v>
      </c>
      <c r="L1652" s="82" t="s">
        <v>186</v>
      </c>
      <c r="M1652" s="84">
        <v>45657</v>
      </c>
      <c r="N1652" s="68">
        <f t="shared" si="92"/>
        <v>0</v>
      </c>
      <c r="O1652" s="85" t="s">
        <v>247</v>
      </c>
      <c r="P1652" s="86" t="s">
        <v>137</v>
      </c>
      <c r="Q1652" s="86" t="s">
        <v>163</v>
      </c>
    </row>
    <row r="1653" spans="1:17" ht="15.75" x14ac:dyDescent="0.25">
      <c r="A1653" s="34" t="s">
        <v>246</v>
      </c>
      <c r="B1653" s="12" t="str">
        <f t="shared" si="91"/>
        <v>DoualaBarcelona40</v>
      </c>
      <c r="C1653" s="13" t="str">
        <f>VLOOKUP(D1653,[1]equiv!$A:$B,2,FALSE)</f>
        <v>CAM</v>
      </c>
      <c r="D1653" s="83" t="s">
        <v>230</v>
      </c>
      <c r="E1653" s="82" t="s">
        <v>23</v>
      </c>
      <c r="F1653" s="83">
        <v>40</v>
      </c>
      <c r="G1653" s="12">
        <v>1337</v>
      </c>
      <c r="H1653" s="32" t="s">
        <v>47</v>
      </c>
      <c r="I1653" s="12" t="s">
        <v>20</v>
      </c>
      <c r="J1653" s="46">
        <v>0</v>
      </c>
      <c r="K1653" s="45">
        <f t="shared" si="93"/>
        <v>1337</v>
      </c>
      <c r="L1653" s="82" t="s">
        <v>186</v>
      </c>
      <c r="M1653" s="84">
        <v>45657</v>
      </c>
      <c r="N1653" s="68">
        <f t="shared" si="92"/>
        <v>0</v>
      </c>
      <c r="O1653" s="85" t="s">
        <v>247</v>
      </c>
      <c r="P1653" s="86" t="s">
        <v>137</v>
      </c>
      <c r="Q1653" s="86" t="s">
        <v>163</v>
      </c>
    </row>
    <row r="1654" spans="1:17" ht="15.75" x14ac:dyDescent="0.25">
      <c r="A1654" s="34" t="s">
        <v>246</v>
      </c>
      <c r="B1654" s="12" t="str">
        <f t="shared" si="91"/>
        <v>DoualaBarcelona40</v>
      </c>
      <c r="C1654" s="13" t="str">
        <f>VLOOKUP(D1654,[1]equiv!$A:$B,2,FALSE)</f>
        <v>CAM</v>
      </c>
      <c r="D1654" s="83" t="s">
        <v>230</v>
      </c>
      <c r="E1654" s="82" t="s">
        <v>23</v>
      </c>
      <c r="F1654" s="83">
        <v>40</v>
      </c>
      <c r="G1654" s="12">
        <v>1403</v>
      </c>
      <c r="H1654" s="32" t="s">
        <v>47</v>
      </c>
      <c r="I1654" s="12" t="s">
        <v>20</v>
      </c>
      <c r="J1654" s="46">
        <v>0</v>
      </c>
      <c r="K1654" s="45">
        <f t="shared" si="93"/>
        <v>1403</v>
      </c>
      <c r="L1654" s="82" t="s">
        <v>164</v>
      </c>
      <c r="M1654" s="84">
        <v>45657</v>
      </c>
      <c r="N1654" s="68">
        <f t="shared" si="92"/>
        <v>0</v>
      </c>
      <c r="O1654" s="85" t="s">
        <v>247</v>
      </c>
      <c r="P1654" s="86" t="s">
        <v>137</v>
      </c>
      <c r="Q1654" s="86" t="s">
        <v>163</v>
      </c>
    </row>
    <row r="1655" spans="1:17" ht="15.75" x14ac:dyDescent="0.25">
      <c r="A1655" s="34" t="s">
        <v>246</v>
      </c>
      <c r="B1655" s="12" t="str">
        <f t="shared" si="91"/>
        <v>DoualaBatam40</v>
      </c>
      <c r="C1655" s="13" t="str">
        <f>VLOOKUP(D1655,[1]equiv!$A:$B,2,FALSE)</f>
        <v>CAM</v>
      </c>
      <c r="D1655" s="83" t="s">
        <v>230</v>
      </c>
      <c r="E1655" s="82" t="s">
        <v>36</v>
      </c>
      <c r="F1655" s="83">
        <v>40</v>
      </c>
      <c r="G1655" s="12">
        <v>1604</v>
      </c>
      <c r="H1655" s="32" t="s">
        <v>47</v>
      </c>
      <c r="I1655" s="12" t="s">
        <v>32</v>
      </c>
      <c r="J1655" s="46">
        <v>0</v>
      </c>
      <c r="K1655" s="45">
        <f t="shared" si="93"/>
        <v>1604</v>
      </c>
      <c r="L1655" s="82" t="s">
        <v>208</v>
      </c>
      <c r="M1655" s="84">
        <v>45657</v>
      </c>
      <c r="N1655" s="68">
        <f t="shared" si="92"/>
        <v>0</v>
      </c>
      <c r="O1655" s="85" t="s">
        <v>247</v>
      </c>
      <c r="P1655" s="86" t="s">
        <v>137</v>
      </c>
      <c r="Q1655" s="86" t="s">
        <v>163</v>
      </c>
    </row>
    <row r="1656" spans="1:17" ht="15.75" x14ac:dyDescent="0.25">
      <c r="A1656" s="34" t="s">
        <v>246</v>
      </c>
      <c r="B1656" s="12" t="str">
        <f t="shared" si="91"/>
        <v>DoualaHamburg20</v>
      </c>
      <c r="C1656" s="13" t="str">
        <f>VLOOKUP(D1656,[1]equiv!$A:$B,2,FALSE)</f>
        <v>CAM</v>
      </c>
      <c r="D1656" s="83" t="s">
        <v>230</v>
      </c>
      <c r="E1656" s="82" t="s">
        <v>29</v>
      </c>
      <c r="F1656" s="83">
        <v>20</v>
      </c>
      <c r="G1656" s="12">
        <v>964</v>
      </c>
      <c r="H1656" s="32" t="s">
        <v>47</v>
      </c>
      <c r="I1656" s="12" t="s">
        <v>20</v>
      </c>
      <c r="J1656" s="46">
        <v>0</v>
      </c>
      <c r="K1656" s="45">
        <f t="shared" si="93"/>
        <v>964</v>
      </c>
      <c r="L1656" s="82" t="s">
        <v>228</v>
      </c>
      <c r="M1656" s="84">
        <v>45657</v>
      </c>
      <c r="N1656" s="68">
        <f t="shared" si="92"/>
        <v>0</v>
      </c>
      <c r="O1656" s="85" t="s">
        <v>247</v>
      </c>
      <c r="P1656" s="86" t="s">
        <v>192</v>
      </c>
      <c r="Q1656" s="86" t="s">
        <v>151</v>
      </c>
    </row>
    <row r="1657" spans="1:17" ht="15.75" x14ac:dyDescent="0.25">
      <c r="A1657" s="34" t="s">
        <v>246</v>
      </c>
      <c r="B1657" s="12" t="str">
        <f t="shared" si="91"/>
        <v>DoualaHamburg40</v>
      </c>
      <c r="C1657" s="13" t="str">
        <f>VLOOKUP(D1657,[1]equiv!$A:$B,2,FALSE)</f>
        <v>CAM</v>
      </c>
      <c r="D1657" s="83" t="s">
        <v>230</v>
      </c>
      <c r="E1657" s="85" t="s">
        <v>29</v>
      </c>
      <c r="F1657" s="83">
        <v>40</v>
      </c>
      <c r="G1657" s="12">
        <v>1202</v>
      </c>
      <c r="H1657" s="32" t="s">
        <v>47</v>
      </c>
      <c r="I1657" s="12" t="s">
        <v>20</v>
      </c>
      <c r="J1657" s="46">
        <v>0</v>
      </c>
      <c r="K1657" s="45">
        <f t="shared" si="93"/>
        <v>1202</v>
      </c>
      <c r="L1657" s="82" t="s">
        <v>228</v>
      </c>
      <c r="M1657" s="84">
        <v>45657</v>
      </c>
      <c r="N1657" s="68">
        <f t="shared" si="92"/>
        <v>0</v>
      </c>
      <c r="O1657" s="85" t="s">
        <v>247</v>
      </c>
      <c r="P1657" s="86" t="s">
        <v>192</v>
      </c>
      <c r="Q1657" s="86" t="s">
        <v>151</v>
      </c>
    </row>
    <row r="1658" spans="1:17" ht="15.75" x14ac:dyDescent="0.25">
      <c r="A1658" s="34" t="s">
        <v>246</v>
      </c>
      <c r="B1658" s="12" t="str">
        <f t="shared" si="91"/>
        <v>DoualaJakarta20</v>
      </c>
      <c r="C1658" s="13" t="str">
        <f>VLOOKUP(D1658,[1]equiv!$A:$B,2,FALSE)</f>
        <v>CAM</v>
      </c>
      <c r="D1658" s="83" t="s">
        <v>230</v>
      </c>
      <c r="E1658" s="82" t="s">
        <v>114</v>
      </c>
      <c r="F1658" s="83">
        <v>20</v>
      </c>
      <c r="G1658" s="12">
        <v>835</v>
      </c>
      <c r="H1658" s="32" t="s">
        <v>47</v>
      </c>
      <c r="I1658" s="12" t="s">
        <v>32</v>
      </c>
      <c r="J1658" s="46">
        <v>0</v>
      </c>
      <c r="K1658" s="45">
        <f t="shared" si="93"/>
        <v>835</v>
      </c>
      <c r="L1658" s="82" t="s">
        <v>181</v>
      </c>
      <c r="M1658" s="84">
        <v>45657</v>
      </c>
      <c r="N1658" s="68">
        <f t="shared" si="92"/>
        <v>0</v>
      </c>
      <c r="O1658" s="85" t="s">
        <v>247</v>
      </c>
      <c r="P1658" s="86" t="s">
        <v>137</v>
      </c>
      <c r="Q1658" s="86" t="s">
        <v>163</v>
      </c>
    </row>
    <row r="1659" spans="1:17" ht="15.75" x14ac:dyDescent="0.25">
      <c r="A1659" s="34" t="s">
        <v>246</v>
      </c>
      <c r="B1659" s="12" t="str">
        <f t="shared" si="91"/>
        <v>DoualaJakarta40</v>
      </c>
      <c r="C1659" s="13" t="str">
        <f>VLOOKUP(D1659,[1]equiv!$A:$B,2,FALSE)</f>
        <v>CAM</v>
      </c>
      <c r="D1659" s="83" t="s">
        <v>230</v>
      </c>
      <c r="E1659" s="82" t="s">
        <v>114</v>
      </c>
      <c r="F1659" s="83">
        <v>40</v>
      </c>
      <c r="G1659" s="12">
        <v>1114</v>
      </c>
      <c r="H1659" s="32" t="s">
        <v>47</v>
      </c>
      <c r="I1659" s="12" t="s">
        <v>32</v>
      </c>
      <c r="J1659" s="46">
        <v>0</v>
      </c>
      <c r="K1659" s="45">
        <f t="shared" si="93"/>
        <v>1114</v>
      </c>
      <c r="L1659" s="82" t="s">
        <v>181</v>
      </c>
      <c r="M1659" s="84">
        <v>45657</v>
      </c>
      <c r="N1659" s="68">
        <f t="shared" si="92"/>
        <v>0</v>
      </c>
      <c r="O1659" s="85" t="s">
        <v>247</v>
      </c>
      <c r="P1659" s="86" t="s">
        <v>137</v>
      </c>
      <c r="Q1659" s="86" t="s">
        <v>163</v>
      </c>
    </row>
    <row r="1660" spans="1:17" ht="15.75" x14ac:dyDescent="0.25">
      <c r="A1660" s="34" t="s">
        <v>246</v>
      </c>
      <c r="B1660" s="12" t="str">
        <f t="shared" si="91"/>
        <v>DoualaPasir Gudang40</v>
      </c>
      <c r="C1660" s="13" t="str">
        <f>VLOOKUP(D1660,[1]equiv!$A:$B,2,FALSE)</f>
        <v>CAM</v>
      </c>
      <c r="D1660" s="83" t="s">
        <v>230</v>
      </c>
      <c r="E1660" s="82" t="s">
        <v>38</v>
      </c>
      <c r="F1660" s="83">
        <v>40</v>
      </c>
      <c r="G1660" s="12">
        <v>1114</v>
      </c>
      <c r="H1660" s="32" t="s">
        <v>47</v>
      </c>
      <c r="I1660" s="12" t="s">
        <v>32</v>
      </c>
      <c r="J1660" s="46">
        <v>0</v>
      </c>
      <c r="K1660" s="45">
        <f t="shared" si="93"/>
        <v>1114</v>
      </c>
      <c r="L1660" s="82" t="s">
        <v>180</v>
      </c>
      <c r="M1660" s="84">
        <v>45657</v>
      </c>
      <c r="N1660" s="68">
        <f t="shared" si="92"/>
        <v>0</v>
      </c>
      <c r="O1660" s="85" t="s">
        <v>247</v>
      </c>
      <c r="P1660" s="86" t="s">
        <v>137</v>
      </c>
      <c r="Q1660" s="86" t="s">
        <v>163</v>
      </c>
    </row>
    <row r="1661" spans="1:17" ht="15.75" x14ac:dyDescent="0.25">
      <c r="A1661" s="34" t="s">
        <v>246</v>
      </c>
      <c r="B1661" s="12" t="str">
        <f t="shared" si="91"/>
        <v>DoualaPTP40</v>
      </c>
      <c r="C1661" s="13" t="str">
        <f>VLOOKUP(D1661,[1]equiv!$A:$B,2,FALSE)</f>
        <v>CAM</v>
      </c>
      <c r="D1661" s="83" t="s">
        <v>230</v>
      </c>
      <c r="E1661" s="82" t="s">
        <v>41</v>
      </c>
      <c r="F1661" s="83">
        <v>40</v>
      </c>
      <c r="G1661" s="12">
        <v>1114</v>
      </c>
      <c r="H1661" s="32" t="s">
        <v>47</v>
      </c>
      <c r="I1661" s="12" t="s">
        <v>32</v>
      </c>
      <c r="J1661" s="46">
        <v>0</v>
      </c>
      <c r="K1661" s="45">
        <f t="shared" si="93"/>
        <v>1114</v>
      </c>
      <c r="L1661" s="82" t="s">
        <v>239</v>
      </c>
      <c r="M1661" s="84">
        <v>45657</v>
      </c>
      <c r="N1661" s="68">
        <f t="shared" si="92"/>
        <v>0</v>
      </c>
      <c r="O1661" s="85" t="s">
        <v>247</v>
      </c>
      <c r="P1661" s="86" t="s">
        <v>137</v>
      </c>
      <c r="Q1661" s="86" t="s">
        <v>163</v>
      </c>
    </row>
    <row r="1662" spans="1:17" ht="15.75" x14ac:dyDescent="0.25">
      <c r="A1662" s="34" t="s">
        <v>246</v>
      </c>
      <c r="B1662" s="12" t="str">
        <f t="shared" si="91"/>
        <v>DoualaSurabaya40</v>
      </c>
      <c r="C1662" s="13" t="str">
        <f>VLOOKUP(D1662,[1]equiv!$A:$B,2,FALSE)</f>
        <v>CAM</v>
      </c>
      <c r="D1662" s="83" t="s">
        <v>230</v>
      </c>
      <c r="E1662" s="82" t="s">
        <v>40</v>
      </c>
      <c r="F1662" s="83">
        <v>40</v>
      </c>
      <c r="G1662" s="12">
        <v>1114</v>
      </c>
      <c r="H1662" s="32" t="s">
        <v>47</v>
      </c>
      <c r="I1662" s="12" t="s">
        <v>32</v>
      </c>
      <c r="J1662" s="46">
        <v>0</v>
      </c>
      <c r="K1662" s="45">
        <f t="shared" si="93"/>
        <v>1114</v>
      </c>
      <c r="L1662" s="82" t="s">
        <v>239</v>
      </c>
      <c r="M1662" s="84">
        <v>45657</v>
      </c>
      <c r="N1662" s="68">
        <f t="shared" si="92"/>
        <v>0</v>
      </c>
      <c r="O1662" s="85" t="s">
        <v>247</v>
      </c>
      <c r="P1662" s="86" t="s">
        <v>137</v>
      </c>
      <c r="Q1662" s="86" t="s">
        <v>163</v>
      </c>
    </row>
    <row r="1663" spans="1:17" ht="15.75" x14ac:dyDescent="0.25">
      <c r="A1663" s="34" t="s">
        <v>246</v>
      </c>
      <c r="B1663" s="12" t="str">
        <f t="shared" si="91"/>
        <v>DoualaTallinn20</v>
      </c>
      <c r="C1663" s="13" t="str">
        <f>VLOOKUP(D1663,[1]equiv!$A:$B,2,FALSE)</f>
        <v>CAM</v>
      </c>
      <c r="D1663" s="83" t="s">
        <v>230</v>
      </c>
      <c r="E1663" s="82" t="s">
        <v>194</v>
      </c>
      <c r="F1663" s="83">
        <v>20</v>
      </c>
      <c r="G1663" s="12">
        <v>1228</v>
      </c>
      <c r="H1663" s="32" t="s">
        <v>47</v>
      </c>
      <c r="I1663" s="12" t="s">
        <v>20</v>
      </c>
      <c r="J1663" s="46">
        <v>0</v>
      </c>
      <c r="K1663" s="45">
        <f t="shared" si="93"/>
        <v>1228</v>
      </c>
      <c r="L1663" s="82" t="s">
        <v>222</v>
      </c>
      <c r="M1663" s="84">
        <v>45657</v>
      </c>
      <c r="N1663" s="68">
        <f t="shared" si="92"/>
        <v>0</v>
      </c>
      <c r="O1663" s="85" t="s">
        <v>247</v>
      </c>
      <c r="P1663" s="86" t="s">
        <v>257</v>
      </c>
      <c r="Q1663" s="86" t="s">
        <v>256</v>
      </c>
    </row>
    <row r="1664" spans="1:17" ht="15.75" x14ac:dyDescent="0.25">
      <c r="A1664" s="34" t="s">
        <v>246</v>
      </c>
      <c r="B1664" s="12" t="str">
        <f t="shared" si="91"/>
        <v>DoualaTallinn40</v>
      </c>
      <c r="C1664" s="13" t="str">
        <f>VLOOKUP(D1664,[1]equiv!$A:$B,2,FALSE)</f>
        <v>CAM</v>
      </c>
      <c r="D1664" s="83" t="s">
        <v>230</v>
      </c>
      <c r="E1664" s="82" t="s">
        <v>194</v>
      </c>
      <c r="F1664" s="83">
        <v>40</v>
      </c>
      <c r="G1664" s="12">
        <v>1759</v>
      </c>
      <c r="H1664" s="32" t="s">
        <v>47</v>
      </c>
      <c r="I1664" s="12" t="s">
        <v>20</v>
      </c>
      <c r="J1664" s="46">
        <v>0</v>
      </c>
      <c r="K1664" s="45">
        <f t="shared" si="93"/>
        <v>1759</v>
      </c>
      <c r="L1664" s="82" t="s">
        <v>222</v>
      </c>
      <c r="M1664" s="84">
        <v>45657</v>
      </c>
      <c r="N1664" s="68">
        <f t="shared" si="92"/>
        <v>0</v>
      </c>
      <c r="O1664" s="85" t="s">
        <v>247</v>
      </c>
      <c r="P1664" s="86" t="s">
        <v>257</v>
      </c>
      <c r="Q1664" s="86" t="s">
        <v>256</v>
      </c>
    </row>
    <row r="1665" spans="1:17" ht="15.75" x14ac:dyDescent="0.25">
      <c r="A1665" s="34" t="s">
        <v>246</v>
      </c>
      <c r="B1665" s="12" t="str">
        <f t="shared" si="91"/>
        <v>DoualaValencia20</v>
      </c>
      <c r="C1665" s="13" t="str">
        <f>VLOOKUP(D1665,[1]equiv!$A:$B,2,FALSE)</f>
        <v>CAM</v>
      </c>
      <c r="D1665" s="83" t="s">
        <v>230</v>
      </c>
      <c r="E1665" s="82" t="s">
        <v>35</v>
      </c>
      <c r="F1665" s="83">
        <v>20</v>
      </c>
      <c r="G1665" s="12">
        <v>1109</v>
      </c>
      <c r="H1665" s="32" t="s">
        <v>47</v>
      </c>
      <c r="I1665" s="12" t="s">
        <v>20</v>
      </c>
      <c r="J1665" s="46">
        <v>0</v>
      </c>
      <c r="K1665" s="45">
        <f t="shared" si="93"/>
        <v>1109</v>
      </c>
      <c r="L1665" s="82" t="s">
        <v>193</v>
      </c>
      <c r="M1665" s="84">
        <v>45657</v>
      </c>
      <c r="N1665" s="68">
        <f t="shared" si="92"/>
        <v>0</v>
      </c>
      <c r="O1665" s="85" t="s">
        <v>247</v>
      </c>
      <c r="P1665" s="86" t="s">
        <v>137</v>
      </c>
      <c r="Q1665" s="86" t="s">
        <v>163</v>
      </c>
    </row>
    <row r="1666" spans="1:17" ht="15.75" x14ac:dyDescent="0.25">
      <c r="A1666" s="34" t="s">
        <v>246</v>
      </c>
      <c r="B1666" s="12" t="str">
        <f t="shared" si="91"/>
        <v>DoualaValencia40</v>
      </c>
      <c r="C1666" s="13" t="str">
        <f>VLOOKUP(D1666,[1]equiv!$A:$B,2,FALSE)</f>
        <v>CAM</v>
      </c>
      <c r="D1666" s="83" t="s">
        <v>230</v>
      </c>
      <c r="E1666" s="82" t="s">
        <v>35</v>
      </c>
      <c r="F1666" s="83">
        <v>40</v>
      </c>
      <c r="G1666" s="12">
        <v>1763</v>
      </c>
      <c r="H1666" s="32" t="s">
        <v>47</v>
      </c>
      <c r="I1666" s="12" t="s">
        <v>20</v>
      </c>
      <c r="J1666" s="46">
        <v>0</v>
      </c>
      <c r="K1666" s="45">
        <f t="shared" si="93"/>
        <v>1763</v>
      </c>
      <c r="L1666" s="82" t="s">
        <v>193</v>
      </c>
      <c r="M1666" s="84">
        <v>45657</v>
      </c>
      <c r="N1666" s="68">
        <f t="shared" si="92"/>
        <v>0</v>
      </c>
      <c r="O1666" s="85" t="s">
        <v>247</v>
      </c>
      <c r="P1666" s="86" t="s">
        <v>137</v>
      </c>
      <c r="Q1666" s="86" t="s">
        <v>163</v>
      </c>
    </row>
    <row r="1667" spans="1:17" ht="15.75" x14ac:dyDescent="0.25">
      <c r="A1667" s="34" t="s">
        <v>246</v>
      </c>
      <c r="B1667" s="12" t="str">
        <f t="shared" si="91"/>
        <v>FreetownAmsterdam20</v>
      </c>
      <c r="C1667" s="13" t="str">
        <f>VLOOKUP(D1667,[1]equiv!$A:$B,2,FALSE)</f>
        <v>SLE</v>
      </c>
      <c r="D1667" s="81" t="s">
        <v>236</v>
      </c>
      <c r="E1667" s="82" t="s">
        <v>25</v>
      </c>
      <c r="F1667" s="83">
        <v>20</v>
      </c>
      <c r="G1667" s="12">
        <v>1179</v>
      </c>
      <c r="H1667" s="32" t="s">
        <v>47</v>
      </c>
      <c r="I1667" s="12" t="s">
        <v>20</v>
      </c>
      <c r="J1667" s="46">
        <v>0</v>
      </c>
      <c r="K1667" s="45">
        <f t="shared" si="93"/>
        <v>1179</v>
      </c>
      <c r="L1667" s="82" t="s">
        <v>213</v>
      </c>
      <c r="M1667" s="84">
        <v>45657</v>
      </c>
      <c r="N1667" s="68">
        <f t="shared" si="92"/>
        <v>0</v>
      </c>
      <c r="O1667" s="85" t="s">
        <v>247</v>
      </c>
      <c r="P1667" s="86" t="s">
        <v>206</v>
      </c>
      <c r="Q1667" s="86" t="s">
        <v>151</v>
      </c>
    </row>
    <row r="1668" spans="1:17" ht="15.75" x14ac:dyDescent="0.25">
      <c r="A1668" s="34" t="s">
        <v>246</v>
      </c>
      <c r="B1668" s="12" t="str">
        <f t="shared" si="91"/>
        <v>FreetownAmsterdam40</v>
      </c>
      <c r="C1668" s="13" t="str">
        <f>VLOOKUP(D1668,[1]equiv!$A:$B,2,FALSE)</f>
        <v>SLE</v>
      </c>
      <c r="D1668" s="81" t="s">
        <v>236</v>
      </c>
      <c r="E1668" s="82" t="s">
        <v>25</v>
      </c>
      <c r="F1668" s="83">
        <v>40</v>
      </c>
      <c r="G1668" s="12">
        <v>1677</v>
      </c>
      <c r="H1668" s="32" t="s">
        <v>47</v>
      </c>
      <c r="I1668" s="12" t="s">
        <v>20</v>
      </c>
      <c r="J1668" s="46">
        <v>0</v>
      </c>
      <c r="K1668" s="45">
        <f t="shared" si="93"/>
        <v>1677</v>
      </c>
      <c r="L1668" s="82" t="s">
        <v>213</v>
      </c>
      <c r="M1668" s="84">
        <v>45657</v>
      </c>
      <c r="N1668" s="68">
        <f t="shared" si="92"/>
        <v>0</v>
      </c>
      <c r="O1668" s="85" t="s">
        <v>247</v>
      </c>
      <c r="P1668" s="86" t="s">
        <v>206</v>
      </c>
      <c r="Q1668" s="86" t="s">
        <v>151</v>
      </c>
    </row>
    <row r="1669" spans="1:17" ht="15.75" x14ac:dyDescent="0.25">
      <c r="A1669" s="34" t="s">
        <v>246</v>
      </c>
      <c r="B1669" s="12" t="str">
        <f t="shared" si="91"/>
        <v>FreetownAntwerp20</v>
      </c>
      <c r="C1669" s="13" t="str">
        <f>VLOOKUP(D1669,[1]equiv!$A:$B,2,FALSE)</f>
        <v>SLE</v>
      </c>
      <c r="D1669" s="81" t="s">
        <v>236</v>
      </c>
      <c r="E1669" s="82" t="s">
        <v>19</v>
      </c>
      <c r="F1669" s="83">
        <v>20</v>
      </c>
      <c r="G1669" s="12">
        <v>904</v>
      </c>
      <c r="H1669" s="32" t="s">
        <v>47</v>
      </c>
      <c r="I1669" s="12" t="s">
        <v>20</v>
      </c>
      <c r="J1669" s="46">
        <v>0</v>
      </c>
      <c r="K1669" s="45">
        <f t="shared" si="93"/>
        <v>904</v>
      </c>
      <c r="L1669" s="82" t="s">
        <v>148</v>
      </c>
      <c r="M1669" s="84">
        <v>45657</v>
      </c>
      <c r="N1669" s="68">
        <f t="shared" si="92"/>
        <v>0</v>
      </c>
      <c r="O1669" s="85" t="s">
        <v>247</v>
      </c>
      <c r="P1669" s="86" t="s">
        <v>206</v>
      </c>
      <c r="Q1669" s="86" t="s">
        <v>151</v>
      </c>
    </row>
    <row r="1670" spans="1:17" ht="15.75" x14ac:dyDescent="0.25">
      <c r="A1670" s="34" t="s">
        <v>246</v>
      </c>
      <c r="B1670" s="12" t="str">
        <f t="shared" si="91"/>
        <v>FreetownAntwerp40</v>
      </c>
      <c r="C1670" s="13" t="str">
        <f>VLOOKUP(D1670,[1]equiv!$A:$B,2,FALSE)</f>
        <v>SLE</v>
      </c>
      <c r="D1670" s="81" t="s">
        <v>236</v>
      </c>
      <c r="E1670" s="82" t="s">
        <v>19</v>
      </c>
      <c r="F1670" s="83">
        <v>40</v>
      </c>
      <c r="G1670" s="12">
        <v>1142</v>
      </c>
      <c r="H1670" s="32" t="s">
        <v>47</v>
      </c>
      <c r="I1670" s="12" t="s">
        <v>20</v>
      </c>
      <c r="J1670" s="46">
        <v>0</v>
      </c>
      <c r="K1670" s="45">
        <f t="shared" si="93"/>
        <v>1142</v>
      </c>
      <c r="L1670" s="82" t="s">
        <v>148</v>
      </c>
      <c r="M1670" s="84">
        <v>45657</v>
      </c>
      <c r="N1670" s="68">
        <f t="shared" si="92"/>
        <v>0</v>
      </c>
      <c r="O1670" s="85" t="s">
        <v>247</v>
      </c>
      <c r="P1670" s="86" t="s">
        <v>206</v>
      </c>
      <c r="Q1670" s="86" t="s">
        <v>151</v>
      </c>
    </row>
    <row r="1671" spans="1:17" ht="15.75" x14ac:dyDescent="0.25">
      <c r="A1671" s="34" t="s">
        <v>246</v>
      </c>
      <c r="B1671" s="12" t="str">
        <f t="shared" si="91"/>
        <v>FreetownBatam40</v>
      </c>
      <c r="C1671" s="13" t="str">
        <f>VLOOKUP(D1671,[1]equiv!$A:$B,2,FALSE)</f>
        <v>SLE</v>
      </c>
      <c r="D1671" s="81" t="s">
        <v>236</v>
      </c>
      <c r="E1671" s="82" t="s">
        <v>36</v>
      </c>
      <c r="F1671" s="83">
        <v>40</v>
      </c>
      <c r="G1671" s="12">
        <v>2184</v>
      </c>
      <c r="H1671" s="32" t="s">
        <v>47</v>
      </c>
      <c r="I1671" s="12" t="s">
        <v>32</v>
      </c>
      <c r="J1671" s="46">
        <v>0</v>
      </c>
      <c r="K1671" s="45">
        <f t="shared" si="93"/>
        <v>2184</v>
      </c>
      <c r="L1671" s="82" t="s">
        <v>187</v>
      </c>
      <c r="M1671" s="84">
        <v>45657</v>
      </c>
      <c r="N1671" s="68">
        <f t="shared" si="92"/>
        <v>0</v>
      </c>
      <c r="O1671" s="85" t="s">
        <v>247</v>
      </c>
      <c r="P1671" s="86" t="s">
        <v>137</v>
      </c>
      <c r="Q1671" s="86" t="s">
        <v>163</v>
      </c>
    </row>
    <row r="1672" spans="1:17" ht="15.75" x14ac:dyDescent="0.25">
      <c r="A1672" s="34" t="s">
        <v>246</v>
      </c>
      <c r="B1672" s="12" t="str">
        <f t="shared" si="91"/>
        <v>FreetownHamburg20</v>
      </c>
      <c r="C1672" s="13" t="str">
        <f>VLOOKUP(D1672,[1]equiv!$A:$B,2,FALSE)</f>
        <v>SLE</v>
      </c>
      <c r="D1672" s="81" t="s">
        <v>236</v>
      </c>
      <c r="E1672" s="82" t="s">
        <v>29</v>
      </c>
      <c r="F1672" s="83">
        <v>20</v>
      </c>
      <c r="G1672" s="12">
        <v>854</v>
      </c>
      <c r="H1672" s="32" t="s">
        <v>47</v>
      </c>
      <c r="I1672" s="12" t="s">
        <v>20</v>
      </c>
      <c r="J1672" s="46">
        <v>0</v>
      </c>
      <c r="K1672" s="45">
        <f t="shared" si="93"/>
        <v>854</v>
      </c>
      <c r="L1672" s="82" t="s">
        <v>153</v>
      </c>
      <c r="M1672" s="84">
        <v>45657</v>
      </c>
      <c r="N1672" s="68">
        <f t="shared" si="92"/>
        <v>0</v>
      </c>
      <c r="O1672" s="85" t="s">
        <v>247</v>
      </c>
      <c r="P1672" s="86" t="s">
        <v>206</v>
      </c>
      <c r="Q1672" s="86" t="s">
        <v>151</v>
      </c>
    </row>
    <row r="1673" spans="1:17" ht="15.75" x14ac:dyDescent="0.25">
      <c r="A1673" s="34" t="s">
        <v>246</v>
      </c>
      <c r="B1673" s="12" t="str">
        <f t="shared" si="91"/>
        <v>FreetownHamburg40</v>
      </c>
      <c r="C1673" s="13" t="str">
        <f>VLOOKUP(D1673,[1]equiv!$A:$B,2,FALSE)</f>
        <v>SLE</v>
      </c>
      <c r="D1673" s="81" t="s">
        <v>236</v>
      </c>
      <c r="E1673" s="82" t="s">
        <v>29</v>
      </c>
      <c r="F1673" s="83">
        <v>40</v>
      </c>
      <c r="G1673" s="12">
        <v>1102</v>
      </c>
      <c r="H1673" s="32" t="s">
        <v>47</v>
      </c>
      <c r="I1673" s="12" t="s">
        <v>20</v>
      </c>
      <c r="J1673" s="46">
        <v>0</v>
      </c>
      <c r="K1673" s="45">
        <f t="shared" si="93"/>
        <v>1102</v>
      </c>
      <c r="L1673" s="82" t="s">
        <v>153</v>
      </c>
      <c r="M1673" s="84">
        <v>45657</v>
      </c>
      <c r="N1673" s="68">
        <f t="shared" si="92"/>
        <v>0</v>
      </c>
      <c r="O1673" s="85" t="s">
        <v>247</v>
      </c>
      <c r="P1673" s="86" t="s">
        <v>206</v>
      </c>
      <c r="Q1673" s="86" t="s">
        <v>151</v>
      </c>
    </row>
    <row r="1674" spans="1:17" ht="15.75" x14ac:dyDescent="0.25">
      <c r="A1674" s="34" t="s">
        <v>246</v>
      </c>
      <c r="B1674" s="12" t="str">
        <f t="shared" si="91"/>
        <v>FreetownJakarta20</v>
      </c>
      <c r="C1674" s="13" t="str">
        <f>VLOOKUP(D1674,[1]equiv!$A:$B,2,FALSE)</f>
        <v>SLE</v>
      </c>
      <c r="D1674" s="81" t="s">
        <v>236</v>
      </c>
      <c r="E1674" s="89" t="s">
        <v>114</v>
      </c>
      <c r="F1674" s="83">
        <v>20</v>
      </c>
      <c r="G1674" s="12">
        <v>855</v>
      </c>
      <c r="H1674" s="32" t="s">
        <v>47</v>
      </c>
      <c r="I1674" s="12" t="s">
        <v>32</v>
      </c>
      <c r="J1674" s="46">
        <v>0</v>
      </c>
      <c r="K1674" s="45">
        <f t="shared" si="93"/>
        <v>855</v>
      </c>
      <c r="L1674" s="82" t="s">
        <v>231</v>
      </c>
      <c r="M1674" s="84">
        <v>45657</v>
      </c>
      <c r="N1674" s="68">
        <f t="shared" si="92"/>
        <v>0</v>
      </c>
      <c r="O1674" s="85" t="s">
        <v>247</v>
      </c>
      <c r="P1674" s="86" t="s">
        <v>137</v>
      </c>
      <c r="Q1674" s="86" t="s">
        <v>163</v>
      </c>
    </row>
    <row r="1675" spans="1:17" ht="15.75" x14ac:dyDescent="0.25">
      <c r="A1675" s="34" t="s">
        <v>246</v>
      </c>
      <c r="B1675" s="12" t="str">
        <f t="shared" si="91"/>
        <v>FreetownJakarta40</v>
      </c>
      <c r="C1675" s="13" t="str">
        <f>VLOOKUP(D1675,[1]equiv!$A:$B,2,FALSE)</f>
        <v>SLE</v>
      </c>
      <c r="D1675" s="81" t="s">
        <v>236</v>
      </c>
      <c r="E1675" s="89" t="s">
        <v>114</v>
      </c>
      <c r="F1675" s="83">
        <v>40</v>
      </c>
      <c r="G1675" s="12">
        <v>1533</v>
      </c>
      <c r="H1675" s="32" t="s">
        <v>47</v>
      </c>
      <c r="I1675" s="12" t="s">
        <v>32</v>
      </c>
      <c r="J1675" s="46">
        <v>0</v>
      </c>
      <c r="K1675" s="45">
        <f t="shared" si="93"/>
        <v>1533</v>
      </c>
      <c r="L1675" s="82" t="s">
        <v>231</v>
      </c>
      <c r="M1675" s="84">
        <v>45657</v>
      </c>
      <c r="N1675" s="68">
        <f t="shared" si="92"/>
        <v>0</v>
      </c>
      <c r="O1675" s="85" t="s">
        <v>247</v>
      </c>
      <c r="P1675" s="86" t="s">
        <v>137</v>
      </c>
      <c r="Q1675" s="86" t="s">
        <v>163</v>
      </c>
    </row>
    <row r="1676" spans="1:17" ht="15.75" x14ac:dyDescent="0.25">
      <c r="A1676" s="34" t="s">
        <v>246</v>
      </c>
      <c r="B1676" s="12" t="str">
        <f t="shared" si="91"/>
        <v>FreetownPasir Gudang40</v>
      </c>
      <c r="C1676" s="13" t="str">
        <f>VLOOKUP(D1676,[1]equiv!$A:$B,2,FALSE)</f>
        <v>SLE</v>
      </c>
      <c r="D1676" s="81" t="s">
        <v>236</v>
      </c>
      <c r="E1676" s="89" t="s">
        <v>38</v>
      </c>
      <c r="F1676" s="83">
        <v>40</v>
      </c>
      <c r="G1676" s="12">
        <v>1383</v>
      </c>
      <c r="H1676" s="32" t="s">
        <v>47</v>
      </c>
      <c r="I1676" s="12" t="s">
        <v>32</v>
      </c>
      <c r="J1676" s="46">
        <v>0</v>
      </c>
      <c r="K1676" s="45">
        <f t="shared" si="93"/>
        <v>1383</v>
      </c>
      <c r="L1676" s="82" t="s">
        <v>209</v>
      </c>
      <c r="M1676" s="84">
        <v>45657</v>
      </c>
      <c r="N1676" s="68">
        <f t="shared" si="92"/>
        <v>0</v>
      </c>
      <c r="O1676" s="85" t="s">
        <v>247</v>
      </c>
      <c r="P1676" s="86" t="s">
        <v>137</v>
      </c>
      <c r="Q1676" s="86" t="s">
        <v>163</v>
      </c>
    </row>
    <row r="1677" spans="1:17" ht="15.75" x14ac:dyDescent="0.25">
      <c r="A1677" s="34" t="s">
        <v>246</v>
      </c>
      <c r="B1677" s="12" t="str">
        <f t="shared" si="91"/>
        <v>FreetownPTP40</v>
      </c>
      <c r="C1677" s="13" t="str">
        <f>VLOOKUP(D1677,[1]equiv!$A:$B,2,FALSE)</f>
        <v>SLE</v>
      </c>
      <c r="D1677" s="81" t="s">
        <v>236</v>
      </c>
      <c r="E1677" s="89" t="s">
        <v>41</v>
      </c>
      <c r="F1677" s="83">
        <v>40</v>
      </c>
      <c r="G1677" s="12">
        <v>1293</v>
      </c>
      <c r="H1677" s="32" t="s">
        <v>47</v>
      </c>
      <c r="I1677" s="12" t="s">
        <v>32</v>
      </c>
      <c r="J1677" s="46">
        <v>0</v>
      </c>
      <c r="K1677" s="45">
        <f t="shared" si="93"/>
        <v>1293</v>
      </c>
      <c r="L1677" s="82" t="s">
        <v>223</v>
      </c>
      <c r="M1677" s="84">
        <v>45657</v>
      </c>
      <c r="N1677" s="68">
        <f t="shared" si="92"/>
        <v>0</v>
      </c>
      <c r="O1677" s="85" t="s">
        <v>247</v>
      </c>
      <c r="P1677" s="86" t="s">
        <v>137</v>
      </c>
      <c r="Q1677" s="86" t="s">
        <v>163</v>
      </c>
    </row>
    <row r="1678" spans="1:17" ht="15.75" x14ac:dyDescent="0.25">
      <c r="A1678" s="34" t="s">
        <v>246</v>
      </c>
      <c r="B1678" s="12" t="str">
        <f t="shared" si="91"/>
        <v>FreetownSurabaya40</v>
      </c>
      <c r="C1678" s="13" t="str">
        <f>VLOOKUP(D1678,[1]equiv!$A:$B,2,FALSE)</f>
        <v>SLE</v>
      </c>
      <c r="D1678" s="81" t="s">
        <v>236</v>
      </c>
      <c r="E1678" s="89" t="s">
        <v>40</v>
      </c>
      <c r="F1678" s="83">
        <v>40</v>
      </c>
      <c r="G1678" s="12">
        <v>1583</v>
      </c>
      <c r="H1678" s="32" t="s">
        <v>47</v>
      </c>
      <c r="I1678" s="12" t="s">
        <v>32</v>
      </c>
      <c r="J1678" s="46">
        <v>0</v>
      </c>
      <c r="K1678" s="45">
        <f t="shared" si="93"/>
        <v>1583</v>
      </c>
      <c r="L1678" s="82" t="s">
        <v>229</v>
      </c>
      <c r="M1678" s="84">
        <v>45657</v>
      </c>
      <c r="N1678" s="68">
        <f t="shared" si="92"/>
        <v>0</v>
      </c>
      <c r="O1678" s="85" t="s">
        <v>247</v>
      </c>
      <c r="P1678" s="86" t="s">
        <v>137</v>
      </c>
      <c r="Q1678" s="86" t="s">
        <v>163</v>
      </c>
    </row>
    <row r="1679" spans="1:17" ht="15.75" x14ac:dyDescent="0.25">
      <c r="A1679" s="34" t="s">
        <v>246</v>
      </c>
      <c r="B1679" s="12" t="str">
        <f t="shared" si="91"/>
        <v>LomeAmsterdam20</v>
      </c>
      <c r="C1679" s="13" t="str">
        <f>VLOOKUP(D1679,[1]equiv!$A:$B,2,FALSE)</f>
        <v>TOG</v>
      </c>
      <c r="D1679" s="81" t="s">
        <v>83</v>
      </c>
      <c r="E1679" s="85" t="s">
        <v>25</v>
      </c>
      <c r="F1679" s="83">
        <v>20</v>
      </c>
      <c r="G1679" s="12">
        <v>1259</v>
      </c>
      <c r="H1679" s="32" t="s">
        <v>47</v>
      </c>
      <c r="I1679" s="12" t="s">
        <v>20</v>
      </c>
      <c r="J1679" s="46">
        <v>0</v>
      </c>
      <c r="K1679" s="45">
        <f t="shared" si="93"/>
        <v>1259</v>
      </c>
      <c r="L1679" s="82" t="s">
        <v>207</v>
      </c>
      <c r="M1679" s="84">
        <v>45657</v>
      </c>
      <c r="N1679" s="68">
        <f t="shared" si="92"/>
        <v>0</v>
      </c>
      <c r="O1679" s="85" t="s">
        <v>247</v>
      </c>
      <c r="P1679" s="86" t="s">
        <v>206</v>
      </c>
      <c r="Q1679" s="86" t="s">
        <v>151</v>
      </c>
    </row>
    <row r="1680" spans="1:17" ht="15.75" x14ac:dyDescent="0.25">
      <c r="A1680" s="34" t="s">
        <v>246</v>
      </c>
      <c r="B1680" s="12" t="str">
        <f t="shared" si="91"/>
        <v>LomeAmsterdam40</v>
      </c>
      <c r="C1680" s="13" t="str">
        <f>VLOOKUP(D1680,[1]equiv!$A:$B,2,FALSE)</f>
        <v>TOG</v>
      </c>
      <c r="D1680" s="81" t="s">
        <v>83</v>
      </c>
      <c r="E1680" s="82" t="s">
        <v>25</v>
      </c>
      <c r="F1680" s="83">
        <v>40</v>
      </c>
      <c r="G1680" s="12">
        <v>1727</v>
      </c>
      <c r="H1680" s="32" t="s">
        <v>47</v>
      </c>
      <c r="I1680" s="12" t="s">
        <v>20</v>
      </c>
      <c r="J1680" s="46">
        <v>0</v>
      </c>
      <c r="K1680" s="45">
        <f t="shared" si="93"/>
        <v>1727</v>
      </c>
      <c r="L1680" s="82" t="s">
        <v>207</v>
      </c>
      <c r="M1680" s="84">
        <v>45657</v>
      </c>
      <c r="N1680" s="68">
        <f t="shared" si="92"/>
        <v>0</v>
      </c>
      <c r="O1680" s="85" t="s">
        <v>247</v>
      </c>
      <c r="P1680" s="86" t="s">
        <v>206</v>
      </c>
      <c r="Q1680" s="86" t="s">
        <v>151</v>
      </c>
    </row>
    <row r="1681" spans="1:17" ht="15.75" x14ac:dyDescent="0.25">
      <c r="A1681" s="34" t="s">
        <v>246</v>
      </c>
      <c r="B1681" s="12" t="str">
        <f t="shared" si="91"/>
        <v>LomeAntwerp20</v>
      </c>
      <c r="C1681" s="13" t="str">
        <f>VLOOKUP(D1681,[1]equiv!$A:$B,2,FALSE)</f>
        <v>TOG</v>
      </c>
      <c r="D1681" s="81" t="s">
        <v>83</v>
      </c>
      <c r="E1681" s="82" t="s">
        <v>19</v>
      </c>
      <c r="F1681" s="83">
        <v>20</v>
      </c>
      <c r="G1681" s="12">
        <v>1044</v>
      </c>
      <c r="H1681" s="32" t="s">
        <v>47</v>
      </c>
      <c r="I1681" s="12" t="s">
        <v>20</v>
      </c>
      <c r="J1681" s="46">
        <v>0</v>
      </c>
      <c r="K1681" s="45">
        <f t="shared" si="93"/>
        <v>1044</v>
      </c>
      <c r="L1681" s="82" t="s">
        <v>180</v>
      </c>
      <c r="M1681" s="84">
        <v>45657</v>
      </c>
      <c r="N1681" s="68">
        <f t="shared" si="92"/>
        <v>0</v>
      </c>
      <c r="O1681" s="85" t="s">
        <v>247</v>
      </c>
      <c r="P1681" s="86" t="s">
        <v>161</v>
      </c>
      <c r="Q1681" s="86" t="s">
        <v>154</v>
      </c>
    </row>
    <row r="1682" spans="1:17" ht="15.75" x14ac:dyDescent="0.25">
      <c r="A1682" s="34" t="s">
        <v>246</v>
      </c>
      <c r="B1682" s="12" t="str">
        <f t="shared" si="91"/>
        <v>LomeAntwerp40</v>
      </c>
      <c r="C1682" s="13" t="str">
        <f>VLOOKUP(D1682,[1]equiv!$A:$B,2,FALSE)</f>
        <v>TOG</v>
      </c>
      <c r="D1682" s="81" t="s">
        <v>83</v>
      </c>
      <c r="E1682" s="82" t="s">
        <v>19</v>
      </c>
      <c r="F1682" s="83">
        <v>40</v>
      </c>
      <c r="G1682" s="12">
        <v>1602</v>
      </c>
      <c r="H1682" s="32" t="s">
        <v>47</v>
      </c>
      <c r="I1682" s="12" t="s">
        <v>20</v>
      </c>
      <c r="J1682" s="46">
        <v>0</v>
      </c>
      <c r="K1682" s="45">
        <f t="shared" si="93"/>
        <v>1602</v>
      </c>
      <c r="L1682" s="82" t="s">
        <v>180</v>
      </c>
      <c r="M1682" s="84">
        <v>45657</v>
      </c>
      <c r="N1682" s="68">
        <f t="shared" si="92"/>
        <v>0</v>
      </c>
      <c r="O1682" s="85" t="s">
        <v>247</v>
      </c>
      <c r="P1682" s="86" t="s">
        <v>161</v>
      </c>
      <c r="Q1682" s="86" t="s">
        <v>154</v>
      </c>
    </row>
    <row r="1683" spans="1:17" ht="15.75" x14ac:dyDescent="0.25">
      <c r="A1683" s="34" t="s">
        <v>246</v>
      </c>
      <c r="B1683" s="12" t="str">
        <f t="shared" si="91"/>
        <v>LomeBarcelona20</v>
      </c>
      <c r="C1683" s="13" t="str">
        <f>VLOOKUP(D1683,[1]equiv!$A:$B,2,FALSE)</f>
        <v>TOG</v>
      </c>
      <c r="D1683" s="81" t="s">
        <v>83</v>
      </c>
      <c r="E1683" s="82" t="s">
        <v>23</v>
      </c>
      <c r="F1683" s="83">
        <v>20</v>
      </c>
      <c r="G1683" s="12">
        <v>1224</v>
      </c>
      <c r="H1683" s="32" t="s">
        <v>47</v>
      </c>
      <c r="I1683" s="12" t="s">
        <v>20</v>
      </c>
      <c r="J1683" s="46">
        <v>0</v>
      </c>
      <c r="K1683" s="45">
        <f t="shared" si="93"/>
        <v>1224</v>
      </c>
      <c r="L1683" s="82" t="s">
        <v>213</v>
      </c>
      <c r="M1683" s="84">
        <v>45657</v>
      </c>
      <c r="N1683" s="68">
        <f t="shared" si="92"/>
        <v>0</v>
      </c>
      <c r="O1683" s="85" t="s">
        <v>247</v>
      </c>
      <c r="P1683" s="86" t="s">
        <v>137</v>
      </c>
      <c r="Q1683" s="86" t="s">
        <v>163</v>
      </c>
    </row>
    <row r="1684" spans="1:17" ht="15.75" x14ac:dyDescent="0.25">
      <c r="A1684" s="34" t="s">
        <v>246</v>
      </c>
      <c r="B1684" s="12" t="str">
        <f t="shared" si="91"/>
        <v>LomeBarcelona40</v>
      </c>
      <c r="C1684" s="13" t="str">
        <f>VLOOKUP(D1684,[1]equiv!$A:$B,2,FALSE)</f>
        <v>TOG</v>
      </c>
      <c r="D1684" s="81" t="s">
        <v>83</v>
      </c>
      <c r="E1684" s="82" t="s">
        <v>23</v>
      </c>
      <c r="F1684" s="83">
        <v>40</v>
      </c>
      <c r="G1684" s="12">
        <v>1252</v>
      </c>
      <c r="H1684" s="32" t="s">
        <v>47</v>
      </c>
      <c r="I1684" s="12" t="s">
        <v>20</v>
      </c>
      <c r="J1684" s="46">
        <v>0</v>
      </c>
      <c r="K1684" s="45">
        <f t="shared" si="93"/>
        <v>1252</v>
      </c>
      <c r="L1684" s="82" t="s">
        <v>213</v>
      </c>
      <c r="M1684" s="84">
        <v>45657</v>
      </c>
      <c r="N1684" s="68">
        <f t="shared" si="92"/>
        <v>0</v>
      </c>
      <c r="O1684" s="85" t="s">
        <v>247</v>
      </c>
      <c r="P1684" s="86" t="s">
        <v>137</v>
      </c>
      <c r="Q1684" s="86" t="s">
        <v>163</v>
      </c>
    </row>
    <row r="1685" spans="1:17" ht="15.75" x14ac:dyDescent="0.25">
      <c r="A1685" s="34" t="s">
        <v>246</v>
      </c>
      <c r="B1685" s="12" t="str">
        <f t="shared" ref="B1685:B1748" si="94">+D1685&amp;E1685&amp;F1685</f>
        <v>LomeBarcelona40</v>
      </c>
      <c r="C1685" s="13" t="str">
        <f>VLOOKUP(D1685,[1]equiv!$A:$B,2,FALSE)</f>
        <v>TOG</v>
      </c>
      <c r="D1685" s="81" t="s">
        <v>83</v>
      </c>
      <c r="E1685" s="82" t="s">
        <v>23</v>
      </c>
      <c r="F1685" s="83">
        <v>40</v>
      </c>
      <c r="G1685" s="12">
        <v>1452</v>
      </c>
      <c r="H1685" s="32" t="s">
        <v>47</v>
      </c>
      <c r="I1685" s="12" t="s">
        <v>20</v>
      </c>
      <c r="J1685" s="46">
        <v>0</v>
      </c>
      <c r="K1685" s="45">
        <f t="shared" si="93"/>
        <v>1452</v>
      </c>
      <c r="L1685" s="82" t="s">
        <v>213</v>
      </c>
      <c r="M1685" s="84">
        <v>45657</v>
      </c>
      <c r="N1685" s="68">
        <f t="shared" si="92"/>
        <v>0</v>
      </c>
      <c r="O1685" s="85" t="s">
        <v>247</v>
      </c>
      <c r="P1685" s="86" t="s">
        <v>137</v>
      </c>
      <c r="Q1685" s="86" t="s">
        <v>163</v>
      </c>
    </row>
    <row r="1686" spans="1:17" ht="15.75" x14ac:dyDescent="0.25">
      <c r="A1686" s="34" t="s">
        <v>246</v>
      </c>
      <c r="B1686" s="12" t="str">
        <f t="shared" si="94"/>
        <v>LomeBatam40</v>
      </c>
      <c r="C1686" s="13" t="str">
        <f>VLOOKUP(D1686,[1]equiv!$A:$B,2,FALSE)</f>
        <v>TOG</v>
      </c>
      <c r="D1686" s="81" t="s">
        <v>83</v>
      </c>
      <c r="E1686" s="82" t="s">
        <v>36</v>
      </c>
      <c r="F1686" s="83">
        <v>40</v>
      </c>
      <c r="G1686" s="12">
        <v>2034</v>
      </c>
      <c r="H1686" s="32" t="s">
        <v>47</v>
      </c>
      <c r="I1686" s="12" t="s">
        <v>32</v>
      </c>
      <c r="J1686" s="46">
        <v>0</v>
      </c>
      <c r="K1686" s="45">
        <f t="shared" si="93"/>
        <v>2034</v>
      </c>
      <c r="L1686" s="82" t="s">
        <v>170</v>
      </c>
      <c r="M1686" s="84">
        <v>45657</v>
      </c>
      <c r="N1686" s="68">
        <f t="shared" si="92"/>
        <v>0</v>
      </c>
      <c r="O1686" s="85" t="s">
        <v>247</v>
      </c>
      <c r="P1686" s="86" t="s">
        <v>137</v>
      </c>
      <c r="Q1686" s="86" t="s">
        <v>163</v>
      </c>
    </row>
    <row r="1687" spans="1:17" ht="15.75" x14ac:dyDescent="0.25">
      <c r="A1687" s="34" t="str">
        <f>CONCATENATE("STS_",O1687)</f>
        <v>STS_Maersk</v>
      </c>
      <c r="B1687" s="12" t="str">
        <f t="shared" si="94"/>
        <v>LomeGenoa20</v>
      </c>
      <c r="C1687" s="13" t="str">
        <f>VLOOKUP(D1687,[1]equiv!$A:$B,2,FALSE)</f>
        <v>TOG</v>
      </c>
      <c r="D1687" s="90" t="s">
        <v>83</v>
      </c>
      <c r="E1687" s="91" t="s">
        <v>61</v>
      </c>
      <c r="F1687" s="83">
        <v>20</v>
      </c>
      <c r="G1687" s="12">
        <v>594</v>
      </c>
      <c r="H1687" s="32" t="s">
        <v>47</v>
      </c>
      <c r="I1687" s="12" t="s">
        <v>20</v>
      </c>
      <c r="J1687" s="46">
        <v>0</v>
      </c>
      <c r="K1687" s="45">
        <f t="shared" si="93"/>
        <v>594</v>
      </c>
      <c r="L1687" s="89" t="s">
        <v>180</v>
      </c>
      <c r="M1687" s="84">
        <v>45657</v>
      </c>
      <c r="N1687" s="68">
        <f t="shared" si="92"/>
        <v>0</v>
      </c>
      <c r="O1687" s="85" t="s">
        <v>247</v>
      </c>
      <c r="P1687" s="86" t="s">
        <v>177</v>
      </c>
      <c r="Q1687" s="86" t="s">
        <v>188</v>
      </c>
    </row>
    <row r="1688" spans="1:17" ht="15.75" x14ac:dyDescent="0.25">
      <c r="A1688" s="34" t="str">
        <f>CONCATENATE("STS_",O1688)</f>
        <v>STS_Maersk</v>
      </c>
      <c r="B1688" s="12" t="str">
        <f t="shared" si="94"/>
        <v>LomeGenoa40</v>
      </c>
      <c r="C1688" s="13" t="str">
        <f>VLOOKUP(D1688,[1]equiv!$A:$B,2,FALSE)</f>
        <v>TOG</v>
      </c>
      <c r="D1688" s="90" t="s">
        <v>83</v>
      </c>
      <c r="E1688" s="91" t="s">
        <v>61</v>
      </c>
      <c r="F1688" s="83">
        <v>40</v>
      </c>
      <c r="G1688" s="12">
        <v>947</v>
      </c>
      <c r="H1688" s="32" t="s">
        <v>47</v>
      </c>
      <c r="I1688" s="12" t="s">
        <v>20</v>
      </c>
      <c r="J1688" s="46">
        <v>0</v>
      </c>
      <c r="K1688" s="45">
        <f t="shared" si="93"/>
        <v>947</v>
      </c>
      <c r="L1688" s="89" t="s">
        <v>180</v>
      </c>
      <c r="M1688" s="84">
        <v>45657</v>
      </c>
      <c r="N1688" s="68">
        <f t="shared" si="92"/>
        <v>0</v>
      </c>
      <c r="O1688" s="85" t="s">
        <v>247</v>
      </c>
      <c r="P1688" s="86" t="s">
        <v>177</v>
      </c>
      <c r="Q1688" s="86" t="s">
        <v>188</v>
      </c>
    </row>
    <row r="1689" spans="1:17" ht="15.75" x14ac:dyDescent="0.25">
      <c r="A1689" s="34" t="s">
        <v>246</v>
      </c>
      <c r="B1689" s="12" t="str">
        <f t="shared" si="94"/>
        <v>LomeHamburg20</v>
      </c>
      <c r="C1689" s="13" t="str">
        <f>VLOOKUP(D1689,[1]equiv!$A:$B,2,FALSE)</f>
        <v>TOG</v>
      </c>
      <c r="D1689" s="81" t="s">
        <v>83</v>
      </c>
      <c r="E1689" s="82" t="s">
        <v>29</v>
      </c>
      <c r="F1689" s="83">
        <v>20</v>
      </c>
      <c r="G1689" s="12">
        <v>974</v>
      </c>
      <c r="H1689" s="32" t="s">
        <v>47</v>
      </c>
      <c r="I1689" s="12" t="s">
        <v>20</v>
      </c>
      <c r="J1689" s="46">
        <v>0</v>
      </c>
      <c r="K1689" s="45">
        <f t="shared" si="93"/>
        <v>974</v>
      </c>
      <c r="L1689" s="82" t="s">
        <v>179</v>
      </c>
      <c r="M1689" s="84">
        <v>45657</v>
      </c>
      <c r="N1689" s="68">
        <f t="shared" si="92"/>
        <v>0</v>
      </c>
      <c r="O1689" s="85" t="s">
        <v>247</v>
      </c>
      <c r="P1689" s="86" t="s">
        <v>192</v>
      </c>
      <c r="Q1689" s="86" t="s">
        <v>151</v>
      </c>
    </row>
    <row r="1690" spans="1:17" ht="15.75" x14ac:dyDescent="0.25">
      <c r="A1690" s="34" t="s">
        <v>246</v>
      </c>
      <c r="B1690" s="12" t="str">
        <f t="shared" si="94"/>
        <v>LomeHamburg40</v>
      </c>
      <c r="C1690" s="13" t="str">
        <f>VLOOKUP(D1690,[1]equiv!$A:$B,2,FALSE)</f>
        <v>TOG</v>
      </c>
      <c r="D1690" s="81" t="s">
        <v>83</v>
      </c>
      <c r="E1690" s="82" t="s">
        <v>29</v>
      </c>
      <c r="F1690" s="83">
        <v>40</v>
      </c>
      <c r="G1690" s="12">
        <v>1492</v>
      </c>
      <c r="H1690" s="32" t="s">
        <v>47</v>
      </c>
      <c r="I1690" s="12" t="s">
        <v>20</v>
      </c>
      <c r="J1690" s="46">
        <v>0</v>
      </c>
      <c r="K1690" s="45">
        <f t="shared" si="93"/>
        <v>1492</v>
      </c>
      <c r="L1690" s="82" t="s">
        <v>179</v>
      </c>
      <c r="M1690" s="84">
        <v>45657</v>
      </c>
      <c r="N1690" s="68">
        <f t="shared" si="92"/>
        <v>0</v>
      </c>
      <c r="O1690" s="85" t="s">
        <v>247</v>
      </c>
      <c r="P1690" s="86" t="s">
        <v>192</v>
      </c>
      <c r="Q1690" s="86" t="s">
        <v>151</v>
      </c>
    </row>
    <row r="1691" spans="1:17" ht="15.75" x14ac:dyDescent="0.25">
      <c r="A1691" s="34" t="s">
        <v>246</v>
      </c>
      <c r="B1691" s="12" t="str">
        <f t="shared" si="94"/>
        <v>LomeJakarta20</v>
      </c>
      <c r="C1691" s="13" t="str">
        <f>VLOOKUP(D1691,[1]equiv!$A:$B,2,FALSE)</f>
        <v>TOG</v>
      </c>
      <c r="D1691" s="81" t="s">
        <v>83</v>
      </c>
      <c r="E1691" s="82" t="s">
        <v>114</v>
      </c>
      <c r="F1691" s="83">
        <v>20</v>
      </c>
      <c r="G1691" s="12">
        <v>750</v>
      </c>
      <c r="H1691" s="32" t="s">
        <v>47</v>
      </c>
      <c r="I1691" s="12" t="s">
        <v>32</v>
      </c>
      <c r="J1691" s="46">
        <v>0</v>
      </c>
      <c r="K1691" s="45">
        <f t="shared" si="93"/>
        <v>750</v>
      </c>
      <c r="L1691" s="82" t="s">
        <v>181</v>
      </c>
      <c r="M1691" s="84">
        <v>45657</v>
      </c>
      <c r="N1691" s="68">
        <f t="shared" si="92"/>
        <v>0</v>
      </c>
      <c r="O1691" s="85" t="s">
        <v>247</v>
      </c>
      <c r="P1691" s="86" t="s">
        <v>137</v>
      </c>
      <c r="Q1691" s="86" t="s">
        <v>163</v>
      </c>
    </row>
    <row r="1692" spans="1:17" ht="15.75" x14ac:dyDescent="0.25">
      <c r="A1692" s="34" t="s">
        <v>246</v>
      </c>
      <c r="B1692" s="12" t="str">
        <f t="shared" si="94"/>
        <v>LomeJakarta40</v>
      </c>
      <c r="C1692" s="13" t="str">
        <f>VLOOKUP(D1692,[1]equiv!$A:$B,2,FALSE)</f>
        <v>TOG</v>
      </c>
      <c r="D1692" s="81" t="s">
        <v>83</v>
      </c>
      <c r="E1692" s="82" t="s">
        <v>114</v>
      </c>
      <c r="F1692" s="83">
        <v>40</v>
      </c>
      <c r="G1692" s="12">
        <v>1383</v>
      </c>
      <c r="H1692" s="32" t="s">
        <v>47</v>
      </c>
      <c r="I1692" s="12" t="s">
        <v>32</v>
      </c>
      <c r="J1692" s="46">
        <v>0</v>
      </c>
      <c r="K1692" s="45">
        <f t="shared" si="93"/>
        <v>1383</v>
      </c>
      <c r="L1692" s="82" t="s">
        <v>181</v>
      </c>
      <c r="M1692" s="84">
        <v>45657</v>
      </c>
      <c r="N1692" s="68">
        <f t="shared" ref="N1692:N1755" si="95">IF(H1692="not included",0,1)</f>
        <v>0</v>
      </c>
      <c r="O1692" s="85" t="s">
        <v>247</v>
      </c>
      <c r="P1692" s="86" t="s">
        <v>137</v>
      </c>
      <c r="Q1692" s="86" t="s">
        <v>163</v>
      </c>
    </row>
    <row r="1693" spans="1:17" ht="15.75" x14ac:dyDescent="0.25">
      <c r="A1693" s="34" t="s">
        <v>246</v>
      </c>
      <c r="B1693" s="12" t="str">
        <f t="shared" si="94"/>
        <v>LomePasir Gudang40</v>
      </c>
      <c r="C1693" s="13" t="str">
        <f>VLOOKUP(D1693,[1]equiv!$A:$B,2,FALSE)</f>
        <v>TOG</v>
      </c>
      <c r="D1693" s="81" t="s">
        <v>83</v>
      </c>
      <c r="E1693" s="89" t="s">
        <v>38</v>
      </c>
      <c r="F1693" s="83">
        <v>40</v>
      </c>
      <c r="G1693" s="12">
        <v>1283</v>
      </c>
      <c r="H1693" s="32" t="s">
        <v>47</v>
      </c>
      <c r="I1693" s="12" t="s">
        <v>32</v>
      </c>
      <c r="J1693" s="46">
        <v>0</v>
      </c>
      <c r="K1693" s="45">
        <f t="shared" ref="K1693:K1756" si="96">+IF(H1693="not included",G1693,G1693+H1693)</f>
        <v>1283</v>
      </c>
      <c r="L1693" s="82" t="s">
        <v>224</v>
      </c>
      <c r="M1693" s="84">
        <v>45657</v>
      </c>
      <c r="N1693" s="68">
        <f t="shared" si="95"/>
        <v>0</v>
      </c>
      <c r="O1693" s="85" t="s">
        <v>247</v>
      </c>
      <c r="P1693" s="86" t="s">
        <v>137</v>
      </c>
      <c r="Q1693" s="86" t="s">
        <v>163</v>
      </c>
    </row>
    <row r="1694" spans="1:17" ht="15.75" x14ac:dyDescent="0.25">
      <c r="A1694" s="34" t="s">
        <v>246</v>
      </c>
      <c r="B1694" s="12" t="str">
        <f t="shared" si="94"/>
        <v>LomePTP40</v>
      </c>
      <c r="C1694" s="13" t="str">
        <f>VLOOKUP(D1694,[1]equiv!$A:$B,2,FALSE)</f>
        <v>TOG</v>
      </c>
      <c r="D1694" s="81" t="s">
        <v>83</v>
      </c>
      <c r="E1694" s="82" t="s">
        <v>41</v>
      </c>
      <c r="F1694" s="83">
        <v>40</v>
      </c>
      <c r="G1694" s="12">
        <v>765</v>
      </c>
      <c r="H1694" s="32" t="s">
        <v>47</v>
      </c>
      <c r="I1694" s="12" t="s">
        <v>32</v>
      </c>
      <c r="J1694" s="46">
        <v>0</v>
      </c>
      <c r="K1694" s="45">
        <f t="shared" si="96"/>
        <v>765</v>
      </c>
      <c r="L1694" s="82" t="s">
        <v>233</v>
      </c>
      <c r="M1694" s="84">
        <v>45657</v>
      </c>
      <c r="N1694" s="68">
        <f t="shared" si="95"/>
        <v>0</v>
      </c>
      <c r="O1694" s="85" t="s">
        <v>247</v>
      </c>
      <c r="P1694" s="86" t="s">
        <v>137</v>
      </c>
      <c r="Q1694" s="86" t="s">
        <v>163</v>
      </c>
    </row>
    <row r="1695" spans="1:17" ht="15.75" x14ac:dyDescent="0.25">
      <c r="A1695" s="34" t="s">
        <v>246</v>
      </c>
      <c r="B1695" s="12" t="str">
        <f t="shared" si="94"/>
        <v>LomeSurabaya40</v>
      </c>
      <c r="C1695" s="13" t="str">
        <f>VLOOKUP(D1695,[1]equiv!$A:$B,2,FALSE)</f>
        <v>TOG</v>
      </c>
      <c r="D1695" s="81" t="s">
        <v>83</v>
      </c>
      <c r="E1695" s="82" t="s">
        <v>40</v>
      </c>
      <c r="F1695" s="83">
        <v>40</v>
      </c>
      <c r="G1695" s="12">
        <v>865</v>
      </c>
      <c r="H1695" s="32" t="s">
        <v>47</v>
      </c>
      <c r="I1695" s="12" t="s">
        <v>32</v>
      </c>
      <c r="J1695" s="46">
        <v>0</v>
      </c>
      <c r="K1695" s="45">
        <f t="shared" si="96"/>
        <v>865</v>
      </c>
      <c r="L1695" s="82" t="s">
        <v>241</v>
      </c>
      <c r="M1695" s="84">
        <v>45657</v>
      </c>
      <c r="N1695" s="68">
        <f t="shared" si="95"/>
        <v>0</v>
      </c>
      <c r="O1695" s="85" t="s">
        <v>247</v>
      </c>
      <c r="P1695" s="86" t="s">
        <v>137</v>
      </c>
      <c r="Q1695" s="86" t="s">
        <v>163</v>
      </c>
    </row>
    <row r="1696" spans="1:17" ht="15.75" x14ac:dyDescent="0.25">
      <c r="A1696" s="34" t="s">
        <v>246</v>
      </c>
      <c r="B1696" s="12" t="str">
        <f t="shared" si="94"/>
        <v>LomeTallinn20</v>
      </c>
      <c r="C1696" s="13" t="str">
        <f>VLOOKUP(D1696,[1]equiv!$A:$B,2,FALSE)</f>
        <v>TOG</v>
      </c>
      <c r="D1696" s="81" t="s">
        <v>83</v>
      </c>
      <c r="E1696" s="82" t="s">
        <v>194</v>
      </c>
      <c r="F1696" s="83">
        <v>20</v>
      </c>
      <c r="G1696" s="12">
        <v>1394</v>
      </c>
      <c r="H1696" s="32" t="s">
        <v>47</v>
      </c>
      <c r="I1696" s="12" t="s">
        <v>20</v>
      </c>
      <c r="J1696" s="46">
        <v>0</v>
      </c>
      <c r="K1696" s="45">
        <f t="shared" si="96"/>
        <v>1394</v>
      </c>
      <c r="L1696" s="82" t="s">
        <v>243</v>
      </c>
      <c r="M1696" s="84">
        <v>45657</v>
      </c>
      <c r="N1696" s="68">
        <f t="shared" si="95"/>
        <v>0</v>
      </c>
      <c r="O1696" s="85" t="s">
        <v>247</v>
      </c>
      <c r="P1696" s="86" t="s">
        <v>257</v>
      </c>
      <c r="Q1696" s="86" t="s">
        <v>256</v>
      </c>
    </row>
    <row r="1697" spans="1:17" ht="15.75" x14ac:dyDescent="0.25">
      <c r="A1697" s="34" t="s">
        <v>246</v>
      </c>
      <c r="B1697" s="12" t="str">
        <f t="shared" si="94"/>
        <v>LomeTallinn40</v>
      </c>
      <c r="C1697" s="13" t="str">
        <f>VLOOKUP(D1697,[1]equiv!$A:$B,2,FALSE)</f>
        <v>TOG</v>
      </c>
      <c r="D1697" s="81" t="s">
        <v>83</v>
      </c>
      <c r="E1697" s="82" t="s">
        <v>194</v>
      </c>
      <c r="F1697" s="83">
        <v>40</v>
      </c>
      <c r="G1697" s="12">
        <v>1622</v>
      </c>
      <c r="H1697" s="32" t="s">
        <v>47</v>
      </c>
      <c r="I1697" s="12" t="s">
        <v>20</v>
      </c>
      <c r="J1697" s="46">
        <v>0</v>
      </c>
      <c r="K1697" s="45">
        <f t="shared" si="96"/>
        <v>1622</v>
      </c>
      <c r="L1697" s="82" t="s">
        <v>243</v>
      </c>
      <c r="M1697" s="84">
        <v>45657</v>
      </c>
      <c r="N1697" s="68">
        <f t="shared" si="95"/>
        <v>0</v>
      </c>
      <c r="O1697" s="85" t="s">
        <v>247</v>
      </c>
      <c r="P1697" s="86" t="s">
        <v>257</v>
      </c>
      <c r="Q1697" s="86" t="s">
        <v>256</v>
      </c>
    </row>
    <row r="1698" spans="1:17" ht="15.75" x14ac:dyDescent="0.25">
      <c r="A1698" s="34" t="s">
        <v>246</v>
      </c>
      <c r="B1698" s="12" t="str">
        <f t="shared" si="94"/>
        <v>LomeValencia40</v>
      </c>
      <c r="C1698" s="13" t="str">
        <f>VLOOKUP(D1698,[1]equiv!$A:$B,2,FALSE)</f>
        <v>TOG</v>
      </c>
      <c r="D1698" s="81" t="s">
        <v>83</v>
      </c>
      <c r="E1698" s="82" t="s">
        <v>35</v>
      </c>
      <c r="F1698" s="83">
        <v>40</v>
      </c>
      <c r="G1698" s="12">
        <v>1202</v>
      </c>
      <c r="H1698" s="32" t="s">
        <v>47</v>
      </c>
      <c r="I1698" s="12" t="s">
        <v>20</v>
      </c>
      <c r="J1698" s="46">
        <v>0</v>
      </c>
      <c r="K1698" s="45">
        <f t="shared" si="96"/>
        <v>1202</v>
      </c>
      <c r="L1698" s="82" t="s">
        <v>165</v>
      </c>
      <c r="M1698" s="84">
        <v>45657</v>
      </c>
      <c r="N1698" s="68">
        <f t="shared" si="95"/>
        <v>0</v>
      </c>
      <c r="O1698" s="85" t="s">
        <v>247</v>
      </c>
      <c r="P1698" s="86" t="s">
        <v>137</v>
      </c>
      <c r="Q1698" s="86" t="s">
        <v>163</v>
      </c>
    </row>
    <row r="1699" spans="1:17" ht="15.75" x14ac:dyDescent="0.25">
      <c r="A1699" s="34" t="s">
        <v>246</v>
      </c>
      <c r="B1699" s="12" t="str">
        <f t="shared" si="94"/>
        <v>LomeValencia40</v>
      </c>
      <c r="C1699" s="13" t="str">
        <f>VLOOKUP(D1699,[1]equiv!$A:$B,2,FALSE)</f>
        <v>TOG</v>
      </c>
      <c r="D1699" s="81" t="s">
        <v>83</v>
      </c>
      <c r="E1699" s="82" t="s">
        <v>35</v>
      </c>
      <c r="F1699" s="83">
        <v>40</v>
      </c>
      <c r="G1699" s="12">
        <v>1502</v>
      </c>
      <c r="H1699" s="32" t="s">
        <v>47</v>
      </c>
      <c r="I1699" s="12" t="s">
        <v>20</v>
      </c>
      <c r="J1699" s="46">
        <v>0</v>
      </c>
      <c r="K1699" s="45">
        <f t="shared" si="96"/>
        <v>1502</v>
      </c>
      <c r="L1699" s="82" t="s">
        <v>165</v>
      </c>
      <c r="M1699" s="84">
        <v>45657</v>
      </c>
      <c r="N1699" s="68">
        <f t="shared" si="95"/>
        <v>0</v>
      </c>
      <c r="O1699" s="85" t="s">
        <v>247</v>
      </c>
      <c r="P1699" s="86" t="s">
        <v>137</v>
      </c>
      <c r="Q1699" s="86" t="s">
        <v>163</v>
      </c>
    </row>
    <row r="1700" spans="1:17" ht="15.75" x14ac:dyDescent="0.25">
      <c r="A1700" s="34" t="s">
        <v>246</v>
      </c>
      <c r="B1700" s="12" t="str">
        <f t="shared" si="94"/>
        <v>MombasaAmsterdam20</v>
      </c>
      <c r="C1700" s="13" t="str">
        <f>VLOOKUP(D1700,[1]equiv!$A:$B,2,FALSE)</f>
        <v>KEN</v>
      </c>
      <c r="D1700" s="81" t="s">
        <v>85</v>
      </c>
      <c r="E1700" s="82" t="s">
        <v>25</v>
      </c>
      <c r="F1700" s="83">
        <v>20</v>
      </c>
      <c r="G1700" s="12">
        <v>1723</v>
      </c>
      <c r="H1700" s="32" t="s">
        <v>47</v>
      </c>
      <c r="I1700" s="12" t="s">
        <v>32</v>
      </c>
      <c r="J1700" s="46">
        <v>0</v>
      </c>
      <c r="K1700" s="45">
        <f t="shared" si="96"/>
        <v>1723</v>
      </c>
      <c r="L1700" s="82" t="s">
        <v>213</v>
      </c>
      <c r="M1700" s="84">
        <v>45657</v>
      </c>
      <c r="N1700" s="68">
        <f t="shared" si="95"/>
        <v>0</v>
      </c>
      <c r="O1700" s="85" t="s">
        <v>247</v>
      </c>
      <c r="P1700" s="86" t="s">
        <v>206</v>
      </c>
      <c r="Q1700" s="86" t="s">
        <v>151</v>
      </c>
    </row>
    <row r="1701" spans="1:17" ht="15.75" x14ac:dyDescent="0.25">
      <c r="A1701" s="34" t="s">
        <v>246</v>
      </c>
      <c r="B1701" s="12" t="str">
        <f t="shared" si="94"/>
        <v>MombasaAmsterdam40</v>
      </c>
      <c r="C1701" s="13" t="str">
        <f>VLOOKUP(D1701,[1]equiv!$A:$B,2,FALSE)</f>
        <v>KEN</v>
      </c>
      <c r="D1701" s="81" t="s">
        <v>85</v>
      </c>
      <c r="E1701" s="82" t="s">
        <v>25</v>
      </c>
      <c r="F1701" s="83">
        <v>40</v>
      </c>
      <c r="G1701" s="12">
        <v>2521</v>
      </c>
      <c r="H1701" s="32" t="s">
        <v>47</v>
      </c>
      <c r="I1701" s="12" t="s">
        <v>32</v>
      </c>
      <c r="J1701" s="46">
        <v>0</v>
      </c>
      <c r="K1701" s="45">
        <f t="shared" si="96"/>
        <v>2521</v>
      </c>
      <c r="L1701" s="82" t="s">
        <v>213</v>
      </c>
      <c r="M1701" s="84">
        <v>45657</v>
      </c>
      <c r="N1701" s="68">
        <f t="shared" si="95"/>
        <v>0</v>
      </c>
      <c r="O1701" s="85" t="s">
        <v>247</v>
      </c>
      <c r="P1701" s="86" t="s">
        <v>206</v>
      </c>
      <c r="Q1701" s="86" t="s">
        <v>151</v>
      </c>
    </row>
    <row r="1702" spans="1:17" ht="15.75" x14ac:dyDescent="0.25">
      <c r="A1702" s="34" t="s">
        <v>246</v>
      </c>
      <c r="B1702" s="12" t="str">
        <f t="shared" si="94"/>
        <v>MombasaBatam40</v>
      </c>
      <c r="C1702" s="13" t="str">
        <f>VLOOKUP(D1702,[1]equiv!$A:$B,2,FALSE)</f>
        <v>KEN</v>
      </c>
      <c r="D1702" s="81" t="s">
        <v>85</v>
      </c>
      <c r="E1702" s="82" t="s">
        <v>36</v>
      </c>
      <c r="F1702" s="83">
        <v>40</v>
      </c>
      <c r="G1702" s="12">
        <v>1541</v>
      </c>
      <c r="H1702" s="32" t="s">
        <v>47</v>
      </c>
      <c r="I1702" s="12" t="s">
        <v>32</v>
      </c>
      <c r="J1702" s="46">
        <v>0</v>
      </c>
      <c r="K1702" s="45">
        <f t="shared" si="96"/>
        <v>1541</v>
      </c>
      <c r="L1702" s="82" t="s">
        <v>148</v>
      </c>
      <c r="M1702" s="84">
        <v>45657</v>
      </c>
      <c r="N1702" s="68">
        <f t="shared" si="95"/>
        <v>0</v>
      </c>
      <c r="O1702" s="85" t="s">
        <v>247</v>
      </c>
      <c r="P1702" s="86" t="s">
        <v>137</v>
      </c>
      <c r="Q1702" s="86" t="s">
        <v>163</v>
      </c>
    </row>
    <row r="1703" spans="1:17" ht="15.75" x14ac:dyDescent="0.25">
      <c r="A1703" s="34" t="s">
        <v>246</v>
      </c>
      <c r="B1703" s="12" t="str">
        <f t="shared" si="94"/>
        <v>MombasaJakarta20</v>
      </c>
      <c r="C1703" s="13" t="str">
        <f>VLOOKUP(D1703,[1]equiv!$A:$B,2,FALSE)</f>
        <v>KEN</v>
      </c>
      <c r="D1703" s="81" t="s">
        <v>85</v>
      </c>
      <c r="E1703" s="82" t="s">
        <v>114</v>
      </c>
      <c r="F1703" s="83">
        <v>20</v>
      </c>
      <c r="G1703" s="12">
        <v>655</v>
      </c>
      <c r="H1703" s="32" t="s">
        <v>47</v>
      </c>
      <c r="I1703" s="12" t="s">
        <v>32</v>
      </c>
      <c r="J1703" s="46">
        <v>0</v>
      </c>
      <c r="K1703" s="45">
        <f t="shared" si="96"/>
        <v>655</v>
      </c>
      <c r="L1703" s="82" t="s">
        <v>164</v>
      </c>
      <c r="M1703" s="84">
        <v>45657</v>
      </c>
      <c r="N1703" s="68">
        <f t="shared" si="95"/>
        <v>0</v>
      </c>
      <c r="O1703" s="85" t="s">
        <v>247</v>
      </c>
      <c r="P1703" s="86" t="s">
        <v>137</v>
      </c>
      <c r="Q1703" s="86" t="s">
        <v>163</v>
      </c>
    </row>
    <row r="1704" spans="1:17" ht="15.75" x14ac:dyDescent="0.25">
      <c r="A1704" s="34" t="s">
        <v>246</v>
      </c>
      <c r="B1704" s="12" t="str">
        <f t="shared" si="94"/>
        <v>MombasaJakarta40</v>
      </c>
      <c r="C1704" s="13" t="str">
        <f>VLOOKUP(D1704,[1]equiv!$A:$B,2,FALSE)</f>
        <v>KEN</v>
      </c>
      <c r="D1704" s="81" t="s">
        <v>85</v>
      </c>
      <c r="E1704" s="82" t="s">
        <v>114</v>
      </c>
      <c r="F1704" s="83">
        <v>40</v>
      </c>
      <c r="G1704" s="12">
        <v>890</v>
      </c>
      <c r="H1704" s="32" t="s">
        <v>47</v>
      </c>
      <c r="I1704" s="12" t="s">
        <v>32</v>
      </c>
      <c r="J1704" s="46">
        <v>0</v>
      </c>
      <c r="K1704" s="45">
        <f t="shared" si="96"/>
        <v>890</v>
      </c>
      <c r="L1704" s="82" t="s">
        <v>164</v>
      </c>
      <c r="M1704" s="84">
        <v>45657</v>
      </c>
      <c r="N1704" s="68">
        <f t="shared" si="95"/>
        <v>0</v>
      </c>
      <c r="O1704" s="85" t="s">
        <v>247</v>
      </c>
      <c r="P1704" s="86" t="s">
        <v>137</v>
      </c>
      <c r="Q1704" s="86" t="s">
        <v>163</v>
      </c>
    </row>
    <row r="1705" spans="1:17" ht="15.75" x14ac:dyDescent="0.25">
      <c r="A1705" s="34" t="s">
        <v>246</v>
      </c>
      <c r="B1705" s="12" t="str">
        <f t="shared" si="94"/>
        <v>MombasaPasir Gudang40</v>
      </c>
      <c r="C1705" s="13" t="str">
        <f>VLOOKUP(D1705,[1]equiv!$A:$B,2,FALSE)</f>
        <v>KEN</v>
      </c>
      <c r="D1705" s="81" t="s">
        <v>85</v>
      </c>
      <c r="E1705" s="82" t="s">
        <v>38</v>
      </c>
      <c r="F1705" s="83">
        <v>40</v>
      </c>
      <c r="G1705" s="12">
        <v>1040</v>
      </c>
      <c r="H1705" s="32" t="s">
        <v>47</v>
      </c>
      <c r="I1705" s="12" t="s">
        <v>32</v>
      </c>
      <c r="J1705" s="46">
        <v>0</v>
      </c>
      <c r="K1705" s="45">
        <f t="shared" si="96"/>
        <v>1040</v>
      </c>
      <c r="L1705" s="82" t="s">
        <v>267</v>
      </c>
      <c r="M1705" s="84">
        <v>45657</v>
      </c>
      <c r="N1705" s="68">
        <f t="shared" si="95"/>
        <v>0</v>
      </c>
      <c r="O1705" s="85" t="s">
        <v>247</v>
      </c>
      <c r="P1705" s="86" t="s">
        <v>137</v>
      </c>
      <c r="Q1705" s="86" t="s">
        <v>163</v>
      </c>
    </row>
    <row r="1706" spans="1:17" ht="15.75" x14ac:dyDescent="0.25">
      <c r="A1706" s="34" t="s">
        <v>246</v>
      </c>
      <c r="B1706" s="12" t="str">
        <f t="shared" si="94"/>
        <v>MombasaPTP40</v>
      </c>
      <c r="C1706" s="13" t="str">
        <f>VLOOKUP(D1706,[1]equiv!$A:$B,2,FALSE)</f>
        <v>KEN</v>
      </c>
      <c r="D1706" s="81" t="s">
        <v>85</v>
      </c>
      <c r="E1706" s="82" t="s">
        <v>41</v>
      </c>
      <c r="F1706" s="83">
        <v>40</v>
      </c>
      <c r="G1706" s="12">
        <v>940</v>
      </c>
      <c r="H1706" s="32" t="s">
        <v>47</v>
      </c>
      <c r="I1706" s="12" t="s">
        <v>32</v>
      </c>
      <c r="J1706" s="46">
        <v>0</v>
      </c>
      <c r="K1706" s="45">
        <f t="shared" si="96"/>
        <v>940</v>
      </c>
      <c r="L1706" s="82" t="s">
        <v>263</v>
      </c>
      <c r="M1706" s="84">
        <v>45657</v>
      </c>
      <c r="N1706" s="68">
        <f t="shared" si="95"/>
        <v>0</v>
      </c>
      <c r="O1706" s="85" t="s">
        <v>247</v>
      </c>
      <c r="P1706" s="86" t="s">
        <v>137</v>
      </c>
      <c r="Q1706" s="86" t="s">
        <v>163</v>
      </c>
    </row>
    <row r="1707" spans="1:17" ht="15.75" x14ac:dyDescent="0.25">
      <c r="A1707" s="34" t="s">
        <v>246</v>
      </c>
      <c r="B1707" s="12" t="str">
        <f t="shared" si="94"/>
        <v>MombasaSurabaya40</v>
      </c>
      <c r="C1707" s="13" t="str">
        <f>VLOOKUP(D1707,[1]equiv!$A:$B,2,FALSE)</f>
        <v>KEN</v>
      </c>
      <c r="D1707" s="81" t="s">
        <v>85</v>
      </c>
      <c r="E1707" s="82" t="s">
        <v>40</v>
      </c>
      <c r="F1707" s="83">
        <v>40</v>
      </c>
      <c r="G1707" s="12">
        <v>1240</v>
      </c>
      <c r="H1707" s="32" t="s">
        <v>47</v>
      </c>
      <c r="I1707" s="12" t="s">
        <v>32</v>
      </c>
      <c r="J1707" s="46">
        <v>0</v>
      </c>
      <c r="K1707" s="45">
        <f t="shared" si="96"/>
        <v>1240</v>
      </c>
      <c r="L1707" s="82" t="s">
        <v>199</v>
      </c>
      <c r="M1707" s="84">
        <v>45657</v>
      </c>
      <c r="N1707" s="68">
        <f t="shared" si="95"/>
        <v>0</v>
      </c>
      <c r="O1707" s="85" t="s">
        <v>247</v>
      </c>
      <c r="P1707" s="86" t="s">
        <v>137</v>
      </c>
      <c r="Q1707" s="86" t="s">
        <v>163</v>
      </c>
    </row>
    <row r="1708" spans="1:17" ht="15.75" x14ac:dyDescent="0.25">
      <c r="A1708" s="34" t="s">
        <v>246</v>
      </c>
      <c r="B1708" s="12" t="str">
        <f t="shared" si="94"/>
        <v>MombasaValencia20</v>
      </c>
      <c r="C1708" s="13" t="str">
        <f>VLOOKUP(D1708,[1]equiv!$A:$B,2,FALSE)</f>
        <v>KEN</v>
      </c>
      <c r="D1708" s="81" t="s">
        <v>85</v>
      </c>
      <c r="E1708" s="85" t="s">
        <v>35</v>
      </c>
      <c r="F1708" s="83">
        <v>20</v>
      </c>
      <c r="G1708" s="12">
        <v>1053</v>
      </c>
      <c r="H1708" s="32" t="s">
        <v>47</v>
      </c>
      <c r="I1708" s="12" t="s">
        <v>32</v>
      </c>
      <c r="J1708" s="46">
        <v>0</v>
      </c>
      <c r="K1708" s="45">
        <f t="shared" si="96"/>
        <v>1053</v>
      </c>
      <c r="L1708" s="82" t="s">
        <v>196</v>
      </c>
      <c r="M1708" s="84">
        <v>45657</v>
      </c>
      <c r="N1708" s="68">
        <f t="shared" si="95"/>
        <v>0</v>
      </c>
      <c r="O1708" s="85" t="s">
        <v>247</v>
      </c>
      <c r="P1708" s="86" t="s">
        <v>137</v>
      </c>
      <c r="Q1708" s="86" t="s">
        <v>163</v>
      </c>
    </row>
    <row r="1709" spans="1:17" ht="15.75" x14ac:dyDescent="0.25">
      <c r="A1709" s="34" t="s">
        <v>246</v>
      </c>
      <c r="B1709" s="12" t="str">
        <f t="shared" si="94"/>
        <v>MombasaValencia40</v>
      </c>
      <c r="C1709" s="13" t="str">
        <f>VLOOKUP(D1709,[1]equiv!$A:$B,2,FALSE)</f>
        <v>KEN</v>
      </c>
      <c r="D1709" s="81" t="s">
        <v>85</v>
      </c>
      <c r="E1709" s="82" t="s">
        <v>35</v>
      </c>
      <c r="F1709" s="83">
        <v>40</v>
      </c>
      <c r="G1709" s="12">
        <v>2142</v>
      </c>
      <c r="H1709" s="32" t="s">
        <v>47</v>
      </c>
      <c r="I1709" s="12" t="s">
        <v>32</v>
      </c>
      <c r="J1709" s="46">
        <v>0</v>
      </c>
      <c r="K1709" s="45">
        <f t="shared" si="96"/>
        <v>2142</v>
      </c>
      <c r="L1709" s="82" t="s">
        <v>196</v>
      </c>
      <c r="M1709" s="84">
        <v>45657</v>
      </c>
      <c r="N1709" s="68">
        <f t="shared" si="95"/>
        <v>0</v>
      </c>
      <c r="O1709" s="85" t="s">
        <v>247</v>
      </c>
      <c r="P1709" s="86" t="s">
        <v>137</v>
      </c>
      <c r="Q1709" s="86" t="s">
        <v>163</v>
      </c>
    </row>
    <row r="1710" spans="1:17" ht="15.75" x14ac:dyDescent="0.25">
      <c r="A1710" s="34" t="s">
        <v>246</v>
      </c>
      <c r="B1710" s="12" t="str">
        <f t="shared" si="94"/>
        <v>MonroviaAmsterdam20</v>
      </c>
      <c r="C1710" s="13" t="str">
        <f>VLOOKUP(D1710,[1]equiv!$A:$B,2,FALSE)</f>
        <v>LIB</v>
      </c>
      <c r="D1710" s="81" t="s">
        <v>119</v>
      </c>
      <c r="E1710" s="82" t="s">
        <v>25</v>
      </c>
      <c r="F1710" s="83">
        <v>20</v>
      </c>
      <c r="G1710" s="12">
        <v>1600</v>
      </c>
      <c r="H1710" s="32" t="s">
        <v>47</v>
      </c>
      <c r="I1710" s="12" t="s">
        <v>20</v>
      </c>
      <c r="J1710" s="46">
        <v>0</v>
      </c>
      <c r="K1710" s="45">
        <f t="shared" si="96"/>
        <v>1600</v>
      </c>
      <c r="L1710" s="82" t="s">
        <v>196</v>
      </c>
      <c r="M1710" s="84">
        <v>45657</v>
      </c>
      <c r="N1710" s="68">
        <f t="shared" si="95"/>
        <v>0</v>
      </c>
      <c r="O1710" s="85" t="s">
        <v>247</v>
      </c>
      <c r="P1710" s="86" t="s">
        <v>206</v>
      </c>
      <c r="Q1710" s="86" t="s">
        <v>151</v>
      </c>
    </row>
    <row r="1711" spans="1:17" ht="15.75" x14ac:dyDescent="0.25">
      <c r="A1711" s="34" t="s">
        <v>246</v>
      </c>
      <c r="B1711" s="12" t="str">
        <f t="shared" si="94"/>
        <v>MonroviaAmsterdam40</v>
      </c>
      <c r="C1711" s="13" t="str">
        <f>VLOOKUP(D1711,[1]equiv!$A:$B,2,FALSE)</f>
        <v>LIB</v>
      </c>
      <c r="D1711" s="81" t="s">
        <v>119</v>
      </c>
      <c r="E1711" s="82" t="s">
        <v>25</v>
      </c>
      <c r="F1711" s="83">
        <v>40</v>
      </c>
      <c r="G1711" s="12">
        <v>1327</v>
      </c>
      <c r="H1711" s="32" t="s">
        <v>47</v>
      </c>
      <c r="I1711" s="12" t="s">
        <v>20</v>
      </c>
      <c r="J1711" s="46">
        <v>0</v>
      </c>
      <c r="K1711" s="45">
        <f t="shared" si="96"/>
        <v>1327</v>
      </c>
      <c r="L1711" s="82" t="s">
        <v>196</v>
      </c>
      <c r="M1711" s="84">
        <v>45657</v>
      </c>
      <c r="N1711" s="68">
        <f t="shared" si="95"/>
        <v>0</v>
      </c>
      <c r="O1711" s="85" t="s">
        <v>247</v>
      </c>
      <c r="P1711" s="86" t="s">
        <v>206</v>
      </c>
      <c r="Q1711" s="86" t="s">
        <v>151</v>
      </c>
    </row>
    <row r="1712" spans="1:17" ht="15.75" x14ac:dyDescent="0.25">
      <c r="A1712" s="34" t="s">
        <v>246</v>
      </c>
      <c r="B1712" s="12" t="str">
        <f t="shared" si="94"/>
        <v>MonroviaAntwerp20</v>
      </c>
      <c r="C1712" s="13" t="str">
        <f>VLOOKUP(D1712,[1]equiv!$A:$B,2,FALSE)</f>
        <v>LIB</v>
      </c>
      <c r="D1712" s="81" t="s">
        <v>119</v>
      </c>
      <c r="E1712" s="82" t="s">
        <v>19</v>
      </c>
      <c r="F1712" s="83">
        <v>20</v>
      </c>
      <c r="G1712" s="12">
        <v>1378</v>
      </c>
      <c r="H1712" s="32" t="s">
        <v>47</v>
      </c>
      <c r="I1712" s="12" t="s">
        <v>20</v>
      </c>
      <c r="J1712" s="46">
        <v>0</v>
      </c>
      <c r="K1712" s="45">
        <f t="shared" si="96"/>
        <v>1378</v>
      </c>
      <c r="L1712" s="82" t="s">
        <v>208</v>
      </c>
      <c r="M1712" s="84">
        <v>45657</v>
      </c>
      <c r="N1712" s="68">
        <f t="shared" si="95"/>
        <v>0</v>
      </c>
      <c r="O1712" s="85" t="s">
        <v>247</v>
      </c>
      <c r="P1712" s="86" t="s">
        <v>161</v>
      </c>
      <c r="Q1712" s="86" t="s">
        <v>151</v>
      </c>
    </row>
    <row r="1713" spans="1:17" ht="15.75" x14ac:dyDescent="0.25">
      <c r="A1713" s="34" t="s">
        <v>246</v>
      </c>
      <c r="B1713" s="12" t="str">
        <f t="shared" si="94"/>
        <v>MonroviaAntwerp40</v>
      </c>
      <c r="C1713" s="13" t="str">
        <f>VLOOKUP(D1713,[1]equiv!$A:$B,2,FALSE)</f>
        <v>LIB</v>
      </c>
      <c r="D1713" s="81" t="s">
        <v>119</v>
      </c>
      <c r="E1713" s="82" t="s">
        <v>19</v>
      </c>
      <c r="F1713" s="83">
        <v>40</v>
      </c>
      <c r="G1713" s="12">
        <v>1616</v>
      </c>
      <c r="H1713" s="32" t="s">
        <v>47</v>
      </c>
      <c r="I1713" s="12" t="s">
        <v>20</v>
      </c>
      <c r="J1713" s="46">
        <v>0</v>
      </c>
      <c r="K1713" s="45">
        <f t="shared" si="96"/>
        <v>1616</v>
      </c>
      <c r="L1713" s="82" t="s">
        <v>208</v>
      </c>
      <c r="M1713" s="84">
        <v>45657</v>
      </c>
      <c r="N1713" s="68">
        <f t="shared" si="95"/>
        <v>0</v>
      </c>
      <c r="O1713" s="85" t="s">
        <v>247</v>
      </c>
      <c r="P1713" s="86" t="s">
        <v>161</v>
      </c>
      <c r="Q1713" s="86" t="s">
        <v>151</v>
      </c>
    </row>
    <row r="1714" spans="1:17" ht="15.75" x14ac:dyDescent="0.25">
      <c r="A1714" s="34" t="s">
        <v>246</v>
      </c>
      <c r="B1714" s="12" t="str">
        <f t="shared" si="94"/>
        <v>MonroviaAntwerp40</v>
      </c>
      <c r="C1714" s="13" t="str">
        <f>VLOOKUP(D1714,[1]equiv!$A:$B,2,FALSE)</f>
        <v>LIB</v>
      </c>
      <c r="D1714" s="81" t="s">
        <v>119</v>
      </c>
      <c r="E1714" s="82" t="s">
        <v>19</v>
      </c>
      <c r="F1714" s="83">
        <v>40</v>
      </c>
      <c r="G1714" s="12">
        <v>1092</v>
      </c>
      <c r="H1714" s="32" t="s">
        <v>47</v>
      </c>
      <c r="I1714" s="12" t="s">
        <v>20</v>
      </c>
      <c r="J1714" s="46">
        <v>0</v>
      </c>
      <c r="K1714" s="45">
        <f t="shared" si="96"/>
        <v>1092</v>
      </c>
      <c r="L1714" s="82" t="s">
        <v>208</v>
      </c>
      <c r="M1714" s="84">
        <v>45657</v>
      </c>
      <c r="N1714" s="68">
        <f t="shared" si="95"/>
        <v>0</v>
      </c>
      <c r="O1714" s="85" t="s">
        <v>247</v>
      </c>
      <c r="P1714" s="86" t="s">
        <v>161</v>
      </c>
      <c r="Q1714" s="86" t="s">
        <v>151</v>
      </c>
    </row>
    <row r="1715" spans="1:17" ht="15.75" x14ac:dyDescent="0.25">
      <c r="A1715" s="34" t="s">
        <v>246</v>
      </c>
      <c r="B1715" s="12" t="str">
        <f t="shared" si="94"/>
        <v>MonroviaBarcelona20</v>
      </c>
      <c r="C1715" s="13" t="str">
        <f>VLOOKUP(D1715,[1]equiv!$A:$B,2,FALSE)</f>
        <v>LIB</v>
      </c>
      <c r="D1715" s="81" t="s">
        <v>119</v>
      </c>
      <c r="E1715" s="82" t="s">
        <v>23</v>
      </c>
      <c r="F1715" s="83">
        <v>20</v>
      </c>
      <c r="G1715" s="12">
        <v>1379</v>
      </c>
      <c r="H1715" s="32" t="s">
        <v>47</v>
      </c>
      <c r="I1715" s="12" t="s">
        <v>20</v>
      </c>
      <c r="J1715" s="46">
        <v>0</v>
      </c>
      <c r="K1715" s="45">
        <f t="shared" si="96"/>
        <v>1379</v>
      </c>
      <c r="L1715" s="82" t="s">
        <v>215</v>
      </c>
      <c r="M1715" s="84">
        <v>45657</v>
      </c>
      <c r="N1715" s="68">
        <f t="shared" si="95"/>
        <v>0</v>
      </c>
      <c r="O1715" s="85" t="s">
        <v>247</v>
      </c>
      <c r="P1715" s="86" t="s">
        <v>137</v>
      </c>
      <c r="Q1715" s="86" t="s">
        <v>163</v>
      </c>
    </row>
    <row r="1716" spans="1:17" ht="15.75" x14ac:dyDescent="0.25">
      <c r="A1716" s="34" t="s">
        <v>246</v>
      </c>
      <c r="B1716" s="12" t="str">
        <f t="shared" si="94"/>
        <v>MonroviaBarcelona40</v>
      </c>
      <c r="C1716" s="13" t="str">
        <f>VLOOKUP(D1716,[1]equiv!$A:$B,2,FALSE)</f>
        <v>LIB</v>
      </c>
      <c r="D1716" s="81" t="s">
        <v>119</v>
      </c>
      <c r="E1716" s="82" t="s">
        <v>23</v>
      </c>
      <c r="F1716" s="83">
        <v>40</v>
      </c>
      <c r="G1716" s="12">
        <v>1607</v>
      </c>
      <c r="H1716" s="32" t="s">
        <v>47</v>
      </c>
      <c r="I1716" s="12" t="s">
        <v>20</v>
      </c>
      <c r="J1716" s="46">
        <v>0</v>
      </c>
      <c r="K1716" s="45">
        <f t="shared" si="96"/>
        <v>1607</v>
      </c>
      <c r="L1716" s="82" t="s">
        <v>215</v>
      </c>
      <c r="M1716" s="84">
        <v>45657</v>
      </c>
      <c r="N1716" s="68">
        <f t="shared" si="95"/>
        <v>0</v>
      </c>
      <c r="O1716" s="85" t="s">
        <v>247</v>
      </c>
      <c r="P1716" s="86" t="s">
        <v>137</v>
      </c>
      <c r="Q1716" s="86" t="s">
        <v>163</v>
      </c>
    </row>
    <row r="1717" spans="1:17" ht="15.75" x14ac:dyDescent="0.25">
      <c r="A1717" s="34" t="s">
        <v>246</v>
      </c>
      <c r="B1717" s="12" t="str">
        <f t="shared" si="94"/>
        <v>MonroviaBatam40</v>
      </c>
      <c r="C1717" s="13" t="str">
        <f>VLOOKUP(D1717,[1]equiv!$A:$B,2,FALSE)</f>
        <v>LIB</v>
      </c>
      <c r="D1717" s="81" t="s">
        <v>119</v>
      </c>
      <c r="E1717" s="82" t="s">
        <v>36</v>
      </c>
      <c r="F1717" s="83">
        <v>40</v>
      </c>
      <c r="G1717" s="12">
        <v>1494</v>
      </c>
      <c r="H1717" s="32" t="s">
        <v>47</v>
      </c>
      <c r="I1717" s="12" t="s">
        <v>32</v>
      </c>
      <c r="J1717" s="46">
        <v>0</v>
      </c>
      <c r="K1717" s="45">
        <f t="shared" si="96"/>
        <v>1494</v>
      </c>
      <c r="L1717" s="82" t="s">
        <v>157</v>
      </c>
      <c r="M1717" s="84">
        <v>45657</v>
      </c>
      <c r="N1717" s="68">
        <f t="shared" si="95"/>
        <v>0</v>
      </c>
      <c r="O1717" s="85" t="s">
        <v>247</v>
      </c>
      <c r="P1717" s="86" t="s">
        <v>137</v>
      </c>
      <c r="Q1717" s="86" t="s">
        <v>163</v>
      </c>
    </row>
    <row r="1718" spans="1:17" ht="15.75" x14ac:dyDescent="0.25">
      <c r="A1718" s="34" t="s">
        <v>246</v>
      </c>
      <c r="B1718" s="12" t="str">
        <f t="shared" si="94"/>
        <v>MonroviaHamburg20</v>
      </c>
      <c r="C1718" s="13" t="str">
        <f>VLOOKUP(D1718,[1]equiv!$A:$B,2,FALSE)</f>
        <v>LIB</v>
      </c>
      <c r="D1718" s="81" t="s">
        <v>119</v>
      </c>
      <c r="E1718" s="82" t="s">
        <v>29</v>
      </c>
      <c r="F1718" s="83">
        <v>20</v>
      </c>
      <c r="G1718" s="12">
        <v>1378</v>
      </c>
      <c r="H1718" s="32" t="s">
        <v>47</v>
      </c>
      <c r="I1718" s="12" t="s">
        <v>20</v>
      </c>
      <c r="J1718" s="46">
        <v>0</v>
      </c>
      <c r="K1718" s="45">
        <f t="shared" si="96"/>
        <v>1378</v>
      </c>
      <c r="L1718" s="82" t="s">
        <v>215</v>
      </c>
      <c r="M1718" s="84">
        <v>45657</v>
      </c>
      <c r="N1718" s="68">
        <f t="shared" si="95"/>
        <v>0</v>
      </c>
      <c r="O1718" s="85" t="s">
        <v>247</v>
      </c>
      <c r="P1718" s="86" t="s">
        <v>192</v>
      </c>
      <c r="Q1718" s="86" t="s">
        <v>151</v>
      </c>
    </row>
    <row r="1719" spans="1:17" ht="15.75" x14ac:dyDescent="0.25">
      <c r="A1719" s="34" t="s">
        <v>246</v>
      </c>
      <c r="B1719" s="12" t="str">
        <f t="shared" si="94"/>
        <v>MonroviaHamburg40</v>
      </c>
      <c r="C1719" s="13" t="str">
        <f>VLOOKUP(D1719,[1]equiv!$A:$B,2,FALSE)</f>
        <v>LIB</v>
      </c>
      <c r="D1719" s="81" t="s">
        <v>119</v>
      </c>
      <c r="E1719" s="82" t="s">
        <v>29</v>
      </c>
      <c r="F1719" s="83">
        <v>40</v>
      </c>
      <c r="G1719" s="12">
        <v>1092</v>
      </c>
      <c r="H1719" s="32" t="s">
        <v>47</v>
      </c>
      <c r="I1719" s="12" t="s">
        <v>20</v>
      </c>
      <c r="J1719" s="46">
        <v>0</v>
      </c>
      <c r="K1719" s="45">
        <f t="shared" si="96"/>
        <v>1092</v>
      </c>
      <c r="L1719" s="82" t="s">
        <v>215</v>
      </c>
      <c r="M1719" s="84">
        <v>45657</v>
      </c>
      <c r="N1719" s="68">
        <f t="shared" si="95"/>
        <v>0</v>
      </c>
      <c r="O1719" s="85" t="s">
        <v>247</v>
      </c>
      <c r="P1719" s="86" t="s">
        <v>192</v>
      </c>
      <c r="Q1719" s="86" t="s">
        <v>151</v>
      </c>
    </row>
    <row r="1720" spans="1:17" ht="15.75" x14ac:dyDescent="0.25">
      <c r="A1720" s="34" t="s">
        <v>246</v>
      </c>
      <c r="B1720" s="12" t="str">
        <f t="shared" si="94"/>
        <v>MonroviaJakarta20</v>
      </c>
      <c r="C1720" s="13" t="str">
        <f>VLOOKUP(D1720,[1]equiv!$A:$B,2,FALSE)</f>
        <v>LIB</v>
      </c>
      <c r="D1720" s="81" t="s">
        <v>119</v>
      </c>
      <c r="E1720" s="82" t="s">
        <v>114</v>
      </c>
      <c r="F1720" s="83">
        <v>20</v>
      </c>
      <c r="G1720" s="12">
        <v>845</v>
      </c>
      <c r="H1720" s="32" t="s">
        <v>47</v>
      </c>
      <c r="I1720" s="12" t="s">
        <v>32</v>
      </c>
      <c r="J1720" s="46">
        <v>0</v>
      </c>
      <c r="K1720" s="45">
        <f t="shared" si="96"/>
        <v>845</v>
      </c>
      <c r="L1720" s="82" t="s">
        <v>228</v>
      </c>
      <c r="M1720" s="84">
        <v>45657</v>
      </c>
      <c r="N1720" s="68">
        <f t="shared" si="95"/>
        <v>0</v>
      </c>
      <c r="O1720" s="85" t="s">
        <v>247</v>
      </c>
      <c r="P1720" s="86" t="s">
        <v>137</v>
      </c>
      <c r="Q1720" s="86" t="s">
        <v>163</v>
      </c>
    </row>
    <row r="1721" spans="1:17" ht="15.75" x14ac:dyDescent="0.25">
      <c r="A1721" s="34" t="s">
        <v>246</v>
      </c>
      <c r="B1721" s="12" t="str">
        <f t="shared" si="94"/>
        <v>MonroviaJakarta40</v>
      </c>
      <c r="C1721" s="13" t="str">
        <f>VLOOKUP(D1721,[1]equiv!$A:$B,2,FALSE)</f>
        <v>LIB</v>
      </c>
      <c r="D1721" s="81" t="s">
        <v>119</v>
      </c>
      <c r="E1721" s="82" t="s">
        <v>114</v>
      </c>
      <c r="F1721" s="83">
        <v>40</v>
      </c>
      <c r="G1721" s="12">
        <v>1004</v>
      </c>
      <c r="H1721" s="32" t="s">
        <v>47</v>
      </c>
      <c r="I1721" s="12" t="s">
        <v>32</v>
      </c>
      <c r="J1721" s="46">
        <v>0</v>
      </c>
      <c r="K1721" s="45">
        <f t="shared" si="96"/>
        <v>1004</v>
      </c>
      <c r="L1721" s="82" t="s">
        <v>228</v>
      </c>
      <c r="M1721" s="84">
        <v>45657</v>
      </c>
      <c r="N1721" s="68">
        <f t="shared" si="95"/>
        <v>0</v>
      </c>
      <c r="O1721" s="85" t="s">
        <v>247</v>
      </c>
      <c r="P1721" s="86" t="s">
        <v>137</v>
      </c>
      <c r="Q1721" s="86" t="s">
        <v>163</v>
      </c>
    </row>
    <row r="1722" spans="1:17" ht="15.75" x14ac:dyDescent="0.25">
      <c r="A1722" s="34" t="s">
        <v>246</v>
      </c>
      <c r="B1722" s="12" t="str">
        <f t="shared" si="94"/>
        <v>MonroviaMontreal40</v>
      </c>
      <c r="C1722" s="13" t="str">
        <f>VLOOKUP(D1722,[1]equiv!$A:$B,2,FALSE)</f>
        <v>LIB</v>
      </c>
      <c r="D1722" s="81" t="s">
        <v>119</v>
      </c>
      <c r="E1722" s="82" t="s">
        <v>253</v>
      </c>
      <c r="F1722" s="83">
        <v>40</v>
      </c>
      <c r="G1722" s="12">
        <v>2219</v>
      </c>
      <c r="H1722" s="32" t="s">
        <v>47</v>
      </c>
      <c r="I1722" s="12" t="s">
        <v>32</v>
      </c>
      <c r="J1722" s="46">
        <v>0</v>
      </c>
      <c r="K1722" s="45">
        <f t="shared" si="96"/>
        <v>2219</v>
      </c>
      <c r="L1722" s="82" t="s">
        <v>183</v>
      </c>
      <c r="M1722" s="84">
        <v>45657</v>
      </c>
      <c r="N1722" s="68">
        <f t="shared" si="95"/>
        <v>0</v>
      </c>
      <c r="O1722" s="85" t="s">
        <v>247</v>
      </c>
      <c r="P1722" s="86" t="s">
        <v>258</v>
      </c>
      <c r="Q1722" s="86" t="s">
        <v>259</v>
      </c>
    </row>
    <row r="1723" spans="1:17" ht="15.75" x14ac:dyDescent="0.25">
      <c r="A1723" s="34" t="s">
        <v>246</v>
      </c>
      <c r="B1723" s="12" t="str">
        <f t="shared" si="94"/>
        <v>MonroviaPasir Gudang40</v>
      </c>
      <c r="C1723" s="13" t="str">
        <f>VLOOKUP(D1723,[1]equiv!$A:$B,2,FALSE)</f>
        <v>LIB</v>
      </c>
      <c r="D1723" s="81" t="s">
        <v>119</v>
      </c>
      <c r="E1723" s="82" t="s">
        <v>38</v>
      </c>
      <c r="F1723" s="83">
        <v>40</v>
      </c>
      <c r="G1723" s="12">
        <v>1004</v>
      </c>
      <c r="H1723" s="32" t="s">
        <v>47</v>
      </c>
      <c r="I1723" s="12" t="s">
        <v>32</v>
      </c>
      <c r="J1723" s="46">
        <v>0</v>
      </c>
      <c r="K1723" s="45">
        <f t="shared" si="96"/>
        <v>1004</v>
      </c>
      <c r="L1723" s="82" t="s">
        <v>214</v>
      </c>
      <c r="M1723" s="84">
        <v>45657</v>
      </c>
      <c r="N1723" s="68">
        <f t="shared" si="95"/>
        <v>0</v>
      </c>
      <c r="O1723" s="85" t="s">
        <v>247</v>
      </c>
      <c r="P1723" s="86" t="s">
        <v>137</v>
      </c>
      <c r="Q1723" s="86" t="s">
        <v>163</v>
      </c>
    </row>
    <row r="1724" spans="1:17" ht="15.75" x14ac:dyDescent="0.25">
      <c r="A1724" s="34" t="s">
        <v>246</v>
      </c>
      <c r="B1724" s="12" t="str">
        <f t="shared" si="94"/>
        <v>MonroviaPTP40</v>
      </c>
      <c r="C1724" s="13" t="str">
        <f>VLOOKUP(D1724,[1]equiv!$A:$B,2,FALSE)</f>
        <v>LIB</v>
      </c>
      <c r="D1724" s="81" t="s">
        <v>119</v>
      </c>
      <c r="E1724" s="82" t="s">
        <v>41</v>
      </c>
      <c r="F1724" s="83">
        <v>40</v>
      </c>
      <c r="G1724" s="12">
        <v>1004</v>
      </c>
      <c r="H1724" s="32" t="s">
        <v>47</v>
      </c>
      <c r="I1724" s="12" t="s">
        <v>32</v>
      </c>
      <c r="J1724" s="46">
        <v>0</v>
      </c>
      <c r="K1724" s="45">
        <f t="shared" si="96"/>
        <v>1004</v>
      </c>
      <c r="L1724" s="82" t="s">
        <v>165</v>
      </c>
      <c r="M1724" s="84">
        <v>45657</v>
      </c>
      <c r="N1724" s="68">
        <f t="shared" si="95"/>
        <v>0</v>
      </c>
      <c r="O1724" s="85" t="s">
        <v>247</v>
      </c>
      <c r="P1724" s="86" t="s">
        <v>137</v>
      </c>
      <c r="Q1724" s="86" t="s">
        <v>163</v>
      </c>
    </row>
    <row r="1725" spans="1:17" ht="15.75" x14ac:dyDescent="0.25">
      <c r="A1725" s="34" t="s">
        <v>246</v>
      </c>
      <c r="B1725" s="12" t="str">
        <f t="shared" si="94"/>
        <v>MonroviaSurabaya40</v>
      </c>
      <c r="C1725" s="13" t="str">
        <f>VLOOKUP(D1725,[1]equiv!$A:$B,2,FALSE)</f>
        <v>LIB</v>
      </c>
      <c r="D1725" s="81" t="s">
        <v>119</v>
      </c>
      <c r="E1725" s="82" t="s">
        <v>40</v>
      </c>
      <c r="F1725" s="83">
        <v>40</v>
      </c>
      <c r="G1725" s="12">
        <v>1004</v>
      </c>
      <c r="H1725" s="32" t="s">
        <v>47</v>
      </c>
      <c r="I1725" s="12" t="s">
        <v>32</v>
      </c>
      <c r="J1725" s="46">
        <v>0</v>
      </c>
      <c r="K1725" s="45">
        <f t="shared" si="96"/>
        <v>1004</v>
      </c>
      <c r="L1725" s="82" t="s">
        <v>229</v>
      </c>
      <c r="M1725" s="84">
        <v>45657</v>
      </c>
      <c r="N1725" s="68">
        <f t="shared" si="95"/>
        <v>0</v>
      </c>
      <c r="O1725" s="85" t="s">
        <v>247</v>
      </c>
      <c r="P1725" s="86" t="s">
        <v>137</v>
      </c>
      <c r="Q1725" s="86" t="s">
        <v>163</v>
      </c>
    </row>
    <row r="1726" spans="1:17" ht="15.75" x14ac:dyDescent="0.25">
      <c r="A1726" s="34" t="s">
        <v>246</v>
      </c>
      <c r="B1726" s="12" t="str">
        <f t="shared" si="94"/>
        <v>MonroviaTallinn20</v>
      </c>
      <c r="C1726" s="13" t="str">
        <f>VLOOKUP(D1726,[1]equiv!$A:$B,2,FALSE)</f>
        <v>LIB</v>
      </c>
      <c r="D1726" s="81" t="s">
        <v>119</v>
      </c>
      <c r="E1726" s="82" t="s">
        <v>194</v>
      </c>
      <c r="F1726" s="83">
        <v>20</v>
      </c>
      <c r="G1726" s="12">
        <v>1498</v>
      </c>
      <c r="H1726" s="32" t="s">
        <v>47</v>
      </c>
      <c r="I1726" s="12" t="s">
        <v>20</v>
      </c>
      <c r="J1726" s="46">
        <v>0</v>
      </c>
      <c r="K1726" s="45">
        <f t="shared" si="96"/>
        <v>1498</v>
      </c>
      <c r="L1726" s="82" t="s">
        <v>243</v>
      </c>
      <c r="M1726" s="84">
        <v>45657</v>
      </c>
      <c r="N1726" s="68">
        <f t="shared" si="95"/>
        <v>0</v>
      </c>
      <c r="O1726" s="85" t="s">
        <v>247</v>
      </c>
      <c r="P1726" s="86" t="s">
        <v>257</v>
      </c>
      <c r="Q1726" s="86" t="s">
        <v>256</v>
      </c>
    </row>
    <row r="1727" spans="1:17" ht="15.75" x14ac:dyDescent="0.25">
      <c r="A1727" s="34" t="s">
        <v>246</v>
      </c>
      <c r="B1727" s="12" t="str">
        <f t="shared" si="94"/>
        <v>MonroviaTallinn40</v>
      </c>
      <c r="C1727" s="13" t="str">
        <f>VLOOKUP(D1727,[1]equiv!$A:$B,2,FALSE)</f>
        <v>LIB</v>
      </c>
      <c r="D1727" s="81" t="s">
        <v>119</v>
      </c>
      <c r="E1727" s="82" t="s">
        <v>194</v>
      </c>
      <c r="F1727" s="83">
        <v>40</v>
      </c>
      <c r="G1727" s="12">
        <v>2029</v>
      </c>
      <c r="H1727" s="32" t="s">
        <v>47</v>
      </c>
      <c r="I1727" s="12" t="s">
        <v>20</v>
      </c>
      <c r="J1727" s="46">
        <v>0</v>
      </c>
      <c r="K1727" s="45">
        <f t="shared" si="96"/>
        <v>2029</v>
      </c>
      <c r="L1727" s="82" t="s">
        <v>243</v>
      </c>
      <c r="M1727" s="84">
        <v>45657</v>
      </c>
      <c r="N1727" s="68">
        <f t="shared" si="95"/>
        <v>0</v>
      </c>
      <c r="O1727" s="85" t="s">
        <v>247</v>
      </c>
      <c r="P1727" s="86" t="s">
        <v>257</v>
      </c>
      <c r="Q1727" s="86" t="s">
        <v>256</v>
      </c>
    </row>
    <row r="1728" spans="1:17" ht="15.75" x14ac:dyDescent="0.25">
      <c r="A1728" s="34" t="s">
        <v>246</v>
      </c>
      <c r="B1728" s="12" t="str">
        <f t="shared" si="94"/>
        <v>MonroviaValencia20</v>
      </c>
      <c r="C1728" s="13" t="str">
        <f>VLOOKUP(D1728,[1]equiv!$A:$B,2,FALSE)</f>
        <v>LIB</v>
      </c>
      <c r="D1728" s="81" t="s">
        <v>119</v>
      </c>
      <c r="E1728" s="82" t="s">
        <v>35</v>
      </c>
      <c r="F1728" s="83">
        <v>20</v>
      </c>
      <c r="G1728" s="12">
        <v>1379</v>
      </c>
      <c r="H1728" s="32" t="s">
        <v>47</v>
      </c>
      <c r="I1728" s="12" t="s">
        <v>20</v>
      </c>
      <c r="J1728" s="46">
        <v>0</v>
      </c>
      <c r="K1728" s="45">
        <f t="shared" si="96"/>
        <v>1379</v>
      </c>
      <c r="L1728" s="82" t="s">
        <v>157</v>
      </c>
      <c r="M1728" s="84">
        <v>45657</v>
      </c>
      <c r="N1728" s="68">
        <f t="shared" si="95"/>
        <v>0</v>
      </c>
      <c r="O1728" s="85" t="s">
        <v>247</v>
      </c>
      <c r="P1728" s="86" t="s">
        <v>137</v>
      </c>
      <c r="Q1728" s="86" t="s">
        <v>163</v>
      </c>
    </row>
    <row r="1729" spans="1:17" ht="15.75" x14ac:dyDescent="0.25">
      <c r="A1729" s="34" t="s">
        <v>246</v>
      </c>
      <c r="B1729" s="12" t="str">
        <f t="shared" si="94"/>
        <v>MonroviaValencia40</v>
      </c>
      <c r="C1729" s="13" t="str">
        <f>VLOOKUP(D1729,[1]equiv!$A:$B,2,FALSE)</f>
        <v>LIB</v>
      </c>
      <c r="D1729" s="81" t="s">
        <v>119</v>
      </c>
      <c r="E1729" s="82" t="s">
        <v>35</v>
      </c>
      <c r="F1729" s="83">
        <v>40</v>
      </c>
      <c r="G1729" s="12">
        <v>1102</v>
      </c>
      <c r="H1729" s="32" t="s">
        <v>47</v>
      </c>
      <c r="I1729" s="12" t="s">
        <v>20</v>
      </c>
      <c r="J1729" s="46">
        <v>0</v>
      </c>
      <c r="K1729" s="45">
        <f t="shared" si="96"/>
        <v>1102</v>
      </c>
      <c r="L1729" s="82" t="s">
        <v>157</v>
      </c>
      <c r="M1729" s="84">
        <v>45657</v>
      </c>
      <c r="N1729" s="68">
        <f t="shared" si="95"/>
        <v>0</v>
      </c>
      <c r="O1729" s="85" t="s">
        <v>247</v>
      </c>
      <c r="P1729" s="86" t="s">
        <v>137</v>
      </c>
      <c r="Q1729" s="86" t="s">
        <v>163</v>
      </c>
    </row>
    <row r="1730" spans="1:17" ht="15.75" x14ac:dyDescent="0.25">
      <c r="A1730" s="34" t="s">
        <v>246</v>
      </c>
      <c r="B1730" s="12" t="str">
        <f t="shared" si="94"/>
        <v>PiscoJakarta40</v>
      </c>
      <c r="C1730" s="13" t="str">
        <f>VLOOKUP(D1730,[1]equiv!$A:$B,2,FALSE)</f>
        <v>PER</v>
      </c>
      <c r="D1730" s="81" t="s">
        <v>268</v>
      </c>
      <c r="E1730" s="82" t="s">
        <v>114</v>
      </c>
      <c r="F1730" s="83">
        <v>40</v>
      </c>
      <c r="G1730" s="12">
        <v>852</v>
      </c>
      <c r="H1730" s="32" t="s">
        <v>47</v>
      </c>
      <c r="I1730" s="12" t="s">
        <v>32</v>
      </c>
      <c r="J1730" s="46">
        <v>0</v>
      </c>
      <c r="K1730" s="45">
        <f t="shared" si="96"/>
        <v>852</v>
      </c>
      <c r="L1730" s="82" t="s">
        <v>264</v>
      </c>
      <c r="M1730" s="84">
        <v>45626</v>
      </c>
      <c r="N1730" s="68">
        <f t="shared" si="95"/>
        <v>0</v>
      </c>
      <c r="O1730" s="85" t="s">
        <v>247</v>
      </c>
      <c r="P1730" s="86" t="s">
        <v>137</v>
      </c>
      <c r="Q1730" s="86" t="s">
        <v>163</v>
      </c>
    </row>
    <row r="1731" spans="1:17" ht="15.75" x14ac:dyDescent="0.25">
      <c r="A1731" s="34" t="s">
        <v>246</v>
      </c>
      <c r="B1731" s="12" t="str">
        <f t="shared" si="94"/>
        <v>San PedroAmsterdam20</v>
      </c>
      <c r="C1731" s="13" t="str">
        <f>VLOOKUP(D1731,[1]equiv!$A:$B,2,FALSE)</f>
        <v>IVC</v>
      </c>
      <c r="D1731" s="83" t="s">
        <v>242</v>
      </c>
      <c r="E1731" s="82" t="s">
        <v>25</v>
      </c>
      <c r="F1731" s="83">
        <v>20</v>
      </c>
      <c r="G1731" s="12">
        <v>1134</v>
      </c>
      <c r="H1731" s="32" t="s">
        <v>47</v>
      </c>
      <c r="I1731" s="12" t="s">
        <v>20</v>
      </c>
      <c r="J1731" s="46">
        <v>0</v>
      </c>
      <c r="K1731" s="45">
        <f t="shared" si="96"/>
        <v>1134</v>
      </c>
      <c r="L1731" s="82" t="s">
        <v>167</v>
      </c>
      <c r="M1731" s="84">
        <v>45657</v>
      </c>
      <c r="N1731" s="68">
        <f t="shared" si="95"/>
        <v>0</v>
      </c>
      <c r="O1731" s="85" t="s">
        <v>247</v>
      </c>
      <c r="P1731" s="86" t="s">
        <v>206</v>
      </c>
      <c r="Q1731" s="86" t="s">
        <v>151</v>
      </c>
    </row>
    <row r="1732" spans="1:17" ht="15.75" x14ac:dyDescent="0.25">
      <c r="A1732" s="34" t="s">
        <v>246</v>
      </c>
      <c r="B1732" s="12" t="str">
        <f t="shared" si="94"/>
        <v>San PedroAmsterdam40</v>
      </c>
      <c r="C1732" s="13" t="str">
        <f>VLOOKUP(D1732,[1]equiv!$A:$B,2,FALSE)</f>
        <v>IVC</v>
      </c>
      <c r="D1732" s="83" t="s">
        <v>242</v>
      </c>
      <c r="E1732" s="82" t="s">
        <v>25</v>
      </c>
      <c r="F1732" s="83">
        <v>40</v>
      </c>
      <c r="G1732" s="12">
        <v>1557</v>
      </c>
      <c r="H1732" s="32" t="s">
        <v>47</v>
      </c>
      <c r="I1732" s="12" t="s">
        <v>20</v>
      </c>
      <c r="J1732" s="46">
        <v>0</v>
      </c>
      <c r="K1732" s="45">
        <f t="shared" si="96"/>
        <v>1557</v>
      </c>
      <c r="L1732" s="82" t="s">
        <v>167</v>
      </c>
      <c r="M1732" s="84">
        <v>45657</v>
      </c>
      <c r="N1732" s="68">
        <f t="shared" si="95"/>
        <v>0</v>
      </c>
      <c r="O1732" s="85" t="s">
        <v>247</v>
      </c>
      <c r="P1732" s="86" t="s">
        <v>206</v>
      </c>
      <c r="Q1732" s="86" t="s">
        <v>151</v>
      </c>
    </row>
    <row r="1733" spans="1:17" ht="15.75" x14ac:dyDescent="0.25">
      <c r="A1733" s="34" t="s">
        <v>246</v>
      </c>
      <c r="B1733" s="12" t="str">
        <f t="shared" si="94"/>
        <v>San PedroAntwerp20</v>
      </c>
      <c r="C1733" s="13" t="str">
        <f>VLOOKUP(D1733,[1]equiv!$A:$B,2,FALSE)</f>
        <v>IVC</v>
      </c>
      <c r="D1733" s="83" t="s">
        <v>242</v>
      </c>
      <c r="E1733" s="82" t="s">
        <v>19</v>
      </c>
      <c r="F1733" s="83">
        <v>20</v>
      </c>
      <c r="G1733" s="12">
        <v>964</v>
      </c>
      <c r="H1733" s="32" t="s">
        <v>47</v>
      </c>
      <c r="I1733" s="12" t="s">
        <v>20</v>
      </c>
      <c r="J1733" s="46">
        <v>0</v>
      </c>
      <c r="K1733" s="45">
        <f t="shared" si="96"/>
        <v>964</v>
      </c>
      <c r="L1733" s="82" t="s">
        <v>215</v>
      </c>
      <c r="M1733" s="84">
        <v>45657</v>
      </c>
      <c r="N1733" s="68">
        <f t="shared" si="95"/>
        <v>0</v>
      </c>
      <c r="O1733" s="85" t="s">
        <v>247</v>
      </c>
      <c r="P1733" s="86" t="s">
        <v>161</v>
      </c>
      <c r="Q1733" s="86" t="s">
        <v>151</v>
      </c>
    </row>
    <row r="1734" spans="1:17" ht="15.75" x14ac:dyDescent="0.25">
      <c r="A1734" s="34" t="s">
        <v>246</v>
      </c>
      <c r="B1734" s="12" t="str">
        <f t="shared" si="94"/>
        <v>San PedroAntwerp40</v>
      </c>
      <c r="C1734" s="13" t="str">
        <f>VLOOKUP(D1734,[1]equiv!$A:$B,2,FALSE)</f>
        <v>IVC</v>
      </c>
      <c r="D1734" s="83" t="s">
        <v>242</v>
      </c>
      <c r="E1734" s="82" t="s">
        <v>19</v>
      </c>
      <c r="F1734" s="83">
        <v>40</v>
      </c>
      <c r="G1734" s="12">
        <v>1202</v>
      </c>
      <c r="H1734" s="32" t="s">
        <v>47</v>
      </c>
      <c r="I1734" s="12" t="s">
        <v>20</v>
      </c>
      <c r="J1734" s="46">
        <v>0</v>
      </c>
      <c r="K1734" s="45">
        <f t="shared" si="96"/>
        <v>1202</v>
      </c>
      <c r="L1734" s="82" t="s">
        <v>215</v>
      </c>
      <c r="M1734" s="84">
        <v>45657</v>
      </c>
      <c r="N1734" s="68">
        <f t="shared" si="95"/>
        <v>0</v>
      </c>
      <c r="O1734" s="85" t="s">
        <v>247</v>
      </c>
      <c r="P1734" s="86" t="s">
        <v>161</v>
      </c>
      <c r="Q1734" s="86" t="s">
        <v>151</v>
      </c>
    </row>
    <row r="1735" spans="1:17" ht="15.75" x14ac:dyDescent="0.25">
      <c r="A1735" s="34" t="s">
        <v>246</v>
      </c>
      <c r="B1735" s="12" t="str">
        <f t="shared" si="94"/>
        <v>San PedroBarcelona20</v>
      </c>
      <c r="C1735" s="13" t="str">
        <f>VLOOKUP(D1735,[1]equiv!$A:$B,2,FALSE)</f>
        <v>IVC</v>
      </c>
      <c r="D1735" s="83" t="s">
        <v>242</v>
      </c>
      <c r="E1735" s="82" t="s">
        <v>23</v>
      </c>
      <c r="F1735" s="83">
        <v>20</v>
      </c>
      <c r="G1735" s="12">
        <v>984</v>
      </c>
      <c r="H1735" s="32" t="s">
        <v>47</v>
      </c>
      <c r="I1735" s="12" t="s">
        <v>20</v>
      </c>
      <c r="J1735" s="46">
        <v>0</v>
      </c>
      <c r="K1735" s="45">
        <f t="shared" si="96"/>
        <v>984</v>
      </c>
      <c r="L1735" s="82" t="s">
        <v>215</v>
      </c>
      <c r="M1735" s="84">
        <v>45657</v>
      </c>
      <c r="N1735" s="68">
        <f t="shared" si="95"/>
        <v>0</v>
      </c>
      <c r="O1735" s="85" t="s">
        <v>247</v>
      </c>
      <c r="P1735" s="86" t="s">
        <v>137</v>
      </c>
      <c r="Q1735" s="86" t="s">
        <v>163</v>
      </c>
    </row>
    <row r="1736" spans="1:17" ht="15.75" x14ac:dyDescent="0.25">
      <c r="A1736" s="34" t="s">
        <v>246</v>
      </c>
      <c r="B1736" s="12" t="str">
        <f t="shared" si="94"/>
        <v>San PedroBarcelona40</v>
      </c>
      <c r="C1736" s="13" t="str">
        <f>VLOOKUP(D1736,[1]equiv!$A:$B,2,FALSE)</f>
        <v>IVC</v>
      </c>
      <c r="D1736" s="83" t="s">
        <v>242</v>
      </c>
      <c r="E1736" s="82" t="s">
        <v>23</v>
      </c>
      <c r="F1736" s="83">
        <v>40</v>
      </c>
      <c r="G1736" s="12">
        <v>1212</v>
      </c>
      <c r="H1736" s="32" t="s">
        <v>47</v>
      </c>
      <c r="I1736" s="12" t="s">
        <v>20</v>
      </c>
      <c r="J1736" s="46">
        <v>0</v>
      </c>
      <c r="K1736" s="45">
        <f t="shared" si="96"/>
        <v>1212</v>
      </c>
      <c r="L1736" s="82" t="s">
        <v>215</v>
      </c>
      <c r="M1736" s="84">
        <v>45657</v>
      </c>
      <c r="N1736" s="68">
        <f t="shared" si="95"/>
        <v>0</v>
      </c>
      <c r="O1736" s="85" t="s">
        <v>247</v>
      </c>
      <c r="P1736" s="86" t="s">
        <v>137</v>
      </c>
      <c r="Q1736" s="86" t="s">
        <v>163</v>
      </c>
    </row>
    <row r="1737" spans="1:17" ht="15.75" x14ac:dyDescent="0.25">
      <c r="A1737" s="34" t="s">
        <v>246</v>
      </c>
      <c r="B1737" s="12" t="str">
        <f t="shared" si="94"/>
        <v>San PedroBatam40</v>
      </c>
      <c r="C1737" s="13" t="str">
        <f>VLOOKUP(D1737,[1]equiv!$A:$B,2,FALSE)</f>
        <v>IVC</v>
      </c>
      <c r="D1737" s="83" t="s">
        <v>242</v>
      </c>
      <c r="E1737" s="82" t="s">
        <v>36</v>
      </c>
      <c r="F1737" s="83">
        <v>40</v>
      </c>
      <c r="G1737" s="12">
        <v>1604</v>
      </c>
      <c r="H1737" s="32" t="s">
        <v>47</v>
      </c>
      <c r="I1737" s="12" t="s">
        <v>32</v>
      </c>
      <c r="J1737" s="46">
        <v>0</v>
      </c>
      <c r="K1737" s="45">
        <f t="shared" si="96"/>
        <v>1604</v>
      </c>
      <c r="L1737" s="82" t="s">
        <v>179</v>
      </c>
      <c r="M1737" s="84">
        <v>45657</v>
      </c>
      <c r="N1737" s="68">
        <f t="shared" si="95"/>
        <v>0</v>
      </c>
      <c r="O1737" s="85" t="s">
        <v>247</v>
      </c>
      <c r="P1737" s="86" t="s">
        <v>137</v>
      </c>
      <c r="Q1737" s="86" t="s">
        <v>163</v>
      </c>
    </row>
    <row r="1738" spans="1:17" ht="15.75" x14ac:dyDescent="0.25">
      <c r="A1738" s="34" t="s">
        <v>246</v>
      </c>
      <c r="B1738" s="12" t="str">
        <f t="shared" si="94"/>
        <v>San PedroHamburg20</v>
      </c>
      <c r="C1738" s="13" t="str">
        <f>VLOOKUP(D1738,[1]equiv!$A:$B,2,FALSE)</f>
        <v>IVC</v>
      </c>
      <c r="D1738" s="83" t="s">
        <v>242</v>
      </c>
      <c r="E1738" s="82" t="s">
        <v>29</v>
      </c>
      <c r="F1738" s="83">
        <v>20</v>
      </c>
      <c r="G1738" s="12">
        <v>859</v>
      </c>
      <c r="H1738" s="32" t="s">
        <v>47</v>
      </c>
      <c r="I1738" s="12" t="s">
        <v>20</v>
      </c>
      <c r="J1738" s="46">
        <v>0</v>
      </c>
      <c r="K1738" s="45">
        <f t="shared" si="96"/>
        <v>859</v>
      </c>
      <c r="L1738" s="82" t="s">
        <v>148</v>
      </c>
      <c r="M1738" s="84">
        <v>45657</v>
      </c>
      <c r="N1738" s="68">
        <f t="shared" si="95"/>
        <v>0</v>
      </c>
      <c r="O1738" s="85" t="s">
        <v>247</v>
      </c>
      <c r="P1738" s="86" t="s">
        <v>192</v>
      </c>
      <c r="Q1738" s="86" t="s">
        <v>151</v>
      </c>
    </row>
    <row r="1739" spans="1:17" ht="15.75" x14ac:dyDescent="0.25">
      <c r="A1739" s="34" t="s">
        <v>246</v>
      </c>
      <c r="B1739" s="12" t="str">
        <f t="shared" si="94"/>
        <v>San PedroHamburg40</v>
      </c>
      <c r="C1739" s="13" t="str">
        <f>VLOOKUP(D1739,[1]equiv!$A:$B,2,FALSE)</f>
        <v>IVC</v>
      </c>
      <c r="D1739" s="83" t="s">
        <v>242</v>
      </c>
      <c r="E1739" s="82" t="s">
        <v>29</v>
      </c>
      <c r="F1739" s="83">
        <v>40</v>
      </c>
      <c r="G1739" s="12">
        <v>1132</v>
      </c>
      <c r="H1739" s="32" t="s">
        <v>47</v>
      </c>
      <c r="I1739" s="12" t="s">
        <v>20</v>
      </c>
      <c r="J1739" s="46">
        <v>0</v>
      </c>
      <c r="K1739" s="45">
        <f t="shared" si="96"/>
        <v>1132</v>
      </c>
      <c r="L1739" s="82" t="s">
        <v>148</v>
      </c>
      <c r="M1739" s="84">
        <v>45657</v>
      </c>
      <c r="N1739" s="68">
        <f t="shared" si="95"/>
        <v>0</v>
      </c>
      <c r="O1739" s="85" t="s">
        <v>247</v>
      </c>
      <c r="P1739" s="86" t="s">
        <v>192</v>
      </c>
      <c r="Q1739" s="86" t="s">
        <v>151</v>
      </c>
    </row>
    <row r="1740" spans="1:17" ht="15.75" x14ac:dyDescent="0.25">
      <c r="A1740" s="34" t="s">
        <v>246</v>
      </c>
      <c r="B1740" s="12" t="str">
        <f t="shared" si="94"/>
        <v>San PedroJakarta20</v>
      </c>
      <c r="C1740" s="13" t="str">
        <f>VLOOKUP(D1740,[1]equiv!$A:$B,2,FALSE)</f>
        <v>IVC</v>
      </c>
      <c r="D1740" s="83" t="s">
        <v>242</v>
      </c>
      <c r="E1740" s="82" t="s">
        <v>114</v>
      </c>
      <c r="F1740" s="83">
        <v>20</v>
      </c>
      <c r="G1740" s="12">
        <v>1295</v>
      </c>
      <c r="H1740" s="32" t="s">
        <v>47</v>
      </c>
      <c r="I1740" s="12" t="s">
        <v>32</v>
      </c>
      <c r="J1740" s="46">
        <v>0</v>
      </c>
      <c r="K1740" s="45">
        <f t="shared" si="96"/>
        <v>1295</v>
      </c>
      <c r="L1740" s="82" t="s">
        <v>239</v>
      </c>
      <c r="M1740" s="84">
        <v>45657</v>
      </c>
      <c r="N1740" s="68">
        <f t="shared" si="95"/>
        <v>0</v>
      </c>
      <c r="O1740" s="85" t="s">
        <v>247</v>
      </c>
      <c r="P1740" s="86" t="s">
        <v>137</v>
      </c>
      <c r="Q1740" s="86" t="s">
        <v>163</v>
      </c>
    </row>
    <row r="1741" spans="1:17" ht="15.75" x14ac:dyDescent="0.25">
      <c r="A1741" s="34" t="s">
        <v>246</v>
      </c>
      <c r="B1741" s="12" t="str">
        <f t="shared" si="94"/>
        <v>San PedroJakarta40</v>
      </c>
      <c r="C1741" s="13" t="str">
        <f>VLOOKUP(D1741,[1]equiv!$A:$B,2,FALSE)</f>
        <v>IVC</v>
      </c>
      <c r="D1741" s="83" t="s">
        <v>242</v>
      </c>
      <c r="E1741" s="82" t="s">
        <v>114</v>
      </c>
      <c r="F1741" s="83">
        <v>40</v>
      </c>
      <c r="G1741" s="12">
        <v>1724</v>
      </c>
      <c r="H1741" s="32" t="s">
        <v>47</v>
      </c>
      <c r="I1741" s="12" t="s">
        <v>32</v>
      </c>
      <c r="J1741" s="46">
        <v>0</v>
      </c>
      <c r="K1741" s="45">
        <f t="shared" si="96"/>
        <v>1724</v>
      </c>
      <c r="L1741" s="82" t="s">
        <v>239</v>
      </c>
      <c r="M1741" s="84">
        <v>45657</v>
      </c>
      <c r="N1741" s="68">
        <f t="shared" si="95"/>
        <v>0</v>
      </c>
      <c r="O1741" s="85" t="s">
        <v>247</v>
      </c>
      <c r="P1741" s="86" t="s">
        <v>137</v>
      </c>
      <c r="Q1741" s="86" t="s">
        <v>163</v>
      </c>
    </row>
    <row r="1742" spans="1:17" ht="15.75" x14ac:dyDescent="0.25">
      <c r="A1742" s="34" t="s">
        <v>246</v>
      </c>
      <c r="B1742" s="12" t="str">
        <f t="shared" si="94"/>
        <v>San PedroKlaipeda20</v>
      </c>
      <c r="C1742" s="13" t="str">
        <f>VLOOKUP(D1742,[1]equiv!$A:$B,2,FALSE)</f>
        <v>IVC</v>
      </c>
      <c r="D1742" s="83" t="s">
        <v>242</v>
      </c>
      <c r="E1742" s="82" t="s">
        <v>250</v>
      </c>
      <c r="F1742" s="83">
        <v>20</v>
      </c>
      <c r="G1742" s="12">
        <v>1248</v>
      </c>
      <c r="H1742" s="32" t="s">
        <v>47</v>
      </c>
      <c r="I1742" s="12" t="s">
        <v>20</v>
      </c>
      <c r="J1742" s="46">
        <v>0</v>
      </c>
      <c r="K1742" s="45">
        <f t="shared" si="96"/>
        <v>1248</v>
      </c>
      <c r="L1742" s="82" t="s">
        <v>196</v>
      </c>
      <c r="M1742" s="84">
        <v>45657</v>
      </c>
      <c r="N1742" s="68">
        <f t="shared" si="95"/>
        <v>0</v>
      </c>
      <c r="O1742" s="85" t="s">
        <v>247</v>
      </c>
      <c r="P1742" s="86" t="s">
        <v>251</v>
      </c>
      <c r="Q1742" s="86" t="s">
        <v>188</v>
      </c>
    </row>
    <row r="1743" spans="1:17" ht="15.75" x14ac:dyDescent="0.25">
      <c r="A1743" s="34" t="s">
        <v>246</v>
      </c>
      <c r="B1743" s="12" t="str">
        <f t="shared" si="94"/>
        <v>San PedroKlaipeda40</v>
      </c>
      <c r="C1743" s="13" t="str">
        <f>VLOOKUP(D1743,[1]equiv!$A:$B,2,FALSE)</f>
        <v>IVC</v>
      </c>
      <c r="D1743" s="83" t="s">
        <v>242</v>
      </c>
      <c r="E1743" s="82" t="s">
        <v>250</v>
      </c>
      <c r="F1743" s="83">
        <v>40</v>
      </c>
      <c r="G1743" s="12">
        <v>1779</v>
      </c>
      <c r="H1743" s="32" t="s">
        <v>47</v>
      </c>
      <c r="I1743" s="12" t="s">
        <v>20</v>
      </c>
      <c r="J1743" s="46">
        <v>0</v>
      </c>
      <c r="K1743" s="45">
        <f t="shared" si="96"/>
        <v>1779</v>
      </c>
      <c r="L1743" s="82" t="s">
        <v>196</v>
      </c>
      <c r="M1743" s="84">
        <v>45657</v>
      </c>
      <c r="N1743" s="68">
        <f t="shared" si="95"/>
        <v>0</v>
      </c>
      <c r="O1743" s="85" t="s">
        <v>247</v>
      </c>
      <c r="P1743" s="86" t="s">
        <v>251</v>
      </c>
      <c r="Q1743" s="86" t="s">
        <v>188</v>
      </c>
    </row>
    <row r="1744" spans="1:17" ht="15.75" x14ac:dyDescent="0.25">
      <c r="A1744" s="34" t="s">
        <v>246</v>
      </c>
      <c r="B1744" s="12" t="str">
        <f t="shared" si="94"/>
        <v>San PedroLiverpool40</v>
      </c>
      <c r="C1744" s="13" t="str">
        <f>VLOOKUP(D1744,[1]equiv!$A:$B,2,FALSE)</f>
        <v>IVC</v>
      </c>
      <c r="D1744" s="83" t="s">
        <v>242</v>
      </c>
      <c r="E1744" s="82" t="s">
        <v>252</v>
      </c>
      <c r="F1744" s="83">
        <v>40</v>
      </c>
      <c r="G1744" s="12">
        <v>2643</v>
      </c>
      <c r="H1744" s="32" t="s">
        <v>47</v>
      </c>
      <c r="I1744" s="12" t="s">
        <v>20</v>
      </c>
      <c r="J1744" s="46">
        <v>0</v>
      </c>
      <c r="K1744" s="45">
        <f t="shared" si="96"/>
        <v>2643</v>
      </c>
      <c r="L1744" s="82" t="s">
        <v>145</v>
      </c>
      <c r="M1744" s="84">
        <v>45657</v>
      </c>
      <c r="N1744" s="68">
        <f t="shared" si="95"/>
        <v>0</v>
      </c>
      <c r="O1744" s="85" t="s">
        <v>247</v>
      </c>
      <c r="P1744" s="86" t="s">
        <v>161</v>
      </c>
      <c r="Q1744" s="86" t="s">
        <v>155</v>
      </c>
    </row>
    <row r="1745" spans="1:17" ht="15.75" x14ac:dyDescent="0.25">
      <c r="A1745" s="34" t="s">
        <v>246</v>
      </c>
      <c r="B1745" s="12" t="str">
        <f t="shared" si="94"/>
        <v>San PedroMontreal40</v>
      </c>
      <c r="C1745" s="13" t="str">
        <f>VLOOKUP(D1745,[1]equiv!$A:$B,2,FALSE)</f>
        <v>IVC</v>
      </c>
      <c r="D1745" s="83" t="s">
        <v>242</v>
      </c>
      <c r="E1745" s="82" t="s">
        <v>253</v>
      </c>
      <c r="F1745" s="81">
        <v>40</v>
      </c>
      <c r="G1745" s="12">
        <v>2219</v>
      </c>
      <c r="H1745" s="32" t="s">
        <v>47</v>
      </c>
      <c r="I1745" s="12" t="s">
        <v>32</v>
      </c>
      <c r="J1745" s="46">
        <v>0</v>
      </c>
      <c r="K1745" s="45">
        <f t="shared" si="96"/>
        <v>2219</v>
      </c>
      <c r="L1745" s="82" t="s">
        <v>170</v>
      </c>
      <c r="M1745" s="84">
        <v>45657</v>
      </c>
      <c r="N1745" s="68">
        <f t="shared" si="95"/>
        <v>0</v>
      </c>
      <c r="O1745" s="85" t="s">
        <v>247</v>
      </c>
      <c r="P1745" s="86" t="s">
        <v>258</v>
      </c>
      <c r="Q1745" s="86" t="s">
        <v>259</v>
      </c>
    </row>
    <row r="1746" spans="1:17" ht="15.75" x14ac:dyDescent="0.25">
      <c r="A1746" s="34" t="s">
        <v>246</v>
      </c>
      <c r="B1746" s="12" t="str">
        <f t="shared" si="94"/>
        <v>San PedroPasir Gudang40</v>
      </c>
      <c r="C1746" s="13" t="str">
        <f>VLOOKUP(D1746,[1]equiv!$A:$B,2,FALSE)</f>
        <v>IVC</v>
      </c>
      <c r="D1746" s="83" t="s">
        <v>242</v>
      </c>
      <c r="E1746" s="82" t="s">
        <v>38</v>
      </c>
      <c r="F1746" s="83">
        <v>40</v>
      </c>
      <c r="G1746" s="12">
        <v>1174</v>
      </c>
      <c r="H1746" s="32" t="s">
        <v>47</v>
      </c>
      <c r="I1746" s="12" t="s">
        <v>32</v>
      </c>
      <c r="J1746" s="46">
        <v>0</v>
      </c>
      <c r="K1746" s="45">
        <f t="shared" si="96"/>
        <v>1174</v>
      </c>
      <c r="L1746" s="82" t="s">
        <v>233</v>
      </c>
      <c r="M1746" s="84">
        <v>45657</v>
      </c>
      <c r="N1746" s="68">
        <f t="shared" si="95"/>
        <v>0</v>
      </c>
      <c r="O1746" s="85" t="s">
        <v>247</v>
      </c>
      <c r="P1746" s="86" t="s">
        <v>137</v>
      </c>
      <c r="Q1746" s="86" t="s">
        <v>163</v>
      </c>
    </row>
    <row r="1747" spans="1:17" ht="15.75" x14ac:dyDescent="0.25">
      <c r="A1747" s="34" t="s">
        <v>246</v>
      </c>
      <c r="B1747" s="12" t="str">
        <f t="shared" si="94"/>
        <v>San PedroPTP40</v>
      </c>
      <c r="C1747" s="13" t="str">
        <f>VLOOKUP(D1747,[1]equiv!$A:$B,2,FALSE)</f>
        <v>IVC</v>
      </c>
      <c r="D1747" s="83" t="s">
        <v>242</v>
      </c>
      <c r="E1747" s="82" t="s">
        <v>41</v>
      </c>
      <c r="F1747" s="83">
        <v>40</v>
      </c>
      <c r="G1747" s="12">
        <v>994</v>
      </c>
      <c r="H1747" s="32" t="s">
        <v>47</v>
      </c>
      <c r="I1747" s="12" t="s">
        <v>32</v>
      </c>
      <c r="J1747" s="46">
        <v>0</v>
      </c>
      <c r="K1747" s="45">
        <f t="shared" si="96"/>
        <v>994</v>
      </c>
      <c r="L1747" s="82" t="s">
        <v>241</v>
      </c>
      <c r="M1747" s="84">
        <v>45657</v>
      </c>
      <c r="N1747" s="68">
        <f t="shared" si="95"/>
        <v>0</v>
      </c>
      <c r="O1747" s="85" t="s">
        <v>247</v>
      </c>
      <c r="P1747" s="86" t="s">
        <v>137</v>
      </c>
      <c r="Q1747" s="86" t="s">
        <v>163</v>
      </c>
    </row>
    <row r="1748" spans="1:17" ht="15.75" x14ac:dyDescent="0.25">
      <c r="A1748" s="34" t="s">
        <v>246</v>
      </c>
      <c r="B1748" s="12" t="str">
        <f t="shared" si="94"/>
        <v>San PedroRotterdam20</v>
      </c>
      <c r="C1748" s="13" t="str">
        <f>VLOOKUP(D1748,[1]equiv!$A:$B,2,FALSE)</f>
        <v>IVC</v>
      </c>
      <c r="D1748" s="83" t="s">
        <v>242</v>
      </c>
      <c r="E1748" s="82" t="s">
        <v>34</v>
      </c>
      <c r="F1748" s="83">
        <v>20</v>
      </c>
      <c r="G1748" s="12">
        <v>964</v>
      </c>
      <c r="H1748" s="32" t="s">
        <v>47</v>
      </c>
      <c r="I1748" s="12" t="s">
        <v>20</v>
      </c>
      <c r="J1748" s="46">
        <v>0</v>
      </c>
      <c r="K1748" s="45">
        <f t="shared" si="96"/>
        <v>964</v>
      </c>
      <c r="L1748" s="82" t="s">
        <v>153</v>
      </c>
      <c r="M1748" s="84">
        <v>45657</v>
      </c>
      <c r="N1748" s="68">
        <f t="shared" si="95"/>
        <v>0</v>
      </c>
      <c r="O1748" s="85" t="s">
        <v>247</v>
      </c>
      <c r="P1748" s="86" t="s">
        <v>206</v>
      </c>
      <c r="Q1748" s="86" t="s">
        <v>151</v>
      </c>
    </row>
    <row r="1749" spans="1:17" ht="15.75" x14ac:dyDescent="0.25">
      <c r="A1749" s="34" t="s">
        <v>246</v>
      </c>
      <c r="B1749" s="12" t="str">
        <f t="shared" ref="B1749:B1812" si="97">+D1749&amp;E1749&amp;F1749</f>
        <v>San PedroRotterdam40</v>
      </c>
      <c r="C1749" s="13" t="str">
        <f>VLOOKUP(D1749,[1]equiv!$A:$B,2,FALSE)</f>
        <v>IVC</v>
      </c>
      <c r="D1749" s="83" t="s">
        <v>242</v>
      </c>
      <c r="E1749" s="82" t="s">
        <v>34</v>
      </c>
      <c r="F1749" s="83">
        <v>40</v>
      </c>
      <c r="G1749" s="12">
        <v>1202</v>
      </c>
      <c r="H1749" s="32" t="s">
        <v>47</v>
      </c>
      <c r="I1749" s="12" t="s">
        <v>20</v>
      </c>
      <c r="J1749" s="46">
        <v>0</v>
      </c>
      <c r="K1749" s="45">
        <f t="shared" si="96"/>
        <v>1202</v>
      </c>
      <c r="L1749" s="82" t="s">
        <v>153</v>
      </c>
      <c r="M1749" s="84">
        <v>45657</v>
      </c>
      <c r="N1749" s="68">
        <f t="shared" si="95"/>
        <v>0</v>
      </c>
      <c r="O1749" s="85" t="s">
        <v>247</v>
      </c>
      <c r="P1749" s="86" t="s">
        <v>206</v>
      </c>
      <c r="Q1749" s="86" t="s">
        <v>151</v>
      </c>
    </row>
    <row r="1750" spans="1:17" ht="15.75" x14ac:dyDescent="0.25">
      <c r="A1750" s="34" t="s">
        <v>246</v>
      </c>
      <c r="B1750" s="12" t="str">
        <f t="shared" si="97"/>
        <v>San PedroSurabaya40</v>
      </c>
      <c r="C1750" s="13" t="str">
        <f>VLOOKUP(D1750,[1]equiv!$A:$B,2,FALSE)</f>
        <v>IVC</v>
      </c>
      <c r="D1750" s="83" t="s">
        <v>242</v>
      </c>
      <c r="E1750" s="82" t="s">
        <v>40</v>
      </c>
      <c r="F1750" s="83">
        <v>40</v>
      </c>
      <c r="G1750" s="12">
        <v>1334</v>
      </c>
      <c r="H1750" s="32" t="s">
        <v>47</v>
      </c>
      <c r="I1750" s="12" t="s">
        <v>32</v>
      </c>
      <c r="J1750" s="46">
        <v>0</v>
      </c>
      <c r="K1750" s="45">
        <f t="shared" si="96"/>
        <v>1334</v>
      </c>
      <c r="L1750" s="82" t="s">
        <v>228</v>
      </c>
      <c r="M1750" s="84">
        <v>45657</v>
      </c>
      <c r="N1750" s="68">
        <f t="shared" si="95"/>
        <v>0</v>
      </c>
      <c r="O1750" s="85" t="s">
        <v>247</v>
      </c>
      <c r="P1750" s="86" t="s">
        <v>137</v>
      </c>
      <c r="Q1750" s="86" t="s">
        <v>163</v>
      </c>
    </row>
    <row r="1751" spans="1:17" ht="15.75" x14ac:dyDescent="0.25">
      <c r="A1751" s="34" t="s">
        <v>246</v>
      </c>
      <c r="B1751" s="12" t="str">
        <f t="shared" si="97"/>
        <v>San PedroTallinn20</v>
      </c>
      <c r="C1751" s="13" t="str">
        <f>VLOOKUP(D1751,[1]equiv!$A:$B,2,FALSE)</f>
        <v>IVC</v>
      </c>
      <c r="D1751" s="81" t="s">
        <v>242</v>
      </c>
      <c r="E1751" s="82" t="s">
        <v>194</v>
      </c>
      <c r="F1751" s="83">
        <v>20</v>
      </c>
      <c r="G1751" s="12">
        <v>1475</v>
      </c>
      <c r="H1751" s="32" t="s">
        <v>47</v>
      </c>
      <c r="I1751" s="12" t="s">
        <v>20</v>
      </c>
      <c r="J1751" s="46">
        <v>0</v>
      </c>
      <c r="K1751" s="45">
        <f t="shared" si="96"/>
        <v>1475</v>
      </c>
      <c r="L1751" s="82" t="s">
        <v>269</v>
      </c>
      <c r="M1751" s="84">
        <v>45657</v>
      </c>
      <c r="N1751" s="68">
        <f t="shared" si="95"/>
        <v>0</v>
      </c>
      <c r="O1751" s="85" t="s">
        <v>247</v>
      </c>
      <c r="P1751" s="86" t="s">
        <v>257</v>
      </c>
      <c r="Q1751" s="86" t="s">
        <v>256</v>
      </c>
    </row>
    <row r="1752" spans="1:17" ht="15.75" x14ac:dyDescent="0.25">
      <c r="A1752" s="34" t="s">
        <v>246</v>
      </c>
      <c r="B1752" s="12" t="str">
        <f t="shared" si="97"/>
        <v>San PedroTallinn20</v>
      </c>
      <c r="C1752" s="13" t="str">
        <f>VLOOKUP(D1752,[1]equiv!$A:$B,2,FALSE)</f>
        <v>IVC</v>
      </c>
      <c r="D1752" s="83" t="s">
        <v>242</v>
      </c>
      <c r="E1752" s="82" t="s">
        <v>194</v>
      </c>
      <c r="F1752" s="83">
        <v>20</v>
      </c>
      <c r="G1752" s="12">
        <v>1424</v>
      </c>
      <c r="H1752" s="32" t="s">
        <v>47</v>
      </c>
      <c r="I1752" s="12" t="s">
        <v>20</v>
      </c>
      <c r="J1752" s="46">
        <v>0</v>
      </c>
      <c r="K1752" s="45">
        <f t="shared" si="96"/>
        <v>1424</v>
      </c>
      <c r="L1752" s="82" t="s">
        <v>270</v>
      </c>
      <c r="M1752" s="84">
        <v>45657</v>
      </c>
      <c r="N1752" s="68">
        <f t="shared" si="95"/>
        <v>0</v>
      </c>
      <c r="O1752" s="85" t="s">
        <v>247</v>
      </c>
      <c r="P1752" s="86" t="s">
        <v>257</v>
      </c>
      <c r="Q1752" s="86" t="s">
        <v>256</v>
      </c>
    </row>
    <row r="1753" spans="1:17" ht="15.75" x14ac:dyDescent="0.25">
      <c r="A1753" s="34" t="s">
        <v>246</v>
      </c>
      <c r="B1753" s="12" t="str">
        <f t="shared" si="97"/>
        <v>San PedroTallinn40</v>
      </c>
      <c r="C1753" s="13" t="str">
        <f>VLOOKUP(D1753,[1]equiv!$A:$B,2,FALSE)</f>
        <v>IVC</v>
      </c>
      <c r="D1753" s="83" t="s">
        <v>242</v>
      </c>
      <c r="E1753" s="82" t="s">
        <v>194</v>
      </c>
      <c r="F1753" s="83">
        <v>40</v>
      </c>
      <c r="G1753" s="12">
        <v>1212</v>
      </c>
      <c r="H1753" s="32" t="s">
        <v>47</v>
      </c>
      <c r="I1753" s="12" t="s">
        <v>20</v>
      </c>
      <c r="J1753" s="46">
        <v>0</v>
      </c>
      <c r="K1753" s="45">
        <f t="shared" si="96"/>
        <v>1212</v>
      </c>
      <c r="L1753" s="82" t="s">
        <v>270</v>
      </c>
      <c r="M1753" s="84">
        <v>45657</v>
      </c>
      <c r="N1753" s="68">
        <f t="shared" si="95"/>
        <v>0</v>
      </c>
      <c r="O1753" s="85" t="s">
        <v>247</v>
      </c>
      <c r="P1753" s="86" t="s">
        <v>257</v>
      </c>
      <c r="Q1753" s="86" t="s">
        <v>256</v>
      </c>
    </row>
    <row r="1754" spans="1:17" ht="15.75" x14ac:dyDescent="0.25">
      <c r="A1754" s="34" t="s">
        <v>246</v>
      </c>
      <c r="B1754" s="12" t="str">
        <f t="shared" si="97"/>
        <v>San PedroValencia20</v>
      </c>
      <c r="C1754" s="13" t="str">
        <f>VLOOKUP(D1754,[1]equiv!$A:$B,2,FALSE)</f>
        <v>IVC</v>
      </c>
      <c r="D1754" s="83" t="s">
        <v>242</v>
      </c>
      <c r="E1754" s="82" t="s">
        <v>35</v>
      </c>
      <c r="F1754" s="83">
        <v>20</v>
      </c>
      <c r="G1754" s="12">
        <v>984</v>
      </c>
      <c r="H1754" s="32" t="s">
        <v>47</v>
      </c>
      <c r="I1754" s="12" t="s">
        <v>20</v>
      </c>
      <c r="J1754" s="46">
        <v>0</v>
      </c>
      <c r="K1754" s="45">
        <f t="shared" si="96"/>
        <v>984</v>
      </c>
      <c r="L1754" s="82" t="s">
        <v>167</v>
      </c>
      <c r="M1754" s="84">
        <v>45657</v>
      </c>
      <c r="N1754" s="68">
        <f t="shared" si="95"/>
        <v>0</v>
      </c>
      <c r="O1754" s="85" t="s">
        <v>247</v>
      </c>
      <c r="P1754" s="86" t="s">
        <v>137</v>
      </c>
      <c r="Q1754" s="86" t="s">
        <v>163</v>
      </c>
    </row>
    <row r="1755" spans="1:17" ht="15.75" x14ac:dyDescent="0.25">
      <c r="A1755" s="34" t="s">
        <v>246</v>
      </c>
      <c r="B1755" s="12" t="str">
        <f t="shared" si="97"/>
        <v>San PedroValencia40</v>
      </c>
      <c r="C1755" s="13" t="str">
        <f>VLOOKUP(D1755,[1]equiv!$A:$B,2,FALSE)</f>
        <v>IVC</v>
      </c>
      <c r="D1755" s="83" t="s">
        <v>242</v>
      </c>
      <c r="E1755" s="82" t="s">
        <v>35</v>
      </c>
      <c r="F1755" s="83">
        <v>40</v>
      </c>
      <c r="G1755" s="12">
        <v>1212</v>
      </c>
      <c r="H1755" s="32" t="s">
        <v>47</v>
      </c>
      <c r="I1755" s="12" t="s">
        <v>20</v>
      </c>
      <c r="J1755" s="46">
        <v>0</v>
      </c>
      <c r="K1755" s="45">
        <f t="shared" si="96"/>
        <v>1212</v>
      </c>
      <c r="L1755" s="82" t="s">
        <v>167</v>
      </c>
      <c r="M1755" s="84">
        <v>45657</v>
      </c>
      <c r="N1755" s="68">
        <f t="shared" si="95"/>
        <v>0</v>
      </c>
      <c r="O1755" s="85" t="s">
        <v>247</v>
      </c>
      <c r="P1755" s="86" t="s">
        <v>137</v>
      </c>
      <c r="Q1755" s="86" t="s">
        <v>163</v>
      </c>
    </row>
    <row r="1756" spans="1:17" ht="15.75" x14ac:dyDescent="0.25">
      <c r="A1756" s="34" t="s">
        <v>246</v>
      </c>
      <c r="B1756" s="12" t="str">
        <f t="shared" si="97"/>
        <v>San PedroValencia40</v>
      </c>
      <c r="C1756" s="13" t="str">
        <f>VLOOKUP(D1756,[1]equiv!$A:$B,2,FALSE)</f>
        <v>IVC</v>
      </c>
      <c r="D1756" s="83" t="s">
        <v>242</v>
      </c>
      <c r="E1756" s="82" t="s">
        <v>35</v>
      </c>
      <c r="F1756" s="83">
        <v>40</v>
      </c>
      <c r="G1756" s="12">
        <v>1432</v>
      </c>
      <c r="H1756" s="32" t="s">
        <v>47</v>
      </c>
      <c r="I1756" s="12" t="s">
        <v>20</v>
      </c>
      <c r="J1756" s="46">
        <v>0</v>
      </c>
      <c r="K1756" s="45">
        <f t="shared" si="96"/>
        <v>1432</v>
      </c>
      <c r="L1756" s="82" t="s">
        <v>167</v>
      </c>
      <c r="M1756" s="84">
        <v>45657</v>
      </c>
      <c r="N1756" s="68">
        <f t="shared" ref="N1756:N1819" si="98">IF(H1756="not included",0,1)</f>
        <v>0</v>
      </c>
      <c r="O1756" s="85" t="s">
        <v>247</v>
      </c>
      <c r="P1756" s="86" t="s">
        <v>137</v>
      </c>
      <c r="Q1756" s="86" t="s">
        <v>163</v>
      </c>
    </row>
    <row r="1757" spans="1:17" ht="15.75" x14ac:dyDescent="0.25">
      <c r="A1757" s="34" t="s">
        <v>246</v>
      </c>
      <c r="B1757" s="12" t="str">
        <f t="shared" si="97"/>
        <v>TakoradiAmsterdam20</v>
      </c>
      <c r="C1757" s="13" t="str">
        <f>VLOOKUP(D1757,[1]equiv!$A:$B,2,FALSE)</f>
        <v>GHA</v>
      </c>
      <c r="D1757" s="83" t="s">
        <v>134</v>
      </c>
      <c r="E1757" s="82" t="s">
        <v>25</v>
      </c>
      <c r="F1757" s="83">
        <v>20</v>
      </c>
      <c r="G1757" s="12">
        <v>1469</v>
      </c>
      <c r="H1757" s="32" t="s">
        <v>47</v>
      </c>
      <c r="I1757" s="12" t="s">
        <v>20</v>
      </c>
      <c r="J1757" s="46">
        <v>0</v>
      </c>
      <c r="K1757" s="45">
        <f t="shared" ref="K1757:K1820" si="99">+IF(H1757="not included",G1757,G1757+H1757)</f>
        <v>1469</v>
      </c>
      <c r="L1757" s="82" t="s">
        <v>167</v>
      </c>
      <c r="M1757" s="84">
        <v>45657</v>
      </c>
      <c r="N1757" s="68">
        <f t="shared" si="98"/>
        <v>0</v>
      </c>
      <c r="O1757" s="85" t="s">
        <v>247</v>
      </c>
      <c r="P1757" s="86" t="s">
        <v>206</v>
      </c>
      <c r="Q1757" s="86" t="s">
        <v>151</v>
      </c>
    </row>
    <row r="1758" spans="1:17" ht="15.75" x14ac:dyDescent="0.25">
      <c r="A1758" s="34" t="s">
        <v>246</v>
      </c>
      <c r="B1758" s="12" t="str">
        <f t="shared" si="97"/>
        <v>TakoradiAmsterdam40</v>
      </c>
      <c r="C1758" s="13" t="str">
        <f>VLOOKUP(D1758,[1]equiv!$A:$B,2,FALSE)</f>
        <v>GHA</v>
      </c>
      <c r="D1758" s="83" t="s">
        <v>134</v>
      </c>
      <c r="E1758" s="82" t="s">
        <v>25</v>
      </c>
      <c r="F1758" s="83">
        <v>40</v>
      </c>
      <c r="G1758" s="12">
        <v>2055</v>
      </c>
      <c r="H1758" s="32" t="s">
        <v>47</v>
      </c>
      <c r="I1758" s="12" t="s">
        <v>20</v>
      </c>
      <c r="J1758" s="46">
        <v>0</v>
      </c>
      <c r="K1758" s="45">
        <f t="shared" si="99"/>
        <v>2055</v>
      </c>
      <c r="L1758" s="82" t="s">
        <v>167</v>
      </c>
      <c r="M1758" s="84">
        <v>45657</v>
      </c>
      <c r="N1758" s="68">
        <f t="shared" si="98"/>
        <v>0</v>
      </c>
      <c r="O1758" s="85" t="s">
        <v>247</v>
      </c>
      <c r="P1758" s="86" t="s">
        <v>206</v>
      </c>
      <c r="Q1758" s="86" t="s">
        <v>151</v>
      </c>
    </row>
    <row r="1759" spans="1:17" ht="15.75" x14ac:dyDescent="0.25">
      <c r="A1759" s="34" t="s">
        <v>246</v>
      </c>
      <c r="B1759" s="12" t="str">
        <f t="shared" si="97"/>
        <v>TakoradiAntwerp20</v>
      </c>
      <c r="C1759" s="13" t="str">
        <f>VLOOKUP(D1759,[1]equiv!$A:$B,2,FALSE)</f>
        <v>GHA</v>
      </c>
      <c r="D1759" s="83" t="s">
        <v>134</v>
      </c>
      <c r="E1759" s="82" t="s">
        <v>19</v>
      </c>
      <c r="F1759" s="83">
        <v>20</v>
      </c>
      <c r="G1759" s="12">
        <v>1582</v>
      </c>
      <c r="H1759" s="32" t="s">
        <v>47</v>
      </c>
      <c r="I1759" s="12" t="s">
        <v>20</v>
      </c>
      <c r="J1759" s="46">
        <v>0</v>
      </c>
      <c r="K1759" s="45">
        <f t="shared" si="99"/>
        <v>1582</v>
      </c>
      <c r="L1759" s="82" t="s">
        <v>196</v>
      </c>
      <c r="M1759" s="84">
        <v>45657</v>
      </c>
      <c r="N1759" s="68">
        <f t="shared" si="98"/>
        <v>0</v>
      </c>
      <c r="O1759" s="85" t="s">
        <v>247</v>
      </c>
      <c r="P1759" s="86" t="s">
        <v>161</v>
      </c>
      <c r="Q1759" s="86" t="s">
        <v>151</v>
      </c>
    </row>
    <row r="1760" spans="1:17" ht="15.75" x14ac:dyDescent="0.25">
      <c r="A1760" s="34" t="s">
        <v>246</v>
      </c>
      <c r="B1760" s="12" t="str">
        <f t="shared" si="97"/>
        <v>TakoradiAntwerp40</v>
      </c>
      <c r="C1760" s="13" t="str">
        <f>VLOOKUP(D1760,[1]equiv!$A:$B,2,FALSE)</f>
        <v>GHA</v>
      </c>
      <c r="D1760" s="83" t="s">
        <v>134</v>
      </c>
      <c r="E1760" s="82" t="s">
        <v>19</v>
      </c>
      <c r="F1760" s="83">
        <v>40</v>
      </c>
      <c r="G1760" s="12">
        <v>1753</v>
      </c>
      <c r="H1760" s="32" t="s">
        <v>47</v>
      </c>
      <c r="I1760" s="12" t="s">
        <v>20</v>
      </c>
      <c r="J1760" s="46">
        <v>0</v>
      </c>
      <c r="K1760" s="45">
        <f t="shared" si="99"/>
        <v>1753</v>
      </c>
      <c r="L1760" s="82" t="s">
        <v>196</v>
      </c>
      <c r="M1760" s="84">
        <v>45657</v>
      </c>
      <c r="N1760" s="68">
        <f t="shared" si="98"/>
        <v>0</v>
      </c>
      <c r="O1760" s="85" t="s">
        <v>247</v>
      </c>
      <c r="P1760" s="86" t="s">
        <v>161</v>
      </c>
      <c r="Q1760" s="86" t="s">
        <v>151</v>
      </c>
    </row>
    <row r="1761" spans="1:17" ht="15.75" x14ac:dyDescent="0.25">
      <c r="A1761" s="34" t="s">
        <v>246</v>
      </c>
      <c r="B1761" s="12" t="str">
        <f t="shared" si="97"/>
        <v>TakoradiBatam40</v>
      </c>
      <c r="C1761" s="13" t="str">
        <f>VLOOKUP(D1761,[1]equiv!$A:$B,2,FALSE)</f>
        <v>GHA</v>
      </c>
      <c r="D1761" s="83" t="s">
        <v>134</v>
      </c>
      <c r="E1761" s="82" t="s">
        <v>36</v>
      </c>
      <c r="F1761" s="83">
        <v>40</v>
      </c>
      <c r="G1761" s="12">
        <v>1604</v>
      </c>
      <c r="H1761" s="32" t="s">
        <v>47</v>
      </c>
      <c r="I1761" s="12" t="s">
        <v>32</v>
      </c>
      <c r="J1761" s="46">
        <v>0</v>
      </c>
      <c r="K1761" s="45">
        <f t="shared" si="99"/>
        <v>1604</v>
      </c>
      <c r="L1761" s="82" t="s">
        <v>179</v>
      </c>
      <c r="M1761" s="84">
        <v>45657</v>
      </c>
      <c r="N1761" s="68">
        <f t="shared" si="98"/>
        <v>0</v>
      </c>
      <c r="O1761" s="85" t="s">
        <v>247</v>
      </c>
      <c r="P1761" s="86" t="s">
        <v>137</v>
      </c>
      <c r="Q1761" s="86" t="s">
        <v>163</v>
      </c>
    </row>
    <row r="1762" spans="1:17" ht="15.75" x14ac:dyDescent="0.25">
      <c r="A1762" s="34" t="s">
        <v>246</v>
      </c>
      <c r="B1762" s="12" t="str">
        <f t="shared" si="97"/>
        <v>TakoradiHamburg20</v>
      </c>
      <c r="C1762" s="13" t="str">
        <f>VLOOKUP(D1762,[1]equiv!$A:$B,2,FALSE)</f>
        <v>GHA</v>
      </c>
      <c r="D1762" s="83" t="s">
        <v>134</v>
      </c>
      <c r="E1762" s="82" t="s">
        <v>29</v>
      </c>
      <c r="F1762" s="83">
        <v>20</v>
      </c>
      <c r="G1762" s="12">
        <v>1294</v>
      </c>
      <c r="H1762" s="32" t="s">
        <v>47</v>
      </c>
      <c r="I1762" s="12" t="s">
        <v>20</v>
      </c>
      <c r="J1762" s="46">
        <v>0</v>
      </c>
      <c r="K1762" s="45">
        <f t="shared" si="99"/>
        <v>1294</v>
      </c>
      <c r="L1762" s="82" t="s">
        <v>157</v>
      </c>
      <c r="M1762" s="84">
        <v>45657</v>
      </c>
      <c r="N1762" s="68">
        <f t="shared" si="98"/>
        <v>0</v>
      </c>
      <c r="O1762" s="85" t="s">
        <v>247</v>
      </c>
      <c r="P1762" s="86" t="s">
        <v>192</v>
      </c>
      <c r="Q1762" s="86" t="s">
        <v>151</v>
      </c>
    </row>
    <row r="1763" spans="1:17" ht="15.75" x14ac:dyDescent="0.25">
      <c r="A1763" s="34" t="s">
        <v>246</v>
      </c>
      <c r="B1763" s="12" t="str">
        <f t="shared" si="97"/>
        <v>TakoradiHamburg40</v>
      </c>
      <c r="C1763" s="13" t="str">
        <f>VLOOKUP(D1763,[1]equiv!$A:$B,2,FALSE)</f>
        <v>GHA</v>
      </c>
      <c r="D1763" s="83" t="s">
        <v>134</v>
      </c>
      <c r="E1763" s="82" t="s">
        <v>29</v>
      </c>
      <c r="F1763" s="83">
        <v>40</v>
      </c>
      <c r="G1763" s="12">
        <v>1753</v>
      </c>
      <c r="H1763" s="32" t="s">
        <v>47</v>
      </c>
      <c r="I1763" s="12" t="s">
        <v>20</v>
      </c>
      <c r="J1763" s="46">
        <v>0</v>
      </c>
      <c r="K1763" s="45">
        <f t="shared" si="99"/>
        <v>1753</v>
      </c>
      <c r="L1763" s="82" t="s">
        <v>157</v>
      </c>
      <c r="M1763" s="84">
        <v>45657</v>
      </c>
      <c r="N1763" s="68">
        <f t="shared" si="98"/>
        <v>0</v>
      </c>
      <c r="O1763" s="85" t="s">
        <v>247</v>
      </c>
      <c r="P1763" s="86" t="s">
        <v>192</v>
      </c>
      <c r="Q1763" s="86" t="s">
        <v>151</v>
      </c>
    </row>
    <row r="1764" spans="1:17" ht="15.75" x14ac:dyDescent="0.25">
      <c r="A1764" s="34" t="s">
        <v>246</v>
      </c>
      <c r="B1764" s="12" t="str">
        <f t="shared" si="97"/>
        <v>TakoradiJakarta20</v>
      </c>
      <c r="C1764" s="13" t="str">
        <f>VLOOKUP(D1764,[1]equiv!$A:$B,2,FALSE)</f>
        <v>GHA</v>
      </c>
      <c r="D1764" s="83" t="s">
        <v>134</v>
      </c>
      <c r="E1764" s="82" t="s">
        <v>114</v>
      </c>
      <c r="F1764" s="83">
        <v>20</v>
      </c>
      <c r="G1764" s="12">
        <v>1245</v>
      </c>
      <c r="H1764" s="32" t="s">
        <v>47</v>
      </c>
      <c r="I1764" s="12" t="s">
        <v>32</v>
      </c>
      <c r="J1764" s="46">
        <v>0</v>
      </c>
      <c r="K1764" s="45">
        <f t="shared" si="99"/>
        <v>1245</v>
      </c>
      <c r="L1764" s="82" t="s">
        <v>241</v>
      </c>
      <c r="M1764" s="84">
        <v>45657</v>
      </c>
      <c r="N1764" s="68">
        <f t="shared" si="98"/>
        <v>0</v>
      </c>
      <c r="O1764" s="85" t="s">
        <v>247</v>
      </c>
      <c r="P1764" s="86" t="s">
        <v>137</v>
      </c>
      <c r="Q1764" s="86" t="s">
        <v>163</v>
      </c>
    </row>
    <row r="1765" spans="1:17" ht="15.75" x14ac:dyDescent="0.25">
      <c r="A1765" s="34" t="s">
        <v>246</v>
      </c>
      <c r="B1765" s="12" t="str">
        <f t="shared" si="97"/>
        <v>TakoradiJakarta40</v>
      </c>
      <c r="C1765" s="13" t="str">
        <f>VLOOKUP(D1765,[1]equiv!$A:$B,2,FALSE)</f>
        <v>GHA</v>
      </c>
      <c r="D1765" s="83" t="s">
        <v>134</v>
      </c>
      <c r="E1765" s="82" t="s">
        <v>114</v>
      </c>
      <c r="F1765" s="83">
        <v>40</v>
      </c>
      <c r="G1765" s="12">
        <v>1114</v>
      </c>
      <c r="H1765" s="32" t="s">
        <v>47</v>
      </c>
      <c r="I1765" s="12" t="s">
        <v>32</v>
      </c>
      <c r="J1765" s="46">
        <v>0</v>
      </c>
      <c r="K1765" s="45">
        <f t="shared" si="99"/>
        <v>1114</v>
      </c>
      <c r="L1765" s="82" t="s">
        <v>241</v>
      </c>
      <c r="M1765" s="84">
        <v>45657</v>
      </c>
      <c r="N1765" s="68">
        <f t="shared" si="98"/>
        <v>0</v>
      </c>
      <c r="O1765" s="85" t="s">
        <v>247</v>
      </c>
      <c r="P1765" s="86" t="s">
        <v>137</v>
      </c>
      <c r="Q1765" s="86" t="s">
        <v>163</v>
      </c>
    </row>
    <row r="1766" spans="1:17" ht="15.75" x14ac:dyDescent="0.25">
      <c r="A1766" s="34" t="s">
        <v>246</v>
      </c>
      <c r="B1766" s="12" t="str">
        <f t="shared" si="97"/>
        <v>TakoradiPasir Gudang20</v>
      </c>
      <c r="C1766" s="13" t="str">
        <f>VLOOKUP(D1766,[1]equiv!$A:$B,2,FALSE)</f>
        <v>GHA</v>
      </c>
      <c r="D1766" s="83" t="s">
        <v>134</v>
      </c>
      <c r="E1766" s="82" t="s">
        <v>38</v>
      </c>
      <c r="F1766" s="83">
        <v>20</v>
      </c>
      <c r="G1766" s="12">
        <v>1245</v>
      </c>
      <c r="H1766" s="32" t="s">
        <v>47</v>
      </c>
      <c r="I1766" s="12" t="s">
        <v>32</v>
      </c>
      <c r="J1766" s="46">
        <v>0</v>
      </c>
      <c r="K1766" s="45">
        <f t="shared" si="99"/>
        <v>1245</v>
      </c>
      <c r="L1766" s="82" t="s">
        <v>224</v>
      </c>
      <c r="M1766" s="84">
        <v>45657</v>
      </c>
      <c r="N1766" s="68">
        <f t="shared" si="98"/>
        <v>0</v>
      </c>
      <c r="O1766" s="85" t="s">
        <v>247</v>
      </c>
      <c r="P1766" s="86" t="s">
        <v>137</v>
      </c>
      <c r="Q1766" s="86" t="s">
        <v>163</v>
      </c>
    </row>
    <row r="1767" spans="1:17" ht="15.75" x14ac:dyDescent="0.25">
      <c r="A1767" s="34" t="s">
        <v>246</v>
      </c>
      <c r="B1767" s="12" t="str">
        <f t="shared" si="97"/>
        <v>TakoradiPTP40</v>
      </c>
      <c r="C1767" s="13" t="str">
        <f>VLOOKUP(D1767,[1]equiv!$A:$B,2,FALSE)</f>
        <v>GHA</v>
      </c>
      <c r="D1767" s="83" t="s">
        <v>134</v>
      </c>
      <c r="E1767" s="82" t="s">
        <v>41</v>
      </c>
      <c r="F1767" s="83">
        <v>40</v>
      </c>
      <c r="G1767" s="12">
        <v>1524</v>
      </c>
      <c r="H1767" s="32" t="s">
        <v>47</v>
      </c>
      <c r="I1767" s="12" t="s">
        <v>32</v>
      </c>
      <c r="J1767" s="46">
        <v>0</v>
      </c>
      <c r="K1767" s="45">
        <f t="shared" si="99"/>
        <v>1524</v>
      </c>
      <c r="L1767" s="82" t="s">
        <v>185</v>
      </c>
      <c r="M1767" s="84">
        <v>45657</v>
      </c>
      <c r="N1767" s="68">
        <f t="shared" si="98"/>
        <v>0</v>
      </c>
      <c r="O1767" s="85" t="s">
        <v>247</v>
      </c>
      <c r="P1767" s="86" t="s">
        <v>137</v>
      </c>
      <c r="Q1767" s="86" t="s">
        <v>163</v>
      </c>
    </row>
    <row r="1768" spans="1:17" ht="15.75" x14ac:dyDescent="0.25">
      <c r="A1768" s="34" t="s">
        <v>246</v>
      </c>
      <c r="B1768" s="12" t="str">
        <f t="shared" si="97"/>
        <v>TakoradiPTP40</v>
      </c>
      <c r="C1768" s="13" t="str">
        <f>VLOOKUP(D1768,[1]equiv!$A:$B,2,FALSE)</f>
        <v>GHA</v>
      </c>
      <c r="D1768" s="83" t="s">
        <v>134</v>
      </c>
      <c r="E1768" s="82" t="s">
        <v>41</v>
      </c>
      <c r="F1768" s="83">
        <v>40</v>
      </c>
      <c r="G1768" s="12">
        <v>1202</v>
      </c>
      <c r="H1768" s="32" t="s">
        <v>47</v>
      </c>
      <c r="I1768" s="12" t="s">
        <v>32</v>
      </c>
      <c r="J1768" s="46">
        <v>0</v>
      </c>
      <c r="K1768" s="45">
        <f t="shared" si="99"/>
        <v>1202</v>
      </c>
      <c r="L1768" s="82" t="s">
        <v>185</v>
      </c>
      <c r="M1768" s="84">
        <v>45657</v>
      </c>
      <c r="N1768" s="68">
        <f t="shared" si="98"/>
        <v>0</v>
      </c>
      <c r="O1768" s="85" t="s">
        <v>247</v>
      </c>
      <c r="P1768" s="86" t="s">
        <v>137</v>
      </c>
      <c r="Q1768" s="86" t="s">
        <v>163</v>
      </c>
    </row>
    <row r="1769" spans="1:17" ht="15.75" x14ac:dyDescent="0.25">
      <c r="A1769" s="34" t="s">
        <v>246</v>
      </c>
      <c r="B1769" s="12" t="str">
        <f t="shared" si="97"/>
        <v>TakoradiRotterdam20</v>
      </c>
      <c r="C1769" s="13" t="str">
        <f>VLOOKUP(D1769,[1]equiv!$A:$B,2,FALSE)</f>
        <v>GHA</v>
      </c>
      <c r="D1769" s="83" t="s">
        <v>134</v>
      </c>
      <c r="E1769" s="82" t="s">
        <v>34</v>
      </c>
      <c r="F1769" s="83">
        <v>20</v>
      </c>
      <c r="G1769" s="12">
        <v>1294</v>
      </c>
      <c r="H1769" s="32" t="s">
        <v>47</v>
      </c>
      <c r="I1769" s="12" t="s">
        <v>20</v>
      </c>
      <c r="J1769" s="46">
        <v>0</v>
      </c>
      <c r="K1769" s="45">
        <f t="shared" si="99"/>
        <v>1294</v>
      </c>
      <c r="L1769" s="82" t="s">
        <v>153</v>
      </c>
      <c r="M1769" s="84">
        <v>45657</v>
      </c>
      <c r="N1769" s="68">
        <f t="shared" si="98"/>
        <v>0</v>
      </c>
      <c r="O1769" s="85" t="s">
        <v>247</v>
      </c>
      <c r="P1769" s="86" t="s">
        <v>206</v>
      </c>
      <c r="Q1769" s="86" t="s">
        <v>151</v>
      </c>
    </row>
    <row r="1770" spans="1:17" ht="15.75" x14ac:dyDescent="0.25">
      <c r="A1770" s="34" t="s">
        <v>246</v>
      </c>
      <c r="B1770" s="12" t="str">
        <f t="shared" si="97"/>
        <v>TakoradiRotterdam40</v>
      </c>
      <c r="C1770" s="13" t="str">
        <f>VLOOKUP(D1770,[1]equiv!$A:$B,2,FALSE)</f>
        <v>GHA</v>
      </c>
      <c r="D1770" s="83" t="s">
        <v>134</v>
      </c>
      <c r="E1770" s="82" t="s">
        <v>34</v>
      </c>
      <c r="F1770" s="83">
        <v>40</v>
      </c>
      <c r="G1770" s="12">
        <v>1753</v>
      </c>
      <c r="H1770" s="32" t="s">
        <v>47</v>
      </c>
      <c r="I1770" s="12" t="s">
        <v>20</v>
      </c>
      <c r="J1770" s="46">
        <v>0</v>
      </c>
      <c r="K1770" s="45">
        <f t="shared" si="99"/>
        <v>1753</v>
      </c>
      <c r="L1770" s="82" t="s">
        <v>153</v>
      </c>
      <c r="M1770" s="84">
        <v>45657</v>
      </c>
      <c r="N1770" s="68">
        <f t="shared" si="98"/>
        <v>0</v>
      </c>
      <c r="O1770" s="85" t="s">
        <v>247</v>
      </c>
      <c r="P1770" s="86" t="s">
        <v>206</v>
      </c>
      <c r="Q1770" s="86" t="s">
        <v>151</v>
      </c>
    </row>
    <row r="1771" spans="1:17" ht="15.75" x14ac:dyDescent="0.25">
      <c r="A1771" s="34" t="s">
        <v>246</v>
      </c>
      <c r="B1771" s="12" t="str">
        <f t="shared" si="97"/>
        <v>TakoradiSurabaya40</v>
      </c>
      <c r="C1771" s="13" t="str">
        <f>VLOOKUP(D1771,[1]equiv!$A:$B,2,FALSE)</f>
        <v>GHA</v>
      </c>
      <c r="D1771" s="83" t="s">
        <v>134</v>
      </c>
      <c r="E1771" s="82" t="s">
        <v>40</v>
      </c>
      <c r="F1771" s="83">
        <v>40</v>
      </c>
      <c r="G1771" s="12">
        <v>1224</v>
      </c>
      <c r="H1771" s="32" t="s">
        <v>47</v>
      </c>
      <c r="I1771" s="12" t="s">
        <v>32</v>
      </c>
      <c r="J1771" s="46">
        <v>0</v>
      </c>
      <c r="K1771" s="45">
        <f t="shared" si="99"/>
        <v>1224</v>
      </c>
      <c r="L1771" s="82" t="s">
        <v>165</v>
      </c>
      <c r="M1771" s="84">
        <v>45657</v>
      </c>
      <c r="N1771" s="68">
        <f t="shared" si="98"/>
        <v>0</v>
      </c>
      <c r="O1771" s="85" t="s">
        <v>247</v>
      </c>
      <c r="P1771" s="86" t="s">
        <v>137</v>
      </c>
      <c r="Q1771" s="86" t="s">
        <v>163</v>
      </c>
    </row>
    <row r="1772" spans="1:17" ht="15.75" x14ac:dyDescent="0.25">
      <c r="A1772" s="34" t="s">
        <v>246</v>
      </c>
      <c r="B1772" s="12" t="str">
        <f t="shared" si="97"/>
        <v>TakoradiTallinn20</v>
      </c>
      <c r="C1772" s="13" t="str">
        <f>VLOOKUP(D1772,[1]equiv!$A:$B,2,FALSE)</f>
        <v>GHA</v>
      </c>
      <c r="D1772" s="83" t="s">
        <v>134</v>
      </c>
      <c r="E1772" s="82" t="s">
        <v>194</v>
      </c>
      <c r="F1772" s="83">
        <v>20</v>
      </c>
      <c r="G1772" s="12">
        <v>1644</v>
      </c>
      <c r="H1772" s="32" t="s">
        <v>47</v>
      </c>
      <c r="I1772" s="12" t="s">
        <v>20</v>
      </c>
      <c r="J1772" s="46">
        <v>0</v>
      </c>
      <c r="K1772" s="45">
        <f t="shared" si="99"/>
        <v>1644</v>
      </c>
      <c r="L1772" s="82" t="s">
        <v>241</v>
      </c>
      <c r="M1772" s="84">
        <v>45657</v>
      </c>
      <c r="N1772" s="68">
        <f t="shared" si="98"/>
        <v>0</v>
      </c>
      <c r="O1772" s="85" t="s">
        <v>247</v>
      </c>
      <c r="P1772" s="86" t="s">
        <v>257</v>
      </c>
      <c r="Q1772" s="86" t="s">
        <v>256</v>
      </c>
    </row>
    <row r="1773" spans="1:17" ht="15.75" x14ac:dyDescent="0.25">
      <c r="A1773" s="34" t="s">
        <v>246</v>
      </c>
      <c r="B1773" s="12" t="str">
        <f t="shared" si="97"/>
        <v>TakoradiTallinn40</v>
      </c>
      <c r="C1773" s="13" t="str">
        <f>VLOOKUP(D1773,[1]equiv!$A:$B,2,FALSE)</f>
        <v>GHA</v>
      </c>
      <c r="D1773" s="83" t="s">
        <v>134</v>
      </c>
      <c r="E1773" s="82" t="s">
        <v>194</v>
      </c>
      <c r="F1773" s="83">
        <v>40</v>
      </c>
      <c r="G1773" s="12">
        <v>1863</v>
      </c>
      <c r="H1773" s="32" t="s">
        <v>47</v>
      </c>
      <c r="I1773" s="12" t="s">
        <v>20</v>
      </c>
      <c r="J1773" s="46">
        <v>0</v>
      </c>
      <c r="K1773" s="45">
        <f t="shared" si="99"/>
        <v>1863</v>
      </c>
      <c r="L1773" s="82" t="s">
        <v>241</v>
      </c>
      <c r="M1773" s="84">
        <v>45657</v>
      </c>
      <c r="N1773" s="68">
        <f t="shared" si="98"/>
        <v>0</v>
      </c>
      <c r="O1773" s="85" t="s">
        <v>247</v>
      </c>
      <c r="P1773" s="86" t="s">
        <v>257</v>
      </c>
      <c r="Q1773" s="86" t="s">
        <v>256</v>
      </c>
    </row>
    <row r="1774" spans="1:17" ht="15.75" x14ac:dyDescent="0.25">
      <c r="A1774" s="34" t="s">
        <v>246</v>
      </c>
      <c r="B1774" s="12" t="str">
        <f t="shared" si="97"/>
        <v>TemaAmsterdam20</v>
      </c>
      <c r="C1774" s="13" t="str">
        <f>VLOOKUP(D1774,[1]equiv!$A:$B,2,FALSE)</f>
        <v>GHA</v>
      </c>
      <c r="D1774" s="83" t="s">
        <v>133</v>
      </c>
      <c r="E1774" s="82" t="s">
        <v>25</v>
      </c>
      <c r="F1774" s="83">
        <v>20</v>
      </c>
      <c r="G1774" s="12">
        <v>864</v>
      </c>
      <c r="H1774" s="32" t="s">
        <v>47</v>
      </c>
      <c r="I1774" s="12" t="s">
        <v>20</v>
      </c>
      <c r="J1774" s="46">
        <v>0</v>
      </c>
      <c r="K1774" s="45">
        <f t="shared" si="99"/>
        <v>864</v>
      </c>
      <c r="L1774" s="82" t="s">
        <v>215</v>
      </c>
      <c r="M1774" s="84">
        <v>45657</v>
      </c>
      <c r="N1774" s="68">
        <f t="shared" si="98"/>
        <v>0</v>
      </c>
      <c r="O1774" s="85" t="s">
        <v>247</v>
      </c>
      <c r="P1774" s="86" t="s">
        <v>206</v>
      </c>
      <c r="Q1774" s="86" t="s">
        <v>151</v>
      </c>
    </row>
    <row r="1775" spans="1:17" ht="15.75" x14ac:dyDescent="0.25">
      <c r="A1775" s="34" t="s">
        <v>246</v>
      </c>
      <c r="B1775" s="12" t="str">
        <f t="shared" si="97"/>
        <v>TemaAmsterdam40</v>
      </c>
      <c r="C1775" s="13" t="str">
        <f>VLOOKUP(D1775,[1]equiv!$A:$B,2,FALSE)</f>
        <v>GHA</v>
      </c>
      <c r="D1775" s="83" t="s">
        <v>133</v>
      </c>
      <c r="E1775" s="82" t="s">
        <v>25</v>
      </c>
      <c r="F1775" s="83">
        <v>40</v>
      </c>
      <c r="G1775" s="12">
        <v>1951</v>
      </c>
      <c r="H1775" s="32" t="s">
        <v>47</v>
      </c>
      <c r="I1775" s="12" t="s">
        <v>20</v>
      </c>
      <c r="J1775" s="46">
        <v>0</v>
      </c>
      <c r="K1775" s="45">
        <f t="shared" si="99"/>
        <v>1951</v>
      </c>
      <c r="L1775" s="82" t="s">
        <v>215</v>
      </c>
      <c r="M1775" s="84">
        <v>45657</v>
      </c>
      <c r="N1775" s="68">
        <f t="shared" si="98"/>
        <v>0</v>
      </c>
      <c r="O1775" s="85" t="s">
        <v>247</v>
      </c>
      <c r="P1775" s="86" t="s">
        <v>206</v>
      </c>
      <c r="Q1775" s="86" t="s">
        <v>151</v>
      </c>
    </row>
    <row r="1776" spans="1:17" ht="15.75" x14ac:dyDescent="0.25">
      <c r="A1776" s="34" t="s">
        <v>246</v>
      </c>
      <c r="B1776" s="12" t="str">
        <f t="shared" si="97"/>
        <v>TemaAntwerp20</v>
      </c>
      <c r="C1776" s="13" t="str">
        <f>VLOOKUP(D1776,[1]equiv!$A:$B,2,FALSE)</f>
        <v>GHA</v>
      </c>
      <c r="D1776" s="83" t="s">
        <v>133</v>
      </c>
      <c r="E1776" s="82" t="s">
        <v>19</v>
      </c>
      <c r="F1776" s="83">
        <v>20</v>
      </c>
      <c r="G1776" s="12">
        <v>689</v>
      </c>
      <c r="H1776" s="32" t="s">
        <v>47</v>
      </c>
      <c r="I1776" s="12" t="s">
        <v>20</v>
      </c>
      <c r="J1776" s="46">
        <v>0</v>
      </c>
      <c r="K1776" s="45">
        <f t="shared" si="99"/>
        <v>689</v>
      </c>
      <c r="L1776" s="82" t="s">
        <v>185</v>
      </c>
      <c r="M1776" s="84">
        <v>45657</v>
      </c>
      <c r="N1776" s="68">
        <f t="shared" si="98"/>
        <v>0</v>
      </c>
      <c r="O1776" s="85" t="s">
        <v>247</v>
      </c>
      <c r="P1776" s="86" t="s">
        <v>161</v>
      </c>
      <c r="Q1776" s="86" t="s">
        <v>151</v>
      </c>
    </row>
    <row r="1777" spans="1:17" ht="15.75" x14ac:dyDescent="0.25">
      <c r="A1777" s="34" t="s">
        <v>246</v>
      </c>
      <c r="B1777" s="12" t="str">
        <f t="shared" si="97"/>
        <v>TemaAntwerp40</v>
      </c>
      <c r="C1777" s="13" t="str">
        <f>VLOOKUP(D1777,[1]equiv!$A:$B,2,FALSE)</f>
        <v>GHA</v>
      </c>
      <c r="D1777" s="83" t="s">
        <v>133</v>
      </c>
      <c r="E1777" s="82" t="s">
        <v>19</v>
      </c>
      <c r="F1777" s="83">
        <v>40</v>
      </c>
      <c r="G1777" s="12">
        <v>1649</v>
      </c>
      <c r="H1777" s="32" t="s">
        <v>47</v>
      </c>
      <c r="I1777" s="12" t="s">
        <v>20</v>
      </c>
      <c r="J1777" s="46">
        <v>0</v>
      </c>
      <c r="K1777" s="45">
        <f t="shared" si="99"/>
        <v>1649</v>
      </c>
      <c r="L1777" s="82" t="s">
        <v>185</v>
      </c>
      <c r="M1777" s="84">
        <v>45657</v>
      </c>
      <c r="N1777" s="68">
        <f t="shared" si="98"/>
        <v>0</v>
      </c>
      <c r="O1777" s="85" t="s">
        <v>247</v>
      </c>
      <c r="P1777" s="86" t="s">
        <v>161</v>
      </c>
      <c r="Q1777" s="86" t="s">
        <v>151</v>
      </c>
    </row>
    <row r="1778" spans="1:17" ht="15.75" x14ac:dyDescent="0.25">
      <c r="A1778" s="34" t="s">
        <v>246</v>
      </c>
      <c r="B1778" s="12" t="str">
        <f t="shared" si="97"/>
        <v>TemaBarcelona20</v>
      </c>
      <c r="C1778" s="13" t="str">
        <f>VLOOKUP(D1778,[1]equiv!$A:$B,2,FALSE)</f>
        <v>GHA</v>
      </c>
      <c r="D1778" s="83" t="s">
        <v>133</v>
      </c>
      <c r="E1778" s="82" t="s">
        <v>23</v>
      </c>
      <c r="F1778" s="83">
        <v>20</v>
      </c>
      <c r="G1778" s="12">
        <v>1531</v>
      </c>
      <c r="H1778" s="32" t="s">
        <v>47</v>
      </c>
      <c r="I1778" s="12" t="s">
        <v>20</v>
      </c>
      <c r="J1778" s="46">
        <v>0</v>
      </c>
      <c r="K1778" s="45">
        <f t="shared" si="99"/>
        <v>1531</v>
      </c>
      <c r="L1778" s="82" t="s">
        <v>153</v>
      </c>
      <c r="M1778" s="84">
        <v>45657</v>
      </c>
      <c r="N1778" s="68">
        <f t="shared" si="98"/>
        <v>0</v>
      </c>
      <c r="O1778" s="85" t="s">
        <v>247</v>
      </c>
      <c r="P1778" s="86" t="s">
        <v>137</v>
      </c>
      <c r="Q1778" s="86" t="s">
        <v>163</v>
      </c>
    </row>
    <row r="1779" spans="1:17" ht="15.75" x14ac:dyDescent="0.25">
      <c r="A1779" s="34" t="s">
        <v>246</v>
      </c>
      <c r="B1779" s="12" t="str">
        <f t="shared" si="97"/>
        <v>TemaBarcelona40</v>
      </c>
      <c r="C1779" s="13" t="str">
        <f>VLOOKUP(D1779,[1]equiv!$A:$B,2,FALSE)</f>
        <v>GHA</v>
      </c>
      <c r="D1779" s="83" t="s">
        <v>133</v>
      </c>
      <c r="E1779" s="82" t="s">
        <v>23</v>
      </c>
      <c r="F1779" s="83">
        <v>40</v>
      </c>
      <c r="G1779" s="12">
        <v>1759</v>
      </c>
      <c r="H1779" s="32" t="s">
        <v>47</v>
      </c>
      <c r="I1779" s="12" t="s">
        <v>20</v>
      </c>
      <c r="J1779" s="46">
        <v>0</v>
      </c>
      <c r="K1779" s="45">
        <f t="shared" si="99"/>
        <v>1759</v>
      </c>
      <c r="L1779" s="82" t="s">
        <v>153</v>
      </c>
      <c r="M1779" s="84">
        <v>45657</v>
      </c>
      <c r="N1779" s="68">
        <f t="shared" si="98"/>
        <v>0</v>
      </c>
      <c r="O1779" s="85" t="s">
        <v>247</v>
      </c>
      <c r="P1779" s="86" t="s">
        <v>137</v>
      </c>
      <c r="Q1779" s="86" t="s">
        <v>163</v>
      </c>
    </row>
    <row r="1780" spans="1:17" ht="15.75" x14ac:dyDescent="0.25">
      <c r="A1780" s="34" t="s">
        <v>246</v>
      </c>
      <c r="B1780" s="12" t="str">
        <f t="shared" si="97"/>
        <v>TemaBatam40</v>
      </c>
      <c r="C1780" s="13" t="str">
        <f>VLOOKUP(D1780,[1]equiv!$A:$B,2,FALSE)</f>
        <v>GHA</v>
      </c>
      <c r="D1780" s="83" t="s">
        <v>133</v>
      </c>
      <c r="E1780" s="82" t="s">
        <v>36</v>
      </c>
      <c r="F1780" s="83">
        <v>40</v>
      </c>
      <c r="G1780" s="12">
        <v>1564</v>
      </c>
      <c r="H1780" s="32" t="s">
        <v>47</v>
      </c>
      <c r="I1780" s="12" t="s">
        <v>32</v>
      </c>
      <c r="J1780" s="46">
        <v>0</v>
      </c>
      <c r="K1780" s="45">
        <f t="shared" si="99"/>
        <v>1564</v>
      </c>
      <c r="L1780" s="82" t="s">
        <v>231</v>
      </c>
      <c r="M1780" s="84">
        <v>45657</v>
      </c>
      <c r="N1780" s="68">
        <f t="shared" si="98"/>
        <v>0</v>
      </c>
      <c r="O1780" s="85" t="s">
        <v>247</v>
      </c>
      <c r="P1780" s="86" t="s">
        <v>137</v>
      </c>
      <c r="Q1780" s="86" t="s">
        <v>163</v>
      </c>
    </row>
    <row r="1781" spans="1:17" ht="15.75" x14ac:dyDescent="0.25">
      <c r="A1781" s="34" t="s">
        <v>246</v>
      </c>
      <c r="B1781" s="12" t="str">
        <f t="shared" si="97"/>
        <v>TemaHamburg20</v>
      </c>
      <c r="C1781" s="13" t="str">
        <f>VLOOKUP(D1781,[1]equiv!$A:$B,2,FALSE)</f>
        <v>GHA</v>
      </c>
      <c r="D1781" s="83" t="s">
        <v>133</v>
      </c>
      <c r="E1781" s="82" t="s">
        <v>29</v>
      </c>
      <c r="F1781" s="83">
        <v>20</v>
      </c>
      <c r="G1781" s="12">
        <v>1411</v>
      </c>
      <c r="H1781" s="32" t="s">
        <v>47</v>
      </c>
      <c r="I1781" s="12" t="s">
        <v>20</v>
      </c>
      <c r="J1781" s="46">
        <v>0</v>
      </c>
      <c r="K1781" s="45">
        <f t="shared" si="99"/>
        <v>1411</v>
      </c>
      <c r="L1781" s="82" t="s">
        <v>238</v>
      </c>
      <c r="M1781" s="84">
        <v>45657</v>
      </c>
      <c r="N1781" s="68">
        <f t="shared" si="98"/>
        <v>0</v>
      </c>
      <c r="O1781" s="85" t="s">
        <v>247</v>
      </c>
      <c r="P1781" s="86" t="s">
        <v>192</v>
      </c>
      <c r="Q1781" s="86" t="s">
        <v>151</v>
      </c>
    </row>
    <row r="1782" spans="1:17" ht="15.75" x14ac:dyDescent="0.25">
      <c r="A1782" s="34" t="s">
        <v>246</v>
      </c>
      <c r="B1782" s="12" t="str">
        <f t="shared" si="97"/>
        <v>TemaHamburg40</v>
      </c>
      <c r="C1782" s="13" t="str">
        <f>VLOOKUP(D1782,[1]equiv!$A:$B,2,FALSE)</f>
        <v>GHA</v>
      </c>
      <c r="D1782" s="83" t="s">
        <v>133</v>
      </c>
      <c r="E1782" s="82" t="s">
        <v>29</v>
      </c>
      <c r="F1782" s="83">
        <v>40</v>
      </c>
      <c r="G1782" s="12">
        <v>1649</v>
      </c>
      <c r="H1782" s="32" t="s">
        <v>47</v>
      </c>
      <c r="I1782" s="12" t="s">
        <v>20</v>
      </c>
      <c r="J1782" s="46">
        <v>0</v>
      </c>
      <c r="K1782" s="45">
        <f t="shared" si="99"/>
        <v>1649</v>
      </c>
      <c r="L1782" s="82" t="s">
        <v>238</v>
      </c>
      <c r="M1782" s="84">
        <v>45657</v>
      </c>
      <c r="N1782" s="68">
        <f t="shared" si="98"/>
        <v>0</v>
      </c>
      <c r="O1782" s="85" t="s">
        <v>247</v>
      </c>
      <c r="P1782" s="86" t="s">
        <v>192</v>
      </c>
      <c r="Q1782" s="86" t="s">
        <v>151</v>
      </c>
    </row>
    <row r="1783" spans="1:17" ht="15.75" x14ac:dyDescent="0.25">
      <c r="A1783" s="34" t="s">
        <v>246</v>
      </c>
      <c r="B1783" s="12" t="str">
        <f t="shared" si="97"/>
        <v>TemaJakarta20</v>
      </c>
      <c r="C1783" s="13" t="str">
        <f>VLOOKUP(D1783,[1]equiv!$A:$B,2,FALSE)</f>
        <v>GHA</v>
      </c>
      <c r="D1783" s="83" t="s">
        <v>133</v>
      </c>
      <c r="E1783" s="82" t="s">
        <v>114</v>
      </c>
      <c r="F1783" s="83">
        <v>20</v>
      </c>
      <c r="G1783" s="12">
        <v>795</v>
      </c>
      <c r="H1783" s="32" t="s">
        <v>47</v>
      </c>
      <c r="I1783" s="12" t="s">
        <v>32</v>
      </c>
      <c r="J1783" s="46">
        <v>0</v>
      </c>
      <c r="K1783" s="45">
        <f t="shared" si="99"/>
        <v>795</v>
      </c>
      <c r="L1783" s="82" t="s">
        <v>241</v>
      </c>
      <c r="M1783" s="84">
        <v>45657</v>
      </c>
      <c r="N1783" s="68">
        <f t="shared" si="98"/>
        <v>0</v>
      </c>
      <c r="O1783" s="85" t="s">
        <v>247</v>
      </c>
      <c r="P1783" s="86" t="s">
        <v>137</v>
      </c>
      <c r="Q1783" s="86" t="s">
        <v>163</v>
      </c>
    </row>
    <row r="1784" spans="1:17" ht="15.75" x14ac:dyDescent="0.25">
      <c r="A1784" s="34" t="s">
        <v>246</v>
      </c>
      <c r="B1784" s="12" t="str">
        <f t="shared" si="97"/>
        <v>TemaJakarta40</v>
      </c>
      <c r="C1784" s="13" t="str">
        <f>VLOOKUP(D1784,[1]equiv!$A:$B,2,FALSE)</f>
        <v>GHA</v>
      </c>
      <c r="D1784" s="83" t="s">
        <v>133</v>
      </c>
      <c r="E1784" s="82" t="s">
        <v>114</v>
      </c>
      <c r="F1784" s="83">
        <v>40</v>
      </c>
      <c r="G1784" s="12">
        <v>1074</v>
      </c>
      <c r="H1784" s="32" t="s">
        <v>47</v>
      </c>
      <c r="I1784" s="12" t="s">
        <v>32</v>
      </c>
      <c r="J1784" s="46">
        <v>0</v>
      </c>
      <c r="K1784" s="45">
        <f t="shared" si="99"/>
        <v>1074</v>
      </c>
      <c r="L1784" s="82" t="s">
        <v>241</v>
      </c>
      <c r="M1784" s="84">
        <v>45657</v>
      </c>
      <c r="N1784" s="68">
        <f t="shared" si="98"/>
        <v>0</v>
      </c>
      <c r="O1784" s="85" t="s">
        <v>247</v>
      </c>
      <c r="P1784" s="86" t="s">
        <v>137</v>
      </c>
      <c r="Q1784" s="86" t="s">
        <v>163</v>
      </c>
    </row>
    <row r="1785" spans="1:17" ht="15.75" x14ac:dyDescent="0.25">
      <c r="A1785" s="34" t="s">
        <v>246</v>
      </c>
      <c r="B1785" s="12" t="str">
        <f t="shared" si="97"/>
        <v>TemaPasir Gudang40</v>
      </c>
      <c r="C1785" s="13" t="str">
        <f>VLOOKUP(D1785,[1]equiv!$A:$B,2,FALSE)</f>
        <v>GHA</v>
      </c>
      <c r="D1785" s="83" t="s">
        <v>133</v>
      </c>
      <c r="E1785" s="82" t="s">
        <v>38</v>
      </c>
      <c r="F1785" s="83">
        <v>40</v>
      </c>
      <c r="G1785" s="12">
        <v>1119</v>
      </c>
      <c r="H1785" s="32" t="s">
        <v>47</v>
      </c>
      <c r="I1785" s="12" t="s">
        <v>32</v>
      </c>
      <c r="J1785" s="46">
        <v>0</v>
      </c>
      <c r="K1785" s="45">
        <f t="shared" si="99"/>
        <v>1119</v>
      </c>
      <c r="L1785" s="82" t="s">
        <v>183</v>
      </c>
      <c r="M1785" s="84">
        <v>45657</v>
      </c>
      <c r="N1785" s="68">
        <f t="shared" si="98"/>
        <v>0</v>
      </c>
      <c r="O1785" s="85" t="s">
        <v>247</v>
      </c>
      <c r="P1785" s="86" t="s">
        <v>137</v>
      </c>
      <c r="Q1785" s="86" t="s">
        <v>163</v>
      </c>
    </row>
    <row r="1786" spans="1:17" ht="15.75" x14ac:dyDescent="0.25">
      <c r="A1786" s="34" t="s">
        <v>246</v>
      </c>
      <c r="B1786" s="12" t="str">
        <f t="shared" si="97"/>
        <v>TemaPTP40</v>
      </c>
      <c r="C1786" s="13" t="str">
        <f>VLOOKUP(D1786,[1]equiv!$A:$B,2,FALSE)</f>
        <v>GHA</v>
      </c>
      <c r="D1786" s="83" t="s">
        <v>133</v>
      </c>
      <c r="E1786" s="82" t="s">
        <v>41</v>
      </c>
      <c r="F1786" s="83">
        <v>40</v>
      </c>
      <c r="G1786" s="12">
        <v>1074</v>
      </c>
      <c r="H1786" s="32" t="s">
        <v>47</v>
      </c>
      <c r="I1786" s="12" t="s">
        <v>32</v>
      </c>
      <c r="J1786" s="46">
        <v>0</v>
      </c>
      <c r="K1786" s="45">
        <f t="shared" si="99"/>
        <v>1074</v>
      </c>
      <c r="L1786" s="82" t="s">
        <v>239</v>
      </c>
      <c r="M1786" s="84">
        <v>45657</v>
      </c>
      <c r="N1786" s="68">
        <f t="shared" si="98"/>
        <v>0</v>
      </c>
      <c r="O1786" s="85" t="s">
        <v>247</v>
      </c>
      <c r="P1786" s="86" t="s">
        <v>137</v>
      </c>
      <c r="Q1786" s="86" t="s">
        <v>163</v>
      </c>
    </row>
    <row r="1787" spans="1:17" ht="15.75" x14ac:dyDescent="0.25">
      <c r="A1787" s="34" t="s">
        <v>246</v>
      </c>
      <c r="B1787" s="12" t="str">
        <f t="shared" si="97"/>
        <v>TemaRotterdam20</v>
      </c>
      <c r="C1787" s="13" t="str">
        <f>VLOOKUP(D1787,[1]equiv!$A:$B,2,FALSE)</f>
        <v>GHA</v>
      </c>
      <c r="D1787" s="83" t="s">
        <v>133</v>
      </c>
      <c r="E1787" s="82" t="s">
        <v>34</v>
      </c>
      <c r="F1787" s="83">
        <v>20</v>
      </c>
      <c r="G1787" s="12">
        <v>1411</v>
      </c>
      <c r="H1787" s="32" t="s">
        <v>47</v>
      </c>
      <c r="I1787" s="12" t="s">
        <v>20</v>
      </c>
      <c r="J1787" s="46">
        <v>0</v>
      </c>
      <c r="K1787" s="45">
        <f t="shared" si="99"/>
        <v>1411</v>
      </c>
      <c r="L1787" s="82" t="s">
        <v>191</v>
      </c>
      <c r="M1787" s="84">
        <v>45657</v>
      </c>
      <c r="N1787" s="68">
        <f t="shared" si="98"/>
        <v>0</v>
      </c>
      <c r="O1787" s="85" t="s">
        <v>247</v>
      </c>
      <c r="P1787" s="86" t="s">
        <v>206</v>
      </c>
      <c r="Q1787" s="86" t="s">
        <v>151</v>
      </c>
    </row>
    <row r="1788" spans="1:17" ht="15.75" x14ac:dyDescent="0.25">
      <c r="A1788" s="34" t="s">
        <v>246</v>
      </c>
      <c r="B1788" s="12" t="str">
        <f t="shared" si="97"/>
        <v>TemaRotterdam40</v>
      </c>
      <c r="C1788" s="13" t="str">
        <f>VLOOKUP(D1788,[1]equiv!$A:$B,2,FALSE)</f>
        <v>GHA</v>
      </c>
      <c r="D1788" s="83" t="s">
        <v>133</v>
      </c>
      <c r="E1788" s="82" t="s">
        <v>34</v>
      </c>
      <c r="F1788" s="83">
        <v>40</v>
      </c>
      <c r="G1788" s="12">
        <v>1649</v>
      </c>
      <c r="H1788" s="32" t="s">
        <v>47</v>
      </c>
      <c r="I1788" s="12" t="s">
        <v>20</v>
      </c>
      <c r="J1788" s="46">
        <v>0</v>
      </c>
      <c r="K1788" s="45">
        <f t="shared" si="99"/>
        <v>1649</v>
      </c>
      <c r="L1788" s="82" t="s">
        <v>191</v>
      </c>
      <c r="M1788" s="84">
        <v>45657</v>
      </c>
      <c r="N1788" s="68">
        <f t="shared" si="98"/>
        <v>0</v>
      </c>
      <c r="O1788" s="85" t="s">
        <v>247</v>
      </c>
      <c r="P1788" s="86" t="s">
        <v>206</v>
      </c>
      <c r="Q1788" s="86" t="s">
        <v>151</v>
      </c>
    </row>
    <row r="1789" spans="1:17" ht="15.75" x14ac:dyDescent="0.25">
      <c r="A1789" s="34" t="s">
        <v>246</v>
      </c>
      <c r="B1789" s="12" t="str">
        <f t="shared" si="97"/>
        <v>TemaRotterdam40</v>
      </c>
      <c r="C1789" s="13" t="str">
        <f>VLOOKUP(D1789,[1]equiv!$A:$B,2,FALSE)</f>
        <v>GHA</v>
      </c>
      <c r="D1789" s="83" t="s">
        <v>133</v>
      </c>
      <c r="E1789" s="82" t="s">
        <v>34</v>
      </c>
      <c r="F1789" s="83">
        <v>40</v>
      </c>
      <c r="G1789" s="12">
        <v>1481</v>
      </c>
      <c r="H1789" s="32" t="s">
        <v>47</v>
      </c>
      <c r="I1789" s="12" t="s">
        <v>20</v>
      </c>
      <c r="J1789" s="46">
        <v>0</v>
      </c>
      <c r="K1789" s="45">
        <f t="shared" si="99"/>
        <v>1481</v>
      </c>
      <c r="L1789" s="82" t="s">
        <v>191</v>
      </c>
      <c r="M1789" s="84">
        <v>45657</v>
      </c>
      <c r="N1789" s="68">
        <f t="shared" si="98"/>
        <v>0</v>
      </c>
      <c r="O1789" s="85" t="s">
        <v>247</v>
      </c>
      <c r="P1789" s="86" t="s">
        <v>206</v>
      </c>
      <c r="Q1789" s="86" t="s">
        <v>151</v>
      </c>
    </row>
    <row r="1790" spans="1:17" ht="15.75" x14ac:dyDescent="0.25">
      <c r="A1790" s="34" t="s">
        <v>246</v>
      </c>
      <c r="B1790" s="12" t="str">
        <f t="shared" si="97"/>
        <v>TemaSurabaya40</v>
      </c>
      <c r="C1790" s="13" t="str">
        <f>VLOOKUP(D1790,[1]equiv!$A:$B,2,FALSE)</f>
        <v>GHA</v>
      </c>
      <c r="D1790" s="83" t="s">
        <v>133</v>
      </c>
      <c r="E1790" s="82" t="s">
        <v>40</v>
      </c>
      <c r="F1790" s="83">
        <v>40</v>
      </c>
      <c r="G1790" s="12">
        <v>1074</v>
      </c>
      <c r="H1790" s="32" t="s">
        <v>47</v>
      </c>
      <c r="I1790" s="12" t="s">
        <v>32</v>
      </c>
      <c r="J1790" s="46">
        <v>0</v>
      </c>
      <c r="K1790" s="45">
        <f t="shared" si="99"/>
        <v>1074</v>
      </c>
      <c r="L1790" s="82" t="s">
        <v>224</v>
      </c>
      <c r="M1790" s="84">
        <v>45657</v>
      </c>
      <c r="N1790" s="68">
        <f t="shared" si="98"/>
        <v>0</v>
      </c>
      <c r="O1790" s="85" t="s">
        <v>247</v>
      </c>
      <c r="P1790" s="86" t="s">
        <v>137</v>
      </c>
      <c r="Q1790" s="86" t="s">
        <v>163</v>
      </c>
    </row>
    <row r="1791" spans="1:17" ht="15.75" x14ac:dyDescent="0.25">
      <c r="A1791" s="34" t="s">
        <v>246</v>
      </c>
      <c r="B1791" s="12" t="str">
        <f t="shared" si="97"/>
        <v>TemaTallinn20</v>
      </c>
      <c r="C1791" s="13" t="str">
        <f>VLOOKUP(D1791,[1]equiv!$A:$B,2,FALSE)</f>
        <v>GHA</v>
      </c>
      <c r="D1791" s="83" t="s">
        <v>133</v>
      </c>
      <c r="E1791" s="82" t="s">
        <v>194</v>
      </c>
      <c r="F1791" s="83">
        <v>20</v>
      </c>
      <c r="G1791" s="12">
        <v>764</v>
      </c>
      <c r="H1791" s="32" t="s">
        <v>47</v>
      </c>
      <c r="I1791" s="12" t="s">
        <v>20</v>
      </c>
      <c r="J1791" s="46">
        <v>0</v>
      </c>
      <c r="K1791" s="45">
        <f t="shared" si="99"/>
        <v>764</v>
      </c>
      <c r="L1791" s="82" t="s">
        <v>181</v>
      </c>
      <c r="M1791" s="84">
        <v>45657</v>
      </c>
      <c r="N1791" s="68">
        <f t="shared" si="98"/>
        <v>0</v>
      </c>
      <c r="O1791" s="85" t="s">
        <v>247</v>
      </c>
      <c r="P1791" s="86" t="s">
        <v>257</v>
      </c>
      <c r="Q1791" s="86" t="s">
        <v>256</v>
      </c>
    </row>
    <row r="1792" spans="1:17" ht="15.75" x14ac:dyDescent="0.25">
      <c r="A1792" s="34" t="s">
        <v>246</v>
      </c>
      <c r="B1792" s="12" t="str">
        <f t="shared" si="97"/>
        <v>TemaTallinn40</v>
      </c>
      <c r="C1792" s="13" t="str">
        <f>VLOOKUP(D1792,[1]equiv!$A:$B,2,FALSE)</f>
        <v>GHA</v>
      </c>
      <c r="D1792" s="83" t="s">
        <v>133</v>
      </c>
      <c r="E1792" s="82" t="s">
        <v>194</v>
      </c>
      <c r="F1792" s="83">
        <v>40</v>
      </c>
      <c r="G1792" s="12">
        <v>1759</v>
      </c>
      <c r="H1792" s="32" t="s">
        <v>47</v>
      </c>
      <c r="I1792" s="12" t="s">
        <v>20</v>
      </c>
      <c r="J1792" s="46">
        <v>0</v>
      </c>
      <c r="K1792" s="45">
        <f t="shared" si="99"/>
        <v>1759</v>
      </c>
      <c r="L1792" s="82" t="s">
        <v>181</v>
      </c>
      <c r="M1792" s="84">
        <v>45657</v>
      </c>
      <c r="N1792" s="68">
        <f t="shared" si="98"/>
        <v>0</v>
      </c>
      <c r="O1792" s="85" t="s">
        <v>247</v>
      </c>
      <c r="P1792" s="86" t="s">
        <v>257</v>
      </c>
      <c r="Q1792" s="86" t="s">
        <v>256</v>
      </c>
    </row>
    <row r="1793" spans="1:17" ht="15.75" x14ac:dyDescent="0.25">
      <c r="A1793" s="34" t="s">
        <v>216</v>
      </c>
      <c r="B1793" s="12" t="str">
        <f t="shared" si="97"/>
        <v>AbidjanJakarta40</v>
      </c>
      <c r="C1793" s="13" t="str">
        <f>VLOOKUP(D1793,[1]equiv!$A:$B,2,FALSE)</f>
        <v>IVC</v>
      </c>
      <c r="D1793" s="81" t="s">
        <v>18</v>
      </c>
      <c r="E1793" s="85" t="s">
        <v>114</v>
      </c>
      <c r="F1793" s="83">
        <v>40</v>
      </c>
      <c r="G1793" s="12">
        <v>1268</v>
      </c>
      <c r="H1793" s="32" t="s">
        <v>47</v>
      </c>
      <c r="I1793" s="12" t="s">
        <v>32</v>
      </c>
      <c r="J1793" s="46">
        <v>0</v>
      </c>
      <c r="K1793" s="45">
        <f t="shared" si="99"/>
        <v>1268</v>
      </c>
      <c r="L1793" s="82" t="s">
        <v>271</v>
      </c>
      <c r="M1793" s="84">
        <v>45657</v>
      </c>
      <c r="N1793" s="68">
        <f t="shared" si="98"/>
        <v>0</v>
      </c>
      <c r="O1793" s="87" t="s">
        <v>217</v>
      </c>
      <c r="P1793" s="86" t="s">
        <v>137</v>
      </c>
      <c r="Q1793" s="86" t="s">
        <v>219</v>
      </c>
    </row>
    <row r="1794" spans="1:17" ht="15.75" x14ac:dyDescent="0.25">
      <c r="A1794" s="34" t="s">
        <v>216</v>
      </c>
      <c r="B1794" s="12" t="str">
        <f t="shared" si="97"/>
        <v>AbidjanLiverpool20</v>
      </c>
      <c r="C1794" s="13" t="str">
        <f>VLOOKUP(D1794,[1]equiv!$A:$B,2,FALSE)</f>
        <v>IVC</v>
      </c>
      <c r="D1794" s="81" t="s">
        <v>18</v>
      </c>
      <c r="E1794" s="85" t="s">
        <v>252</v>
      </c>
      <c r="F1794" s="83">
        <v>20</v>
      </c>
      <c r="G1794" s="12">
        <v>1034</v>
      </c>
      <c r="H1794" s="32" t="s">
        <v>47</v>
      </c>
      <c r="I1794" s="12" t="s">
        <v>20</v>
      </c>
      <c r="J1794" s="46">
        <v>0</v>
      </c>
      <c r="K1794" s="45">
        <f t="shared" si="99"/>
        <v>1034</v>
      </c>
      <c r="L1794" s="82" t="s">
        <v>136</v>
      </c>
      <c r="M1794" s="84">
        <v>45657</v>
      </c>
      <c r="N1794" s="68">
        <f t="shared" si="98"/>
        <v>0</v>
      </c>
      <c r="O1794" s="87" t="s">
        <v>217</v>
      </c>
      <c r="P1794" s="86" t="s">
        <v>272</v>
      </c>
      <c r="Q1794" s="86"/>
    </row>
    <row r="1795" spans="1:17" ht="15.75" x14ac:dyDescent="0.25">
      <c r="A1795" s="34" t="s">
        <v>216</v>
      </c>
      <c r="B1795" s="12" t="str">
        <f t="shared" si="97"/>
        <v>AbidjanLiverpool40</v>
      </c>
      <c r="C1795" s="13" t="str">
        <f>VLOOKUP(D1795,[1]equiv!$A:$B,2,FALSE)</f>
        <v>IVC</v>
      </c>
      <c r="D1795" s="81" t="s">
        <v>18</v>
      </c>
      <c r="E1795" s="85" t="s">
        <v>252</v>
      </c>
      <c r="F1795" s="83">
        <v>40</v>
      </c>
      <c r="G1795" s="12">
        <v>1703</v>
      </c>
      <c r="H1795" s="32" t="s">
        <v>47</v>
      </c>
      <c r="I1795" s="12" t="s">
        <v>20</v>
      </c>
      <c r="J1795" s="46">
        <v>0</v>
      </c>
      <c r="K1795" s="45">
        <f t="shared" si="99"/>
        <v>1703</v>
      </c>
      <c r="L1795" s="82" t="s">
        <v>136</v>
      </c>
      <c r="M1795" s="84">
        <v>45657</v>
      </c>
      <c r="N1795" s="68">
        <f t="shared" si="98"/>
        <v>0</v>
      </c>
      <c r="O1795" s="87" t="s">
        <v>217</v>
      </c>
      <c r="P1795" s="86" t="s">
        <v>272</v>
      </c>
      <c r="Q1795" s="86"/>
    </row>
    <row r="1796" spans="1:17" ht="15.75" x14ac:dyDescent="0.25">
      <c r="A1796" s="34" t="s">
        <v>216</v>
      </c>
      <c r="B1796" s="12" t="str">
        <f t="shared" si="97"/>
        <v>AbidjanPasir Gudang20</v>
      </c>
      <c r="C1796" s="13" t="str">
        <f>VLOOKUP(D1796,[1]equiv!$A:$B,2,FALSE)</f>
        <v>IVC</v>
      </c>
      <c r="D1796" s="81" t="s">
        <v>18</v>
      </c>
      <c r="E1796" s="85" t="s">
        <v>38</v>
      </c>
      <c r="F1796" s="83">
        <v>20</v>
      </c>
      <c r="G1796" s="12">
        <v>665</v>
      </c>
      <c r="H1796" s="32" t="s">
        <v>47</v>
      </c>
      <c r="I1796" s="12" t="s">
        <v>32</v>
      </c>
      <c r="J1796" s="46">
        <v>0</v>
      </c>
      <c r="K1796" s="45">
        <f t="shared" si="99"/>
        <v>665</v>
      </c>
      <c r="L1796" s="82" t="s">
        <v>148</v>
      </c>
      <c r="M1796" s="84">
        <v>45657</v>
      </c>
      <c r="N1796" s="68">
        <f t="shared" si="98"/>
        <v>0</v>
      </c>
      <c r="O1796" s="87" t="s">
        <v>217</v>
      </c>
      <c r="P1796" s="86" t="s">
        <v>137</v>
      </c>
      <c r="Q1796" s="86" t="s">
        <v>219</v>
      </c>
    </row>
    <row r="1797" spans="1:17" ht="15.75" x14ac:dyDescent="0.25">
      <c r="A1797" s="34" t="s">
        <v>216</v>
      </c>
      <c r="B1797" s="12" t="str">
        <f t="shared" si="97"/>
        <v>AbidjanPasir Gudang40</v>
      </c>
      <c r="C1797" s="13" t="str">
        <f>VLOOKUP(D1797,[1]equiv!$A:$B,2,FALSE)</f>
        <v>IVC</v>
      </c>
      <c r="D1797" s="81" t="s">
        <v>18</v>
      </c>
      <c r="E1797" s="85" t="s">
        <v>38</v>
      </c>
      <c r="F1797" s="83">
        <v>40</v>
      </c>
      <c r="G1797" s="12">
        <v>915</v>
      </c>
      <c r="H1797" s="32" t="s">
        <v>47</v>
      </c>
      <c r="I1797" s="12" t="s">
        <v>32</v>
      </c>
      <c r="J1797" s="46">
        <v>0</v>
      </c>
      <c r="K1797" s="45">
        <f t="shared" si="99"/>
        <v>915</v>
      </c>
      <c r="L1797" s="82" t="s">
        <v>148</v>
      </c>
      <c r="M1797" s="84">
        <v>45657</v>
      </c>
      <c r="N1797" s="68">
        <f t="shared" si="98"/>
        <v>0</v>
      </c>
      <c r="O1797" s="87" t="s">
        <v>217</v>
      </c>
      <c r="P1797" s="86" t="s">
        <v>137</v>
      </c>
      <c r="Q1797" s="86" t="s">
        <v>219</v>
      </c>
    </row>
    <row r="1798" spans="1:17" ht="15.75" x14ac:dyDescent="0.25">
      <c r="A1798" s="34" t="s">
        <v>216</v>
      </c>
      <c r="B1798" s="12" t="str">
        <f t="shared" si="97"/>
        <v>AbidjanPTP20</v>
      </c>
      <c r="C1798" s="13" t="str">
        <f>VLOOKUP(D1798,[1]equiv!$A:$B,2,FALSE)</f>
        <v>IVC</v>
      </c>
      <c r="D1798" s="81" t="s">
        <v>18</v>
      </c>
      <c r="E1798" s="85" t="s">
        <v>41</v>
      </c>
      <c r="F1798" s="83">
        <v>20</v>
      </c>
      <c r="G1798" s="12">
        <v>665</v>
      </c>
      <c r="H1798" s="32" t="s">
        <v>47</v>
      </c>
      <c r="I1798" s="12" t="s">
        <v>32</v>
      </c>
      <c r="J1798" s="46">
        <v>0</v>
      </c>
      <c r="K1798" s="45">
        <f t="shared" si="99"/>
        <v>665</v>
      </c>
      <c r="L1798" s="82" t="s">
        <v>157</v>
      </c>
      <c r="M1798" s="84">
        <v>45657</v>
      </c>
      <c r="N1798" s="68">
        <f t="shared" si="98"/>
        <v>0</v>
      </c>
      <c r="O1798" s="87" t="s">
        <v>217</v>
      </c>
      <c r="P1798" s="86" t="s">
        <v>137</v>
      </c>
      <c r="Q1798" s="86" t="s">
        <v>219</v>
      </c>
    </row>
    <row r="1799" spans="1:17" ht="15.75" x14ac:dyDescent="0.25">
      <c r="A1799" s="34" t="s">
        <v>216</v>
      </c>
      <c r="B1799" s="12" t="str">
        <f t="shared" si="97"/>
        <v>AbidjanPTP40</v>
      </c>
      <c r="C1799" s="13" t="str">
        <f>VLOOKUP(D1799,[1]equiv!$A:$B,2,FALSE)</f>
        <v>IVC</v>
      </c>
      <c r="D1799" s="81" t="s">
        <v>18</v>
      </c>
      <c r="E1799" s="85" t="s">
        <v>41</v>
      </c>
      <c r="F1799" s="83">
        <v>40</v>
      </c>
      <c r="G1799" s="12">
        <v>915</v>
      </c>
      <c r="H1799" s="32" t="s">
        <v>47</v>
      </c>
      <c r="I1799" s="12" t="s">
        <v>32</v>
      </c>
      <c r="J1799" s="46">
        <v>0</v>
      </c>
      <c r="K1799" s="45">
        <f t="shared" si="99"/>
        <v>915</v>
      </c>
      <c r="L1799" s="82" t="s">
        <v>157</v>
      </c>
      <c r="M1799" s="84">
        <v>45657</v>
      </c>
      <c r="N1799" s="68">
        <f t="shared" si="98"/>
        <v>0</v>
      </c>
      <c r="O1799" s="87" t="s">
        <v>217</v>
      </c>
      <c r="P1799" s="86" t="s">
        <v>137</v>
      </c>
      <c r="Q1799" s="86" t="s">
        <v>219</v>
      </c>
    </row>
    <row r="1800" spans="1:17" ht="15.75" x14ac:dyDescent="0.25">
      <c r="A1800" s="34" t="s">
        <v>216</v>
      </c>
      <c r="B1800" s="12" t="str">
        <f t="shared" si="97"/>
        <v>AbidjanSurabaya20</v>
      </c>
      <c r="C1800" s="13" t="str">
        <f>VLOOKUP(D1800,[1]equiv!$A:$B,2,FALSE)</f>
        <v>IVC</v>
      </c>
      <c r="D1800" s="81" t="s">
        <v>18</v>
      </c>
      <c r="E1800" s="85" t="s">
        <v>40</v>
      </c>
      <c r="F1800" s="83">
        <v>20</v>
      </c>
      <c r="G1800" s="12">
        <v>1113</v>
      </c>
      <c r="H1800" s="32" t="s">
        <v>47</v>
      </c>
      <c r="I1800" s="12" t="s">
        <v>32</v>
      </c>
      <c r="J1800" s="46">
        <v>0</v>
      </c>
      <c r="K1800" s="45">
        <f t="shared" si="99"/>
        <v>1113</v>
      </c>
      <c r="L1800" s="82" t="s">
        <v>196</v>
      </c>
      <c r="M1800" s="84">
        <v>45657</v>
      </c>
      <c r="N1800" s="68">
        <f t="shared" si="98"/>
        <v>0</v>
      </c>
      <c r="O1800" s="87" t="s">
        <v>217</v>
      </c>
      <c r="P1800" s="86" t="s">
        <v>137</v>
      </c>
      <c r="Q1800" s="86" t="s">
        <v>219</v>
      </c>
    </row>
    <row r="1801" spans="1:17" ht="15.75" x14ac:dyDescent="0.25">
      <c r="A1801" s="34" t="s">
        <v>216</v>
      </c>
      <c r="B1801" s="12" t="str">
        <f t="shared" si="97"/>
        <v>AbidjanSurabaya40</v>
      </c>
      <c r="C1801" s="13" t="str">
        <f>VLOOKUP(D1801,[1]equiv!$A:$B,2,FALSE)</f>
        <v>IVC</v>
      </c>
      <c r="D1801" s="81" t="s">
        <v>18</v>
      </c>
      <c r="E1801" s="85" t="s">
        <v>40</v>
      </c>
      <c r="F1801" s="83">
        <v>40</v>
      </c>
      <c r="G1801" s="12">
        <v>1268</v>
      </c>
      <c r="H1801" s="32" t="s">
        <v>47</v>
      </c>
      <c r="I1801" s="12" t="s">
        <v>32</v>
      </c>
      <c r="J1801" s="46">
        <v>0</v>
      </c>
      <c r="K1801" s="45">
        <f t="shared" si="99"/>
        <v>1268</v>
      </c>
      <c r="L1801" s="82" t="s">
        <v>196</v>
      </c>
      <c r="M1801" s="84">
        <v>45657</v>
      </c>
      <c r="N1801" s="68">
        <f t="shared" si="98"/>
        <v>0</v>
      </c>
      <c r="O1801" s="87" t="s">
        <v>217</v>
      </c>
      <c r="P1801" s="86" t="s">
        <v>137</v>
      </c>
      <c r="Q1801" s="86" t="s">
        <v>219</v>
      </c>
    </row>
    <row r="1802" spans="1:17" ht="15.75" x14ac:dyDescent="0.25">
      <c r="A1802" s="34" t="s">
        <v>216</v>
      </c>
      <c r="B1802" s="12" t="str">
        <f t="shared" si="97"/>
        <v>AbidjanTallinn20</v>
      </c>
      <c r="C1802" s="13" t="str">
        <f>VLOOKUP(D1802,[1]equiv!$A:$B,2,FALSE)</f>
        <v>IVC</v>
      </c>
      <c r="D1802" s="81" t="s">
        <v>18</v>
      </c>
      <c r="E1802" s="85" t="s">
        <v>194</v>
      </c>
      <c r="F1802" s="83">
        <v>20</v>
      </c>
      <c r="G1802" s="12">
        <v>1603</v>
      </c>
      <c r="H1802" s="32" t="s">
        <v>47</v>
      </c>
      <c r="I1802" s="12" t="s">
        <v>20</v>
      </c>
      <c r="J1802" s="46">
        <v>0</v>
      </c>
      <c r="K1802" s="45">
        <f t="shared" si="99"/>
        <v>1603</v>
      </c>
      <c r="L1802" s="82" t="s">
        <v>198</v>
      </c>
      <c r="M1802" s="84">
        <v>45657</v>
      </c>
      <c r="N1802" s="68">
        <f t="shared" si="98"/>
        <v>0</v>
      </c>
      <c r="O1802" s="87" t="s">
        <v>217</v>
      </c>
      <c r="P1802" s="86" t="s">
        <v>137</v>
      </c>
      <c r="Q1802" s="86" t="s">
        <v>273</v>
      </c>
    </row>
    <row r="1803" spans="1:17" ht="15.75" x14ac:dyDescent="0.25">
      <c r="A1803" s="34" t="s">
        <v>216</v>
      </c>
      <c r="B1803" s="12" t="str">
        <f t="shared" si="97"/>
        <v>AbidjanTallinn40</v>
      </c>
      <c r="C1803" s="13" t="str">
        <f>VLOOKUP(D1803,[1]equiv!$A:$B,2,FALSE)</f>
        <v>IVC</v>
      </c>
      <c r="D1803" s="81" t="s">
        <v>18</v>
      </c>
      <c r="E1803" s="85" t="s">
        <v>194</v>
      </c>
      <c r="F1803" s="83">
        <v>40</v>
      </c>
      <c r="G1803" s="12">
        <v>1953</v>
      </c>
      <c r="H1803" s="32" t="s">
        <v>47</v>
      </c>
      <c r="I1803" s="12" t="s">
        <v>20</v>
      </c>
      <c r="J1803" s="46">
        <v>0</v>
      </c>
      <c r="K1803" s="45">
        <f t="shared" si="99"/>
        <v>1953</v>
      </c>
      <c r="L1803" s="82" t="s">
        <v>198</v>
      </c>
      <c r="M1803" s="84">
        <v>45657</v>
      </c>
      <c r="N1803" s="68">
        <f t="shared" si="98"/>
        <v>0</v>
      </c>
      <c r="O1803" s="87" t="s">
        <v>217</v>
      </c>
      <c r="P1803" s="86" t="s">
        <v>137</v>
      </c>
      <c r="Q1803" s="86" t="s">
        <v>273</v>
      </c>
    </row>
    <row r="1804" spans="1:17" ht="15.75" x14ac:dyDescent="0.25">
      <c r="A1804" s="34" t="s">
        <v>216</v>
      </c>
      <c r="B1804" s="12" t="str">
        <f t="shared" si="97"/>
        <v>AbidjanValencia20</v>
      </c>
      <c r="C1804" s="13" t="str">
        <f>VLOOKUP(D1804,[1]equiv!$A:$B,2,FALSE)</f>
        <v>IVC</v>
      </c>
      <c r="D1804" s="81" t="s">
        <v>18</v>
      </c>
      <c r="E1804" s="85" t="s">
        <v>35</v>
      </c>
      <c r="F1804" s="83">
        <v>20</v>
      </c>
      <c r="G1804" s="12">
        <v>984</v>
      </c>
      <c r="H1804" s="32" t="s">
        <v>47</v>
      </c>
      <c r="I1804" s="12" t="s">
        <v>20</v>
      </c>
      <c r="J1804" s="46">
        <v>0</v>
      </c>
      <c r="K1804" s="45">
        <f t="shared" si="99"/>
        <v>984</v>
      </c>
      <c r="L1804" s="82" t="s">
        <v>158</v>
      </c>
      <c r="M1804" s="84">
        <v>45657</v>
      </c>
      <c r="N1804" s="68">
        <f t="shared" si="98"/>
        <v>0</v>
      </c>
      <c r="O1804" s="87" t="s">
        <v>217</v>
      </c>
      <c r="P1804" s="86" t="s">
        <v>137</v>
      </c>
      <c r="Q1804" s="86" t="s">
        <v>274</v>
      </c>
    </row>
    <row r="1805" spans="1:17" ht="15.75" x14ac:dyDescent="0.25">
      <c r="A1805" s="34" t="s">
        <v>216</v>
      </c>
      <c r="B1805" s="12" t="str">
        <f t="shared" si="97"/>
        <v>AbidjanValencia40</v>
      </c>
      <c r="C1805" s="13" t="str">
        <f>VLOOKUP(D1805,[1]equiv!$A:$B,2,FALSE)</f>
        <v>IVC</v>
      </c>
      <c r="D1805" s="81" t="s">
        <v>18</v>
      </c>
      <c r="E1805" s="85" t="s">
        <v>35</v>
      </c>
      <c r="F1805" s="83">
        <v>40</v>
      </c>
      <c r="G1805" s="12">
        <v>1553</v>
      </c>
      <c r="H1805" s="32" t="s">
        <v>47</v>
      </c>
      <c r="I1805" s="12" t="s">
        <v>20</v>
      </c>
      <c r="J1805" s="46">
        <v>0</v>
      </c>
      <c r="K1805" s="45">
        <f t="shared" si="99"/>
        <v>1553</v>
      </c>
      <c r="L1805" s="82" t="s">
        <v>158</v>
      </c>
      <c r="M1805" s="84">
        <v>45657</v>
      </c>
      <c r="N1805" s="68">
        <f t="shared" si="98"/>
        <v>0</v>
      </c>
      <c r="O1805" s="87" t="s">
        <v>217</v>
      </c>
      <c r="P1805" s="86" t="s">
        <v>137</v>
      </c>
      <c r="Q1805" s="86" t="s">
        <v>274</v>
      </c>
    </row>
    <row r="1806" spans="1:17" ht="15.75" x14ac:dyDescent="0.25">
      <c r="A1806" s="34" t="s">
        <v>216</v>
      </c>
      <c r="B1806" s="12" t="str">
        <f t="shared" si="97"/>
        <v>AbidjanWellington40</v>
      </c>
      <c r="C1806" s="13" t="str">
        <f>VLOOKUP(D1806,[1]equiv!$A:$B,2,FALSE)</f>
        <v>IVC</v>
      </c>
      <c r="D1806" s="81" t="s">
        <v>18</v>
      </c>
      <c r="E1806" s="85" t="s">
        <v>115</v>
      </c>
      <c r="F1806" s="83">
        <v>40</v>
      </c>
      <c r="G1806" s="12">
        <v>1565</v>
      </c>
      <c r="H1806" s="32" t="s">
        <v>47</v>
      </c>
      <c r="I1806" s="12" t="s">
        <v>32</v>
      </c>
      <c r="J1806" s="46">
        <v>0</v>
      </c>
      <c r="K1806" s="45">
        <f t="shared" si="99"/>
        <v>1565</v>
      </c>
      <c r="L1806" s="82" t="s">
        <v>222</v>
      </c>
      <c r="M1806" s="88">
        <v>45657</v>
      </c>
      <c r="N1806" s="68">
        <f t="shared" si="98"/>
        <v>0</v>
      </c>
      <c r="O1806" s="87" t="s">
        <v>217</v>
      </c>
      <c r="P1806" s="86" t="s">
        <v>272</v>
      </c>
      <c r="Q1806" s="86"/>
    </row>
    <row r="1807" spans="1:17" ht="15.75" x14ac:dyDescent="0.25">
      <c r="A1807" s="34" t="s">
        <v>216</v>
      </c>
      <c r="B1807" s="12" t="str">
        <f t="shared" si="97"/>
        <v>ApapaJakarta20</v>
      </c>
      <c r="C1807" s="13" t="str">
        <f>VLOOKUP(D1807,[1]equiv!$A:$B,2,FALSE)</f>
        <v>NIG</v>
      </c>
      <c r="D1807" s="81" t="s">
        <v>44</v>
      </c>
      <c r="E1807" s="85" t="s">
        <v>114</v>
      </c>
      <c r="F1807" s="83">
        <v>20</v>
      </c>
      <c r="G1807" s="12">
        <v>1184</v>
      </c>
      <c r="H1807" s="32" t="s">
        <v>47</v>
      </c>
      <c r="I1807" s="12" t="s">
        <v>32</v>
      </c>
      <c r="J1807" s="46">
        <v>0</v>
      </c>
      <c r="K1807" s="45">
        <f t="shared" si="99"/>
        <v>1184</v>
      </c>
      <c r="L1807" s="82" t="s">
        <v>185</v>
      </c>
      <c r="M1807" s="88">
        <v>45657</v>
      </c>
      <c r="N1807" s="68">
        <f t="shared" si="98"/>
        <v>0</v>
      </c>
      <c r="O1807" s="87" t="s">
        <v>217</v>
      </c>
      <c r="P1807" s="86" t="s">
        <v>137</v>
      </c>
      <c r="Q1807" s="86" t="s">
        <v>219</v>
      </c>
    </row>
    <row r="1808" spans="1:17" ht="15.75" x14ac:dyDescent="0.25">
      <c r="A1808" s="34" t="s">
        <v>216</v>
      </c>
      <c r="B1808" s="12" t="str">
        <f t="shared" si="97"/>
        <v>ApapaJakarta40</v>
      </c>
      <c r="C1808" s="13" t="str">
        <f>VLOOKUP(D1808,[1]equiv!$A:$B,2,FALSE)</f>
        <v>NIG</v>
      </c>
      <c r="D1808" s="81" t="s">
        <v>44</v>
      </c>
      <c r="E1808" s="85" t="s">
        <v>114</v>
      </c>
      <c r="F1808" s="83">
        <v>40</v>
      </c>
      <c r="G1808" s="12">
        <v>1037</v>
      </c>
      <c r="H1808" s="32" t="s">
        <v>47</v>
      </c>
      <c r="I1808" s="12" t="s">
        <v>32</v>
      </c>
      <c r="J1808" s="46">
        <v>0</v>
      </c>
      <c r="K1808" s="45">
        <f t="shared" si="99"/>
        <v>1037</v>
      </c>
      <c r="L1808" s="82" t="s">
        <v>185</v>
      </c>
      <c r="M1808" s="88">
        <v>45657</v>
      </c>
      <c r="N1808" s="68">
        <f t="shared" si="98"/>
        <v>0</v>
      </c>
      <c r="O1808" s="87" t="s">
        <v>217</v>
      </c>
      <c r="P1808" s="86" t="s">
        <v>137</v>
      </c>
      <c r="Q1808" s="86" t="s">
        <v>219</v>
      </c>
    </row>
    <row r="1809" spans="1:17" ht="15.75" x14ac:dyDescent="0.25">
      <c r="A1809" s="34" t="s">
        <v>216</v>
      </c>
      <c r="B1809" s="12" t="str">
        <f t="shared" si="97"/>
        <v>ApapaJakarta20</v>
      </c>
      <c r="C1809" s="13" t="str">
        <f>VLOOKUP(D1809,[1]equiv!$A:$B,2,FALSE)</f>
        <v>NIG</v>
      </c>
      <c r="D1809" s="81" t="s">
        <v>44</v>
      </c>
      <c r="E1809" s="85" t="s">
        <v>114</v>
      </c>
      <c r="F1809" s="83">
        <v>20</v>
      </c>
      <c r="G1809" s="12">
        <v>1184</v>
      </c>
      <c r="H1809" s="32" t="s">
        <v>47</v>
      </c>
      <c r="I1809" s="12" t="s">
        <v>32</v>
      </c>
      <c r="J1809" s="46">
        <v>0</v>
      </c>
      <c r="K1809" s="45">
        <f t="shared" si="99"/>
        <v>1184</v>
      </c>
      <c r="L1809" s="82" t="s">
        <v>238</v>
      </c>
      <c r="M1809" s="88">
        <v>45657</v>
      </c>
      <c r="N1809" s="68">
        <f t="shared" si="98"/>
        <v>0</v>
      </c>
      <c r="O1809" s="87" t="s">
        <v>217</v>
      </c>
      <c r="P1809" s="86" t="s">
        <v>137</v>
      </c>
      <c r="Q1809" s="86" t="s">
        <v>219</v>
      </c>
    </row>
    <row r="1810" spans="1:17" ht="15.75" x14ac:dyDescent="0.25">
      <c r="A1810" s="34" t="s">
        <v>216</v>
      </c>
      <c r="B1810" s="12" t="str">
        <f t="shared" si="97"/>
        <v>ApapaJakarta40</v>
      </c>
      <c r="C1810" s="13" t="str">
        <f>VLOOKUP(D1810,[1]equiv!$A:$B,2,FALSE)</f>
        <v>NIG</v>
      </c>
      <c r="D1810" s="81" t="s">
        <v>44</v>
      </c>
      <c r="E1810" s="85" t="s">
        <v>114</v>
      </c>
      <c r="F1810" s="83">
        <v>40</v>
      </c>
      <c r="G1810" s="12">
        <v>1037</v>
      </c>
      <c r="H1810" s="32" t="s">
        <v>47</v>
      </c>
      <c r="I1810" s="12" t="s">
        <v>32</v>
      </c>
      <c r="J1810" s="46">
        <v>0</v>
      </c>
      <c r="K1810" s="45">
        <f t="shared" si="99"/>
        <v>1037</v>
      </c>
      <c r="L1810" s="82" t="s">
        <v>238</v>
      </c>
      <c r="M1810" s="88">
        <v>45657</v>
      </c>
      <c r="N1810" s="68">
        <f t="shared" si="98"/>
        <v>0</v>
      </c>
      <c r="O1810" s="87" t="s">
        <v>217</v>
      </c>
      <c r="P1810" s="86" t="s">
        <v>137</v>
      </c>
      <c r="Q1810" s="86" t="s">
        <v>219</v>
      </c>
    </row>
    <row r="1811" spans="1:17" ht="15.75" x14ac:dyDescent="0.25">
      <c r="A1811" s="34" t="s">
        <v>216</v>
      </c>
      <c r="B1811" s="12" t="str">
        <f t="shared" si="97"/>
        <v>ApapaPasir Gudang20</v>
      </c>
      <c r="C1811" s="13" t="str">
        <f>VLOOKUP(D1811,[1]equiv!$A:$B,2,FALSE)</f>
        <v>NIG</v>
      </c>
      <c r="D1811" s="81" t="s">
        <v>44</v>
      </c>
      <c r="E1811" s="85" t="s">
        <v>38</v>
      </c>
      <c r="F1811" s="83">
        <v>20</v>
      </c>
      <c r="G1811" s="12">
        <v>1005</v>
      </c>
      <c r="H1811" s="32" t="s">
        <v>47</v>
      </c>
      <c r="I1811" s="12" t="s">
        <v>32</v>
      </c>
      <c r="J1811" s="46">
        <v>0</v>
      </c>
      <c r="K1811" s="45">
        <f t="shared" si="99"/>
        <v>1005</v>
      </c>
      <c r="L1811" s="82" t="s">
        <v>238</v>
      </c>
      <c r="M1811" s="88">
        <v>45657</v>
      </c>
      <c r="N1811" s="68">
        <f t="shared" si="98"/>
        <v>0</v>
      </c>
      <c r="O1811" s="87" t="s">
        <v>217</v>
      </c>
      <c r="P1811" s="86" t="s">
        <v>137</v>
      </c>
      <c r="Q1811" s="86" t="s">
        <v>219</v>
      </c>
    </row>
    <row r="1812" spans="1:17" ht="15.75" x14ac:dyDescent="0.25">
      <c r="A1812" s="34" t="s">
        <v>216</v>
      </c>
      <c r="B1812" s="12" t="str">
        <f t="shared" si="97"/>
        <v>ApapaPasir Gudang40</v>
      </c>
      <c r="C1812" s="13" t="str">
        <f>VLOOKUP(D1812,[1]equiv!$A:$B,2,FALSE)</f>
        <v>NIG</v>
      </c>
      <c r="D1812" s="81" t="s">
        <v>44</v>
      </c>
      <c r="E1812" s="85" t="s">
        <v>38</v>
      </c>
      <c r="F1812" s="83">
        <v>40</v>
      </c>
      <c r="G1812" s="12">
        <v>1609</v>
      </c>
      <c r="H1812" s="32" t="s">
        <v>47</v>
      </c>
      <c r="I1812" s="12" t="s">
        <v>32</v>
      </c>
      <c r="J1812" s="46">
        <v>0</v>
      </c>
      <c r="K1812" s="45">
        <f t="shared" si="99"/>
        <v>1609</v>
      </c>
      <c r="L1812" s="82" t="s">
        <v>238</v>
      </c>
      <c r="M1812" s="88">
        <v>45657</v>
      </c>
      <c r="N1812" s="68">
        <f t="shared" si="98"/>
        <v>0</v>
      </c>
      <c r="O1812" s="87" t="s">
        <v>217</v>
      </c>
      <c r="P1812" s="86" t="s">
        <v>137</v>
      </c>
      <c r="Q1812" s="86" t="s">
        <v>219</v>
      </c>
    </row>
    <row r="1813" spans="1:17" ht="15.75" x14ac:dyDescent="0.25">
      <c r="A1813" s="34" t="s">
        <v>216</v>
      </c>
      <c r="B1813" s="12" t="str">
        <f t="shared" ref="B1813:B1876" si="100">+D1813&amp;E1813&amp;F1813</f>
        <v>ApapaPTP20</v>
      </c>
      <c r="C1813" s="13" t="str">
        <f>VLOOKUP(D1813,[1]equiv!$A:$B,2,FALSE)</f>
        <v>NIG</v>
      </c>
      <c r="D1813" s="81" t="s">
        <v>44</v>
      </c>
      <c r="E1813" s="85" t="s">
        <v>41</v>
      </c>
      <c r="F1813" s="83">
        <v>20</v>
      </c>
      <c r="G1813" s="12">
        <v>743</v>
      </c>
      <c r="H1813" s="32" t="s">
        <v>47</v>
      </c>
      <c r="I1813" s="12" t="s">
        <v>32</v>
      </c>
      <c r="J1813" s="46">
        <v>0</v>
      </c>
      <c r="K1813" s="45">
        <f t="shared" si="99"/>
        <v>743</v>
      </c>
      <c r="L1813" s="82" t="s">
        <v>196</v>
      </c>
      <c r="M1813" s="88">
        <v>45657</v>
      </c>
      <c r="N1813" s="68">
        <f t="shared" si="98"/>
        <v>0</v>
      </c>
      <c r="O1813" s="87" t="s">
        <v>217</v>
      </c>
      <c r="P1813" s="86" t="s">
        <v>137</v>
      </c>
      <c r="Q1813" s="86" t="s">
        <v>219</v>
      </c>
    </row>
    <row r="1814" spans="1:17" ht="15.75" x14ac:dyDescent="0.25">
      <c r="A1814" s="34" t="s">
        <v>216</v>
      </c>
      <c r="B1814" s="12" t="str">
        <f t="shared" si="100"/>
        <v>ApapaPTP40</v>
      </c>
      <c r="C1814" s="13" t="str">
        <f>VLOOKUP(D1814,[1]equiv!$A:$B,2,FALSE)</f>
        <v>NIG</v>
      </c>
      <c r="D1814" s="81" t="s">
        <v>44</v>
      </c>
      <c r="E1814" s="85" t="s">
        <v>41</v>
      </c>
      <c r="F1814" s="83">
        <v>40</v>
      </c>
      <c r="G1814" s="12">
        <v>1005</v>
      </c>
      <c r="H1814" s="32" t="s">
        <v>47</v>
      </c>
      <c r="I1814" s="12" t="s">
        <v>32</v>
      </c>
      <c r="J1814" s="46">
        <v>0</v>
      </c>
      <c r="K1814" s="45">
        <f t="shared" si="99"/>
        <v>1005</v>
      </c>
      <c r="L1814" s="82" t="s">
        <v>196</v>
      </c>
      <c r="M1814" s="88">
        <v>45657</v>
      </c>
      <c r="N1814" s="68">
        <f t="shared" si="98"/>
        <v>0</v>
      </c>
      <c r="O1814" s="87" t="s">
        <v>217</v>
      </c>
      <c r="P1814" s="86" t="s">
        <v>137</v>
      </c>
      <c r="Q1814" s="86" t="s">
        <v>219</v>
      </c>
    </row>
    <row r="1815" spans="1:17" ht="15.75" x14ac:dyDescent="0.25">
      <c r="A1815" s="34" t="s">
        <v>216</v>
      </c>
      <c r="B1815" s="12" t="str">
        <f t="shared" si="100"/>
        <v>CallaoAmsterdam20</v>
      </c>
      <c r="C1815" s="13" t="str">
        <f>VLOOKUP(D1815,[1]equiv!$A:$B,2,FALSE)</f>
        <v>PER</v>
      </c>
      <c r="D1815" s="81" t="s">
        <v>57</v>
      </c>
      <c r="E1815" s="85" t="s">
        <v>25</v>
      </c>
      <c r="F1815" s="83">
        <v>20</v>
      </c>
      <c r="G1815" s="12">
        <v>1950</v>
      </c>
      <c r="H1815" s="32" t="s">
        <v>47</v>
      </c>
      <c r="I1815" s="12" t="s">
        <v>32</v>
      </c>
      <c r="J1815" s="46">
        <v>0</v>
      </c>
      <c r="K1815" s="45">
        <f t="shared" si="99"/>
        <v>1950</v>
      </c>
      <c r="L1815" s="82" t="s">
        <v>198</v>
      </c>
      <c r="M1815" s="84">
        <v>45657</v>
      </c>
      <c r="N1815" s="68">
        <f t="shared" si="98"/>
        <v>0</v>
      </c>
      <c r="O1815" s="87" t="s">
        <v>217</v>
      </c>
      <c r="P1815" s="86" t="s">
        <v>137</v>
      </c>
      <c r="Q1815" s="86" t="s">
        <v>275</v>
      </c>
    </row>
    <row r="1816" spans="1:17" ht="15.75" x14ac:dyDescent="0.25">
      <c r="A1816" s="34" t="s">
        <v>216</v>
      </c>
      <c r="B1816" s="12" t="str">
        <f t="shared" si="100"/>
        <v>CallaoAmsterdam40</v>
      </c>
      <c r="C1816" s="13" t="str">
        <f>VLOOKUP(D1816,[1]equiv!$A:$B,2,FALSE)</f>
        <v>PER</v>
      </c>
      <c r="D1816" s="81" t="s">
        <v>57</v>
      </c>
      <c r="E1816" s="85" t="s">
        <v>25</v>
      </c>
      <c r="F1816" s="83">
        <v>40</v>
      </c>
      <c r="G1816" s="12">
        <v>1935</v>
      </c>
      <c r="H1816" s="32" t="s">
        <v>47</v>
      </c>
      <c r="I1816" s="12" t="s">
        <v>32</v>
      </c>
      <c r="J1816" s="46">
        <v>0</v>
      </c>
      <c r="K1816" s="45">
        <f t="shared" si="99"/>
        <v>1935</v>
      </c>
      <c r="L1816" s="82" t="s">
        <v>198</v>
      </c>
      <c r="M1816" s="84">
        <v>45657</v>
      </c>
      <c r="N1816" s="68">
        <f t="shared" si="98"/>
        <v>0</v>
      </c>
      <c r="O1816" s="87" t="s">
        <v>217</v>
      </c>
      <c r="P1816" s="86" t="s">
        <v>137</v>
      </c>
      <c r="Q1816" s="86" t="s">
        <v>275</v>
      </c>
    </row>
    <row r="1817" spans="1:17" ht="15.75" x14ac:dyDescent="0.25">
      <c r="A1817" s="34" t="s">
        <v>216</v>
      </c>
      <c r="B1817" s="12" t="str">
        <f t="shared" si="100"/>
        <v>CallaoAntwerp40</v>
      </c>
      <c r="C1817" s="13" t="str">
        <f>VLOOKUP(D1817,[1]equiv!$A:$B,2,FALSE)</f>
        <v>PER</v>
      </c>
      <c r="D1817" s="81" t="s">
        <v>57</v>
      </c>
      <c r="E1817" s="85" t="s">
        <v>19</v>
      </c>
      <c r="F1817" s="83">
        <v>40</v>
      </c>
      <c r="G1817" s="12">
        <v>1500</v>
      </c>
      <c r="H1817" s="32" t="s">
        <v>47</v>
      </c>
      <c r="I1817" s="12" t="s">
        <v>32</v>
      </c>
      <c r="J1817" s="46">
        <v>0</v>
      </c>
      <c r="K1817" s="45">
        <f t="shared" si="99"/>
        <v>1500</v>
      </c>
      <c r="L1817" s="82" t="s">
        <v>173</v>
      </c>
      <c r="M1817" s="84">
        <v>45657</v>
      </c>
      <c r="N1817" s="68">
        <f t="shared" si="98"/>
        <v>0</v>
      </c>
      <c r="O1817" s="87" t="s">
        <v>217</v>
      </c>
      <c r="P1817" s="86" t="s">
        <v>276</v>
      </c>
      <c r="Q1817" s="86" t="s">
        <v>277</v>
      </c>
    </row>
    <row r="1818" spans="1:17" ht="15.75" x14ac:dyDescent="0.25">
      <c r="A1818" s="34" t="s">
        <v>216</v>
      </c>
      <c r="B1818" s="12" t="str">
        <f t="shared" si="100"/>
        <v>CallaoAntwerp20</v>
      </c>
      <c r="C1818" s="13" t="str">
        <f>VLOOKUP(D1818,[1]equiv!$A:$B,2,FALSE)</f>
        <v>PER</v>
      </c>
      <c r="D1818" s="81" t="s">
        <v>57</v>
      </c>
      <c r="E1818" s="85" t="s">
        <v>19</v>
      </c>
      <c r="F1818" s="83">
        <v>20</v>
      </c>
      <c r="G1818" s="12">
        <v>1535</v>
      </c>
      <c r="H1818" s="32" t="s">
        <v>47</v>
      </c>
      <c r="I1818" s="12" t="s">
        <v>32</v>
      </c>
      <c r="J1818" s="46">
        <v>0</v>
      </c>
      <c r="K1818" s="45">
        <f t="shared" si="99"/>
        <v>1535</v>
      </c>
      <c r="L1818" s="82" t="s">
        <v>173</v>
      </c>
      <c r="M1818" s="84">
        <v>45657</v>
      </c>
      <c r="N1818" s="68">
        <f t="shared" si="98"/>
        <v>0</v>
      </c>
      <c r="O1818" s="87" t="s">
        <v>217</v>
      </c>
      <c r="P1818" s="86" t="s">
        <v>276</v>
      </c>
      <c r="Q1818" s="86" t="s">
        <v>277</v>
      </c>
    </row>
    <row r="1819" spans="1:17" ht="15.75" x14ac:dyDescent="0.25">
      <c r="A1819" s="34" t="s">
        <v>216</v>
      </c>
      <c r="B1819" s="12" t="str">
        <f t="shared" si="100"/>
        <v>CallaoBarcelona40</v>
      </c>
      <c r="C1819" s="13" t="str">
        <f>VLOOKUP(D1819,[1]equiv!$A:$B,2,FALSE)</f>
        <v>PER</v>
      </c>
      <c r="D1819" s="81" t="s">
        <v>57</v>
      </c>
      <c r="E1819" s="85" t="s">
        <v>23</v>
      </c>
      <c r="F1819" s="83">
        <v>40</v>
      </c>
      <c r="G1819" s="12">
        <v>1735</v>
      </c>
      <c r="H1819" s="32" t="s">
        <v>47</v>
      </c>
      <c r="I1819" s="12" t="s">
        <v>32</v>
      </c>
      <c r="J1819" s="46">
        <v>0</v>
      </c>
      <c r="K1819" s="45">
        <f t="shared" si="99"/>
        <v>1735</v>
      </c>
      <c r="L1819" s="82" t="s">
        <v>193</v>
      </c>
      <c r="M1819" s="84">
        <v>45657</v>
      </c>
      <c r="N1819" s="68">
        <f t="shared" si="98"/>
        <v>0</v>
      </c>
      <c r="O1819" s="87" t="s">
        <v>217</v>
      </c>
      <c r="P1819" s="86" t="s">
        <v>137</v>
      </c>
      <c r="Q1819" s="86" t="s">
        <v>278</v>
      </c>
    </row>
    <row r="1820" spans="1:17" ht="15.75" x14ac:dyDescent="0.25">
      <c r="A1820" s="34" t="s">
        <v>216</v>
      </c>
      <c r="B1820" s="12" t="str">
        <f t="shared" si="100"/>
        <v>CallaoBatam40</v>
      </c>
      <c r="C1820" s="13" t="str">
        <f>VLOOKUP(D1820,[1]equiv!$A:$B,2,FALSE)</f>
        <v>PER</v>
      </c>
      <c r="D1820" s="81" t="s">
        <v>57</v>
      </c>
      <c r="E1820" s="85" t="s">
        <v>36</v>
      </c>
      <c r="F1820" s="83">
        <v>40</v>
      </c>
      <c r="G1820" s="12">
        <v>755</v>
      </c>
      <c r="H1820" s="32" t="s">
        <v>47</v>
      </c>
      <c r="I1820" s="12" t="s">
        <v>32</v>
      </c>
      <c r="J1820" s="46">
        <v>0</v>
      </c>
      <c r="K1820" s="45">
        <f t="shared" si="99"/>
        <v>755</v>
      </c>
      <c r="L1820" s="82" t="s">
        <v>243</v>
      </c>
      <c r="M1820" s="84">
        <v>45657</v>
      </c>
      <c r="N1820" s="68">
        <f t="shared" ref="N1820:N1883" si="101">IF(H1820="not included",0,1)</f>
        <v>0</v>
      </c>
      <c r="O1820" s="87" t="s">
        <v>217</v>
      </c>
      <c r="P1820" s="86" t="s">
        <v>137</v>
      </c>
      <c r="Q1820" s="86" t="s">
        <v>163</v>
      </c>
    </row>
    <row r="1821" spans="1:17" ht="15.75" x14ac:dyDescent="0.25">
      <c r="A1821" s="34" t="s">
        <v>216</v>
      </c>
      <c r="B1821" s="12" t="str">
        <f t="shared" si="100"/>
        <v>CallaoGenoa40</v>
      </c>
      <c r="C1821" s="13" t="str">
        <f>VLOOKUP(D1821,[1]equiv!$A:$B,2,FALSE)</f>
        <v>PER</v>
      </c>
      <c r="D1821" s="81" t="s">
        <v>57</v>
      </c>
      <c r="E1821" s="85" t="s">
        <v>61</v>
      </c>
      <c r="F1821" s="83">
        <v>40</v>
      </c>
      <c r="G1821" s="12">
        <v>1735</v>
      </c>
      <c r="H1821" s="32" t="s">
        <v>47</v>
      </c>
      <c r="I1821" s="12" t="s">
        <v>32</v>
      </c>
      <c r="J1821" s="46">
        <v>0</v>
      </c>
      <c r="K1821" s="45">
        <f t="shared" ref="K1821:K1884" si="102">+IF(H1821="not included",G1821,G1821+H1821)</f>
        <v>1735</v>
      </c>
      <c r="L1821" s="82" t="s">
        <v>158</v>
      </c>
      <c r="M1821" s="84">
        <v>45657</v>
      </c>
      <c r="N1821" s="68">
        <f t="shared" si="101"/>
        <v>0</v>
      </c>
      <c r="O1821" s="87" t="s">
        <v>217</v>
      </c>
      <c r="P1821" s="86" t="s">
        <v>137</v>
      </c>
      <c r="Q1821" s="86" t="s">
        <v>275</v>
      </c>
    </row>
    <row r="1822" spans="1:17" ht="15.75" x14ac:dyDescent="0.25">
      <c r="A1822" s="34" t="s">
        <v>216</v>
      </c>
      <c r="B1822" s="12" t="str">
        <f t="shared" si="100"/>
        <v>CallaoHamburg40</v>
      </c>
      <c r="C1822" s="13" t="str">
        <f>VLOOKUP(D1822,[1]equiv!$A:$B,2,FALSE)</f>
        <v>PER</v>
      </c>
      <c r="D1822" s="81" t="s">
        <v>57</v>
      </c>
      <c r="E1822" s="85" t="s">
        <v>29</v>
      </c>
      <c r="F1822" s="83">
        <v>40</v>
      </c>
      <c r="G1822" s="12">
        <v>1535</v>
      </c>
      <c r="H1822" s="32" t="s">
        <v>47</v>
      </c>
      <c r="I1822" s="12" t="s">
        <v>32</v>
      </c>
      <c r="J1822" s="46">
        <v>0</v>
      </c>
      <c r="K1822" s="45">
        <f t="shared" si="102"/>
        <v>1535</v>
      </c>
      <c r="L1822" s="82" t="s">
        <v>145</v>
      </c>
      <c r="M1822" s="84">
        <v>45657</v>
      </c>
      <c r="N1822" s="68">
        <f t="shared" si="101"/>
        <v>0</v>
      </c>
      <c r="O1822" s="87" t="s">
        <v>217</v>
      </c>
      <c r="P1822" s="86" t="s">
        <v>137</v>
      </c>
      <c r="Q1822" s="86" t="s">
        <v>248</v>
      </c>
    </row>
    <row r="1823" spans="1:17" ht="15.75" x14ac:dyDescent="0.25">
      <c r="A1823" s="34" t="s">
        <v>216</v>
      </c>
      <c r="B1823" s="12" t="str">
        <f t="shared" si="100"/>
        <v>CallaoHamburg20</v>
      </c>
      <c r="C1823" s="13" t="str">
        <f>VLOOKUP(D1823,[1]equiv!$A:$B,2,FALSE)</f>
        <v>PER</v>
      </c>
      <c r="D1823" s="81" t="s">
        <v>57</v>
      </c>
      <c r="E1823" s="85" t="s">
        <v>29</v>
      </c>
      <c r="F1823" s="83">
        <v>20</v>
      </c>
      <c r="G1823" s="12">
        <v>1500</v>
      </c>
      <c r="H1823" s="32" t="s">
        <v>47</v>
      </c>
      <c r="I1823" s="12" t="s">
        <v>32</v>
      </c>
      <c r="J1823" s="46">
        <v>0</v>
      </c>
      <c r="K1823" s="45">
        <f t="shared" si="102"/>
        <v>1500</v>
      </c>
      <c r="L1823" s="82" t="s">
        <v>145</v>
      </c>
      <c r="M1823" s="84">
        <v>45657</v>
      </c>
      <c r="N1823" s="68">
        <f t="shared" si="101"/>
        <v>0</v>
      </c>
      <c r="O1823" s="85" t="s">
        <v>217</v>
      </c>
      <c r="P1823" s="86" t="s">
        <v>137</v>
      </c>
      <c r="Q1823" s="86" t="s">
        <v>248</v>
      </c>
    </row>
    <row r="1824" spans="1:17" ht="15.75" x14ac:dyDescent="0.25">
      <c r="A1824" s="34" t="s">
        <v>216</v>
      </c>
      <c r="B1824" s="12" t="str">
        <f t="shared" si="100"/>
        <v>CallaoJakarta40</v>
      </c>
      <c r="C1824" s="13" t="str">
        <f>VLOOKUP(D1824,[1]equiv!$A:$B,2,FALSE)</f>
        <v>PER</v>
      </c>
      <c r="D1824" s="81" t="s">
        <v>57</v>
      </c>
      <c r="E1824" s="85" t="s">
        <v>114</v>
      </c>
      <c r="F1824" s="83">
        <v>40</v>
      </c>
      <c r="G1824" s="12">
        <v>625</v>
      </c>
      <c r="H1824" s="32" t="s">
        <v>47</v>
      </c>
      <c r="I1824" s="12" t="s">
        <v>32</v>
      </c>
      <c r="J1824" s="46">
        <v>0</v>
      </c>
      <c r="K1824" s="45">
        <f t="shared" si="102"/>
        <v>625</v>
      </c>
      <c r="L1824" s="82" t="s">
        <v>222</v>
      </c>
      <c r="M1824" s="84">
        <v>45657</v>
      </c>
      <c r="N1824" s="68">
        <f t="shared" si="101"/>
        <v>0</v>
      </c>
      <c r="O1824" s="87" t="s">
        <v>217</v>
      </c>
      <c r="P1824" s="86" t="s">
        <v>137</v>
      </c>
      <c r="Q1824" s="86" t="s">
        <v>163</v>
      </c>
    </row>
    <row r="1825" spans="1:17" ht="15.75" x14ac:dyDescent="0.25">
      <c r="A1825" s="34" t="s">
        <v>216</v>
      </c>
      <c r="B1825" s="12" t="str">
        <f t="shared" si="100"/>
        <v>CallaoPasir Gudang40</v>
      </c>
      <c r="C1825" s="13" t="str">
        <f>VLOOKUP(D1825,[1]equiv!$A:$B,2,FALSE)</f>
        <v>PER</v>
      </c>
      <c r="D1825" s="81" t="s">
        <v>57</v>
      </c>
      <c r="E1825" s="85" t="s">
        <v>38</v>
      </c>
      <c r="F1825" s="83">
        <v>40</v>
      </c>
      <c r="G1825" s="12">
        <v>485</v>
      </c>
      <c r="H1825" s="32" t="s">
        <v>47</v>
      </c>
      <c r="I1825" s="12" t="s">
        <v>32</v>
      </c>
      <c r="J1825" s="46">
        <v>0</v>
      </c>
      <c r="K1825" s="45">
        <f t="shared" si="102"/>
        <v>485</v>
      </c>
      <c r="L1825" s="82" t="s">
        <v>239</v>
      </c>
      <c r="M1825" s="84">
        <v>45657</v>
      </c>
      <c r="N1825" s="68">
        <f t="shared" si="101"/>
        <v>0</v>
      </c>
      <c r="O1825" s="87" t="s">
        <v>217</v>
      </c>
      <c r="P1825" s="86" t="s">
        <v>137</v>
      </c>
      <c r="Q1825" s="86" t="s">
        <v>163</v>
      </c>
    </row>
    <row r="1826" spans="1:17" ht="15.75" x14ac:dyDescent="0.25">
      <c r="A1826" s="34" t="s">
        <v>216</v>
      </c>
      <c r="B1826" s="12" t="str">
        <f t="shared" si="100"/>
        <v>CallaoPhiladelphia40</v>
      </c>
      <c r="C1826" s="13" t="str">
        <f>VLOOKUP(D1826,[1]equiv!$A:$B,2,FALSE)</f>
        <v>PER</v>
      </c>
      <c r="D1826" s="81" t="s">
        <v>57</v>
      </c>
      <c r="E1826" s="85" t="s">
        <v>42</v>
      </c>
      <c r="F1826" s="83">
        <v>40</v>
      </c>
      <c r="G1826" s="12">
        <v>1095</v>
      </c>
      <c r="H1826" s="32" t="s">
        <v>47</v>
      </c>
      <c r="I1826" s="12" t="s">
        <v>32</v>
      </c>
      <c r="J1826" s="46">
        <v>0</v>
      </c>
      <c r="K1826" s="45">
        <f t="shared" si="102"/>
        <v>1095</v>
      </c>
      <c r="L1826" s="82" t="s">
        <v>140</v>
      </c>
      <c r="M1826" s="84">
        <v>45657</v>
      </c>
      <c r="N1826" s="68">
        <f t="shared" si="101"/>
        <v>0</v>
      </c>
      <c r="O1826" s="87" t="s">
        <v>217</v>
      </c>
      <c r="P1826" s="86" t="s">
        <v>259</v>
      </c>
      <c r="Q1826" s="86" t="s">
        <v>258</v>
      </c>
    </row>
    <row r="1827" spans="1:17" ht="15.75" x14ac:dyDescent="0.25">
      <c r="A1827" s="34" t="s">
        <v>216</v>
      </c>
      <c r="B1827" s="12" t="str">
        <f t="shared" si="100"/>
        <v>CallaoPhiladelphia20</v>
      </c>
      <c r="C1827" s="13" t="str">
        <f>VLOOKUP(D1827,[1]equiv!$A:$B,2,FALSE)</f>
        <v>PER</v>
      </c>
      <c r="D1827" s="81" t="s">
        <v>57</v>
      </c>
      <c r="E1827" s="85" t="s">
        <v>42</v>
      </c>
      <c r="F1827" s="83">
        <v>20</v>
      </c>
      <c r="G1827" s="12">
        <v>935</v>
      </c>
      <c r="H1827" s="32" t="s">
        <v>47</v>
      </c>
      <c r="I1827" s="12" t="s">
        <v>32</v>
      </c>
      <c r="J1827" s="46">
        <v>0</v>
      </c>
      <c r="K1827" s="45">
        <f t="shared" si="102"/>
        <v>935</v>
      </c>
      <c r="L1827" s="82" t="s">
        <v>140</v>
      </c>
      <c r="M1827" s="84">
        <v>45657</v>
      </c>
      <c r="N1827" s="68">
        <f t="shared" si="101"/>
        <v>0</v>
      </c>
      <c r="O1827" s="87" t="s">
        <v>217</v>
      </c>
      <c r="P1827" s="86" t="s">
        <v>259</v>
      </c>
      <c r="Q1827" s="86" t="s">
        <v>258</v>
      </c>
    </row>
    <row r="1828" spans="1:17" ht="15.75" x14ac:dyDescent="0.25">
      <c r="A1828" s="34" t="s">
        <v>216</v>
      </c>
      <c r="B1828" s="12" t="str">
        <f t="shared" si="100"/>
        <v>CallaoPTP40</v>
      </c>
      <c r="C1828" s="13" t="str">
        <f>VLOOKUP(D1828,[1]equiv!$A:$B,2,FALSE)</f>
        <v>PER</v>
      </c>
      <c r="D1828" s="81" t="s">
        <v>57</v>
      </c>
      <c r="E1828" s="85" t="s">
        <v>41</v>
      </c>
      <c r="F1828" s="83">
        <v>40</v>
      </c>
      <c r="G1828" s="12">
        <v>485</v>
      </c>
      <c r="H1828" s="32" t="s">
        <v>47</v>
      </c>
      <c r="I1828" s="12" t="s">
        <v>32</v>
      </c>
      <c r="J1828" s="46">
        <v>0</v>
      </c>
      <c r="K1828" s="45">
        <f t="shared" si="102"/>
        <v>485</v>
      </c>
      <c r="L1828" s="82" t="s">
        <v>222</v>
      </c>
      <c r="M1828" s="84">
        <v>45657</v>
      </c>
      <c r="N1828" s="68">
        <f t="shared" si="101"/>
        <v>0</v>
      </c>
      <c r="O1828" s="87" t="s">
        <v>217</v>
      </c>
      <c r="P1828" s="86" t="s">
        <v>137</v>
      </c>
      <c r="Q1828" s="86" t="s">
        <v>163</v>
      </c>
    </row>
    <row r="1829" spans="1:17" ht="15.75" x14ac:dyDescent="0.25">
      <c r="A1829" s="34" t="s">
        <v>216</v>
      </c>
      <c r="B1829" s="12" t="str">
        <f t="shared" si="100"/>
        <v>CallaoRotterdam40</v>
      </c>
      <c r="C1829" s="13" t="str">
        <f>VLOOKUP(D1829,[1]equiv!$A:$B,2,FALSE)</f>
        <v>PER</v>
      </c>
      <c r="D1829" s="81" t="s">
        <v>57</v>
      </c>
      <c r="E1829" s="85" t="s">
        <v>34</v>
      </c>
      <c r="F1829" s="83">
        <v>40</v>
      </c>
      <c r="G1829" s="12">
        <v>1535</v>
      </c>
      <c r="H1829" s="32" t="s">
        <v>47</v>
      </c>
      <c r="I1829" s="12" t="s">
        <v>32</v>
      </c>
      <c r="J1829" s="46">
        <v>0</v>
      </c>
      <c r="K1829" s="45">
        <f t="shared" si="102"/>
        <v>1535</v>
      </c>
      <c r="L1829" s="82" t="s">
        <v>136</v>
      </c>
      <c r="M1829" s="84">
        <v>45657</v>
      </c>
      <c r="N1829" s="68">
        <f t="shared" si="101"/>
        <v>0</v>
      </c>
      <c r="O1829" s="87" t="s">
        <v>217</v>
      </c>
      <c r="P1829" s="86" t="s">
        <v>137</v>
      </c>
      <c r="Q1829" s="86" t="s">
        <v>275</v>
      </c>
    </row>
    <row r="1830" spans="1:17" ht="15.75" x14ac:dyDescent="0.25">
      <c r="A1830" s="34" t="s">
        <v>216</v>
      </c>
      <c r="B1830" s="12" t="str">
        <f t="shared" si="100"/>
        <v>CallaoRotterdam20</v>
      </c>
      <c r="C1830" s="13" t="str">
        <f>VLOOKUP(D1830,[1]equiv!$A:$B,2,FALSE)</f>
        <v>PER</v>
      </c>
      <c r="D1830" s="81" t="s">
        <v>57</v>
      </c>
      <c r="E1830" s="85" t="s">
        <v>34</v>
      </c>
      <c r="F1830" s="83">
        <v>20</v>
      </c>
      <c r="G1830" s="12">
        <v>1650</v>
      </c>
      <c r="H1830" s="32" t="s">
        <v>47</v>
      </c>
      <c r="I1830" s="12" t="s">
        <v>32</v>
      </c>
      <c r="J1830" s="46">
        <v>0</v>
      </c>
      <c r="K1830" s="45">
        <f t="shared" si="102"/>
        <v>1650</v>
      </c>
      <c r="L1830" s="82" t="s">
        <v>136</v>
      </c>
      <c r="M1830" s="84">
        <v>45657</v>
      </c>
      <c r="N1830" s="68">
        <f t="shared" si="101"/>
        <v>0</v>
      </c>
      <c r="O1830" s="87" t="s">
        <v>217</v>
      </c>
      <c r="P1830" s="86" t="s">
        <v>137</v>
      </c>
      <c r="Q1830" s="86" t="s">
        <v>275</v>
      </c>
    </row>
    <row r="1831" spans="1:17" ht="15.75" x14ac:dyDescent="0.25">
      <c r="A1831" s="34" t="s">
        <v>216</v>
      </c>
      <c r="B1831" s="12" t="str">
        <f t="shared" si="100"/>
        <v>CallaoSurabaya40</v>
      </c>
      <c r="C1831" s="13" t="str">
        <f>VLOOKUP(D1831,[1]equiv!$A:$B,2,FALSE)</f>
        <v>PER</v>
      </c>
      <c r="D1831" s="81" t="s">
        <v>57</v>
      </c>
      <c r="E1831" s="85" t="s">
        <v>40</v>
      </c>
      <c r="F1831" s="83">
        <v>40</v>
      </c>
      <c r="G1831" s="12">
        <v>745</v>
      </c>
      <c r="H1831" s="32" t="s">
        <v>47</v>
      </c>
      <c r="I1831" s="12" t="s">
        <v>32</v>
      </c>
      <c r="J1831" s="46">
        <v>0</v>
      </c>
      <c r="K1831" s="45">
        <f t="shared" si="102"/>
        <v>745</v>
      </c>
      <c r="L1831" s="82" t="s">
        <v>222</v>
      </c>
      <c r="M1831" s="84">
        <v>45657</v>
      </c>
      <c r="N1831" s="68">
        <f t="shared" si="101"/>
        <v>0</v>
      </c>
      <c r="O1831" s="87" t="s">
        <v>217</v>
      </c>
      <c r="P1831" s="86" t="s">
        <v>137</v>
      </c>
      <c r="Q1831" s="86" t="s">
        <v>163</v>
      </c>
    </row>
    <row r="1832" spans="1:17" ht="15.75" x14ac:dyDescent="0.25">
      <c r="A1832" s="34" t="s">
        <v>216</v>
      </c>
      <c r="B1832" s="12" t="str">
        <f t="shared" si="100"/>
        <v>CallaoTallinn40</v>
      </c>
      <c r="C1832" s="13" t="str">
        <f>VLOOKUP(D1832,[1]equiv!$A:$B,2,FALSE)</f>
        <v>PER</v>
      </c>
      <c r="D1832" s="81" t="s">
        <v>57</v>
      </c>
      <c r="E1832" s="85" t="s">
        <v>194</v>
      </c>
      <c r="F1832" s="83">
        <v>40</v>
      </c>
      <c r="G1832" s="12">
        <v>2485</v>
      </c>
      <c r="H1832" s="32" t="s">
        <v>47</v>
      </c>
      <c r="I1832" s="12" t="s">
        <v>32</v>
      </c>
      <c r="J1832" s="46">
        <v>0</v>
      </c>
      <c r="K1832" s="45">
        <f t="shared" si="102"/>
        <v>2485</v>
      </c>
      <c r="L1832" s="82" t="s">
        <v>173</v>
      </c>
      <c r="M1832" s="84">
        <v>45657</v>
      </c>
      <c r="N1832" s="68">
        <f t="shared" si="101"/>
        <v>0</v>
      </c>
      <c r="O1832" s="87" t="s">
        <v>217</v>
      </c>
      <c r="P1832" s="86" t="s">
        <v>276</v>
      </c>
      <c r="Q1832" s="86" t="s">
        <v>188</v>
      </c>
    </row>
    <row r="1833" spans="1:17" ht="15.75" x14ac:dyDescent="0.25">
      <c r="A1833" s="34" t="s">
        <v>216</v>
      </c>
      <c r="B1833" s="12" t="str">
        <f t="shared" si="100"/>
        <v>CallaoTallinn20</v>
      </c>
      <c r="C1833" s="13" t="str">
        <f>VLOOKUP(D1833,[1]equiv!$A:$B,2,FALSE)</f>
        <v>PER</v>
      </c>
      <c r="D1833" s="81" t="s">
        <v>57</v>
      </c>
      <c r="E1833" s="85" t="s">
        <v>194</v>
      </c>
      <c r="F1833" s="83">
        <v>20</v>
      </c>
      <c r="G1833" s="12">
        <v>1850</v>
      </c>
      <c r="H1833" s="32" t="s">
        <v>47</v>
      </c>
      <c r="I1833" s="12" t="s">
        <v>32</v>
      </c>
      <c r="J1833" s="46">
        <v>0</v>
      </c>
      <c r="K1833" s="45">
        <f t="shared" si="102"/>
        <v>1850</v>
      </c>
      <c r="L1833" s="82" t="s">
        <v>173</v>
      </c>
      <c r="M1833" s="84">
        <v>45657</v>
      </c>
      <c r="N1833" s="68">
        <f t="shared" si="101"/>
        <v>0</v>
      </c>
      <c r="O1833" s="87" t="s">
        <v>217</v>
      </c>
      <c r="P1833" s="86" t="s">
        <v>276</v>
      </c>
      <c r="Q1833" s="86" t="s">
        <v>188</v>
      </c>
    </row>
    <row r="1834" spans="1:17" ht="15.75" x14ac:dyDescent="0.25">
      <c r="A1834" s="34" t="s">
        <v>216</v>
      </c>
      <c r="B1834" s="12" t="str">
        <f t="shared" si="100"/>
        <v>CallaoValencia40</v>
      </c>
      <c r="C1834" s="13" t="str">
        <f>VLOOKUP(D1834,[1]equiv!$A:$B,2,FALSE)</f>
        <v>PER</v>
      </c>
      <c r="D1834" s="81" t="s">
        <v>57</v>
      </c>
      <c r="E1834" s="85" t="s">
        <v>35</v>
      </c>
      <c r="F1834" s="83">
        <v>40</v>
      </c>
      <c r="G1834" s="12">
        <v>1735</v>
      </c>
      <c r="H1834" s="32" t="s">
        <v>47</v>
      </c>
      <c r="I1834" s="12" t="s">
        <v>32</v>
      </c>
      <c r="J1834" s="46">
        <v>0</v>
      </c>
      <c r="K1834" s="45">
        <f t="shared" si="102"/>
        <v>1735</v>
      </c>
      <c r="L1834" s="82" t="s">
        <v>193</v>
      </c>
      <c r="M1834" s="84">
        <v>45657</v>
      </c>
      <c r="N1834" s="68">
        <f t="shared" si="101"/>
        <v>0</v>
      </c>
      <c r="O1834" s="87" t="s">
        <v>217</v>
      </c>
      <c r="P1834" s="86" t="s">
        <v>137</v>
      </c>
      <c r="Q1834" s="86" t="s">
        <v>278</v>
      </c>
    </row>
    <row r="1835" spans="1:17" ht="15.75" x14ac:dyDescent="0.25">
      <c r="A1835" s="34" t="s">
        <v>216</v>
      </c>
      <c r="B1835" s="12" t="str">
        <f t="shared" si="100"/>
        <v>CaucedoPhiladelphia20</v>
      </c>
      <c r="C1835" s="13" t="str">
        <f>VLOOKUP(D1835,[1]equiv!$A:$B,2,FALSE)</f>
        <v>REP</v>
      </c>
      <c r="D1835" s="81" t="s">
        <v>262</v>
      </c>
      <c r="E1835" s="85" t="s">
        <v>42</v>
      </c>
      <c r="F1835" s="83">
        <v>20</v>
      </c>
      <c r="G1835" s="12">
        <v>1430</v>
      </c>
      <c r="H1835" s="32" t="s">
        <v>47</v>
      </c>
      <c r="I1835" s="12" t="s">
        <v>32</v>
      </c>
      <c r="J1835" s="46">
        <v>0</v>
      </c>
      <c r="K1835" s="45">
        <f t="shared" si="102"/>
        <v>1430</v>
      </c>
      <c r="L1835" s="82" t="s">
        <v>199</v>
      </c>
      <c r="M1835" s="84">
        <v>45657</v>
      </c>
      <c r="N1835" s="68">
        <f t="shared" si="101"/>
        <v>0</v>
      </c>
      <c r="O1835" s="87" t="s">
        <v>217</v>
      </c>
      <c r="P1835" s="86" t="s">
        <v>259</v>
      </c>
      <c r="Q1835" s="86" t="s">
        <v>258</v>
      </c>
    </row>
    <row r="1836" spans="1:17" ht="15.75" x14ac:dyDescent="0.25">
      <c r="A1836" s="34" t="s">
        <v>216</v>
      </c>
      <c r="B1836" s="12" t="str">
        <f t="shared" si="100"/>
        <v>CaucedoPhiladelphia40</v>
      </c>
      <c r="C1836" s="13" t="str">
        <f>VLOOKUP(D1836,[1]equiv!$A:$B,2,FALSE)</f>
        <v>REP</v>
      </c>
      <c r="D1836" s="81" t="s">
        <v>262</v>
      </c>
      <c r="E1836" s="85" t="s">
        <v>42</v>
      </c>
      <c r="F1836" s="83">
        <v>40</v>
      </c>
      <c r="G1836" s="12">
        <v>1995</v>
      </c>
      <c r="H1836" s="32" t="s">
        <v>47</v>
      </c>
      <c r="I1836" s="12" t="s">
        <v>32</v>
      </c>
      <c r="J1836" s="46">
        <v>0</v>
      </c>
      <c r="K1836" s="45">
        <f t="shared" si="102"/>
        <v>1995</v>
      </c>
      <c r="L1836" s="82" t="s">
        <v>199</v>
      </c>
      <c r="M1836" s="84">
        <v>45657</v>
      </c>
      <c r="N1836" s="68">
        <f t="shared" si="101"/>
        <v>0</v>
      </c>
      <c r="O1836" s="87" t="s">
        <v>217</v>
      </c>
      <c r="P1836" s="86" t="s">
        <v>259</v>
      </c>
      <c r="Q1836" s="86" t="s">
        <v>258</v>
      </c>
    </row>
    <row r="1837" spans="1:17" ht="15.75" x14ac:dyDescent="0.25">
      <c r="A1837" s="34" t="s">
        <v>216</v>
      </c>
      <c r="B1837" s="12" t="str">
        <f t="shared" si="100"/>
        <v>ConakryAmsterdam20</v>
      </c>
      <c r="C1837" s="13" t="str">
        <f>VLOOKUP(D1837,[1]equiv!$A:$B,2,FALSE)</f>
        <v>GUI</v>
      </c>
      <c r="D1837" s="81" t="s">
        <v>120</v>
      </c>
      <c r="E1837" s="85" t="s">
        <v>25</v>
      </c>
      <c r="F1837" s="83">
        <v>20</v>
      </c>
      <c r="G1837" s="12">
        <v>1189</v>
      </c>
      <c r="H1837" s="32" t="s">
        <v>47</v>
      </c>
      <c r="I1837" s="12" t="s">
        <v>20</v>
      </c>
      <c r="J1837" s="46">
        <v>0</v>
      </c>
      <c r="K1837" s="45">
        <f t="shared" si="102"/>
        <v>1189</v>
      </c>
      <c r="L1837" s="82" t="s">
        <v>157</v>
      </c>
      <c r="M1837" s="88">
        <v>45657</v>
      </c>
      <c r="N1837" s="68">
        <f t="shared" si="101"/>
        <v>0</v>
      </c>
      <c r="O1837" s="87" t="s">
        <v>217</v>
      </c>
      <c r="P1837" s="86" t="s">
        <v>137</v>
      </c>
      <c r="Q1837" s="86" t="s">
        <v>218</v>
      </c>
    </row>
    <row r="1838" spans="1:17" ht="15.75" x14ac:dyDescent="0.25">
      <c r="A1838" s="34" t="s">
        <v>216</v>
      </c>
      <c r="B1838" s="12" t="str">
        <f t="shared" si="100"/>
        <v>ConakryAmsterdam40</v>
      </c>
      <c r="C1838" s="13" t="str">
        <f>VLOOKUP(D1838,[1]equiv!$A:$B,2,FALSE)</f>
        <v>GUI</v>
      </c>
      <c r="D1838" s="81" t="s">
        <v>120</v>
      </c>
      <c r="E1838" s="85" t="s">
        <v>25</v>
      </c>
      <c r="F1838" s="83">
        <v>40</v>
      </c>
      <c r="G1838" s="12">
        <v>1798</v>
      </c>
      <c r="H1838" s="32" t="s">
        <v>47</v>
      </c>
      <c r="I1838" s="12" t="s">
        <v>20</v>
      </c>
      <c r="J1838" s="46">
        <v>0</v>
      </c>
      <c r="K1838" s="45">
        <f t="shared" si="102"/>
        <v>1798</v>
      </c>
      <c r="L1838" s="82" t="s">
        <v>157</v>
      </c>
      <c r="M1838" s="88">
        <v>45657</v>
      </c>
      <c r="N1838" s="68">
        <f t="shared" si="101"/>
        <v>0</v>
      </c>
      <c r="O1838" s="87" t="s">
        <v>217</v>
      </c>
      <c r="P1838" s="86" t="s">
        <v>137</v>
      </c>
      <c r="Q1838" s="86" t="s">
        <v>218</v>
      </c>
    </row>
    <row r="1839" spans="1:17" ht="15.75" x14ac:dyDescent="0.25">
      <c r="A1839" s="34" t="s">
        <v>216</v>
      </c>
      <c r="B1839" s="12" t="str">
        <f t="shared" si="100"/>
        <v>ConakryAntwerp20</v>
      </c>
      <c r="C1839" s="13" t="str">
        <f>VLOOKUP(D1839,[1]equiv!$A:$B,2,FALSE)</f>
        <v>GUI</v>
      </c>
      <c r="D1839" s="81" t="s">
        <v>120</v>
      </c>
      <c r="E1839" s="85" t="s">
        <v>19</v>
      </c>
      <c r="F1839" s="83">
        <v>20</v>
      </c>
      <c r="G1839" s="12">
        <v>839</v>
      </c>
      <c r="H1839" s="32" t="s">
        <v>47</v>
      </c>
      <c r="I1839" s="12" t="s">
        <v>20</v>
      </c>
      <c r="J1839" s="46">
        <v>0</v>
      </c>
      <c r="K1839" s="45">
        <f t="shared" si="102"/>
        <v>839</v>
      </c>
      <c r="L1839" s="82" t="s">
        <v>157</v>
      </c>
      <c r="M1839" s="88">
        <v>45657</v>
      </c>
      <c r="N1839" s="68">
        <f t="shared" si="101"/>
        <v>0</v>
      </c>
      <c r="O1839" s="87" t="s">
        <v>217</v>
      </c>
      <c r="P1839" s="86" t="s">
        <v>137</v>
      </c>
      <c r="Q1839" s="86" t="s">
        <v>219</v>
      </c>
    </row>
    <row r="1840" spans="1:17" ht="15.75" x14ac:dyDescent="0.25">
      <c r="A1840" s="34" t="s">
        <v>216</v>
      </c>
      <c r="B1840" s="12" t="str">
        <f t="shared" si="100"/>
        <v>ConakryAntwerp40</v>
      </c>
      <c r="C1840" s="13" t="str">
        <f>VLOOKUP(D1840,[1]equiv!$A:$B,2,FALSE)</f>
        <v>GUI</v>
      </c>
      <c r="D1840" s="81" t="s">
        <v>120</v>
      </c>
      <c r="E1840" s="85" t="s">
        <v>19</v>
      </c>
      <c r="F1840" s="83">
        <v>40</v>
      </c>
      <c r="G1840" s="12">
        <v>1248</v>
      </c>
      <c r="H1840" s="32" t="s">
        <v>47</v>
      </c>
      <c r="I1840" s="12" t="s">
        <v>20</v>
      </c>
      <c r="J1840" s="46">
        <v>0</v>
      </c>
      <c r="K1840" s="45">
        <f t="shared" si="102"/>
        <v>1248</v>
      </c>
      <c r="L1840" s="82" t="s">
        <v>157</v>
      </c>
      <c r="M1840" s="88">
        <v>45657</v>
      </c>
      <c r="N1840" s="68">
        <f t="shared" si="101"/>
        <v>0</v>
      </c>
      <c r="O1840" s="87" t="s">
        <v>217</v>
      </c>
      <c r="P1840" s="86" t="s">
        <v>137</v>
      </c>
      <c r="Q1840" s="86" t="s">
        <v>219</v>
      </c>
    </row>
    <row r="1841" spans="1:17" ht="15.75" x14ac:dyDescent="0.25">
      <c r="A1841" s="34" t="s">
        <v>216</v>
      </c>
      <c r="B1841" s="12" t="str">
        <f t="shared" si="100"/>
        <v>ConakryBarcelona20</v>
      </c>
      <c r="C1841" s="13" t="str">
        <f>VLOOKUP(D1841,[1]equiv!$A:$B,2,FALSE)</f>
        <v>GUI</v>
      </c>
      <c r="D1841" s="81" t="s">
        <v>120</v>
      </c>
      <c r="E1841" s="85" t="s">
        <v>23</v>
      </c>
      <c r="F1841" s="83">
        <v>20</v>
      </c>
      <c r="G1841" s="12">
        <v>1039</v>
      </c>
      <c r="H1841" s="32" t="s">
        <v>47</v>
      </c>
      <c r="I1841" s="12" t="s">
        <v>20</v>
      </c>
      <c r="J1841" s="46">
        <v>0</v>
      </c>
      <c r="K1841" s="45">
        <f t="shared" si="102"/>
        <v>1039</v>
      </c>
      <c r="L1841" s="82" t="s">
        <v>153</v>
      </c>
      <c r="M1841" s="88">
        <v>45657</v>
      </c>
      <c r="N1841" s="68">
        <f t="shared" si="101"/>
        <v>0</v>
      </c>
      <c r="O1841" s="87" t="s">
        <v>217</v>
      </c>
      <c r="P1841" s="86" t="s">
        <v>137</v>
      </c>
      <c r="Q1841" s="86"/>
    </row>
    <row r="1842" spans="1:17" ht="15.75" x14ac:dyDescent="0.25">
      <c r="A1842" s="34" t="s">
        <v>216</v>
      </c>
      <c r="B1842" s="12" t="str">
        <f t="shared" si="100"/>
        <v>ConakryBarcelona40</v>
      </c>
      <c r="C1842" s="13" t="str">
        <f>VLOOKUP(D1842,[1]equiv!$A:$B,2,FALSE)</f>
        <v>GUI</v>
      </c>
      <c r="D1842" s="81" t="s">
        <v>120</v>
      </c>
      <c r="E1842" s="85" t="s">
        <v>23</v>
      </c>
      <c r="F1842" s="83">
        <v>40</v>
      </c>
      <c r="G1842" s="12">
        <v>1448</v>
      </c>
      <c r="H1842" s="32" t="s">
        <v>47</v>
      </c>
      <c r="I1842" s="12" t="s">
        <v>20</v>
      </c>
      <c r="J1842" s="46">
        <v>0</v>
      </c>
      <c r="K1842" s="45">
        <f t="shared" si="102"/>
        <v>1448</v>
      </c>
      <c r="L1842" s="82" t="s">
        <v>153</v>
      </c>
      <c r="M1842" s="88">
        <v>45657</v>
      </c>
      <c r="N1842" s="68">
        <f t="shared" si="101"/>
        <v>0</v>
      </c>
      <c r="O1842" s="87" t="s">
        <v>217</v>
      </c>
      <c r="P1842" s="86" t="s">
        <v>137</v>
      </c>
      <c r="Q1842" s="86"/>
    </row>
    <row r="1843" spans="1:17" ht="15.75" x14ac:dyDescent="0.25">
      <c r="A1843" s="34" t="s">
        <v>216</v>
      </c>
      <c r="B1843" s="12" t="str">
        <f t="shared" si="100"/>
        <v>ConakryHamburg40</v>
      </c>
      <c r="C1843" s="13" t="str">
        <f>VLOOKUP(D1843,[1]equiv!$A:$B,2,FALSE)</f>
        <v>GUI</v>
      </c>
      <c r="D1843" s="81" t="s">
        <v>120</v>
      </c>
      <c r="E1843" s="85" t="s">
        <v>29</v>
      </c>
      <c r="F1843" s="83">
        <v>40</v>
      </c>
      <c r="G1843" s="12">
        <v>1648</v>
      </c>
      <c r="H1843" s="32" t="s">
        <v>47</v>
      </c>
      <c r="I1843" s="12" t="s">
        <v>20</v>
      </c>
      <c r="J1843" s="46">
        <v>0</v>
      </c>
      <c r="K1843" s="45">
        <f t="shared" si="102"/>
        <v>1648</v>
      </c>
      <c r="L1843" s="82" t="s">
        <v>196</v>
      </c>
      <c r="M1843" s="88">
        <v>45657</v>
      </c>
      <c r="N1843" s="68">
        <f t="shared" si="101"/>
        <v>0</v>
      </c>
      <c r="O1843" s="87" t="s">
        <v>217</v>
      </c>
      <c r="P1843" s="86" t="s">
        <v>137</v>
      </c>
      <c r="Q1843" s="86"/>
    </row>
    <row r="1844" spans="1:17" ht="15.75" x14ac:dyDescent="0.25">
      <c r="A1844" s="34" t="s">
        <v>216</v>
      </c>
      <c r="B1844" s="12" t="str">
        <f t="shared" si="100"/>
        <v>ConakryHamburg20</v>
      </c>
      <c r="C1844" s="13" t="str">
        <f>VLOOKUP(D1844,[1]equiv!$A:$B,2,FALSE)</f>
        <v>GUI</v>
      </c>
      <c r="D1844" s="81" t="s">
        <v>120</v>
      </c>
      <c r="E1844" s="85" t="s">
        <v>29</v>
      </c>
      <c r="F1844" s="83">
        <v>20</v>
      </c>
      <c r="G1844" s="12">
        <v>1189</v>
      </c>
      <c r="H1844" s="32" t="s">
        <v>47</v>
      </c>
      <c r="I1844" s="12" t="s">
        <v>20</v>
      </c>
      <c r="J1844" s="46">
        <v>0</v>
      </c>
      <c r="K1844" s="45">
        <f t="shared" si="102"/>
        <v>1189</v>
      </c>
      <c r="L1844" s="82" t="s">
        <v>196</v>
      </c>
      <c r="M1844" s="88">
        <v>45657</v>
      </c>
      <c r="N1844" s="68">
        <f t="shared" si="101"/>
        <v>0</v>
      </c>
      <c r="O1844" s="87" t="s">
        <v>217</v>
      </c>
      <c r="P1844" s="86" t="s">
        <v>137</v>
      </c>
      <c r="Q1844" s="86"/>
    </row>
    <row r="1845" spans="1:17" ht="15.75" x14ac:dyDescent="0.25">
      <c r="A1845" s="34" t="s">
        <v>216</v>
      </c>
      <c r="B1845" s="12" t="str">
        <f t="shared" si="100"/>
        <v>ConakryJakarta40</v>
      </c>
      <c r="C1845" s="13" t="str">
        <f>VLOOKUP(D1845,[1]equiv!$A:$B,2,FALSE)</f>
        <v>GUI</v>
      </c>
      <c r="D1845" s="81" t="s">
        <v>120</v>
      </c>
      <c r="E1845" s="85" t="s">
        <v>114</v>
      </c>
      <c r="F1845" s="83">
        <v>40</v>
      </c>
      <c r="G1845" s="12">
        <v>1554</v>
      </c>
      <c r="H1845" s="32" t="s">
        <v>47</v>
      </c>
      <c r="I1845" s="12" t="s">
        <v>32</v>
      </c>
      <c r="J1845" s="46">
        <v>0</v>
      </c>
      <c r="K1845" s="45">
        <f t="shared" si="102"/>
        <v>1554</v>
      </c>
      <c r="L1845" s="82" t="s">
        <v>221</v>
      </c>
      <c r="M1845" s="88">
        <v>45657</v>
      </c>
      <c r="N1845" s="68">
        <f t="shared" si="101"/>
        <v>0</v>
      </c>
      <c r="O1845" s="87" t="s">
        <v>217</v>
      </c>
      <c r="P1845" s="86" t="s">
        <v>137</v>
      </c>
      <c r="Q1845" s="86" t="s">
        <v>219</v>
      </c>
    </row>
    <row r="1846" spans="1:17" ht="15.75" x14ac:dyDescent="0.25">
      <c r="A1846" s="34" t="s">
        <v>216</v>
      </c>
      <c r="B1846" s="12" t="str">
        <f t="shared" si="100"/>
        <v>ConakryPasir Gudang20</v>
      </c>
      <c r="C1846" s="13" t="str">
        <f>VLOOKUP(D1846,[1]equiv!$A:$B,2,FALSE)</f>
        <v>GUI</v>
      </c>
      <c r="D1846" s="81" t="s">
        <v>120</v>
      </c>
      <c r="E1846" s="85" t="s">
        <v>38</v>
      </c>
      <c r="F1846" s="83">
        <v>20</v>
      </c>
      <c r="G1846" s="12">
        <v>865</v>
      </c>
      <c r="H1846" s="32" t="s">
        <v>47</v>
      </c>
      <c r="I1846" s="12" t="s">
        <v>32</v>
      </c>
      <c r="J1846" s="46">
        <v>0</v>
      </c>
      <c r="K1846" s="45">
        <f t="shared" si="102"/>
        <v>865</v>
      </c>
      <c r="L1846" s="82" t="s">
        <v>170</v>
      </c>
      <c r="M1846" s="88">
        <v>45657</v>
      </c>
      <c r="N1846" s="68">
        <f t="shared" si="101"/>
        <v>0</v>
      </c>
      <c r="O1846" s="87" t="s">
        <v>217</v>
      </c>
      <c r="P1846" s="86" t="s">
        <v>137</v>
      </c>
      <c r="Q1846" s="86" t="s">
        <v>219</v>
      </c>
    </row>
    <row r="1847" spans="1:17" ht="15.75" x14ac:dyDescent="0.25">
      <c r="A1847" s="34" t="s">
        <v>216</v>
      </c>
      <c r="B1847" s="12" t="str">
        <f t="shared" si="100"/>
        <v>ConakryPasir Gudang40</v>
      </c>
      <c r="C1847" s="13" t="str">
        <f>VLOOKUP(D1847,[1]equiv!$A:$B,2,FALSE)</f>
        <v>GUI</v>
      </c>
      <c r="D1847" s="81" t="s">
        <v>120</v>
      </c>
      <c r="E1847" s="85" t="s">
        <v>38</v>
      </c>
      <c r="F1847" s="83">
        <v>40</v>
      </c>
      <c r="G1847" s="12">
        <v>1165</v>
      </c>
      <c r="H1847" s="32" t="s">
        <v>47</v>
      </c>
      <c r="I1847" s="12" t="s">
        <v>32</v>
      </c>
      <c r="J1847" s="46">
        <v>0</v>
      </c>
      <c r="K1847" s="45">
        <f t="shared" si="102"/>
        <v>1165</v>
      </c>
      <c r="L1847" s="82" t="s">
        <v>170</v>
      </c>
      <c r="M1847" s="88">
        <v>45657</v>
      </c>
      <c r="N1847" s="68">
        <f t="shared" si="101"/>
        <v>0</v>
      </c>
      <c r="O1847" s="87" t="s">
        <v>217</v>
      </c>
      <c r="P1847" s="86" t="s">
        <v>137</v>
      </c>
      <c r="Q1847" s="86" t="s">
        <v>219</v>
      </c>
    </row>
    <row r="1848" spans="1:17" ht="15.75" x14ac:dyDescent="0.25">
      <c r="A1848" s="34" t="s">
        <v>216</v>
      </c>
      <c r="B1848" s="12" t="str">
        <f t="shared" si="100"/>
        <v>ConakryPTP20</v>
      </c>
      <c r="C1848" s="13" t="str">
        <f>VLOOKUP(D1848,[1]equiv!$A:$B,2,FALSE)</f>
        <v>GUI</v>
      </c>
      <c r="D1848" s="81" t="s">
        <v>120</v>
      </c>
      <c r="E1848" s="85" t="s">
        <v>41</v>
      </c>
      <c r="F1848" s="83">
        <v>20</v>
      </c>
      <c r="G1848" s="12">
        <v>865</v>
      </c>
      <c r="H1848" s="32" t="s">
        <v>47</v>
      </c>
      <c r="I1848" s="12" t="s">
        <v>32</v>
      </c>
      <c r="J1848" s="46">
        <v>0</v>
      </c>
      <c r="K1848" s="45">
        <f t="shared" si="102"/>
        <v>865</v>
      </c>
      <c r="L1848" s="82" t="s">
        <v>279</v>
      </c>
      <c r="M1848" s="88">
        <v>45657</v>
      </c>
      <c r="N1848" s="68">
        <f t="shared" si="101"/>
        <v>0</v>
      </c>
      <c r="O1848" s="87" t="s">
        <v>217</v>
      </c>
      <c r="P1848" s="86" t="s">
        <v>137</v>
      </c>
      <c r="Q1848" s="86" t="s">
        <v>219</v>
      </c>
    </row>
    <row r="1849" spans="1:17" ht="15.75" x14ac:dyDescent="0.25">
      <c r="A1849" s="34" t="s">
        <v>216</v>
      </c>
      <c r="B1849" s="12" t="str">
        <f t="shared" si="100"/>
        <v>ConakryPTP40</v>
      </c>
      <c r="C1849" s="13" t="str">
        <f>VLOOKUP(D1849,[1]equiv!$A:$B,2,FALSE)</f>
        <v>GUI</v>
      </c>
      <c r="D1849" s="81" t="s">
        <v>120</v>
      </c>
      <c r="E1849" s="85" t="s">
        <v>41</v>
      </c>
      <c r="F1849" s="83">
        <v>40</v>
      </c>
      <c r="G1849" s="12">
        <v>1165</v>
      </c>
      <c r="H1849" s="32" t="s">
        <v>47</v>
      </c>
      <c r="I1849" s="12" t="s">
        <v>32</v>
      </c>
      <c r="J1849" s="46">
        <v>0</v>
      </c>
      <c r="K1849" s="45">
        <f t="shared" si="102"/>
        <v>1165</v>
      </c>
      <c r="L1849" s="82" t="s">
        <v>279</v>
      </c>
      <c r="M1849" s="88">
        <v>45657</v>
      </c>
      <c r="N1849" s="68">
        <f t="shared" si="101"/>
        <v>0</v>
      </c>
      <c r="O1849" s="87" t="s">
        <v>217</v>
      </c>
      <c r="P1849" s="86" t="s">
        <v>137</v>
      </c>
      <c r="Q1849" s="86" t="s">
        <v>219</v>
      </c>
    </row>
    <row r="1850" spans="1:17" ht="15.75" x14ac:dyDescent="0.25">
      <c r="A1850" s="34" t="s">
        <v>216</v>
      </c>
      <c r="B1850" s="12" t="str">
        <f t="shared" si="100"/>
        <v>ConakrySurabaya40</v>
      </c>
      <c r="C1850" s="13" t="str">
        <f>VLOOKUP(D1850,[1]equiv!$A:$B,2,FALSE)</f>
        <v>GUI</v>
      </c>
      <c r="D1850" s="81" t="s">
        <v>120</v>
      </c>
      <c r="E1850" s="85" t="s">
        <v>40</v>
      </c>
      <c r="F1850" s="83">
        <v>40</v>
      </c>
      <c r="G1850" s="12">
        <v>1554</v>
      </c>
      <c r="H1850" s="32" t="s">
        <v>47</v>
      </c>
      <c r="I1850" s="12" t="s">
        <v>32</v>
      </c>
      <c r="J1850" s="46">
        <v>0</v>
      </c>
      <c r="K1850" s="45">
        <f t="shared" si="102"/>
        <v>1554</v>
      </c>
      <c r="L1850" s="82">
        <v>68</v>
      </c>
      <c r="M1850" s="88">
        <v>45657</v>
      </c>
      <c r="N1850" s="68">
        <f t="shared" si="101"/>
        <v>0</v>
      </c>
      <c r="O1850" s="87" t="s">
        <v>217</v>
      </c>
      <c r="P1850" s="86" t="s">
        <v>137</v>
      </c>
      <c r="Q1850" s="86" t="s">
        <v>219</v>
      </c>
    </row>
    <row r="1851" spans="1:17" ht="15.75" x14ac:dyDescent="0.25">
      <c r="A1851" s="34" t="s">
        <v>216</v>
      </c>
      <c r="B1851" s="12" t="str">
        <f t="shared" si="100"/>
        <v>ConakryTallinn20</v>
      </c>
      <c r="C1851" s="13" t="str">
        <f>VLOOKUP(D1851,[1]equiv!$A:$B,2,FALSE)</f>
        <v>GUI</v>
      </c>
      <c r="D1851" s="81" t="s">
        <v>120</v>
      </c>
      <c r="E1851" s="85" t="s">
        <v>194</v>
      </c>
      <c r="F1851" s="83">
        <v>20</v>
      </c>
      <c r="G1851" s="12">
        <v>1689</v>
      </c>
      <c r="H1851" s="32" t="s">
        <v>47</v>
      </c>
      <c r="I1851" s="12" t="s">
        <v>20</v>
      </c>
      <c r="J1851" s="46">
        <v>0</v>
      </c>
      <c r="K1851" s="45">
        <f t="shared" si="102"/>
        <v>1689</v>
      </c>
      <c r="L1851" s="82" t="s">
        <v>167</v>
      </c>
      <c r="M1851" s="88">
        <v>45657</v>
      </c>
      <c r="N1851" s="68">
        <f t="shared" si="101"/>
        <v>0</v>
      </c>
      <c r="O1851" s="87" t="s">
        <v>217</v>
      </c>
      <c r="P1851" s="86" t="s">
        <v>137</v>
      </c>
      <c r="Q1851" s="86" t="s">
        <v>273</v>
      </c>
    </row>
    <row r="1852" spans="1:17" ht="15.75" x14ac:dyDescent="0.25">
      <c r="A1852" s="34" t="s">
        <v>216</v>
      </c>
      <c r="B1852" s="12" t="str">
        <f t="shared" si="100"/>
        <v>ConakryTallinn40</v>
      </c>
      <c r="C1852" s="13" t="str">
        <f>VLOOKUP(D1852,[1]equiv!$A:$B,2,FALSE)</f>
        <v>GUI</v>
      </c>
      <c r="D1852" s="81" t="s">
        <v>120</v>
      </c>
      <c r="E1852" s="85" t="s">
        <v>194</v>
      </c>
      <c r="F1852" s="83">
        <v>40</v>
      </c>
      <c r="G1852" s="12">
        <v>2098</v>
      </c>
      <c r="H1852" s="32" t="s">
        <v>47</v>
      </c>
      <c r="I1852" s="12" t="s">
        <v>20</v>
      </c>
      <c r="J1852" s="46">
        <v>0</v>
      </c>
      <c r="K1852" s="45">
        <f t="shared" si="102"/>
        <v>2098</v>
      </c>
      <c r="L1852" s="82" t="s">
        <v>167</v>
      </c>
      <c r="M1852" s="88">
        <v>45657</v>
      </c>
      <c r="N1852" s="68">
        <f t="shared" si="101"/>
        <v>0</v>
      </c>
      <c r="O1852" s="87" t="s">
        <v>217</v>
      </c>
      <c r="P1852" s="86" t="s">
        <v>137</v>
      </c>
      <c r="Q1852" s="86" t="s">
        <v>273</v>
      </c>
    </row>
    <row r="1853" spans="1:17" ht="15.75" x14ac:dyDescent="0.25">
      <c r="A1853" s="34" t="s">
        <v>216</v>
      </c>
      <c r="B1853" s="12" t="str">
        <f t="shared" si="100"/>
        <v>ConakryValencia20</v>
      </c>
      <c r="C1853" s="13" t="str">
        <f>VLOOKUP(D1853,[1]equiv!$A:$B,2,FALSE)</f>
        <v>GUI</v>
      </c>
      <c r="D1853" s="81" t="s">
        <v>120</v>
      </c>
      <c r="E1853" s="85" t="s">
        <v>35</v>
      </c>
      <c r="F1853" s="83">
        <v>20</v>
      </c>
      <c r="G1853" s="12">
        <v>1039</v>
      </c>
      <c r="H1853" s="32" t="s">
        <v>47</v>
      </c>
      <c r="I1853" s="12" t="s">
        <v>20</v>
      </c>
      <c r="J1853" s="46">
        <v>0</v>
      </c>
      <c r="K1853" s="45">
        <f t="shared" si="102"/>
        <v>1039</v>
      </c>
      <c r="L1853" s="82" t="s">
        <v>173</v>
      </c>
      <c r="M1853" s="88">
        <v>45657</v>
      </c>
      <c r="N1853" s="68">
        <f t="shared" si="101"/>
        <v>0</v>
      </c>
      <c r="O1853" s="87" t="s">
        <v>217</v>
      </c>
      <c r="P1853" s="86" t="s">
        <v>137</v>
      </c>
      <c r="Q1853" s="86"/>
    </row>
    <row r="1854" spans="1:17" ht="15.75" x14ac:dyDescent="0.25">
      <c r="A1854" s="34" t="s">
        <v>216</v>
      </c>
      <c r="B1854" s="12" t="str">
        <f t="shared" si="100"/>
        <v>ConakryValencia40</v>
      </c>
      <c r="C1854" s="13" t="str">
        <f>VLOOKUP(D1854,[1]equiv!$A:$B,2,FALSE)</f>
        <v>GUI</v>
      </c>
      <c r="D1854" s="81" t="s">
        <v>120</v>
      </c>
      <c r="E1854" s="85" t="s">
        <v>35</v>
      </c>
      <c r="F1854" s="83">
        <v>40</v>
      </c>
      <c r="G1854" s="12">
        <v>1448</v>
      </c>
      <c r="H1854" s="32" t="s">
        <v>47</v>
      </c>
      <c r="I1854" s="12" t="s">
        <v>20</v>
      </c>
      <c r="J1854" s="46">
        <v>0</v>
      </c>
      <c r="K1854" s="45">
        <f t="shared" si="102"/>
        <v>1448</v>
      </c>
      <c r="L1854" s="82" t="s">
        <v>173</v>
      </c>
      <c r="M1854" s="88">
        <v>45657</v>
      </c>
      <c r="N1854" s="68">
        <f t="shared" si="101"/>
        <v>0</v>
      </c>
      <c r="O1854" s="87" t="s">
        <v>217</v>
      </c>
      <c r="P1854" s="86" t="s">
        <v>137</v>
      </c>
      <c r="Q1854" s="86"/>
    </row>
    <row r="1855" spans="1:17" ht="15.75" x14ac:dyDescent="0.25">
      <c r="A1855" s="34" t="s">
        <v>216</v>
      </c>
      <c r="B1855" s="12" t="str">
        <f t="shared" si="100"/>
        <v>Diego SuarezAmsterdam20</v>
      </c>
      <c r="C1855" s="13" t="str">
        <f>VLOOKUP(D1855,[1]equiv!$A:$B,2,FALSE)</f>
        <v>MAD</v>
      </c>
      <c r="D1855" s="81" t="s">
        <v>280</v>
      </c>
      <c r="E1855" s="85" t="s">
        <v>25</v>
      </c>
      <c r="F1855" s="83">
        <v>20</v>
      </c>
      <c r="G1855" s="12">
        <v>3038</v>
      </c>
      <c r="H1855" s="32" t="s">
        <v>47</v>
      </c>
      <c r="I1855" s="12" t="s">
        <v>32</v>
      </c>
      <c r="J1855" s="46">
        <v>0</v>
      </c>
      <c r="K1855" s="45">
        <f t="shared" si="102"/>
        <v>3038</v>
      </c>
      <c r="L1855" s="82" t="s">
        <v>232</v>
      </c>
      <c r="M1855" s="84">
        <v>45657</v>
      </c>
      <c r="N1855" s="68">
        <f t="shared" si="101"/>
        <v>0</v>
      </c>
      <c r="O1855" s="87" t="s">
        <v>217</v>
      </c>
      <c r="P1855" s="86" t="s">
        <v>276</v>
      </c>
      <c r="Q1855" s="86" t="s">
        <v>163</v>
      </c>
    </row>
    <row r="1856" spans="1:17" ht="15.75" x14ac:dyDescent="0.25">
      <c r="A1856" s="34" t="s">
        <v>216</v>
      </c>
      <c r="B1856" s="12" t="str">
        <f t="shared" si="100"/>
        <v>Diego SuarezAmsterdam40</v>
      </c>
      <c r="C1856" s="13" t="str">
        <f>VLOOKUP(D1856,[1]equiv!$A:$B,2,FALSE)</f>
        <v>MAD</v>
      </c>
      <c r="D1856" s="81" t="s">
        <v>280</v>
      </c>
      <c r="E1856" s="85" t="s">
        <v>25</v>
      </c>
      <c r="F1856" s="83">
        <v>40</v>
      </c>
      <c r="G1856" s="12">
        <v>5771</v>
      </c>
      <c r="H1856" s="32" t="s">
        <v>47</v>
      </c>
      <c r="I1856" s="12" t="s">
        <v>32</v>
      </c>
      <c r="J1856" s="46">
        <v>0</v>
      </c>
      <c r="K1856" s="45">
        <f t="shared" si="102"/>
        <v>5771</v>
      </c>
      <c r="L1856" s="82" t="s">
        <v>232</v>
      </c>
      <c r="M1856" s="84">
        <v>45657</v>
      </c>
      <c r="N1856" s="68">
        <f t="shared" si="101"/>
        <v>0</v>
      </c>
      <c r="O1856" s="87" t="s">
        <v>217</v>
      </c>
      <c r="P1856" s="86" t="s">
        <v>281</v>
      </c>
      <c r="Q1856" s="86" t="s">
        <v>163</v>
      </c>
    </row>
    <row r="1857" spans="1:17" ht="15.75" x14ac:dyDescent="0.25">
      <c r="A1857" s="34" t="s">
        <v>216</v>
      </c>
      <c r="B1857" s="12" t="str">
        <f t="shared" si="100"/>
        <v>Diego SuarezAntwerp20</v>
      </c>
      <c r="C1857" s="13" t="str">
        <f>VLOOKUP(D1857,[1]equiv!$A:$B,2,FALSE)</f>
        <v>MAD</v>
      </c>
      <c r="D1857" s="81" t="s">
        <v>280</v>
      </c>
      <c r="E1857" s="85" t="s">
        <v>19</v>
      </c>
      <c r="F1857" s="83">
        <v>20</v>
      </c>
      <c r="G1857" s="12">
        <v>2788</v>
      </c>
      <c r="H1857" s="32" t="s">
        <v>47</v>
      </c>
      <c r="I1857" s="12" t="s">
        <v>32</v>
      </c>
      <c r="J1857" s="46">
        <v>0</v>
      </c>
      <c r="K1857" s="45">
        <f t="shared" si="102"/>
        <v>2788</v>
      </c>
      <c r="L1857" s="82" t="s">
        <v>234</v>
      </c>
      <c r="M1857" s="84">
        <v>45657</v>
      </c>
      <c r="N1857" s="68">
        <f t="shared" si="101"/>
        <v>0</v>
      </c>
      <c r="O1857" s="87" t="s">
        <v>217</v>
      </c>
      <c r="P1857" s="86" t="s">
        <v>276</v>
      </c>
      <c r="Q1857" s="86" t="s">
        <v>282</v>
      </c>
    </row>
    <row r="1858" spans="1:17" ht="15.75" x14ac:dyDescent="0.25">
      <c r="A1858" s="34" t="s">
        <v>216</v>
      </c>
      <c r="B1858" s="12" t="str">
        <f t="shared" si="100"/>
        <v>Diego SuarezAntwerp40</v>
      </c>
      <c r="C1858" s="13" t="str">
        <f>VLOOKUP(D1858,[1]equiv!$A:$B,2,FALSE)</f>
        <v>MAD</v>
      </c>
      <c r="D1858" s="81" t="s">
        <v>280</v>
      </c>
      <c r="E1858" s="85" t="s">
        <v>19</v>
      </c>
      <c r="F1858" s="83">
        <v>40</v>
      </c>
      <c r="G1858" s="12">
        <v>5461</v>
      </c>
      <c r="H1858" s="32" t="s">
        <v>47</v>
      </c>
      <c r="I1858" s="12" t="s">
        <v>32</v>
      </c>
      <c r="J1858" s="46">
        <v>0</v>
      </c>
      <c r="K1858" s="45">
        <f t="shared" si="102"/>
        <v>5461</v>
      </c>
      <c r="L1858" s="82" t="s">
        <v>234</v>
      </c>
      <c r="M1858" s="84">
        <v>45657</v>
      </c>
      <c r="N1858" s="68">
        <f t="shared" si="101"/>
        <v>0</v>
      </c>
      <c r="O1858" s="87" t="s">
        <v>217</v>
      </c>
      <c r="P1858" s="86" t="s">
        <v>276</v>
      </c>
      <c r="Q1858" s="86" t="s">
        <v>282</v>
      </c>
    </row>
    <row r="1859" spans="1:17" ht="15.75" x14ac:dyDescent="0.25">
      <c r="A1859" s="34" t="s">
        <v>216</v>
      </c>
      <c r="B1859" s="12" t="str">
        <f t="shared" si="100"/>
        <v>Diego SuarezBarcelona20</v>
      </c>
      <c r="C1859" s="13" t="str">
        <f>VLOOKUP(D1859,[1]equiv!$A:$B,2,FALSE)</f>
        <v>MAD</v>
      </c>
      <c r="D1859" s="81" t="s">
        <v>280</v>
      </c>
      <c r="E1859" s="85" t="s">
        <v>23</v>
      </c>
      <c r="F1859" s="83">
        <v>20</v>
      </c>
      <c r="G1859" s="12">
        <v>3338</v>
      </c>
      <c r="H1859" s="32" t="s">
        <v>47</v>
      </c>
      <c r="I1859" s="12" t="s">
        <v>32</v>
      </c>
      <c r="J1859" s="46">
        <v>0</v>
      </c>
      <c r="K1859" s="45">
        <f t="shared" si="102"/>
        <v>3338</v>
      </c>
      <c r="L1859" s="82" t="s">
        <v>232</v>
      </c>
      <c r="M1859" s="84">
        <v>45657</v>
      </c>
      <c r="N1859" s="68">
        <f t="shared" si="101"/>
        <v>0</v>
      </c>
      <c r="O1859" s="87" t="s">
        <v>217</v>
      </c>
      <c r="P1859" s="86" t="s">
        <v>276</v>
      </c>
      <c r="Q1859" s="86" t="s">
        <v>282</v>
      </c>
    </row>
    <row r="1860" spans="1:17" ht="15.75" x14ac:dyDescent="0.25">
      <c r="A1860" s="34" t="s">
        <v>216</v>
      </c>
      <c r="B1860" s="12" t="str">
        <f t="shared" si="100"/>
        <v>Diego SuarezBarcelona40</v>
      </c>
      <c r="C1860" s="13" t="str">
        <f>VLOOKUP(D1860,[1]equiv!$A:$B,2,FALSE)</f>
        <v>MAD</v>
      </c>
      <c r="D1860" s="81" t="s">
        <v>280</v>
      </c>
      <c r="E1860" s="85" t="s">
        <v>23</v>
      </c>
      <c r="F1860" s="83">
        <v>40</v>
      </c>
      <c r="G1860" s="12">
        <v>5911</v>
      </c>
      <c r="H1860" s="32" t="s">
        <v>47</v>
      </c>
      <c r="I1860" s="12" t="s">
        <v>32</v>
      </c>
      <c r="J1860" s="46">
        <v>0</v>
      </c>
      <c r="K1860" s="45">
        <f t="shared" si="102"/>
        <v>5911</v>
      </c>
      <c r="L1860" s="82" t="s">
        <v>232</v>
      </c>
      <c r="M1860" s="84">
        <v>45657</v>
      </c>
      <c r="N1860" s="68">
        <f t="shared" si="101"/>
        <v>0</v>
      </c>
      <c r="O1860" s="87" t="s">
        <v>217</v>
      </c>
      <c r="P1860" s="86" t="s">
        <v>276</v>
      </c>
      <c r="Q1860" s="86" t="s">
        <v>282</v>
      </c>
    </row>
    <row r="1861" spans="1:17" ht="15.75" x14ac:dyDescent="0.25">
      <c r="A1861" s="34" t="s">
        <v>216</v>
      </c>
      <c r="B1861" s="12" t="str">
        <f t="shared" si="100"/>
        <v>Diego SuarezHamburg20</v>
      </c>
      <c r="C1861" s="13" t="str">
        <f>VLOOKUP(D1861,[1]equiv!$A:$B,2,FALSE)</f>
        <v>MAD</v>
      </c>
      <c r="D1861" s="81" t="s">
        <v>280</v>
      </c>
      <c r="E1861" s="85" t="s">
        <v>29</v>
      </c>
      <c r="F1861" s="83">
        <v>20</v>
      </c>
      <c r="G1861" s="12">
        <v>3188</v>
      </c>
      <c r="H1861" s="32" t="s">
        <v>47</v>
      </c>
      <c r="I1861" s="12" t="s">
        <v>32</v>
      </c>
      <c r="J1861" s="46">
        <v>0</v>
      </c>
      <c r="K1861" s="45">
        <f t="shared" si="102"/>
        <v>3188</v>
      </c>
      <c r="L1861" s="82" t="s">
        <v>224</v>
      </c>
      <c r="M1861" s="84">
        <v>45657</v>
      </c>
      <c r="N1861" s="68">
        <f t="shared" si="101"/>
        <v>0</v>
      </c>
      <c r="O1861" s="87" t="s">
        <v>217</v>
      </c>
      <c r="P1861" s="86" t="s">
        <v>276</v>
      </c>
      <c r="Q1861" s="86" t="s">
        <v>163</v>
      </c>
    </row>
    <row r="1862" spans="1:17" ht="15.75" x14ac:dyDescent="0.25">
      <c r="A1862" s="34" t="s">
        <v>216</v>
      </c>
      <c r="B1862" s="12" t="str">
        <f t="shared" si="100"/>
        <v>Diego SuarezHamburg40</v>
      </c>
      <c r="C1862" s="13" t="str">
        <f>VLOOKUP(D1862,[1]equiv!$A:$B,2,FALSE)</f>
        <v>MAD</v>
      </c>
      <c r="D1862" s="81" t="s">
        <v>280</v>
      </c>
      <c r="E1862" s="85" t="s">
        <v>29</v>
      </c>
      <c r="F1862" s="83">
        <v>40</v>
      </c>
      <c r="G1862" s="12">
        <v>5861</v>
      </c>
      <c r="H1862" s="32" t="s">
        <v>47</v>
      </c>
      <c r="I1862" s="12" t="s">
        <v>32</v>
      </c>
      <c r="J1862" s="46">
        <v>0</v>
      </c>
      <c r="K1862" s="45">
        <f t="shared" si="102"/>
        <v>5861</v>
      </c>
      <c r="L1862" s="82" t="s">
        <v>224</v>
      </c>
      <c r="M1862" s="84">
        <v>45657</v>
      </c>
      <c r="N1862" s="68">
        <f t="shared" si="101"/>
        <v>0</v>
      </c>
      <c r="O1862" s="87" t="s">
        <v>217</v>
      </c>
      <c r="P1862" s="86" t="s">
        <v>276</v>
      </c>
      <c r="Q1862" s="86" t="s">
        <v>163</v>
      </c>
    </row>
    <row r="1863" spans="1:17" ht="15.75" x14ac:dyDescent="0.25">
      <c r="A1863" s="34" t="s">
        <v>216</v>
      </c>
      <c r="B1863" s="12" t="str">
        <f t="shared" si="100"/>
        <v>DoualaAmsterdam20</v>
      </c>
      <c r="C1863" s="13" t="str">
        <f>VLOOKUP(D1863,[1]equiv!$A:$B,2,FALSE)</f>
        <v>CAM</v>
      </c>
      <c r="D1863" s="81" t="s">
        <v>230</v>
      </c>
      <c r="E1863" s="85" t="s">
        <v>25</v>
      </c>
      <c r="F1863" s="83">
        <v>20</v>
      </c>
      <c r="G1863" s="12">
        <v>1209</v>
      </c>
      <c r="H1863" s="32" t="s">
        <v>47</v>
      </c>
      <c r="I1863" s="12" t="s">
        <v>20</v>
      </c>
      <c r="J1863" s="46">
        <v>0</v>
      </c>
      <c r="K1863" s="45">
        <f t="shared" si="102"/>
        <v>1209</v>
      </c>
      <c r="L1863" s="82" t="s">
        <v>213</v>
      </c>
      <c r="M1863" s="84">
        <v>45657</v>
      </c>
      <c r="N1863" s="68">
        <f t="shared" si="101"/>
        <v>0</v>
      </c>
      <c r="O1863" s="87" t="s">
        <v>217</v>
      </c>
      <c r="P1863" s="86" t="s">
        <v>137</v>
      </c>
      <c r="Q1863" s="86" t="s">
        <v>218</v>
      </c>
    </row>
    <row r="1864" spans="1:17" ht="15.75" x14ac:dyDescent="0.25">
      <c r="A1864" s="34" t="s">
        <v>216</v>
      </c>
      <c r="B1864" s="12" t="str">
        <f t="shared" si="100"/>
        <v>DoualaAmsterdam40</v>
      </c>
      <c r="C1864" s="13" t="str">
        <f>VLOOKUP(D1864,[1]equiv!$A:$B,2,FALSE)</f>
        <v>CAM</v>
      </c>
      <c r="D1864" s="81" t="s">
        <v>230</v>
      </c>
      <c r="E1864" s="85" t="s">
        <v>25</v>
      </c>
      <c r="F1864" s="83">
        <v>40</v>
      </c>
      <c r="G1864" s="12">
        <v>1903</v>
      </c>
      <c r="H1864" s="32" t="s">
        <v>47</v>
      </c>
      <c r="I1864" s="12" t="s">
        <v>20</v>
      </c>
      <c r="J1864" s="46">
        <v>0</v>
      </c>
      <c r="K1864" s="45">
        <f t="shared" si="102"/>
        <v>1903</v>
      </c>
      <c r="L1864" s="82" t="s">
        <v>213</v>
      </c>
      <c r="M1864" s="84">
        <v>45657</v>
      </c>
      <c r="N1864" s="68">
        <f t="shared" si="101"/>
        <v>0</v>
      </c>
      <c r="O1864" s="87" t="s">
        <v>217</v>
      </c>
      <c r="P1864" s="86" t="s">
        <v>137</v>
      </c>
      <c r="Q1864" s="86" t="s">
        <v>138</v>
      </c>
    </row>
    <row r="1865" spans="1:17" ht="15.75" x14ac:dyDescent="0.25">
      <c r="A1865" s="34" t="s">
        <v>216</v>
      </c>
      <c r="B1865" s="12" t="str">
        <f t="shared" si="100"/>
        <v>DoualaAntwerp20</v>
      </c>
      <c r="C1865" s="13" t="str">
        <f>VLOOKUP(D1865,[1]equiv!$A:$B,2,FALSE)</f>
        <v>CAM</v>
      </c>
      <c r="D1865" s="81" t="s">
        <v>230</v>
      </c>
      <c r="E1865" s="85" t="s">
        <v>19</v>
      </c>
      <c r="F1865" s="83">
        <v>20</v>
      </c>
      <c r="G1865" s="12">
        <v>759</v>
      </c>
      <c r="H1865" s="32" t="s">
        <v>47</v>
      </c>
      <c r="I1865" s="12" t="s">
        <v>20</v>
      </c>
      <c r="J1865" s="46">
        <v>0</v>
      </c>
      <c r="K1865" s="45">
        <f t="shared" si="102"/>
        <v>759</v>
      </c>
      <c r="L1865" s="82" t="s">
        <v>213</v>
      </c>
      <c r="M1865" s="84">
        <v>45657</v>
      </c>
      <c r="N1865" s="68">
        <f t="shared" si="101"/>
        <v>0</v>
      </c>
      <c r="O1865" s="87" t="s">
        <v>217</v>
      </c>
      <c r="P1865" s="86" t="s">
        <v>137</v>
      </c>
      <c r="Q1865" s="86" t="s">
        <v>219</v>
      </c>
    </row>
    <row r="1866" spans="1:17" ht="15.75" x14ac:dyDescent="0.25">
      <c r="A1866" s="34" t="s">
        <v>216</v>
      </c>
      <c r="B1866" s="12" t="str">
        <f t="shared" si="100"/>
        <v>DoualaAntwerp40</v>
      </c>
      <c r="C1866" s="13" t="str">
        <f>VLOOKUP(D1866,[1]equiv!$A:$B,2,FALSE)</f>
        <v>CAM</v>
      </c>
      <c r="D1866" s="81" t="s">
        <v>230</v>
      </c>
      <c r="E1866" s="85" t="s">
        <v>19</v>
      </c>
      <c r="F1866" s="83">
        <v>40</v>
      </c>
      <c r="G1866" s="12">
        <v>1203</v>
      </c>
      <c r="H1866" s="32" t="s">
        <v>47</v>
      </c>
      <c r="I1866" s="12" t="s">
        <v>20</v>
      </c>
      <c r="J1866" s="46">
        <v>0</v>
      </c>
      <c r="K1866" s="45">
        <f t="shared" si="102"/>
        <v>1203</v>
      </c>
      <c r="L1866" s="82" t="s">
        <v>213</v>
      </c>
      <c r="M1866" s="84">
        <v>45657</v>
      </c>
      <c r="N1866" s="68">
        <f t="shared" si="101"/>
        <v>0</v>
      </c>
      <c r="O1866" s="87" t="s">
        <v>217</v>
      </c>
      <c r="P1866" s="86" t="s">
        <v>137</v>
      </c>
      <c r="Q1866" s="86" t="s">
        <v>219</v>
      </c>
    </row>
    <row r="1867" spans="1:17" ht="15.75" x14ac:dyDescent="0.25">
      <c r="A1867" s="34" t="s">
        <v>216</v>
      </c>
      <c r="B1867" s="12" t="str">
        <f t="shared" si="100"/>
        <v>DoualaBarcelona20</v>
      </c>
      <c r="C1867" s="13" t="str">
        <f>VLOOKUP(D1867,[1]equiv!$A:$B,2,FALSE)</f>
        <v>CAM</v>
      </c>
      <c r="D1867" s="81" t="s">
        <v>230</v>
      </c>
      <c r="E1867" s="85" t="s">
        <v>23</v>
      </c>
      <c r="F1867" s="83">
        <v>20</v>
      </c>
      <c r="G1867" s="12">
        <v>1034</v>
      </c>
      <c r="H1867" s="32" t="s">
        <v>47</v>
      </c>
      <c r="I1867" s="12" t="s">
        <v>20</v>
      </c>
      <c r="J1867" s="46">
        <v>0</v>
      </c>
      <c r="K1867" s="45">
        <f t="shared" si="102"/>
        <v>1034</v>
      </c>
      <c r="L1867" s="82" t="s">
        <v>208</v>
      </c>
      <c r="M1867" s="84">
        <v>45657</v>
      </c>
      <c r="N1867" s="68">
        <f t="shared" si="101"/>
        <v>0</v>
      </c>
      <c r="O1867" s="87" t="s">
        <v>217</v>
      </c>
      <c r="P1867" s="86" t="s">
        <v>137</v>
      </c>
      <c r="Q1867" s="86" t="s">
        <v>188</v>
      </c>
    </row>
    <row r="1868" spans="1:17" ht="15.75" x14ac:dyDescent="0.25">
      <c r="A1868" s="34" t="s">
        <v>216</v>
      </c>
      <c r="B1868" s="12" t="str">
        <f t="shared" si="100"/>
        <v>DoualaBarcelona40</v>
      </c>
      <c r="C1868" s="13" t="str">
        <f>VLOOKUP(D1868,[1]equiv!$A:$B,2,FALSE)</f>
        <v>CAM</v>
      </c>
      <c r="D1868" s="81" t="s">
        <v>230</v>
      </c>
      <c r="E1868" s="85" t="s">
        <v>23</v>
      </c>
      <c r="F1868" s="83">
        <v>40</v>
      </c>
      <c r="G1868" s="12">
        <v>1603</v>
      </c>
      <c r="H1868" s="32" t="s">
        <v>47</v>
      </c>
      <c r="I1868" s="12" t="s">
        <v>20</v>
      </c>
      <c r="J1868" s="46">
        <v>0</v>
      </c>
      <c r="K1868" s="45">
        <f t="shared" si="102"/>
        <v>1603</v>
      </c>
      <c r="L1868" s="82" t="s">
        <v>208</v>
      </c>
      <c r="M1868" s="84">
        <v>45657</v>
      </c>
      <c r="N1868" s="68">
        <f t="shared" si="101"/>
        <v>0</v>
      </c>
      <c r="O1868" s="87" t="s">
        <v>217</v>
      </c>
      <c r="P1868" s="86" t="s">
        <v>137</v>
      </c>
      <c r="Q1868" s="86" t="s">
        <v>188</v>
      </c>
    </row>
    <row r="1869" spans="1:17" ht="15.75" x14ac:dyDescent="0.25">
      <c r="A1869" s="34" t="s">
        <v>216</v>
      </c>
      <c r="B1869" s="12" t="str">
        <f t="shared" si="100"/>
        <v>DoualaGenoa40</v>
      </c>
      <c r="C1869" s="13" t="str">
        <f>VLOOKUP(D1869,[1]equiv!$A:$B,2,FALSE)</f>
        <v>CAM</v>
      </c>
      <c r="D1869" s="81" t="s">
        <v>230</v>
      </c>
      <c r="E1869" s="85" t="s">
        <v>61</v>
      </c>
      <c r="F1869" s="83">
        <v>40</v>
      </c>
      <c r="G1869" s="12">
        <v>1203</v>
      </c>
      <c r="H1869" s="32" t="s">
        <v>47</v>
      </c>
      <c r="I1869" s="12" t="s">
        <v>20</v>
      </c>
      <c r="J1869" s="46">
        <v>0</v>
      </c>
      <c r="K1869" s="45">
        <f t="shared" si="102"/>
        <v>1203</v>
      </c>
      <c r="L1869" s="82" t="s">
        <v>191</v>
      </c>
      <c r="M1869" s="84">
        <v>45657</v>
      </c>
      <c r="N1869" s="68">
        <f t="shared" si="101"/>
        <v>0</v>
      </c>
      <c r="O1869" s="87" t="s">
        <v>217</v>
      </c>
      <c r="P1869" s="86" t="s">
        <v>177</v>
      </c>
      <c r="Q1869" s="86"/>
    </row>
    <row r="1870" spans="1:17" ht="15.75" x14ac:dyDescent="0.25">
      <c r="A1870" s="34" t="s">
        <v>216</v>
      </c>
      <c r="B1870" s="12" t="str">
        <f t="shared" si="100"/>
        <v>DoualaGenoa20</v>
      </c>
      <c r="C1870" s="13" t="str">
        <f>VLOOKUP(D1870,[1]equiv!$A:$B,2,FALSE)</f>
        <v>CAM</v>
      </c>
      <c r="D1870" s="81" t="s">
        <v>230</v>
      </c>
      <c r="E1870" s="85" t="s">
        <v>61</v>
      </c>
      <c r="F1870" s="83">
        <v>20</v>
      </c>
      <c r="G1870" s="12">
        <v>734</v>
      </c>
      <c r="H1870" s="32" t="s">
        <v>47</v>
      </c>
      <c r="I1870" s="12" t="s">
        <v>20</v>
      </c>
      <c r="J1870" s="46">
        <v>0</v>
      </c>
      <c r="K1870" s="45">
        <f t="shared" si="102"/>
        <v>734</v>
      </c>
      <c r="L1870" s="82" t="s">
        <v>191</v>
      </c>
      <c r="M1870" s="84">
        <v>45657</v>
      </c>
      <c r="N1870" s="68">
        <f t="shared" si="101"/>
        <v>0</v>
      </c>
      <c r="O1870" s="87" t="s">
        <v>217</v>
      </c>
      <c r="P1870" s="86" t="s">
        <v>177</v>
      </c>
      <c r="Q1870" s="86"/>
    </row>
    <row r="1871" spans="1:17" ht="15.75" x14ac:dyDescent="0.25">
      <c r="A1871" s="34" t="s">
        <v>216</v>
      </c>
      <c r="B1871" s="12" t="str">
        <f t="shared" si="100"/>
        <v>DoualaHamburg20</v>
      </c>
      <c r="C1871" s="13" t="str">
        <f>VLOOKUP(D1871,[1]equiv!$A:$B,2,FALSE)</f>
        <v>CAM</v>
      </c>
      <c r="D1871" s="81" t="s">
        <v>230</v>
      </c>
      <c r="E1871" s="85" t="s">
        <v>29</v>
      </c>
      <c r="F1871" s="83">
        <v>20</v>
      </c>
      <c r="G1871" s="12">
        <v>1134</v>
      </c>
      <c r="H1871" s="32" t="s">
        <v>47</v>
      </c>
      <c r="I1871" s="12" t="s">
        <v>20</v>
      </c>
      <c r="J1871" s="46">
        <v>0</v>
      </c>
      <c r="K1871" s="45">
        <f t="shared" si="102"/>
        <v>1134</v>
      </c>
      <c r="L1871" s="82" t="s">
        <v>196</v>
      </c>
      <c r="M1871" s="84">
        <v>45657</v>
      </c>
      <c r="N1871" s="68">
        <f t="shared" si="101"/>
        <v>0</v>
      </c>
      <c r="O1871" s="87" t="s">
        <v>217</v>
      </c>
      <c r="P1871" s="86" t="s">
        <v>137</v>
      </c>
      <c r="Q1871" s="86" t="s">
        <v>248</v>
      </c>
    </row>
    <row r="1872" spans="1:17" ht="15.75" x14ac:dyDescent="0.25">
      <c r="A1872" s="34" t="s">
        <v>216</v>
      </c>
      <c r="B1872" s="12" t="str">
        <f t="shared" si="100"/>
        <v>DoualaHamburg40</v>
      </c>
      <c r="C1872" s="13" t="str">
        <f>VLOOKUP(D1872,[1]equiv!$A:$B,2,FALSE)</f>
        <v>CAM</v>
      </c>
      <c r="D1872" s="81" t="s">
        <v>230</v>
      </c>
      <c r="E1872" s="85" t="s">
        <v>29</v>
      </c>
      <c r="F1872" s="83">
        <v>40</v>
      </c>
      <c r="G1872" s="12">
        <v>1753</v>
      </c>
      <c r="H1872" s="32" t="s">
        <v>47</v>
      </c>
      <c r="I1872" s="12" t="s">
        <v>20</v>
      </c>
      <c r="J1872" s="46">
        <v>0</v>
      </c>
      <c r="K1872" s="45">
        <f t="shared" si="102"/>
        <v>1753</v>
      </c>
      <c r="L1872" s="82" t="s">
        <v>196</v>
      </c>
      <c r="M1872" s="84">
        <v>45657</v>
      </c>
      <c r="N1872" s="68">
        <f t="shared" si="101"/>
        <v>0</v>
      </c>
      <c r="O1872" s="87" t="s">
        <v>217</v>
      </c>
      <c r="P1872" s="86" t="s">
        <v>137</v>
      </c>
      <c r="Q1872" s="86" t="s">
        <v>248</v>
      </c>
    </row>
    <row r="1873" spans="1:17" ht="15.75" x14ac:dyDescent="0.25">
      <c r="A1873" s="34" t="s">
        <v>216</v>
      </c>
      <c r="B1873" s="12" t="str">
        <f t="shared" si="100"/>
        <v>DoualaJakarta20</v>
      </c>
      <c r="C1873" s="13" t="str">
        <f>VLOOKUP(D1873,[1]equiv!$A:$B,2,FALSE)</f>
        <v>CAM</v>
      </c>
      <c r="D1873" s="81" t="s">
        <v>230</v>
      </c>
      <c r="E1873" s="85" t="s">
        <v>114</v>
      </c>
      <c r="F1873" s="83">
        <v>20</v>
      </c>
      <c r="G1873" s="12">
        <v>1270</v>
      </c>
      <c r="H1873" s="32" t="s">
        <v>47</v>
      </c>
      <c r="I1873" s="12" t="s">
        <v>32</v>
      </c>
      <c r="J1873" s="46">
        <v>0</v>
      </c>
      <c r="K1873" s="45">
        <f t="shared" si="102"/>
        <v>1270</v>
      </c>
      <c r="L1873" s="82" t="s">
        <v>186</v>
      </c>
      <c r="M1873" s="84">
        <v>45657</v>
      </c>
      <c r="N1873" s="68">
        <f t="shared" si="101"/>
        <v>0</v>
      </c>
      <c r="O1873" s="87" t="s">
        <v>217</v>
      </c>
      <c r="P1873" s="86" t="s">
        <v>137</v>
      </c>
      <c r="Q1873" s="86" t="s">
        <v>219</v>
      </c>
    </row>
    <row r="1874" spans="1:17" ht="15.75" x14ac:dyDescent="0.25">
      <c r="A1874" s="34" t="s">
        <v>216</v>
      </c>
      <c r="B1874" s="12" t="str">
        <f t="shared" si="100"/>
        <v>DoualaJakarta40</v>
      </c>
      <c r="C1874" s="13" t="str">
        <f>VLOOKUP(D1874,[1]equiv!$A:$B,2,FALSE)</f>
        <v>CAM</v>
      </c>
      <c r="D1874" s="81" t="s">
        <v>230</v>
      </c>
      <c r="E1874" s="85" t="s">
        <v>114</v>
      </c>
      <c r="F1874" s="83">
        <v>40</v>
      </c>
      <c r="G1874" s="12">
        <v>1373</v>
      </c>
      <c r="H1874" s="32" t="s">
        <v>47</v>
      </c>
      <c r="I1874" s="12" t="s">
        <v>32</v>
      </c>
      <c r="J1874" s="46">
        <v>0</v>
      </c>
      <c r="K1874" s="45">
        <f t="shared" si="102"/>
        <v>1373</v>
      </c>
      <c r="L1874" s="82" t="s">
        <v>186</v>
      </c>
      <c r="M1874" s="84">
        <v>45657</v>
      </c>
      <c r="N1874" s="68">
        <f t="shared" si="101"/>
        <v>0</v>
      </c>
      <c r="O1874" s="87" t="s">
        <v>217</v>
      </c>
      <c r="P1874" s="86" t="s">
        <v>137</v>
      </c>
      <c r="Q1874" s="86" t="s">
        <v>219</v>
      </c>
    </row>
    <row r="1875" spans="1:17" ht="15.75" x14ac:dyDescent="0.25">
      <c r="A1875" s="34" t="s">
        <v>216</v>
      </c>
      <c r="B1875" s="12" t="str">
        <f t="shared" si="100"/>
        <v>DoualaPasir Gudang20</v>
      </c>
      <c r="C1875" s="13" t="str">
        <f>VLOOKUP(D1875,[1]equiv!$A:$B,2,FALSE)</f>
        <v>CAM</v>
      </c>
      <c r="D1875" s="81" t="s">
        <v>230</v>
      </c>
      <c r="E1875" s="85" t="s">
        <v>38</v>
      </c>
      <c r="F1875" s="83">
        <v>20</v>
      </c>
      <c r="G1875" s="12">
        <v>850</v>
      </c>
      <c r="H1875" s="32" t="s">
        <v>47</v>
      </c>
      <c r="I1875" s="12" t="s">
        <v>32</v>
      </c>
      <c r="J1875" s="46">
        <v>0</v>
      </c>
      <c r="K1875" s="45">
        <f t="shared" si="102"/>
        <v>850</v>
      </c>
      <c r="L1875" s="82" t="s">
        <v>238</v>
      </c>
      <c r="M1875" s="84">
        <v>45657</v>
      </c>
      <c r="N1875" s="68">
        <f t="shared" si="101"/>
        <v>0</v>
      </c>
      <c r="O1875" s="87" t="s">
        <v>217</v>
      </c>
      <c r="P1875" s="86" t="s">
        <v>137</v>
      </c>
      <c r="Q1875" s="86" t="s">
        <v>219</v>
      </c>
    </row>
    <row r="1876" spans="1:17" ht="15.75" x14ac:dyDescent="0.25">
      <c r="A1876" s="34" t="s">
        <v>216</v>
      </c>
      <c r="B1876" s="12" t="str">
        <f t="shared" si="100"/>
        <v>DoualaPasir Gudang40</v>
      </c>
      <c r="C1876" s="13" t="str">
        <f>VLOOKUP(D1876,[1]equiv!$A:$B,2,FALSE)</f>
        <v>CAM</v>
      </c>
      <c r="D1876" s="81" t="s">
        <v>230</v>
      </c>
      <c r="E1876" s="85" t="s">
        <v>38</v>
      </c>
      <c r="F1876" s="83">
        <v>40</v>
      </c>
      <c r="G1876" s="12">
        <v>1215</v>
      </c>
      <c r="H1876" s="32" t="s">
        <v>47</v>
      </c>
      <c r="I1876" s="12" t="s">
        <v>32</v>
      </c>
      <c r="J1876" s="46">
        <v>0</v>
      </c>
      <c r="K1876" s="45">
        <f t="shared" si="102"/>
        <v>1215</v>
      </c>
      <c r="L1876" s="82" t="s">
        <v>238</v>
      </c>
      <c r="M1876" s="84">
        <v>45657</v>
      </c>
      <c r="N1876" s="68">
        <f t="shared" si="101"/>
        <v>0</v>
      </c>
      <c r="O1876" s="87" t="s">
        <v>217</v>
      </c>
      <c r="P1876" s="86" t="s">
        <v>137</v>
      </c>
      <c r="Q1876" s="86" t="s">
        <v>219</v>
      </c>
    </row>
    <row r="1877" spans="1:17" ht="15.75" x14ac:dyDescent="0.25">
      <c r="A1877" s="34" t="s">
        <v>216</v>
      </c>
      <c r="B1877" s="12" t="str">
        <f t="shared" ref="B1877:B1940" si="103">+D1877&amp;E1877&amp;F1877</f>
        <v>DoualaPTP20</v>
      </c>
      <c r="C1877" s="13" t="str">
        <f>VLOOKUP(D1877,[1]equiv!$A:$B,2,FALSE)</f>
        <v>CAM</v>
      </c>
      <c r="D1877" s="81" t="s">
        <v>230</v>
      </c>
      <c r="E1877" s="85" t="s">
        <v>41</v>
      </c>
      <c r="F1877" s="83">
        <v>20</v>
      </c>
      <c r="G1877" s="12">
        <v>903</v>
      </c>
      <c r="H1877" s="32" t="s">
        <v>47</v>
      </c>
      <c r="I1877" s="12" t="s">
        <v>32</v>
      </c>
      <c r="J1877" s="46">
        <v>0</v>
      </c>
      <c r="K1877" s="45">
        <f t="shared" si="102"/>
        <v>903</v>
      </c>
      <c r="L1877" s="82" t="s">
        <v>183</v>
      </c>
      <c r="M1877" s="84">
        <v>45657</v>
      </c>
      <c r="N1877" s="68">
        <f t="shared" si="101"/>
        <v>0</v>
      </c>
      <c r="O1877" s="87" t="s">
        <v>217</v>
      </c>
      <c r="P1877" s="86" t="s">
        <v>137</v>
      </c>
      <c r="Q1877" s="86" t="s">
        <v>219</v>
      </c>
    </row>
    <row r="1878" spans="1:17" ht="15.75" x14ac:dyDescent="0.25">
      <c r="A1878" s="34" t="s">
        <v>216</v>
      </c>
      <c r="B1878" s="12" t="str">
        <f t="shared" si="103"/>
        <v>DoualaPTP40</v>
      </c>
      <c r="C1878" s="13" t="str">
        <f>VLOOKUP(D1878,[1]equiv!$A:$B,2,FALSE)</f>
        <v>CAM</v>
      </c>
      <c r="D1878" s="81" t="s">
        <v>230</v>
      </c>
      <c r="E1878" s="85" t="s">
        <v>41</v>
      </c>
      <c r="F1878" s="83">
        <v>40</v>
      </c>
      <c r="G1878" s="12">
        <v>1215</v>
      </c>
      <c r="H1878" s="32" t="s">
        <v>47</v>
      </c>
      <c r="I1878" s="12" t="s">
        <v>32</v>
      </c>
      <c r="J1878" s="46">
        <v>0</v>
      </c>
      <c r="K1878" s="45">
        <f t="shared" si="102"/>
        <v>1215</v>
      </c>
      <c r="L1878" s="82" t="s">
        <v>183</v>
      </c>
      <c r="M1878" s="84">
        <v>45657</v>
      </c>
      <c r="N1878" s="68">
        <f t="shared" si="101"/>
        <v>0</v>
      </c>
      <c r="O1878" s="87" t="s">
        <v>217</v>
      </c>
      <c r="P1878" s="86" t="s">
        <v>137</v>
      </c>
      <c r="Q1878" s="86" t="s">
        <v>219</v>
      </c>
    </row>
    <row r="1879" spans="1:17" ht="15.75" x14ac:dyDescent="0.25">
      <c r="A1879" s="34" t="s">
        <v>216</v>
      </c>
      <c r="B1879" s="12" t="str">
        <f t="shared" si="103"/>
        <v>DoualaSurabaya20</v>
      </c>
      <c r="C1879" s="13" t="str">
        <f>VLOOKUP(D1879,[1]equiv!$A:$B,2,FALSE)</f>
        <v>CAM</v>
      </c>
      <c r="D1879" s="81" t="s">
        <v>230</v>
      </c>
      <c r="E1879" s="85" t="s">
        <v>40</v>
      </c>
      <c r="F1879" s="83">
        <v>20</v>
      </c>
      <c r="G1879" s="12">
        <v>1270</v>
      </c>
      <c r="H1879" s="32" t="s">
        <v>47</v>
      </c>
      <c r="I1879" s="12" t="s">
        <v>32</v>
      </c>
      <c r="J1879" s="46">
        <v>0</v>
      </c>
      <c r="K1879" s="45">
        <f t="shared" si="102"/>
        <v>1270</v>
      </c>
      <c r="L1879" s="82" t="s">
        <v>181</v>
      </c>
      <c r="M1879" s="84">
        <v>45657</v>
      </c>
      <c r="N1879" s="68">
        <f t="shared" si="101"/>
        <v>0</v>
      </c>
      <c r="O1879" s="87" t="s">
        <v>217</v>
      </c>
      <c r="P1879" s="86" t="s">
        <v>137</v>
      </c>
      <c r="Q1879" s="86" t="s">
        <v>219</v>
      </c>
    </row>
    <row r="1880" spans="1:17" ht="15.75" x14ac:dyDescent="0.25">
      <c r="A1880" s="34" t="s">
        <v>216</v>
      </c>
      <c r="B1880" s="12" t="str">
        <f t="shared" si="103"/>
        <v>DoualaSurabaya40</v>
      </c>
      <c r="C1880" s="13" t="str">
        <f>VLOOKUP(D1880,[1]equiv!$A:$B,2,FALSE)</f>
        <v>CAM</v>
      </c>
      <c r="D1880" s="81" t="s">
        <v>230</v>
      </c>
      <c r="E1880" s="85" t="s">
        <v>40</v>
      </c>
      <c r="F1880" s="83">
        <v>40</v>
      </c>
      <c r="G1880" s="12">
        <v>1373</v>
      </c>
      <c r="H1880" s="32" t="s">
        <v>47</v>
      </c>
      <c r="I1880" s="12" t="s">
        <v>32</v>
      </c>
      <c r="J1880" s="46">
        <v>0</v>
      </c>
      <c r="K1880" s="45">
        <f t="shared" si="102"/>
        <v>1373</v>
      </c>
      <c r="L1880" s="82" t="s">
        <v>181</v>
      </c>
      <c r="M1880" s="84">
        <v>45657</v>
      </c>
      <c r="N1880" s="68">
        <f t="shared" si="101"/>
        <v>0</v>
      </c>
      <c r="O1880" s="87" t="s">
        <v>217</v>
      </c>
      <c r="P1880" s="86" t="s">
        <v>137</v>
      </c>
      <c r="Q1880" s="86" t="s">
        <v>219</v>
      </c>
    </row>
    <row r="1881" spans="1:17" ht="15.75" x14ac:dyDescent="0.25">
      <c r="A1881" s="34" t="s">
        <v>216</v>
      </c>
      <c r="B1881" s="12" t="str">
        <f t="shared" si="103"/>
        <v>DoualaTallinn20</v>
      </c>
      <c r="C1881" s="13" t="str">
        <f>VLOOKUP(D1881,[1]equiv!$A:$B,2,FALSE)</f>
        <v>CAM</v>
      </c>
      <c r="D1881" s="81" t="s">
        <v>230</v>
      </c>
      <c r="E1881" s="85" t="s">
        <v>194</v>
      </c>
      <c r="F1881" s="83">
        <v>20</v>
      </c>
      <c r="G1881" s="12">
        <v>1653</v>
      </c>
      <c r="H1881" s="32" t="s">
        <v>47</v>
      </c>
      <c r="I1881" s="12" t="s">
        <v>20</v>
      </c>
      <c r="J1881" s="46">
        <v>0</v>
      </c>
      <c r="K1881" s="45">
        <f t="shared" si="102"/>
        <v>1653</v>
      </c>
      <c r="L1881" s="82" t="s">
        <v>243</v>
      </c>
      <c r="M1881" s="84">
        <v>45657</v>
      </c>
      <c r="N1881" s="68">
        <f t="shared" si="101"/>
        <v>0</v>
      </c>
      <c r="O1881" s="87" t="s">
        <v>217</v>
      </c>
      <c r="P1881" s="86" t="s">
        <v>137</v>
      </c>
      <c r="Q1881" s="86" t="s">
        <v>273</v>
      </c>
    </row>
    <row r="1882" spans="1:17" ht="15.75" x14ac:dyDescent="0.25">
      <c r="A1882" s="34" t="s">
        <v>216</v>
      </c>
      <c r="B1882" s="12" t="str">
        <f t="shared" si="103"/>
        <v>DoualaTallinn40</v>
      </c>
      <c r="C1882" s="13" t="str">
        <f>VLOOKUP(D1882,[1]equiv!$A:$B,2,FALSE)</f>
        <v>CAM</v>
      </c>
      <c r="D1882" s="81" t="s">
        <v>230</v>
      </c>
      <c r="E1882" s="85" t="s">
        <v>194</v>
      </c>
      <c r="F1882" s="83">
        <v>40</v>
      </c>
      <c r="G1882" s="12">
        <v>2103</v>
      </c>
      <c r="H1882" s="32" t="s">
        <v>47</v>
      </c>
      <c r="I1882" s="12" t="s">
        <v>20</v>
      </c>
      <c r="J1882" s="46">
        <v>0</v>
      </c>
      <c r="K1882" s="45">
        <f t="shared" si="102"/>
        <v>2103</v>
      </c>
      <c r="L1882" s="82" t="s">
        <v>243</v>
      </c>
      <c r="M1882" s="84">
        <v>45657</v>
      </c>
      <c r="N1882" s="68">
        <f t="shared" si="101"/>
        <v>0</v>
      </c>
      <c r="O1882" s="87" t="s">
        <v>217</v>
      </c>
      <c r="P1882" s="86" t="s">
        <v>137</v>
      </c>
      <c r="Q1882" s="86" t="s">
        <v>273</v>
      </c>
    </row>
    <row r="1883" spans="1:17" ht="15.75" x14ac:dyDescent="0.25">
      <c r="A1883" s="34" t="s">
        <v>216</v>
      </c>
      <c r="B1883" s="12" t="str">
        <f t="shared" si="103"/>
        <v>DoualaValencia20</v>
      </c>
      <c r="C1883" s="13" t="str">
        <f>VLOOKUP(D1883,[1]equiv!$A:$B,2,FALSE)</f>
        <v>CAM</v>
      </c>
      <c r="D1883" s="81" t="s">
        <v>230</v>
      </c>
      <c r="E1883" s="85" t="s">
        <v>35</v>
      </c>
      <c r="F1883" s="83">
        <v>20</v>
      </c>
      <c r="G1883" s="12">
        <v>834</v>
      </c>
      <c r="H1883" s="32" t="s">
        <v>47</v>
      </c>
      <c r="I1883" s="12" t="s">
        <v>20</v>
      </c>
      <c r="J1883" s="46">
        <v>0</v>
      </c>
      <c r="K1883" s="45">
        <f t="shared" si="102"/>
        <v>834</v>
      </c>
      <c r="L1883" s="82" t="s">
        <v>199</v>
      </c>
      <c r="M1883" s="84">
        <v>45657</v>
      </c>
      <c r="N1883" s="68">
        <f t="shared" si="101"/>
        <v>0</v>
      </c>
      <c r="O1883" s="87" t="s">
        <v>217</v>
      </c>
      <c r="P1883" s="86" t="s">
        <v>137</v>
      </c>
      <c r="Q1883" s="86" t="s">
        <v>188</v>
      </c>
    </row>
    <row r="1884" spans="1:17" ht="15.75" x14ac:dyDescent="0.25">
      <c r="A1884" s="34" t="s">
        <v>216</v>
      </c>
      <c r="B1884" s="12" t="str">
        <f t="shared" si="103"/>
        <v>DoualaValencia40</v>
      </c>
      <c r="C1884" s="13" t="str">
        <f>VLOOKUP(D1884,[1]equiv!$A:$B,2,FALSE)</f>
        <v>CAM</v>
      </c>
      <c r="D1884" s="81" t="s">
        <v>230</v>
      </c>
      <c r="E1884" s="85" t="s">
        <v>35</v>
      </c>
      <c r="F1884" s="83">
        <v>40</v>
      </c>
      <c r="G1884" s="12">
        <v>1303</v>
      </c>
      <c r="H1884" s="32" t="s">
        <v>47</v>
      </c>
      <c r="I1884" s="12" t="s">
        <v>20</v>
      </c>
      <c r="J1884" s="46">
        <v>0</v>
      </c>
      <c r="K1884" s="45">
        <f t="shared" si="102"/>
        <v>1303</v>
      </c>
      <c r="L1884" s="82" t="s">
        <v>199</v>
      </c>
      <c r="M1884" s="84">
        <v>45657</v>
      </c>
      <c r="N1884" s="68">
        <f t="shared" ref="N1884:N1947" si="104">IF(H1884="not included",0,1)</f>
        <v>0</v>
      </c>
      <c r="O1884" s="87" t="s">
        <v>217</v>
      </c>
      <c r="P1884" s="86" t="s">
        <v>137</v>
      </c>
      <c r="Q1884" s="86" t="s">
        <v>188</v>
      </c>
    </row>
    <row r="1885" spans="1:17" ht="15.75" x14ac:dyDescent="0.25">
      <c r="A1885" s="34" t="s">
        <v>216</v>
      </c>
      <c r="B1885" s="12" t="str">
        <f t="shared" si="103"/>
        <v>FreetownAmsterdam20</v>
      </c>
      <c r="C1885" s="13" t="str">
        <f>VLOOKUP(D1885,[1]equiv!$A:$B,2,FALSE)</f>
        <v>SLE</v>
      </c>
      <c r="D1885" s="81" t="s">
        <v>236</v>
      </c>
      <c r="E1885" s="85" t="s">
        <v>25</v>
      </c>
      <c r="F1885" s="83">
        <v>20</v>
      </c>
      <c r="G1885" s="12">
        <v>1334</v>
      </c>
      <c r="H1885" s="32" t="s">
        <v>47</v>
      </c>
      <c r="I1885" s="12" t="s">
        <v>20</v>
      </c>
      <c r="J1885" s="46">
        <v>0</v>
      </c>
      <c r="K1885" s="45">
        <f t="shared" ref="K1885:K1948" si="105">+IF(H1885="not included",G1885,G1885+H1885)</f>
        <v>1334</v>
      </c>
      <c r="L1885" s="82" t="s">
        <v>165</v>
      </c>
      <c r="M1885" s="84">
        <v>45657</v>
      </c>
      <c r="N1885" s="68">
        <f t="shared" si="104"/>
        <v>0</v>
      </c>
      <c r="O1885" s="87" t="s">
        <v>217</v>
      </c>
      <c r="P1885" s="86" t="s">
        <v>137</v>
      </c>
      <c r="Q1885" s="86"/>
    </row>
    <row r="1886" spans="1:17" ht="15.75" x14ac:dyDescent="0.25">
      <c r="A1886" s="34" t="s">
        <v>216</v>
      </c>
      <c r="B1886" s="12" t="str">
        <f t="shared" si="103"/>
        <v>FreetownAmsterdam40</v>
      </c>
      <c r="C1886" s="13" t="str">
        <f>VLOOKUP(D1886,[1]equiv!$A:$B,2,FALSE)</f>
        <v>SLE</v>
      </c>
      <c r="D1886" s="81" t="s">
        <v>236</v>
      </c>
      <c r="E1886" s="85" t="s">
        <v>25</v>
      </c>
      <c r="F1886" s="83">
        <v>40</v>
      </c>
      <c r="G1886" s="12">
        <v>2003</v>
      </c>
      <c r="H1886" s="32" t="s">
        <v>47</v>
      </c>
      <c r="I1886" s="12" t="s">
        <v>20</v>
      </c>
      <c r="J1886" s="46">
        <v>0</v>
      </c>
      <c r="K1886" s="45">
        <f t="shared" si="105"/>
        <v>2003</v>
      </c>
      <c r="L1886" s="82" t="s">
        <v>165</v>
      </c>
      <c r="M1886" s="84">
        <v>45657</v>
      </c>
      <c r="N1886" s="68">
        <f t="shared" si="104"/>
        <v>0</v>
      </c>
      <c r="O1886" s="87" t="s">
        <v>217</v>
      </c>
      <c r="P1886" s="86" t="s">
        <v>137</v>
      </c>
      <c r="Q1886" s="86"/>
    </row>
    <row r="1887" spans="1:17" ht="15.75" x14ac:dyDescent="0.25">
      <c r="A1887" s="34" t="s">
        <v>216</v>
      </c>
      <c r="B1887" s="12" t="str">
        <f t="shared" si="103"/>
        <v>FreetownAntwerp20</v>
      </c>
      <c r="C1887" s="13" t="str">
        <f>VLOOKUP(D1887,[1]equiv!$A:$B,2,FALSE)</f>
        <v>SLE</v>
      </c>
      <c r="D1887" s="81" t="s">
        <v>236</v>
      </c>
      <c r="E1887" s="85" t="s">
        <v>19</v>
      </c>
      <c r="F1887" s="83">
        <v>20</v>
      </c>
      <c r="G1887" s="12">
        <v>834</v>
      </c>
      <c r="H1887" s="32" t="s">
        <v>47</v>
      </c>
      <c r="I1887" s="12" t="s">
        <v>20</v>
      </c>
      <c r="J1887" s="46">
        <v>0</v>
      </c>
      <c r="K1887" s="45">
        <f t="shared" si="105"/>
        <v>834</v>
      </c>
      <c r="L1887" s="82" t="s">
        <v>165</v>
      </c>
      <c r="M1887" s="84">
        <v>45657</v>
      </c>
      <c r="N1887" s="68">
        <f t="shared" si="104"/>
        <v>0</v>
      </c>
      <c r="O1887" s="87" t="s">
        <v>217</v>
      </c>
      <c r="P1887" s="86" t="s">
        <v>137</v>
      </c>
      <c r="Q1887" s="86"/>
    </row>
    <row r="1888" spans="1:17" ht="15.75" x14ac:dyDescent="0.25">
      <c r="A1888" s="34" t="s">
        <v>216</v>
      </c>
      <c r="B1888" s="12" t="str">
        <f t="shared" si="103"/>
        <v>FreetownAntwerp40</v>
      </c>
      <c r="C1888" s="13" t="str">
        <f>VLOOKUP(D1888,[1]equiv!$A:$B,2,FALSE)</f>
        <v>SLE</v>
      </c>
      <c r="D1888" s="81" t="s">
        <v>236</v>
      </c>
      <c r="E1888" s="85" t="s">
        <v>19</v>
      </c>
      <c r="F1888" s="83">
        <v>40</v>
      </c>
      <c r="G1888" s="12">
        <v>1303</v>
      </c>
      <c r="H1888" s="32" t="s">
        <v>47</v>
      </c>
      <c r="I1888" s="12" t="s">
        <v>20</v>
      </c>
      <c r="J1888" s="46">
        <v>0</v>
      </c>
      <c r="K1888" s="45">
        <f t="shared" si="105"/>
        <v>1303</v>
      </c>
      <c r="L1888" s="82" t="s">
        <v>165</v>
      </c>
      <c r="M1888" s="84">
        <v>45657</v>
      </c>
      <c r="N1888" s="68">
        <f t="shared" si="104"/>
        <v>0</v>
      </c>
      <c r="O1888" s="87" t="s">
        <v>217</v>
      </c>
      <c r="P1888" s="86" t="s">
        <v>137</v>
      </c>
      <c r="Q1888" s="86"/>
    </row>
    <row r="1889" spans="1:17" ht="15.75" x14ac:dyDescent="0.25">
      <c r="A1889" s="34" t="s">
        <v>216</v>
      </c>
      <c r="B1889" s="12" t="str">
        <f t="shared" si="103"/>
        <v>FreetownJakarta40</v>
      </c>
      <c r="C1889" s="13" t="str">
        <f>VLOOKUP(D1889,[1]equiv!$A:$B,2,FALSE)</f>
        <v>SLE</v>
      </c>
      <c r="D1889" s="81" t="s">
        <v>236</v>
      </c>
      <c r="E1889" s="85" t="s">
        <v>114</v>
      </c>
      <c r="F1889" s="83">
        <v>40</v>
      </c>
      <c r="G1889" s="12">
        <v>1635</v>
      </c>
      <c r="H1889" s="32" t="s">
        <v>47</v>
      </c>
      <c r="I1889" s="12" t="s">
        <v>32</v>
      </c>
      <c r="J1889" s="46">
        <v>0</v>
      </c>
      <c r="K1889" s="45">
        <f t="shared" si="105"/>
        <v>1635</v>
      </c>
      <c r="L1889" s="82" t="s">
        <v>264</v>
      </c>
      <c r="M1889" s="84">
        <v>45657</v>
      </c>
      <c r="N1889" s="68">
        <f t="shared" si="104"/>
        <v>0</v>
      </c>
      <c r="O1889" s="87" t="s">
        <v>217</v>
      </c>
      <c r="P1889" s="86" t="s">
        <v>137</v>
      </c>
      <c r="Q1889" s="86" t="s">
        <v>219</v>
      </c>
    </row>
    <row r="1890" spans="1:17" ht="15.75" x14ac:dyDescent="0.25">
      <c r="A1890" s="34" t="s">
        <v>216</v>
      </c>
      <c r="B1890" s="12" t="str">
        <f t="shared" si="103"/>
        <v>FreetownPasir Gudang20</v>
      </c>
      <c r="C1890" s="13" t="str">
        <f>VLOOKUP(D1890,[1]equiv!$A:$B,2,FALSE)</f>
        <v>SLE</v>
      </c>
      <c r="D1890" s="81" t="s">
        <v>236</v>
      </c>
      <c r="E1890" s="85" t="s">
        <v>38</v>
      </c>
      <c r="F1890" s="83">
        <v>20</v>
      </c>
      <c r="G1890" s="12">
        <v>1646</v>
      </c>
      <c r="H1890" s="32" t="s">
        <v>47</v>
      </c>
      <c r="I1890" s="12" t="s">
        <v>32</v>
      </c>
      <c r="J1890" s="46">
        <v>0</v>
      </c>
      <c r="K1890" s="45">
        <f t="shared" si="105"/>
        <v>1646</v>
      </c>
      <c r="L1890" s="82" t="s">
        <v>221</v>
      </c>
      <c r="M1890" s="84">
        <v>45657</v>
      </c>
      <c r="N1890" s="68">
        <f t="shared" si="104"/>
        <v>0</v>
      </c>
      <c r="O1890" s="87" t="s">
        <v>217</v>
      </c>
      <c r="P1890" s="86" t="s">
        <v>137</v>
      </c>
      <c r="Q1890" s="86" t="s">
        <v>219</v>
      </c>
    </row>
    <row r="1891" spans="1:17" ht="15.75" x14ac:dyDescent="0.25">
      <c r="A1891" s="34" t="s">
        <v>216</v>
      </c>
      <c r="B1891" s="12" t="str">
        <f t="shared" si="103"/>
        <v>FreetownPasir Gudang40</v>
      </c>
      <c r="C1891" s="13" t="str">
        <f>VLOOKUP(D1891,[1]equiv!$A:$B,2,FALSE)</f>
        <v>SLE</v>
      </c>
      <c r="D1891" s="81" t="s">
        <v>236</v>
      </c>
      <c r="E1891" s="85" t="s">
        <v>38</v>
      </c>
      <c r="F1891" s="83">
        <v>40</v>
      </c>
      <c r="G1891" s="12">
        <v>2659</v>
      </c>
      <c r="H1891" s="32" t="s">
        <v>47</v>
      </c>
      <c r="I1891" s="12" t="s">
        <v>32</v>
      </c>
      <c r="J1891" s="46">
        <v>0</v>
      </c>
      <c r="K1891" s="45">
        <f t="shared" si="105"/>
        <v>2659</v>
      </c>
      <c r="L1891" s="82" t="s">
        <v>221</v>
      </c>
      <c r="M1891" s="84">
        <v>45657</v>
      </c>
      <c r="N1891" s="68">
        <f t="shared" si="104"/>
        <v>0</v>
      </c>
      <c r="O1891" s="87" t="s">
        <v>217</v>
      </c>
      <c r="P1891" s="86" t="s">
        <v>137</v>
      </c>
      <c r="Q1891" s="86" t="s">
        <v>219</v>
      </c>
    </row>
    <row r="1892" spans="1:17" ht="15.75" x14ac:dyDescent="0.25">
      <c r="A1892" s="34" t="s">
        <v>216</v>
      </c>
      <c r="B1892" s="12" t="str">
        <f t="shared" si="103"/>
        <v>FreetownPTP20</v>
      </c>
      <c r="C1892" s="13" t="str">
        <f>VLOOKUP(D1892,[1]equiv!$A:$B,2,FALSE)</f>
        <v>SLE</v>
      </c>
      <c r="D1892" s="81" t="s">
        <v>236</v>
      </c>
      <c r="E1892" s="85" t="s">
        <v>41</v>
      </c>
      <c r="F1892" s="83">
        <v>20</v>
      </c>
      <c r="G1892" s="12">
        <v>1383</v>
      </c>
      <c r="H1892" s="32" t="s">
        <v>47</v>
      </c>
      <c r="I1892" s="12" t="s">
        <v>32</v>
      </c>
      <c r="J1892" s="46">
        <v>0</v>
      </c>
      <c r="K1892" s="45">
        <f t="shared" si="105"/>
        <v>1383</v>
      </c>
      <c r="L1892" s="82" t="s">
        <v>228</v>
      </c>
      <c r="M1892" s="84">
        <v>45657</v>
      </c>
      <c r="N1892" s="68">
        <f t="shared" si="104"/>
        <v>0</v>
      </c>
      <c r="O1892" s="87" t="s">
        <v>217</v>
      </c>
      <c r="P1892" s="86" t="s">
        <v>137</v>
      </c>
      <c r="Q1892" s="86" t="s">
        <v>219</v>
      </c>
    </row>
    <row r="1893" spans="1:17" ht="15.75" x14ac:dyDescent="0.25">
      <c r="A1893" s="34" t="s">
        <v>216</v>
      </c>
      <c r="B1893" s="12" t="str">
        <f t="shared" si="103"/>
        <v>FreetownPTP40</v>
      </c>
      <c r="C1893" s="13" t="str">
        <f>VLOOKUP(D1893,[1]equiv!$A:$B,2,FALSE)</f>
        <v>SLE</v>
      </c>
      <c r="D1893" s="81" t="s">
        <v>236</v>
      </c>
      <c r="E1893" s="85" t="s">
        <v>41</v>
      </c>
      <c r="F1893" s="83">
        <v>40</v>
      </c>
      <c r="G1893" s="12">
        <v>2055</v>
      </c>
      <c r="H1893" s="32" t="s">
        <v>47</v>
      </c>
      <c r="I1893" s="12" t="s">
        <v>32</v>
      </c>
      <c r="J1893" s="46">
        <v>0</v>
      </c>
      <c r="K1893" s="45">
        <f t="shared" si="105"/>
        <v>2055</v>
      </c>
      <c r="L1893" s="82" t="s">
        <v>228</v>
      </c>
      <c r="M1893" s="84">
        <v>45657</v>
      </c>
      <c r="N1893" s="68">
        <f t="shared" si="104"/>
        <v>0</v>
      </c>
      <c r="O1893" s="87" t="s">
        <v>217</v>
      </c>
      <c r="P1893" s="86" t="s">
        <v>137</v>
      </c>
      <c r="Q1893" s="86" t="s">
        <v>219</v>
      </c>
    </row>
    <row r="1894" spans="1:17" ht="15.75" x14ac:dyDescent="0.25">
      <c r="A1894" s="34" t="s">
        <v>216</v>
      </c>
      <c r="B1894" s="12" t="str">
        <f t="shared" si="103"/>
        <v>FreetownSurabaya40</v>
      </c>
      <c r="C1894" s="13" t="str">
        <f>VLOOKUP(D1894,[1]equiv!$A:$B,2,FALSE)</f>
        <v>SLE</v>
      </c>
      <c r="D1894" s="81" t="s">
        <v>236</v>
      </c>
      <c r="E1894" s="85" t="s">
        <v>40</v>
      </c>
      <c r="F1894" s="83">
        <v>40</v>
      </c>
      <c r="G1894" s="12">
        <v>1793</v>
      </c>
      <c r="H1894" s="32" t="s">
        <v>47</v>
      </c>
      <c r="I1894" s="12" t="s">
        <v>32</v>
      </c>
      <c r="J1894" s="46">
        <v>0</v>
      </c>
      <c r="K1894" s="45">
        <f t="shared" si="105"/>
        <v>1793</v>
      </c>
      <c r="L1894" s="82" t="s">
        <v>283</v>
      </c>
      <c r="M1894" s="84">
        <v>45657</v>
      </c>
      <c r="N1894" s="68">
        <f t="shared" si="104"/>
        <v>0</v>
      </c>
      <c r="O1894" s="87" t="s">
        <v>217</v>
      </c>
      <c r="P1894" s="86" t="s">
        <v>137</v>
      </c>
      <c r="Q1894" s="86" t="s">
        <v>219</v>
      </c>
    </row>
    <row r="1895" spans="1:17" ht="15.75" x14ac:dyDescent="0.25">
      <c r="A1895" s="34" t="s">
        <v>216</v>
      </c>
      <c r="B1895" s="12" t="str">
        <f t="shared" si="103"/>
        <v>FreetownTallinn20</v>
      </c>
      <c r="C1895" s="13" t="str">
        <f>VLOOKUP(D1895,[1]equiv!$A:$B,2,FALSE)</f>
        <v>SLE</v>
      </c>
      <c r="D1895" s="81" t="s">
        <v>236</v>
      </c>
      <c r="E1895" s="85" t="s">
        <v>194</v>
      </c>
      <c r="F1895" s="83">
        <v>20</v>
      </c>
      <c r="G1895" s="12">
        <v>1684</v>
      </c>
      <c r="H1895" s="32" t="s">
        <v>47</v>
      </c>
      <c r="I1895" s="12" t="s">
        <v>20</v>
      </c>
      <c r="J1895" s="46">
        <v>0</v>
      </c>
      <c r="K1895" s="45">
        <f t="shared" si="105"/>
        <v>1684</v>
      </c>
      <c r="L1895" s="82" t="s">
        <v>170</v>
      </c>
      <c r="M1895" s="84">
        <v>45657</v>
      </c>
      <c r="N1895" s="68">
        <f t="shared" si="104"/>
        <v>0</v>
      </c>
      <c r="O1895" s="87" t="s">
        <v>217</v>
      </c>
      <c r="P1895" s="86" t="s">
        <v>137</v>
      </c>
      <c r="Q1895" s="86" t="s">
        <v>284</v>
      </c>
    </row>
    <row r="1896" spans="1:17" ht="15.75" x14ac:dyDescent="0.25">
      <c r="A1896" s="34" t="s">
        <v>216</v>
      </c>
      <c r="B1896" s="12" t="str">
        <f t="shared" si="103"/>
        <v>FreetownTallinn40</v>
      </c>
      <c r="C1896" s="13" t="str">
        <f>VLOOKUP(D1896,[1]equiv!$A:$B,2,FALSE)</f>
        <v>SLE</v>
      </c>
      <c r="D1896" s="81" t="s">
        <v>236</v>
      </c>
      <c r="E1896" s="85" t="s">
        <v>194</v>
      </c>
      <c r="F1896" s="83">
        <v>40</v>
      </c>
      <c r="G1896" s="12">
        <v>2103</v>
      </c>
      <c r="H1896" s="32" t="s">
        <v>47</v>
      </c>
      <c r="I1896" s="12" t="s">
        <v>20</v>
      </c>
      <c r="J1896" s="46">
        <v>0</v>
      </c>
      <c r="K1896" s="45">
        <f t="shared" si="105"/>
        <v>2103</v>
      </c>
      <c r="L1896" s="82" t="s">
        <v>170</v>
      </c>
      <c r="M1896" s="84">
        <v>45657</v>
      </c>
      <c r="N1896" s="68">
        <f t="shared" si="104"/>
        <v>0</v>
      </c>
      <c r="O1896" s="87" t="s">
        <v>217</v>
      </c>
      <c r="P1896" s="86" t="s">
        <v>137</v>
      </c>
      <c r="Q1896" s="86" t="s">
        <v>284</v>
      </c>
    </row>
    <row r="1897" spans="1:17" ht="15.75" x14ac:dyDescent="0.25">
      <c r="A1897" s="34" t="s">
        <v>216</v>
      </c>
      <c r="B1897" s="12" t="str">
        <f t="shared" si="103"/>
        <v>FreetownWellington40</v>
      </c>
      <c r="C1897" s="13" t="str">
        <f>VLOOKUP(D1897,[1]equiv!$A:$B,2,FALSE)</f>
        <v>SLE</v>
      </c>
      <c r="D1897" s="81" t="s">
        <v>236</v>
      </c>
      <c r="E1897" s="85" t="s">
        <v>115</v>
      </c>
      <c r="F1897" s="83">
        <v>40</v>
      </c>
      <c r="G1897" s="12">
        <v>1865</v>
      </c>
      <c r="H1897" s="32" t="s">
        <v>47</v>
      </c>
      <c r="I1897" s="12" t="s">
        <v>32</v>
      </c>
      <c r="J1897" s="46">
        <v>0</v>
      </c>
      <c r="K1897" s="45">
        <f t="shared" si="105"/>
        <v>1865</v>
      </c>
      <c r="L1897" s="82" t="s">
        <v>264</v>
      </c>
      <c r="M1897" s="88">
        <v>45657</v>
      </c>
      <c r="N1897" s="68">
        <f t="shared" si="104"/>
        <v>0</v>
      </c>
      <c r="O1897" s="87" t="s">
        <v>217</v>
      </c>
      <c r="P1897" s="86" t="s">
        <v>272</v>
      </c>
      <c r="Q1897" s="86"/>
    </row>
    <row r="1898" spans="1:17" ht="15.75" x14ac:dyDescent="0.25">
      <c r="A1898" s="34" t="s">
        <v>216</v>
      </c>
      <c r="B1898" s="12" t="str">
        <f t="shared" si="103"/>
        <v>GuayaquilAmbarli40</v>
      </c>
      <c r="C1898" s="13" t="str">
        <f>VLOOKUP(D1898,[1]equiv!$A:$B,2,FALSE)</f>
        <v>ECU</v>
      </c>
      <c r="D1898" s="81" t="s">
        <v>128</v>
      </c>
      <c r="E1898" s="85" t="s">
        <v>58</v>
      </c>
      <c r="F1898" s="83">
        <v>40</v>
      </c>
      <c r="G1898" s="12">
        <v>1975</v>
      </c>
      <c r="H1898" s="32" t="s">
        <v>47</v>
      </c>
      <c r="I1898" s="12" t="s">
        <v>32</v>
      </c>
      <c r="J1898" s="46">
        <v>0</v>
      </c>
      <c r="K1898" s="45">
        <f t="shared" si="105"/>
        <v>1975</v>
      </c>
      <c r="L1898" s="82" t="s">
        <v>153</v>
      </c>
      <c r="M1898" s="84">
        <v>45657</v>
      </c>
      <c r="N1898" s="68">
        <f t="shared" si="104"/>
        <v>0</v>
      </c>
      <c r="O1898" s="87" t="s">
        <v>217</v>
      </c>
      <c r="P1898" s="86" t="s">
        <v>137</v>
      </c>
      <c r="Q1898" s="86" t="s">
        <v>163</v>
      </c>
    </row>
    <row r="1899" spans="1:17" ht="15.75" x14ac:dyDescent="0.25">
      <c r="A1899" s="34" t="s">
        <v>216</v>
      </c>
      <c r="B1899" s="12" t="str">
        <f t="shared" si="103"/>
        <v>GuayaquilBarcelona40</v>
      </c>
      <c r="C1899" s="13" t="str">
        <f>VLOOKUP(D1899,[1]equiv!$A:$B,2,FALSE)</f>
        <v>ECU</v>
      </c>
      <c r="D1899" s="81" t="s">
        <v>128</v>
      </c>
      <c r="E1899" s="85" t="s">
        <v>23</v>
      </c>
      <c r="F1899" s="83">
        <v>40</v>
      </c>
      <c r="G1899" s="12">
        <v>1825</v>
      </c>
      <c r="H1899" s="32" t="s">
        <v>47</v>
      </c>
      <c r="I1899" s="12" t="s">
        <v>32</v>
      </c>
      <c r="J1899" s="46">
        <v>0</v>
      </c>
      <c r="K1899" s="45">
        <f t="shared" si="105"/>
        <v>1825</v>
      </c>
      <c r="L1899" s="82" t="s">
        <v>153</v>
      </c>
      <c r="M1899" s="84">
        <v>45657</v>
      </c>
      <c r="N1899" s="68">
        <f t="shared" si="104"/>
        <v>0</v>
      </c>
      <c r="O1899" s="87" t="s">
        <v>217</v>
      </c>
      <c r="P1899" s="86" t="s">
        <v>137</v>
      </c>
      <c r="Q1899" s="86" t="s">
        <v>163</v>
      </c>
    </row>
    <row r="1900" spans="1:17" ht="15.75" x14ac:dyDescent="0.25">
      <c r="A1900" s="34" t="s">
        <v>216</v>
      </c>
      <c r="B1900" s="12" t="str">
        <f t="shared" si="103"/>
        <v>GuayaquilGenoa40</v>
      </c>
      <c r="C1900" s="13" t="str">
        <f>VLOOKUP(D1900,[1]equiv!$A:$B,2,FALSE)</f>
        <v>ECU</v>
      </c>
      <c r="D1900" s="81" t="s">
        <v>128</v>
      </c>
      <c r="E1900" s="85" t="s">
        <v>61</v>
      </c>
      <c r="F1900" s="83">
        <v>40</v>
      </c>
      <c r="G1900" s="12">
        <v>1825</v>
      </c>
      <c r="H1900" s="32" t="s">
        <v>47</v>
      </c>
      <c r="I1900" s="12" t="s">
        <v>32</v>
      </c>
      <c r="J1900" s="46">
        <v>0</v>
      </c>
      <c r="K1900" s="45">
        <f t="shared" si="105"/>
        <v>1825</v>
      </c>
      <c r="L1900" s="82" t="s">
        <v>153</v>
      </c>
      <c r="M1900" s="84">
        <v>45657</v>
      </c>
      <c r="N1900" s="68">
        <f t="shared" si="104"/>
        <v>0</v>
      </c>
      <c r="O1900" s="87" t="s">
        <v>217</v>
      </c>
      <c r="P1900" s="86" t="s">
        <v>137</v>
      </c>
      <c r="Q1900" s="86" t="s">
        <v>163</v>
      </c>
    </row>
    <row r="1901" spans="1:17" ht="15.75" x14ac:dyDescent="0.25">
      <c r="A1901" s="34" t="s">
        <v>216</v>
      </c>
      <c r="B1901" s="12" t="str">
        <f t="shared" si="103"/>
        <v>GuayaquilPhiladelphia20</v>
      </c>
      <c r="C1901" s="13" t="str">
        <f>VLOOKUP(D1901,[1]equiv!$A:$B,2,FALSE)</f>
        <v>ECU</v>
      </c>
      <c r="D1901" s="81" t="s">
        <v>128</v>
      </c>
      <c r="E1901" s="85" t="s">
        <v>42</v>
      </c>
      <c r="F1901" s="83">
        <v>20</v>
      </c>
      <c r="G1901" s="12">
        <v>810</v>
      </c>
      <c r="H1901" s="32" t="s">
        <v>47</v>
      </c>
      <c r="I1901" s="12" t="s">
        <v>32</v>
      </c>
      <c r="J1901" s="46">
        <v>0</v>
      </c>
      <c r="K1901" s="45">
        <f t="shared" si="105"/>
        <v>810</v>
      </c>
      <c r="L1901" s="82" t="s">
        <v>263</v>
      </c>
      <c r="M1901" s="84">
        <v>45657</v>
      </c>
      <c r="N1901" s="68">
        <f t="shared" si="104"/>
        <v>0</v>
      </c>
      <c r="O1901" s="87" t="s">
        <v>217</v>
      </c>
      <c r="P1901" s="86" t="s">
        <v>259</v>
      </c>
      <c r="Q1901" s="86" t="s">
        <v>258</v>
      </c>
    </row>
    <row r="1902" spans="1:17" ht="15.75" x14ac:dyDescent="0.25">
      <c r="A1902" s="34" t="s">
        <v>216</v>
      </c>
      <c r="B1902" s="12" t="str">
        <f t="shared" si="103"/>
        <v>GuayaquilPhiladelphia40</v>
      </c>
      <c r="C1902" s="13" t="str">
        <f>VLOOKUP(D1902,[1]equiv!$A:$B,2,FALSE)</f>
        <v>ECU</v>
      </c>
      <c r="D1902" s="81" t="s">
        <v>128</v>
      </c>
      <c r="E1902" s="85" t="s">
        <v>42</v>
      </c>
      <c r="F1902" s="83">
        <v>40</v>
      </c>
      <c r="G1902" s="12">
        <v>965</v>
      </c>
      <c r="H1902" s="32" t="s">
        <v>47</v>
      </c>
      <c r="I1902" s="12" t="s">
        <v>32</v>
      </c>
      <c r="J1902" s="46">
        <v>0</v>
      </c>
      <c r="K1902" s="45">
        <f t="shared" si="105"/>
        <v>965</v>
      </c>
      <c r="L1902" s="82" t="s">
        <v>263</v>
      </c>
      <c r="M1902" s="84">
        <v>45657</v>
      </c>
      <c r="N1902" s="68">
        <f t="shared" si="104"/>
        <v>0</v>
      </c>
      <c r="O1902" s="87" t="s">
        <v>217</v>
      </c>
      <c r="P1902" s="86" t="s">
        <v>259</v>
      </c>
      <c r="Q1902" s="86" t="s">
        <v>258</v>
      </c>
    </row>
    <row r="1903" spans="1:17" ht="15.75" x14ac:dyDescent="0.25">
      <c r="A1903" s="34" t="s">
        <v>216</v>
      </c>
      <c r="B1903" s="12" t="str">
        <f t="shared" si="103"/>
        <v>GuayaquilPhiladelphia20</v>
      </c>
      <c r="C1903" s="13" t="str">
        <f>VLOOKUP(D1903,[1]equiv!$A:$B,2,FALSE)</f>
        <v>ECU</v>
      </c>
      <c r="D1903" s="81" t="s">
        <v>128</v>
      </c>
      <c r="E1903" s="85" t="s">
        <v>42</v>
      </c>
      <c r="F1903" s="83">
        <v>20</v>
      </c>
      <c r="G1903" s="12">
        <v>810</v>
      </c>
      <c r="H1903" s="32" t="s">
        <v>47</v>
      </c>
      <c r="I1903" s="12" t="s">
        <v>32</v>
      </c>
      <c r="J1903" s="46">
        <v>0</v>
      </c>
      <c r="K1903" s="45">
        <f t="shared" si="105"/>
        <v>810</v>
      </c>
      <c r="L1903" s="82" t="s">
        <v>263</v>
      </c>
      <c r="M1903" s="84">
        <v>45657</v>
      </c>
      <c r="N1903" s="68">
        <f t="shared" si="104"/>
        <v>0</v>
      </c>
      <c r="O1903" s="87" t="s">
        <v>217</v>
      </c>
      <c r="P1903" s="86" t="s">
        <v>259</v>
      </c>
      <c r="Q1903" s="86" t="s">
        <v>258</v>
      </c>
    </row>
    <row r="1904" spans="1:17" ht="15.75" x14ac:dyDescent="0.25">
      <c r="A1904" s="34" t="s">
        <v>216</v>
      </c>
      <c r="B1904" s="12" t="str">
        <f t="shared" si="103"/>
        <v>GuayaquilPhiladelphia40</v>
      </c>
      <c r="C1904" s="13" t="str">
        <f>VLOOKUP(D1904,[1]equiv!$A:$B,2,FALSE)</f>
        <v>ECU</v>
      </c>
      <c r="D1904" s="81" t="s">
        <v>128</v>
      </c>
      <c r="E1904" s="85" t="s">
        <v>42</v>
      </c>
      <c r="F1904" s="83">
        <v>40</v>
      </c>
      <c r="G1904" s="12">
        <v>965</v>
      </c>
      <c r="H1904" s="32" t="s">
        <v>47</v>
      </c>
      <c r="I1904" s="12" t="s">
        <v>32</v>
      </c>
      <c r="J1904" s="46">
        <v>0</v>
      </c>
      <c r="K1904" s="45">
        <f t="shared" si="105"/>
        <v>965</v>
      </c>
      <c r="L1904" s="82" t="s">
        <v>263</v>
      </c>
      <c r="M1904" s="84">
        <v>45657</v>
      </c>
      <c r="N1904" s="68">
        <f t="shared" si="104"/>
        <v>0</v>
      </c>
      <c r="O1904" s="87" t="s">
        <v>217</v>
      </c>
      <c r="P1904" s="86" t="s">
        <v>259</v>
      </c>
      <c r="Q1904" s="86" t="s">
        <v>258</v>
      </c>
    </row>
    <row r="1905" spans="1:17" ht="15.75" x14ac:dyDescent="0.25">
      <c r="A1905" s="34" t="s">
        <v>216</v>
      </c>
      <c r="B1905" s="12" t="str">
        <f t="shared" si="103"/>
        <v>GuayaquilValencia40</v>
      </c>
      <c r="C1905" s="13" t="str">
        <f>VLOOKUP(D1905,[1]equiv!$A:$B,2,FALSE)</f>
        <v>ECU</v>
      </c>
      <c r="D1905" s="81" t="s">
        <v>128</v>
      </c>
      <c r="E1905" s="85" t="s">
        <v>35</v>
      </c>
      <c r="F1905" s="83">
        <v>40</v>
      </c>
      <c r="G1905" s="12">
        <v>1755</v>
      </c>
      <c r="H1905" s="32" t="s">
        <v>47</v>
      </c>
      <c r="I1905" s="12" t="s">
        <v>32</v>
      </c>
      <c r="J1905" s="46">
        <v>0</v>
      </c>
      <c r="K1905" s="45">
        <f t="shared" si="105"/>
        <v>1755</v>
      </c>
      <c r="L1905" s="82" t="s">
        <v>173</v>
      </c>
      <c r="M1905" s="84">
        <v>45657</v>
      </c>
      <c r="N1905" s="68">
        <f t="shared" si="104"/>
        <v>0</v>
      </c>
      <c r="O1905" s="87" t="s">
        <v>217</v>
      </c>
      <c r="P1905" s="86" t="s">
        <v>137</v>
      </c>
      <c r="Q1905" s="86" t="s">
        <v>163</v>
      </c>
    </row>
    <row r="1906" spans="1:17" ht="15.75" x14ac:dyDescent="0.25">
      <c r="A1906" s="34" t="s">
        <v>216</v>
      </c>
      <c r="B1906" s="12" t="str">
        <f t="shared" si="103"/>
        <v>KribiAmsterdam40</v>
      </c>
      <c r="C1906" s="13" t="str">
        <f>VLOOKUP(D1906,[1]equiv!$A:$B,2,FALSE)</f>
        <v>CAM</v>
      </c>
      <c r="D1906" s="81" t="s">
        <v>237</v>
      </c>
      <c r="E1906" s="85" t="s">
        <v>25</v>
      </c>
      <c r="F1906" s="83">
        <v>40</v>
      </c>
      <c r="G1906" s="12">
        <v>1753</v>
      </c>
      <c r="H1906" s="32" t="s">
        <v>47</v>
      </c>
      <c r="I1906" s="12" t="s">
        <v>20</v>
      </c>
      <c r="J1906" s="46">
        <v>0</v>
      </c>
      <c r="K1906" s="45">
        <f t="shared" si="105"/>
        <v>1753</v>
      </c>
      <c r="L1906" s="82" t="s">
        <v>193</v>
      </c>
      <c r="M1906" s="88">
        <v>45657</v>
      </c>
      <c r="N1906" s="68">
        <f t="shared" si="104"/>
        <v>0</v>
      </c>
      <c r="O1906" s="87" t="s">
        <v>217</v>
      </c>
      <c r="P1906" s="86" t="s">
        <v>137</v>
      </c>
      <c r="Q1906" s="86" t="s">
        <v>218</v>
      </c>
    </row>
    <row r="1907" spans="1:17" ht="15.75" x14ac:dyDescent="0.25">
      <c r="A1907" s="34" t="s">
        <v>216</v>
      </c>
      <c r="B1907" s="12" t="str">
        <f t="shared" si="103"/>
        <v>KribiAmsterdam20</v>
      </c>
      <c r="C1907" s="13" t="str">
        <f>VLOOKUP(D1907,[1]equiv!$A:$B,2,FALSE)</f>
        <v>CAM</v>
      </c>
      <c r="D1907" s="81" t="s">
        <v>237</v>
      </c>
      <c r="E1907" s="85" t="s">
        <v>25</v>
      </c>
      <c r="F1907" s="83">
        <v>20</v>
      </c>
      <c r="G1907" s="12">
        <v>1109</v>
      </c>
      <c r="H1907" s="32" t="s">
        <v>47</v>
      </c>
      <c r="I1907" s="12" t="s">
        <v>20</v>
      </c>
      <c r="J1907" s="46">
        <v>0</v>
      </c>
      <c r="K1907" s="45">
        <f t="shared" si="105"/>
        <v>1109</v>
      </c>
      <c r="L1907" s="82" t="s">
        <v>193</v>
      </c>
      <c r="M1907" s="88">
        <v>45657</v>
      </c>
      <c r="N1907" s="68">
        <f t="shared" si="104"/>
        <v>0</v>
      </c>
      <c r="O1907" s="87" t="s">
        <v>217</v>
      </c>
      <c r="P1907" s="86" t="s">
        <v>137</v>
      </c>
      <c r="Q1907" s="86" t="s">
        <v>218</v>
      </c>
    </row>
    <row r="1908" spans="1:17" ht="15.75" x14ac:dyDescent="0.25">
      <c r="A1908" s="34" t="s">
        <v>216</v>
      </c>
      <c r="B1908" s="12" t="str">
        <f t="shared" si="103"/>
        <v>KribiAntwerp40</v>
      </c>
      <c r="C1908" s="13" t="str">
        <f>VLOOKUP(D1908,[1]equiv!$A:$B,2,FALSE)</f>
        <v>CAM</v>
      </c>
      <c r="D1908" s="81" t="s">
        <v>237</v>
      </c>
      <c r="E1908" s="85" t="s">
        <v>19</v>
      </c>
      <c r="F1908" s="83">
        <v>40</v>
      </c>
      <c r="G1908" s="12">
        <v>1053</v>
      </c>
      <c r="H1908" s="32" t="s">
        <v>47</v>
      </c>
      <c r="I1908" s="12" t="s">
        <v>20</v>
      </c>
      <c r="J1908" s="46">
        <v>0</v>
      </c>
      <c r="K1908" s="45">
        <f t="shared" si="105"/>
        <v>1053</v>
      </c>
      <c r="L1908" s="82" t="s">
        <v>193</v>
      </c>
      <c r="M1908" s="88">
        <v>45657</v>
      </c>
      <c r="N1908" s="68">
        <f t="shared" si="104"/>
        <v>0</v>
      </c>
      <c r="O1908" s="87" t="s">
        <v>217</v>
      </c>
      <c r="P1908" s="86" t="s">
        <v>137</v>
      </c>
      <c r="Q1908" s="86" t="s">
        <v>219</v>
      </c>
    </row>
    <row r="1909" spans="1:17" ht="15.75" x14ac:dyDescent="0.25">
      <c r="A1909" s="34" t="s">
        <v>216</v>
      </c>
      <c r="B1909" s="12" t="str">
        <f t="shared" si="103"/>
        <v>KribiAntwerp20</v>
      </c>
      <c r="C1909" s="13" t="str">
        <f>VLOOKUP(D1909,[1]equiv!$A:$B,2,FALSE)</f>
        <v>CAM</v>
      </c>
      <c r="D1909" s="81" t="s">
        <v>237</v>
      </c>
      <c r="E1909" s="85" t="s">
        <v>19</v>
      </c>
      <c r="F1909" s="83">
        <v>20</v>
      </c>
      <c r="G1909" s="12">
        <v>659</v>
      </c>
      <c r="H1909" s="32" t="s">
        <v>47</v>
      </c>
      <c r="I1909" s="12" t="s">
        <v>20</v>
      </c>
      <c r="J1909" s="46">
        <v>0</v>
      </c>
      <c r="K1909" s="45">
        <f t="shared" si="105"/>
        <v>659</v>
      </c>
      <c r="L1909" s="82" t="s">
        <v>193</v>
      </c>
      <c r="M1909" s="88">
        <v>45657</v>
      </c>
      <c r="N1909" s="68">
        <f t="shared" si="104"/>
        <v>0</v>
      </c>
      <c r="O1909" s="87" t="s">
        <v>217</v>
      </c>
      <c r="P1909" s="86" t="s">
        <v>137</v>
      </c>
      <c r="Q1909" s="86" t="s">
        <v>219</v>
      </c>
    </row>
    <row r="1910" spans="1:17" ht="15.75" x14ac:dyDescent="0.25">
      <c r="A1910" s="34" t="s">
        <v>216</v>
      </c>
      <c r="B1910" s="12" t="str">
        <f t="shared" si="103"/>
        <v>KribiBarcelona20</v>
      </c>
      <c r="C1910" s="13" t="str">
        <f>VLOOKUP(D1910,[1]equiv!$A:$B,2,FALSE)</f>
        <v>CAM</v>
      </c>
      <c r="D1910" s="81" t="s">
        <v>237</v>
      </c>
      <c r="E1910" s="85" t="s">
        <v>23</v>
      </c>
      <c r="F1910" s="83">
        <v>20</v>
      </c>
      <c r="G1910" s="12">
        <v>934</v>
      </c>
      <c r="H1910" s="32" t="s">
        <v>47</v>
      </c>
      <c r="I1910" s="12" t="s">
        <v>20</v>
      </c>
      <c r="J1910" s="46">
        <v>0</v>
      </c>
      <c r="K1910" s="45">
        <f t="shared" si="105"/>
        <v>934</v>
      </c>
      <c r="L1910" s="82" t="s">
        <v>196</v>
      </c>
      <c r="M1910" s="88">
        <v>45657</v>
      </c>
      <c r="N1910" s="68">
        <f t="shared" si="104"/>
        <v>0</v>
      </c>
      <c r="O1910" s="87" t="s">
        <v>217</v>
      </c>
      <c r="P1910" s="86" t="s">
        <v>137</v>
      </c>
      <c r="Q1910" s="86" t="s">
        <v>188</v>
      </c>
    </row>
    <row r="1911" spans="1:17" ht="15.75" x14ac:dyDescent="0.25">
      <c r="A1911" s="34" t="s">
        <v>216</v>
      </c>
      <c r="B1911" s="12" t="str">
        <f t="shared" si="103"/>
        <v>KribiBarcelona40</v>
      </c>
      <c r="C1911" s="13" t="str">
        <f>VLOOKUP(D1911,[1]equiv!$A:$B,2,FALSE)</f>
        <v>CAM</v>
      </c>
      <c r="D1911" s="81" t="s">
        <v>237</v>
      </c>
      <c r="E1911" s="85" t="s">
        <v>23</v>
      </c>
      <c r="F1911" s="83">
        <v>40</v>
      </c>
      <c r="G1911" s="12">
        <v>1453</v>
      </c>
      <c r="H1911" s="32" t="s">
        <v>47</v>
      </c>
      <c r="I1911" s="12" t="s">
        <v>20</v>
      </c>
      <c r="J1911" s="46">
        <v>0</v>
      </c>
      <c r="K1911" s="45">
        <f t="shared" si="105"/>
        <v>1453</v>
      </c>
      <c r="L1911" s="82" t="s">
        <v>196</v>
      </c>
      <c r="M1911" s="88">
        <v>45657</v>
      </c>
      <c r="N1911" s="68">
        <f t="shared" si="104"/>
        <v>0</v>
      </c>
      <c r="O1911" s="87" t="s">
        <v>217</v>
      </c>
      <c r="P1911" s="86" t="s">
        <v>137</v>
      </c>
      <c r="Q1911" s="86" t="s">
        <v>188</v>
      </c>
    </row>
    <row r="1912" spans="1:17" ht="15.75" x14ac:dyDescent="0.25">
      <c r="A1912" s="34" t="s">
        <v>216</v>
      </c>
      <c r="B1912" s="12" t="str">
        <f t="shared" si="103"/>
        <v>KribiHamburg20</v>
      </c>
      <c r="C1912" s="13" t="str">
        <f>VLOOKUP(D1912,[1]equiv!$A:$B,2,FALSE)</f>
        <v>CAM</v>
      </c>
      <c r="D1912" s="81" t="s">
        <v>237</v>
      </c>
      <c r="E1912" s="85" t="s">
        <v>29</v>
      </c>
      <c r="F1912" s="83">
        <v>20</v>
      </c>
      <c r="G1912" s="12">
        <v>1034</v>
      </c>
      <c r="H1912" s="32" t="s">
        <v>47</v>
      </c>
      <c r="I1912" s="12" t="s">
        <v>20</v>
      </c>
      <c r="J1912" s="46">
        <v>0</v>
      </c>
      <c r="K1912" s="45">
        <f t="shared" si="105"/>
        <v>1034</v>
      </c>
      <c r="L1912" s="82" t="s">
        <v>153</v>
      </c>
      <c r="M1912" s="88">
        <v>45657</v>
      </c>
      <c r="N1912" s="68">
        <f t="shared" si="104"/>
        <v>0</v>
      </c>
      <c r="O1912" s="87" t="s">
        <v>217</v>
      </c>
      <c r="P1912" s="86" t="s">
        <v>137</v>
      </c>
      <c r="Q1912" s="86" t="s">
        <v>248</v>
      </c>
    </row>
    <row r="1913" spans="1:17" ht="15.75" x14ac:dyDescent="0.25">
      <c r="A1913" s="34" t="s">
        <v>216</v>
      </c>
      <c r="B1913" s="12" t="str">
        <f t="shared" si="103"/>
        <v>KribiHamburg40</v>
      </c>
      <c r="C1913" s="13" t="str">
        <f>VLOOKUP(D1913,[1]equiv!$A:$B,2,FALSE)</f>
        <v>CAM</v>
      </c>
      <c r="D1913" s="81" t="s">
        <v>237</v>
      </c>
      <c r="E1913" s="85" t="s">
        <v>29</v>
      </c>
      <c r="F1913" s="83">
        <v>40</v>
      </c>
      <c r="G1913" s="12">
        <v>1603</v>
      </c>
      <c r="H1913" s="32" t="s">
        <v>47</v>
      </c>
      <c r="I1913" s="12" t="s">
        <v>20</v>
      </c>
      <c r="J1913" s="46">
        <v>0</v>
      </c>
      <c r="K1913" s="45">
        <f t="shared" si="105"/>
        <v>1603</v>
      </c>
      <c r="L1913" s="82" t="s">
        <v>153</v>
      </c>
      <c r="M1913" s="88">
        <v>45657</v>
      </c>
      <c r="N1913" s="68">
        <f t="shared" si="104"/>
        <v>0</v>
      </c>
      <c r="O1913" s="87" t="s">
        <v>217</v>
      </c>
      <c r="P1913" s="86" t="s">
        <v>137</v>
      </c>
      <c r="Q1913" s="86" t="s">
        <v>248</v>
      </c>
    </row>
    <row r="1914" spans="1:17" ht="15.75" x14ac:dyDescent="0.25">
      <c r="A1914" s="34" t="s">
        <v>216</v>
      </c>
      <c r="B1914" s="12" t="str">
        <f t="shared" si="103"/>
        <v>KribiTallinn20</v>
      </c>
      <c r="C1914" s="13" t="str">
        <f>VLOOKUP(D1914,[1]equiv!$A:$B,2,FALSE)</f>
        <v>CAM</v>
      </c>
      <c r="D1914" s="81" t="s">
        <v>237</v>
      </c>
      <c r="E1914" s="85" t="s">
        <v>194</v>
      </c>
      <c r="F1914" s="83">
        <v>20</v>
      </c>
      <c r="G1914" s="12">
        <v>1534</v>
      </c>
      <c r="H1914" s="32" t="s">
        <v>47</v>
      </c>
      <c r="I1914" s="12" t="s">
        <v>20</v>
      </c>
      <c r="J1914" s="46">
        <v>0</v>
      </c>
      <c r="K1914" s="45">
        <f t="shared" si="105"/>
        <v>1534</v>
      </c>
      <c r="L1914" s="82" t="s">
        <v>179</v>
      </c>
      <c r="M1914" s="88">
        <v>45657</v>
      </c>
      <c r="N1914" s="68">
        <f t="shared" si="104"/>
        <v>0</v>
      </c>
      <c r="O1914" s="87" t="s">
        <v>217</v>
      </c>
      <c r="P1914" s="86" t="s">
        <v>137</v>
      </c>
      <c r="Q1914" s="86" t="s">
        <v>219</v>
      </c>
    </row>
    <row r="1915" spans="1:17" ht="15.75" x14ac:dyDescent="0.25">
      <c r="A1915" s="34" t="s">
        <v>216</v>
      </c>
      <c r="B1915" s="12" t="str">
        <f t="shared" si="103"/>
        <v>KribiTallinn40</v>
      </c>
      <c r="C1915" s="13" t="str">
        <f>VLOOKUP(D1915,[1]equiv!$A:$B,2,FALSE)</f>
        <v>CAM</v>
      </c>
      <c r="D1915" s="81" t="s">
        <v>237</v>
      </c>
      <c r="E1915" s="85" t="s">
        <v>194</v>
      </c>
      <c r="F1915" s="83">
        <v>40</v>
      </c>
      <c r="G1915" s="12">
        <v>1903</v>
      </c>
      <c r="H1915" s="32" t="s">
        <v>47</v>
      </c>
      <c r="I1915" s="12" t="s">
        <v>20</v>
      </c>
      <c r="J1915" s="46">
        <v>0</v>
      </c>
      <c r="K1915" s="45">
        <f t="shared" si="105"/>
        <v>1903</v>
      </c>
      <c r="L1915" s="82" t="s">
        <v>179</v>
      </c>
      <c r="M1915" s="88">
        <v>45657</v>
      </c>
      <c r="N1915" s="68">
        <f t="shared" si="104"/>
        <v>0</v>
      </c>
      <c r="O1915" s="87" t="s">
        <v>217</v>
      </c>
      <c r="P1915" s="86" t="s">
        <v>137</v>
      </c>
      <c r="Q1915" s="86" t="s">
        <v>219</v>
      </c>
    </row>
    <row r="1916" spans="1:17" ht="15.75" x14ac:dyDescent="0.25">
      <c r="A1916" s="34" t="s">
        <v>216</v>
      </c>
      <c r="B1916" s="12" t="str">
        <f t="shared" si="103"/>
        <v>KribiValencia20</v>
      </c>
      <c r="C1916" s="13" t="str">
        <f>VLOOKUP(D1916,[1]equiv!$A:$B,2,FALSE)</f>
        <v>CAM</v>
      </c>
      <c r="D1916" s="81" t="s">
        <v>237</v>
      </c>
      <c r="E1916" s="85" t="s">
        <v>35</v>
      </c>
      <c r="F1916" s="83">
        <v>20</v>
      </c>
      <c r="G1916" s="12">
        <v>734</v>
      </c>
      <c r="H1916" s="32" t="s">
        <v>47</v>
      </c>
      <c r="I1916" s="12" t="s">
        <v>20</v>
      </c>
      <c r="J1916" s="46">
        <v>0</v>
      </c>
      <c r="K1916" s="45">
        <f t="shared" si="105"/>
        <v>734</v>
      </c>
      <c r="L1916" s="82" t="s">
        <v>238</v>
      </c>
      <c r="M1916" s="88">
        <v>45657</v>
      </c>
      <c r="N1916" s="68">
        <f t="shared" si="104"/>
        <v>0</v>
      </c>
      <c r="O1916" s="87" t="s">
        <v>217</v>
      </c>
      <c r="P1916" s="86" t="s">
        <v>137</v>
      </c>
      <c r="Q1916" s="86" t="s">
        <v>188</v>
      </c>
    </row>
    <row r="1917" spans="1:17" ht="15.75" x14ac:dyDescent="0.25">
      <c r="A1917" s="34" t="s">
        <v>216</v>
      </c>
      <c r="B1917" s="12" t="str">
        <f t="shared" si="103"/>
        <v>KribiValencia40</v>
      </c>
      <c r="C1917" s="13" t="str">
        <f>VLOOKUP(D1917,[1]equiv!$A:$B,2,FALSE)</f>
        <v>CAM</v>
      </c>
      <c r="D1917" s="81" t="s">
        <v>237</v>
      </c>
      <c r="E1917" s="85" t="s">
        <v>35</v>
      </c>
      <c r="F1917" s="83">
        <v>40</v>
      </c>
      <c r="G1917" s="12">
        <v>1153</v>
      </c>
      <c r="H1917" s="32" t="s">
        <v>47</v>
      </c>
      <c r="I1917" s="12" t="s">
        <v>20</v>
      </c>
      <c r="J1917" s="46">
        <v>0</v>
      </c>
      <c r="K1917" s="45">
        <f t="shared" si="105"/>
        <v>1153</v>
      </c>
      <c r="L1917" s="82" t="s">
        <v>238</v>
      </c>
      <c r="M1917" s="88">
        <v>45657</v>
      </c>
      <c r="N1917" s="68">
        <f t="shared" si="104"/>
        <v>0</v>
      </c>
      <c r="O1917" s="87" t="s">
        <v>217</v>
      </c>
      <c r="P1917" s="86" t="s">
        <v>137</v>
      </c>
      <c r="Q1917" s="86" t="s">
        <v>188</v>
      </c>
    </row>
    <row r="1918" spans="1:17" ht="15.75" x14ac:dyDescent="0.25">
      <c r="A1918" s="34" t="s">
        <v>216</v>
      </c>
      <c r="B1918" s="12" t="str">
        <f t="shared" si="103"/>
        <v>LekkiAmbarli40</v>
      </c>
      <c r="C1918" s="13" t="str">
        <f>VLOOKUP(D1918,[1]equiv!$A:$B,2,FALSE)</f>
        <v>NIG</v>
      </c>
      <c r="D1918" s="81" t="s">
        <v>285</v>
      </c>
      <c r="E1918" s="85" t="s">
        <v>58</v>
      </c>
      <c r="F1918" s="83">
        <v>40</v>
      </c>
      <c r="G1918" s="12">
        <v>1103</v>
      </c>
      <c r="H1918" s="32" t="s">
        <v>47</v>
      </c>
      <c r="I1918" s="12" t="s">
        <v>20</v>
      </c>
      <c r="J1918" s="46">
        <v>0</v>
      </c>
      <c r="K1918" s="45">
        <f t="shared" si="105"/>
        <v>1103</v>
      </c>
      <c r="L1918" s="82" t="s">
        <v>241</v>
      </c>
      <c r="M1918" s="88">
        <v>45657</v>
      </c>
      <c r="N1918" s="68">
        <f t="shared" si="104"/>
        <v>0</v>
      </c>
      <c r="O1918" s="87" t="s">
        <v>217</v>
      </c>
      <c r="P1918" s="86" t="s">
        <v>286</v>
      </c>
      <c r="Q1918" s="86"/>
    </row>
    <row r="1919" spans="1:17" ht="15.75" x14ac:dyDescent="0.25">
      <c r="A1919" s="34" t="s">
        <v>216</v>
      </c>
      <c r="B1919" s="12" t="str">
        <f t="shared" si="103"/>
        <v>LekkiAmsterdam20</v>
      </c>
      <c r="C1919" s="13" t="str">
        <f>VLOOKUP(D1919,[1]equiv!$A:$B,2,FALSE)</f>
        <v>NIG</v>
      </c>
      <c r="D1919" s="81" t="s">
        <v>285</v>
      </c>
      <c r="E1919" s="85" t="s">
        <v>25</v>
      </c>
      <c r="F1919" s="83">
        <v>20</v>
      </c>
      <c r="G1919" s="12">
        <v>984</v>
      </c>
      <c r="H1919" s="32" t="s">
        <v>47</v>
      </c>
      <c r="I1919" s="12" t="s">
        <v>20</v>
      </c>
      <c r="J1919" s="46">
        <v>0</v>
      </c>
      <c r="K1919" s="45">
        <f t="shared" si="105"/>
        <v>984</v>
      </c>
      <c r="L1919" s="82" t="s">
        <v>136</v>
      </c>
      <c r="M1919" s="88">
        <v>45657</v>
      </c>
      <c r="N1919" s="68">
        <f t="shared" si="104"/>
        <v>0</v>
      </c>
      <c r="O1919" s="87" t="s">
        <v>217</v>
      </c>
      <c r="P1919" s="86" t="s">
        <v>137</v>
      </c>
      <c r="Q1919" s="86" t="s">
        <v>287</v>
      </c>
    </row>
    <row r="1920" spans="1:17" ht="15.75" x14ac:dyDescent="0.25">
      <c r="A1920" s="34" t="s">
        <v>216</v>
      </c>
      <c r="B1920" s="12" t="str">
        <f t="shared" si="103"/>
        <v>LekkiAmsterdam40</v>
      </c>
      <c r="C1920" s="13" t="str">
        <f>VLOOKUP(D1920,[1]equiv!$A:$B,2,FALSE)</f>
        <v>NIG</v>
      </c>
      <c r="D1920" s="81" t="s">
        <v>285</v>
      </c>
      <c r="E1920" s="85" t="s">
        <v>25</v>
      </c>
      <c r="F1920" s="83">
        <v>40</v>
      </c>
      <c r="G1920" s="12">
        <v>1703</v>
      </c>
      <c r="H1920" s="32" t="s">
        <v>47</v>
      </c>
      <c r="I1920" s="12" t="s">
        <v>20</v>
      </c>
      <c r="J1920" s="46">
        <v>0</v>
      </c>
      <c r="K1920" s="45">
        <f t="shared" si="105"/>
        <v>1703</v>
      </c>
      <c r="L1920" s="82" t="s">
        <v>136</v>
      </c>
      <c r="M1920" s="88">
        <v>45657</v>
      </c>
      <c r="N1920" s="68">
        <f t="shared" si="104"/>
        <v>0</v>
      </c>
      <c r="O1920" s="87" t="s">
        <v>217</v>
      </c>
      <c r="P1920" s="86" t="s">
        <v>137</v>
      </c>
      <c r="Q1920" s="86" t="s">
        <v>287</v>
      </c>
    </row>
    <row r="1921" spans="1:17" ht="15.75" x14ac:dyDescent="0.25">
      <c r="A1921" s="34" t="s">
        <v>216</v>
      </c>
      <c r="B1921" s="12" t="str">
        <f t="shared" si="103"/>
        <v>LekkiAntwerp20</v>
      </c>
      <c r="C1921" s="13" t="str">
        <f>VLOOKUP(D1921,[1]equiv!$A:$B,2,FALSE)</f>
        <v>NIG</v>
      </c>
      <c r="D1921" s="81" t="s">
        <v>285</v>
      </c>
      <c r="E1921" s="85" t="s">
        <v>19</v>
      </c>
      <c r="F1921" s="83">
        <v>20</v>
      </c>
      <c r="G1921" s="12">
        <v>584</v>
      </c>
      <c r="H1921" s="32" t="s">
        <v>47</v>
      </c>
      <c r="I1921" s="12" t="s">
        <v>20</v>
      </c>
      <c r="J1921" s="46">
        <v>0</v>
      </c>
      <c r="K1921" s="45">
        <f t="shared" si="105"/>
        <v>584</v>
      </c>
      <c r="L1921" s="82" t="s">
        <v>136</v>
      </c>
      <c r="M1921" s="88">
        <v>45657</v>
      </c>
      <c r="N1921" s="68">
        <f t="shared" si="104"/>
        <v>0</v>
      </c>
      <c r="O1921" s="87" t="s">
        <v>217</v>
      </c>
      <c r="P1921" s="86" t="s">
        <v>137</v>
      </c>
      <c r="Q1921" s="86" t="s">
        <v>287</v>
      </c>
    </row>
    <row r="1922" spans="1:17" ht="15.75" x14ac:dyDescent="0.25">
      <c r="A1922" s="34" t="s">
        <v>216</v>
      </c>
      <c r="B1922" s="12" t="str">
        <f t="shared" si="103"/>
        <v>LekkiAntwerp40</v>
      </c>
      <c r="C1922" s="13" t="str">
        <f>VLOOKUP(D1922,[1]equiv!$A:$B,2,FALSE)</f>
        <v>NIG</v>
      </c>
      <c r="D1922" s="81" t="s">
        <v>285</v>
      </c>
      <c r="E1922" s="85" t="s">
        <v>19</v>
      </c>
      <c r="F1922" s="83">
        <v>40</v>
      </c>
      <c r="G1922" s="12">
        <v>953</v>
      </c>
      <c r="H1922" s="32" t="s">
        <v>47</v>
      </c>
      <c r="I1922" s="12" t="s">
        <v>20</v>
      </c>
      <c r="J1922" s="46">
        <v>0</v>
      </c>
      <c r="K1922" s="45">
        <f t="shared" si="105"/>
        <v>953</v>
      </c>
      <c r="L1922" s="82" t="s">
        <v>136</v>
      </c>
      <c r="M1922" s="88">
        <v>45657</v>
      </c>
      <c r="N1922" s="68">
        <f t="shared" si="104"/>
        <v>0</v>
      </c>
      <c r="O1922" s="87" t="s">
        <v>217</v>
      </c>
      <c r="P1922" s="86" t="s">
        <v>137</v>
      </c>
      <c r="Q1922" s="86" t="s">
        <v>287</v>
      </c>
    </row>
    <row r="1923" spans="1:17" ht="15.75" x14ac:dyDescent="0.25">
      <c r="A1923" s="34" t="s">
        <v>216</v>
      </c>
      <c r="B1923" s="12" t="str">
        <f t="shared" si="103"/>
        <v>LekkiJakarta40</v>
      </c>
      <c r="C1923" s="13" t="str">
        <f>VLOOKUP(D1923,[1]equiv!$A:$B,2,FALSE)</f>
        <v>NIG</v>
      </c>
      <c r="D1923" s="81" t="s">
        <v>285</v>
      </c>
      <c r="E1923" s="85" t="s">
        <v>114</v>
      </c>
      <c r="F1923" s="83">
        <v>40</v>
      </c>
      <c r="G1923" s="12">
        <v>1058</v>
      </c>
      <c r="H1923" s="32" t="s">
        <v>47</v>
      </c>
      <c r="I1923" s="12" t="s">
        <v>32</v>
      </c>
      <c r="J1923" s="46">
        <v>0</v>
      </c>
      <c r="K1923" s="45">
        <f t="shared" si="105"/>
        <v>1058</v>
      </c>
      <c r="L1923" s="82" t="s">
        <v>191</v>
      </c>
      <c r="M1923" s="84">
        <v>45657</v>
      </c>
      <c r="N1923" s="68">
        <f t="shared" si="104"/>
        <v>0</v>
      </c>
      <c r="O1923" s="87" t="s">
        <v>217</v>
      </c>
      <c r="P1923" s="86" t="s">
        <v>137</v>
      </c>
      <c r="Q1923" s="86" t="s">
        <v>219</v>
      </c>
    </row>
    <row r="1924" spans="1:17" ht="15.75" x14ac:dyDescent="0.25">
      <c r="A1924" s="34" t="s">
        <v>216</v>
      </c>
      <c r="B1924" s="12" t="str">
        <f t="shared" si="103"/>
        <v>LekkiLiverpool20</v>
      </c>
      <c r="C1924" s="13" t="str">
        <f>VLOOKUP(D1924,[1]equiv!$A:$B,2,FALSE)</f>
        <v>NIG</v>
      </c>
      <c r="D1924" s="81" t="s">
        <v>285</v>
      </c>
      <c r="E1924" s="85" t="s">
        <v>252</v>
      </c>
      <c r="F1924" s="83">
        <v>20</v>
      </c>
      <c r="G1924" s="12">
        <v>2484</v>
      </c>
      <c r="H1924" s="32" t="s">
        <v>47</v>
      </c>
      <c r="I1924" s="12" t="s">
        <v>20</v>
      </c>
      <c r="J1924" s="46">
        <v>0</v>
      </c>
      <c r="K1924" s="45">
        <f t="shared" si="105"/>
        <v>2484</v>
      </c>
      <c r="L1924" s="82" t="s">
        <v>239</v>
      </c>
      <c r="M1924" s="84">
        <v>45657</v>
      </c>
      <c r="N1924" s="68">
        <f t="shared" si="104"/>
        <v>0</v>
      </c>
      <c r="O1924" s="87" t="s">
        <v>217</v>
      </c>
      <c r="P1924" s="86" t="s">
        <v>272</v>
      </c>
      <c r="Q1924" s="86"/>
    </row>
    <row r="1925" spans="1:17" ht="15.75" x14ac:dyDescent="0.25">
      <c r="A1925" s="34" t="s">
        <v>216</v>
      </c>
      <c r="B1925" s="12" t="str">
        <f t="shared" si="103"/>
        <v>LekkiLiverpool40</v>
      </c>
      <c r="C1925" s="13" t="str">
        <f>VLOOKUP(D1925,[1]equiv!$A:$B,2,FALSE)</f>
        <v>NIG</v>
      </c>
      <c r="D1925" s="81" t="s">
        <v>285</v>
      </c>
      <c r="E1925" s="85" t="s">
        <v>252</v>
      </c>
      <c r="F1925" s="83">
        <v>40</v>
      </c>
      <c r="G1925" s="12">
        <v>3903</v>
      </c>
      <c r="H1925" s="32" t="s">
        <v>47</v>
      </c>
      <c r="I1925" s="12" t="s">
        <v>20</v>
      </c>
      <c r="J1925" s="46">
        <v>0</v>
      </c>
      <c r="K1925" s="45">
        <f t="shared" si="105"/>
        <v>3903</v>
      </c>
      <c r="L1925" s="82" t="s">
        <v>239</v>
      </c>
      <c r="M1925" s="84">
        <v>45657</v>
      </c>
      <c r="N1925" s="68">
        <f t="shared" si="104"/>
        <v>0</v>
      </c>
      <c r="O1925" s="87" t="s">
        <v>217</v>
      </c>
      <c r="P1925" s="86" t="s">
        <v>272</v>
      </c>
      <c r="Q1925" s="86"/>
    </row>
    <row r="1926" spans="1:17" ht="15.75" x14ac:dyDescent="0.25">
      <c r="A1926" s="34" t="s">
        <v>216</v>
      </c>
      <c r="B1926" s="12" t="str">
        <f t="shared" si="103"/>
        <v>LekkiPasir Gudang20</v>
      </c>
      <c r="C1926" s="13" t="str">
        <f>VLOOKUP(D1926,[1]equiv!$A:$B,2,FALSE)</f>
        <v>NIG</v>
      </c>
      <c r="D1926" s="81" t="s">
        <v>285</v>
      </c>
      <c r="E1926" s="85" t="s">
        <v>38</v>
      </c>
      <c r="F1926" s="83">
        <v>20</v>
      </c>
      <c r="G1926" s="12">
        <v>640</v>
      </c>
      <c r="H1926" s="32" t="s">
        <v>47</v>
      </c>
      <c r="I1926" s="12" t="s">
        <v>32</v>
      </c>
      <c r="J1926" s="46">
        <v>0</v>
      </c>
      <c r="K1926" s="45">
        <f t="shared" si="105"/>
        <v>640</v>
      </c>
      <c r="L1926" s="82" t="s">
        <v>158</v>
      </c>
      <c r="M1926" s="84">
        <v>45657</v>
      </c>
      <c r="N1926" s="68">
        <f t="shared" si="104"/>
        <v>0</v>
      </c>
      <c r="O1926" s="87" t="s">
        <v>217</v>
      </c>
      <c r="P1926" s="86" t="s">
        <v>137</v>
      </c>
      <c r="Q1926" s="86" t="s">
        <v>219</v>
      </c>
    </row>
    <row r="1927" spans="1:17" ht="15.75" x14ac:dyDescent="0.25">
      <c r="A1927" s="34" t="s">
        <v>216</v>
      </c>
      <c r="B1927" s="12" t="str">
        <f t="shared" si="103"/>
        <v>LekkiPasir Gudang40</v>
      </c>
      <c r="C1927" s="13" t="str">
        <f>VLOOKUP(D1927,[1]equiv!$A:$B,2,FALSE)</f>
        <v>NIG</v>
      </c>
      <c r="D1927" s="81" t="s">
        <v>285</v>
      </c>
      <c r="E1927" s="85" t="s">
        <v>38</v>
      </c>
      <c r="F1927" s="83">
        <v>40</v>
      </c>
      <c r="G1927" s="12">
        <v>953</v>
      </c>
      <c r="H1927" s="32" t="s">
        <v>47</v>
      </c>
      <c r="I1927" s="12" t="s">
        <v>32</v>
      </c>
      <c r="J1927" s="46">
        <v>0</v>
      </c>
      <c r="K1927" s="45">
        <f t="shared" si="105"/>
        <v>953</v>
      </c>
      <c r="L1927" s="82" t="s">
        <v>158</v>
      </c>
      <c r="M1927" s="84">
        <v>45657</v>
      </c>
      <c r="N1927" s="68">
        <f t="shared" si="104"/>
        <v>0</v>
      </c>
      <c r="O1927" s="87" t="s">
        <v>217</v>
      </c>
      <c r="P1927" s="86" t="s">
        <v>137</v>
      </c>
      <c r="Q1927" s="86" t="s">
        <v>219</v>
      </c>
    </row>
    <row r="1928" spans="1:17" ht="15.75" x14ac:dyDescent="0.25">
      <c r="A1928" s="34" t="s">
        <v>216</v>
      </c>
      <c r="B1928" s="12" t="str">
        <f t="shared" si="103"/>
        <v>LomeAmbarli40</v>
      </c>
      <c r="C1928" s="13" t="str">
        <f>VLOOKUP(D1928,[1]equiv!$A:$B,2,FALSE)</f>
        <v>TOG</v>
      </c>
      <c r="D1928" s="81" t="s">
        <v>83</v>
      </c>
      <c r="E1928" s="85" t="s">
        <v>58</v>
      </c>
      <c r="F1928" s="83">
        <v>40</v>
      </c>
      <c r="G1928" s="12">
        <v>1153</v>
      </c>
      <c r="H1928" s="32" t="s">
        <v>47</v>
      </c>
      <c r="I1928" s="12" t="s">
        <v>20</v>
      </c>
      <c r="J1928" s="46">
        <v>0</v>
      </c>
      <c r="K1928" s="45">
        <f t="shared" si="105"/>
        <v>1153</v>
      </c>
      <c r="L1928" s="82" t="s">
        <v>188</v>
      </c>
      <c r="M1928" s="88">
        <v>45657</v>
      </c>
      <c r="N1928" s="68">
        <f t="shared" si="104"/>
        <v>0</v>
      </c>
      <c r="O1928" s="87" t="s">
        <v>217</v>
      </c>
      <c r="P1928" s="86" t="s">
        <v>188</v>
      </c>
      <c r="Q1928" s="86"/>
    </row>
    <row r="1929" spans="1:17" ht="15.75" x14ac:dyDescent="0.25">
      <c r="A1929" s="34" t="s">
        <v>216</v>
      </c>
      <c r="B1929" s="12" t="str">
        <f t="shared" si="103"/>
        <v>LomeAmsterdam20</v>
      </c>
      <c r="C1929" s="13" t="str">
        <f>VLOOKUP(D1929,[1]equiv!$A:$B,2,FALSE)</f>
        <v>TOG</v>
      </c>
      <c r="D1929" s="81" t="s">
        <v>83</v>
      </c>
      <c r="E1929" s="85" t="s">
        <v>25</v>
      </c>
      <c r="F1929" s="83">
        <v>20</v>
      </c>
      <c r="G1929" s="12">
        <v>1109</v>
      </c>
      <c r="H1929" s="32" t="s">
        <v>47</v>
      </c>
      <c r="I1929" s="12" t="s">
        <v>20</v>
      </c>
      <c r="J1929" s="46">
        <v>0</v>
      </c>
      <c r="K1929" s="45">
        <f t="shared" si="105"/>
        <v>1109</v>
      </c>
      <c r="L1929" s="82" t="s">
        <v>196</v>
      </c>
      <c r="M1929" s="84">
        <v>45657</v>
      </c>
      <c r="N1929" s="68">
        <f t="shared" si="104"/>
        <v>0</v>
      </c>
      <c r="O1929" s="87" t="s">
        <v>217</v>
      </c>
      <c r="P1929" s="86" t="s">
        <v>177</v>
      </c>
      <c r="Q1929" s="86" t="s">
        <v>218</v>
      </c>
    </row>
    <row r="1930" spans="1:17" ht="15.75" x14ac:dyDescent="0.25">
      <c r="A1930" s="34" t="s">
        <v>216</v>
      </c>
      <c r="B1930" s="12" t="str">
        <f t="shared" si="103"/>
        <v>LomeAmsterdam40</v>
      </c>
      <c r="C1930" s="13" t="str">
        <f>VLOOKUP(D1930,[1]equiv!$A:$B,2,FALSE)</f>
        <v>TOG</v>
      </c>
      <c r="D1930" s="81" t="s">
        <v>83</v>
      </c>
      <c r="E1930" s="85" t="s">
        <v>25</v>
      </c>
      <c r="F1930" s="83">
        <v>40</v>
      </c>
      <c r="G1930" s="12">
        <v>1753</v>
      </c>
      <c r="H1930" s="32" t="s">
        <v>47</v>
      </c>
      <c r="I1930" s="12" t="s">
        <v>20</v>
      </c>
      <c r="J1930" s="46">
        <v>0</v>
      </c>
      <c r="K1930" s="45">
        <f t="shared" si="105"/>
        <v>1753</v>
      </c>
      <c r="L1930" s="82" t="s">
        <v>238</v>
      </c>
      <c r="M1930" s="84">
        <v>45657</v>
      </c>
      <c r="N1930" s="68">
        <f t="shared" si="104"/>
        <v>0</v>
      </c>
      <c r="O1930" s="87" t="s">
        <v>217</v>
      </c>
      <c r="P1930" s="86" t="s">
        <v>177</v>
      </c>
      <c r="Q1930" s="86" t="s">
        <v>218</v>
      </c>
    </row>
    <row r="1931" spans="1:17" ht="15.75" x14ac:dyDescent="0.25">
      <c r="A1931" s="34" t="s">
        <v>216</v>
      </c>
      <c r="B1931" s="12" t="str">
        <f t="shared" si="103"/>
        <v>LomeAntwerp20</v>
      </c>
      <c r="C1931" s="13" t="str">
        <f>VLOOKUP(D1931,[1]equiv!$A:$B,2,FALSE)</f>
        <v>TOG</v>
      </c>
      <c r="D1931" s="81" t="s">
        <v>83</v>
      </c>
      <c r="E1931" s="85" t="s">
        <v>19</v>
      </c>
      <c r="F1931" s="83">
        <v>20</v>
      </c>
      <c r="G1931" s="12">
        <v>659</v>
      </c>
      <c r="H1931" s="32" t="s">
        <v>47</v>
      </c>
      <c r="I1931" s="12" t="s">
        <v>20</v>
      </c>
      <c r="J1931" s="46">
        <v>0</v>
      </c>
      <c r="K1931" s="45">
        <f t="shared" si="105"/>
        <v>659</v>
      </c>
      <c r="L1931" s="82" t="s">
        <v>179</v>
      </c>
      <c r="M1931" s="84">
        <v>45657</v>
      </c>
      <c r="N1931" s="68">
        <f t="shared" si="104"/>
        <v>0</v>
      </c>
      <c r="O1931" s="87" t="s">
        <v>217</v>
      </c>
      <c r="P1931" s="86" t="s">
        <v>137</v>
      </c>
      <c r="Q1931" s="86" t="s">
        <v>219</v>
      </c>
    </row>
    <row r="1932" spans="1:17" ht="15.75" x14ac:dyDescent="0.25">
      <c r="A1932" s="34" t="s">
        <v>216</v>
      </c>
      <c r="B1932" s="12" t="str">
        <f t="shared" si="103"/>
        <v>LomeAntwerp40</v>
      </c>
      <c r="C1932" s="13" t="str">
        <f>VLOOKUP(D1932,[1]equiv!$A:$B,2,FALSE)</f>
        <v>TOG</v>
      </c>
      <c r="D1932" s="81" t="s">
        <v>83</v>
      </c>
      <c r="E1932" s="85" t="s">
        <v>19</v>
      </c>
      <c r="F1932" s="83">
        <v>40</v>
      </c>
      <c r="G1932" s="12">
        <v>1053</v>
      </c>
      <c r="H1932" s="32" t="s">
        <v>47</v>
      </c>
      <c r="I1932" s="12" t="s">
        <v>20</v>
      </c>
      <c r="J1932" s="46">
        <v>0</v>
      </c>
      <c r="K1932" s="45">
        <f t="shared" si="105"/>
        <v>1053</v>
      </c>
      <c r="L1932" s="82" t="s">
        <v>179</v>
      </c>
      <c r="M1932" s="84">
        <v>45657</v>
      </c>
      <c r="N1932" s="68">
        <f t="shared" si="104"/>
        <v>0</v>
      </c>
      <c r="O1932" s="87" t="s">
        <v>217</v>
      </c>
      <c r="P1932" s="86" t="s">
        <v>137</v>
      </c>
      <c r="Q1932" s="86" t="s">
        <v>219</v>
      </c>
    </row>
    <row r="1933" spans="1:17" ht="15.75" x14ac:dyDescent="0.25">
      <c r="A1933" s="34" t="s">
        <v>216</v>
      </c>
      <c r="B1933" s="12" t="str">
        <f t="shared" si="103"/>
        <v>LomeBarcelona20</v>
      </c>
      <c r="C1933" s="13" t="str">
        <f>VLOOKUP(D1933,[1]equiv!$A:$B,2,FALSE)</f>
        <v>TOG</v>
      </c>
      <c r="D1933" s="81" t="s">
        <v>83</v>
      </c>
      <c r="E1933" s="85" t="s">
        <v>23</v>
      </c>
      <c r="F1933" s="83">
        <v>20</v>
      </c>
      <c r="G1933" s="12">
        <v>934</v>
      </c>
      <c r="H1933" s="32" t="s">
        <v>47</v>
      </c>
      <c r="I1933" s="12" t="s">
        <v>20</v>
      </c>
      <c r="J1933" s="46">
        <v>0</v>
      </c>
      <c r="K1933" s="45">
        <f t="shared" si="105"/>
        <v>934</v>
      </c>
      <c r="L1933" s="82" t="s">
        <v>185</v>
      </c>
      <c r="M1933" s="84">
        <v>45657</v>
      </c>
      <c r="N1933" s="68">
        <f t="shared" si="104"/>
        <v>0</v>
      </c>
      <c r="O1933" s="87" t="s">
        <v>217</v>
      </c>
      <c r="P1933" s="86" t="s">
        <v>137</v>
      </c>
      <c r="Q1933" s="86" t="s">
        <v>219</v>
      </c>
    </row>
    <row r="1934" spans="1:17" ht="15.75" x14ac:dyDescent="0.25">
      <c r="A1934" s="34" t="s">
        <v>216</v>
      </c>
      <c r="B1934" s="12" t="str">
        <f t="shared" si="103"/>
        <v>LomeBarcelona40</v>
      </c>
      <c r="C1934" s="13" t="str">
        <f>VLOOKUP(D1934,[1]equiv!$A:$B,2,FALSE)</f>
        <v>TOG</v>
      </c>
      <c r="D1934" s="81" t="s">
        <v>83</v>
      </c>
      <c r="E1934" s="85" t="s">
        <v>23</v>
      </c>
      <c r="F1934" s="83">
        <v>40</v>
      </c>
      <c r="G1934" s="12">
        <v>1403</v>
      </c>
      <c r="H1934" s="32" t="s">
        <v>47</v>
      </c>
      <c r="I1934" s="12" t="s">
        <v>20</v>
      </c>
      <c r="J1934" s="46">
        <v>0</v>
      </c>
      <c r="K1934" s="45">
        <f t="shared" si="105"/>
        <v>1403</v>
      </c>
      <c r="L1934" s="82" t="s">
        <v>185</v>
      </c>
      <c r="M1934" s="84">
        <v>45657</v>
      </c>
      <c r="N1934" s="68">
        <f t="shared" si="104"/>
        <v>0</v>
      </c>
      <c r="O1934" s="87" t="s">
        <v>217</v>
      </c>
      <c r="P1934" s="86" t="s">
        <v>137</v>
      </c>
      <c r="Q1934" s="86" t="s">
        <v>219</v>
      </c>
    </row>
    <row r="1935" spans="1:17" ht="15.75" x14ac:dyDescent="0.25">
      <c r="A1935" s="34" t="str">
        <f>CONCATENATE("STS_",O1935)</f>
        <v>STS_CMA CGM</v>
      </c>
      <c r="B1935" s="12" t="str">
        <f t="shared" si="103"/>
        <v>LomeGenoa40</v>
      </c>
      <c r="C1935" s="13" t="str">
        <f>VLOOKUP(D1935,[1]equiv!$A:$B,2,FALSE)</f>
        <v>TOG</v>
      </c>
      <c r="D1935" s="90" t="s">
        <v>83</v>
      </c>
      <c r="E1935" s="92" t="s">
        <v>61</v>
      </c>
      <c r="F1935" s="83">
        <v>40</v>
      </c>
      <c r="G1935" s="12">
        <v>1103</v>
      </c>
      <c r="H1935" s="32" t="s">
        <v>47</v>
      </c>
      <c r="I1935" s="12" t="s">
        <v>20</v>
      </c>
      <c r="J1935" s="46">
        <v>0</v>
      </c>
      <c r="K1935" s="45">
        <f t="shared" si="105"/>
        <v>1103</v>
      </c>
      <c r="L1935" s="82" t="s">
        <v>196</v>
      </c>
      <c r="M1935" s="84">
        <v>45657</v>
      </c>
      <c r="N1935" s="68">
        <f t="shared" si="104"/>
        <v>0</v>
      </c>
      <c r="O1935" s="87" t="s">
        <v>217</v>
      </c>
      <c r="P1935" s="86" t="s">
        <v>177</v>
      </c>
      <c r="Q1935" s="86"/>
    </row>
    <row r="1936" spans="1:17" ht="15.75" x14ac:dyDescent="0.25">
      <c r="A1936" s="34" t="str">
        <f>CONCATENATE("STS_",O1936)</f>
        <v>STS_CMA CGM</v>
      </c>
      <c r="B1936" s="12" t="str">
        <f t="shared" si="103"/>
        <v>LomeGenoa20</v>
      </c>
      <c r="C1936" s="13" t="str">
        <f>VLOOKUP(D1936,[1]equiv!$A:$B,2,FALSE)</f>
        <v>TOG</v>
      </c>
      <c r="D1936" s="90" t="s">
        <v>83</v>
      </c>
      <c r="E1936" s="92" t="s">
        <v>61</v>
      </c>
      <c r="F1936" s="83">
        <v>20</v>
      </c>
      <c r="G1936" s="12">
        <v>734</v>
      </c>
      <c r="H1936" s="32" t="s">
        <v>47</v>
      </c>
      <c r="I1936" s="12" t="s">
        <v>20</v>
      </c>
      <c r="J1936" s="46">
        <v>0</v>
      </c>
      <c r="K1936" s="45">
        <f t="shared" si="105"/>
        <v>734</v>
      </c>
      <c r="L1936" s="89" t="s">
        <v>196</v>
      </c>
      <c r="M1936" s="84">
        <v>45657</v>
      </c>
      <c r="N1936" s="68">
        <f t="shared" si="104"/>
        <v>0</v>
      </c>
      <c r="O1936" s="85" t="s">
        <v>217</v>
      </c>
      <c r="P1936" s="86" t="s">
        <v>177</v>
      </c>
      <c r="Q1936" s="86"/>
    </row>
    <row r="1937" spans="1:17" ht="15.75" x14ac:dyDescent="0.25">
      <c r="A1937" s="34" t="s">
        <v>216</v>
      </c>
      <c r="B1937" s="12" t="str">
        <f t="shared" si="103"/>
        <v>LomeHamburg20</v>
      </c>
      <c r="C1937" s="13" t="str">
        <f>VLOOKUP(D1937,[1]equiv!$A:$B,2,FALSE)</f>
        <v>TOG</v>
      </c>
      <c r="D1937" s="81" t="s">
        <v>83</v>
      </c>
      <c r="E1937" s="85" t="s">
        <v>29</v>
      </c>
      <c r="F1937" s="83">
        <v>20</v>
      </c>
      <c r="G1937" s="12">
        <v>1034</v>
      </c>
      <c r="H1937" s="32" t="s">
        <v>47</v>
      </c>
      <c r="I1937" s="12" t="s">
        <v>20</v>
      </c>
      <c r="J1937" s="46">
        <v>0</v>
      </c>
      <c r="K1937" s="45">
        <f t="shared" si="105"/>
        <v>1034</v>
      </c>
      <c r="L1937" s="82" t="s">
        <v>186</v>
      </c>
      <c r="M1937" s="84">
        <v>45657</v>
      </c>
      <c r="N1937" s="68">
        <f t="shared" si="104"/>
        <v>0</v>
      </c>
      <c r="O1937" s="87" t="s">
        <v>217</v>
      </c>
      <c r="P1937" s="86" t="s">
        <v>137</v>
      </c>
      <c r="Q1937" s="86" t="s">
        <v>219</v>
      </c>
    </row>
    <row r="1938" spans="1:17" ht="15.75" x14ac:dyDescent="0.25">
      <c r="A1938" s="34" t="s">
        <v>216</v>
      </c>
      <c r="B1938" s="12" t="str">
        <f t="shared" si="103"/>
        <v>LomeHamburg40</v>
      </c>
      <c r="C1938" s="13" t="str">
        <f>VLOOKUP(D1938,[1]equiv!$A:$B,2,FALSE)</f>
        <v>TOG</v>
      </c>
      <c r="D1938" s="81" t="s">
        <v>83</v>
      </c>
      <c r="E1938" s="85" t="s">
        <v>29</v>
      </c>
      <c r="F1938" s="83">
        <v>40</v>
      </c>
      <c r="G1938" s="12">
        <v>1503</v>
      </c>
      <c r="H1938" s="32" t="s">
        <v>47</v>
      </c>
      <c r="I1938" s="12" t="s">
        <v>20</v>
      </c>
      <c r="J1938" s="46">
        <v>0</v>
      </c>
      <c r="K1938" s="45">
        <f t="shared" si="105"/>
        <v>1503</v>
      </c>
      <c r="L1938" s="82" t="s">
        <v>186</v>
      </c>
      <c r="M1938" s="84">
        <v>45657</v>
      </c>
      <c r="N1938" s="68">
        <f t="shared" si="104"/>
        <v>0</v>
      </c>
      <c r="O1938" s="87" t="s">
        <v>217</v>
      </c>
      <c r="P1938" s="86" t="s">
        <v>137</v>
      </c>
      <c r="Q1938" s="86" t="s">
        <v>219</v>
      </c>
    </row>
    <row r="1939" spans="1:17" ht="15.75" x14ac:dyDescent="0.25">
      <c r="A1939" s="34" t="s">
        <v>216</v>
      </c>
      <c r="B1939" s="12" t="str">
        <f t="shared" si="103"/>
        <v>LomeJakarta40</v>
      </c>
      <c r="C1939" s="13" t="str">
        <f>VLOOKUP(D1939,[1]equiv!$A:$B,2,FALSE)</f>
        <v>TOG</v>
      </c>
      <c r="D1939" s="81" t="s">
        <v>83</v>
      </c>
      <c r="E1939" s="85" t="s">
        <v>114</v>
      </c>
      <c r="F1939" s="83">
        <v>40</v>
      </c>
      <c r="G1939" s="12">
        <v>1320</v>
      </c>
      <c r="H1939" s="32" t="s">
        <v>47</v>
      </c>
      <c r="I1939" s="12" t="s">
        <v>32</v>
      </c>
      <c r="J1939" s="46">
        <v>0</v>
      </c>
      <c r="K1939" s="45">
        <f t="shared" si="105"/>
        <v>1320</v>
      </c>
      <c r="L1939" s="82" t="s">
        <v>165</v>
      </c>
      <c r="M1939" s="84">
        <v>45657</v>
      </c>
      <c r="N1939" s="68">
        <f t="shared" si="104"/>
        <v>0</v>
      </c>
      <c r="O1939" s="87" t="s">
        <v>217</v>
      </c>
      <c r="P1939" s="86" t="s">
        <v>137</v>
      </c>
      <c r="Q1939" s="86" t="s">
        <v>219</v>
      </c>
    </row>
    <row r="1940" spans="1:17" ht="15.75" x14ac:dyDescent="0.25">
      <c r="A1940" s="34" t="s">
        <v>216</v>
      </c>
      <c r="B1940" s="12" t="str">
        <f t="shared" si="103"/>
        <v>LomePasir Gudang20</v>
      </c>
      <c r="C1940" s="13" t="str">
        <f>VLOOKUP(D1940,[1]equiv!$A:$B,2,FALSE)</f>
        <v>TOG</v>
      </c>
      <c r="D1940" s="81" t="s">
        <v>83</v>
      </c>
      <c r="E1940" s="85" t="s">
        <v>38</v>
      </c>
      <c r="F1940" s="83">
        <v>20</v>
      </c>
      <c r="G1940" s="12">
        <v>850</v>
      </c>
      <c r="H1940" s="32" t="s">
        <v>47</v>
      </c>
      <c r="I1940" s="12" t="s">
        <v>32</v>
      </c>
      <c r="J1940" s="46">
        <v>0</v>
      </c>
      <c r="K1940" s="45">
        <f t="shared" si="105"/>
        <v>850</v>
      </c>
      <c r="L1940" s="82" t="s">
        <v>186</v>
      </c>
      <c r="M1940" s="84">
        <v>45657</v>
      </c>
      <c r="N1940" s="68">
        <f t="shared" si="104"/>
        <v>0</v>
      </c>
      <c r="O1940" s="87" t="s">
        <v>217</v>
      </c>
      <c r="P1940" s="86" t="s">
        <v>137</v>
      </c>
      <c r="Q1940" s="86" t="s">
        <v>219</v>
      </c>
    </row>
    <row r="1941" spans="1:17" ht="15.75" x14ac:dyDescent="0.25">
      <c r="A1941" s="34" t="s">
        <v>216</v>
      </c>
      <c r="B1941" s="12" t="str">
        <f t="shared" ref="B1941:B1966" si="106">+D1941&amp;E1941&amp;F1941</f>
        <v>LomePasir Gudang40</v>
      </c>
      <c r="C1941" s="13" t="str">
        <f>VLOOKUP(D1941,[1]equiv!$A:$B,2,FALSE)</f>
        <v>TOG</v>
      </c>
      <c r="D1941" s="81" t="s">
        <v>83</v>
      </c>
      <c r="E1941" s="85" t="s">
        <v>38</v>
      </c>
      <c r="F1941" s="83">
        <v>40</v>
      </c>
      <c r="G1941" s="12">
        <v>1065</v>
      </c>
      <c r="H1941" s="32" t="s">
        <v>47</v>
      </c>
      <c r="I1941" s="12" t="s">
        <v>32</v>
      </c>
      <c r="J1941" s="46">
        <v>0</v>
      </c>
      <c r="K1941" s="45">
        <f t="shared" si="105"/>
        <v>1065</v>
      </c>
      <c r="L1941" s="82" t="s">
        <v>186</v>
      </c>
      <c r="M1941" s="84">
        <v>45657</v>
      </c>
      <c r="N1941" s="68">
        <f t="shared" si="104"/>
        <v>0</v>
      </c>
      <c r="O1941" s="87" t="s">
        <v>217</v>
      </c>
      <c r="P1941" s="86" t="s">
        <v>137</v>
      </c>
      <c r="Q1941" s="86" t="s">
        <v>219</v>
      </c>
    </row>
    <row r="1942" spans="1:17" ht="15.75" x14ac:dyDescent="0.25">
      <c r="A1942" s="34" t="s">
        <v>216</v>
      </c>
      <c r="B1942" s="12" t="str">
        <f t="shared" si="106"/>
        <v>LomePTP20</v>
      </c>
      <c r="C1942" s="13" t="str">
        <f>VLOOKUP(D1942,[1]equiv!$A:$B,2,FALSE)</f>
        <v>TOG</v>
      </c>
      <c r="D1942" s="81" t="s">
        <v>83</v>
      </c>
      <c r="E1942" s="85" t="s">
        <v>41</v>
      </c>
      <c r="F1942" s="83">
        <v>20</v>
      </c>
      <c r="G1942" s="12">
        <v>850</v>
      </c>
      <c r="H1942" s="32" t="s">
        <v>47</v>
      </c>
      <c r="I1942" s="12" t="s">
        <v>32</v>
      </c>
      <c r="J1942" s="46">
        <v>0</v>
      </c>
      <c r="K1942" s="45">
        <f t="shared" si="105"/>
        <v>850</v>
      </c>
      <c r="L1942" s="82" t="s">
        <v>208</v>
      </c>
      <c r="M1942" s="84">
        <v>45657</v>
      </c>
      <c r="N1942" s="68">
        <f t="shared" si="104"/>
        <v>0</v>
      </c>
      <c r="O1942" s="87" t="s">
        <v>217</v>
      </c>
      <c r="P1942" s="86" t="s">
        <v>137</v>
      </c>
      <c r="Q1942" s="86" t="s">
        <v>219</v>
      </c>
    </row>
    <row r="1943" spans="1:17" ht="15.75" x14ac:dyDescent="0.25">
      <c r="A1943" s="34" t="s">
        <v>216</v>
      </c>
      <c r="B1943" s="12" t="str">
        <f t="shared" si="106"/>
        <v>LomePTP40</v>
      </c>
      <c r="C1943" s="13" t="str">
        <f>VLOOKUP(D1943,[1]equiv!$A:$B,2,FALSE)</f>
        <v>TOG</v>
      </c>
      <c r="D1943" s="81" t="s">
        <v>83</v>
      </c>
      <c r="E1943" s="85" t="s">
        <v>41</v>
      </c>
      <c r="F1943" s="83">
        <v>40</v>
      </c>
      <c r="G1943" s="12">
        <v>915</v>
      </c>
      <c r="H1943" s="32" t="s">
        <v>47</v>
      </c>
      <c r="I1943" s="12" t="s">
        <v>32</v>
      </c>
      <c r="J1943" s="46">
        <v>0</v>
      </c>
      <c r="K1943" s="45">
        <f t="shared" si="105"/>
        <v>915</v>
      </c>
      <c r="L1943" s="82" t="s">
        <v>208</v>
      </c>
      <c r="M1943" s="84">
        <v>45657</v>
      </c>
      <c r="N1943" s="68">
        <f t="shared" si="104"/>
        <v>0</v>
      </c>
      <c r="O1943" s="87" t="s">
        <v>217</v>
      </c>
      <c r="P1943" s="86" t="s">
        <v>137</v>
      </c>
      <c r="Q1943" s="86" t="s">
        <v>219</v>
      </c>
    </row>
    <row r="1944" spans="1:17" ht="15.75" x14ac:dyDescent="0.25">
      <c r="A1944" s="34" t="s">
        <v>216</v>
      </c>
      <c r="B1944" s="12" t="str">
        <f t="shared" si="106"/>
        <v>LomeSurabaya40</v>
      </c>
      <c r="C1944" s="13" t="str">
        <f>VLOOKUP(D1944,[1]equiv!$A:$B,2,FALSE)</f>
        <v>TOG</v>
      </c>
      <c r="D1944" s="81" t="s">
        <v>83</v>
      </c>
      <c r="E1944" s="85" t="s">
        <v>40</v>
      </c>
      <c r="F1944" s="83">
        <v>40</v>
      </c>
      <c r="G1944" s="12">
        <v>1115</v>
      </c>
      <c r="H1944" s="32" t="s">
        <v>47</v>
      </c>
      <c r="I1944" s="12" t="s">
        <v>32</v>
      </c>
      <c r="J1944" s="46">
        <v>0</v>
      </c>
      <c r="K1944" s="45">
        <f t="shared" si="105"/>
        <v>1115</v>
      </c>
      <c r="L1944" s="82" t="s">
        <v>207</v>
      </c>
      <c r="M1944" s="84">
        <v>45657</v>
      </c>
      <c r="N1944" s="68">
        <f t="shared" si="104"/>
        <v>0</v>
      </c>
      <c r="O1944" s="87" t="s">
        <v>217</v>
      </c>
      <c r="P1944" s="86" t="s">
        <v>137</v>
      </c>
      <c r="Q1944" s="86" t="s">
        <v>219</v>
      </c>
    </row>
    <row r="1945" spans="1:17" ht="15.75" x14ac:dyDescent="0.25">
      <c r="A1945" s="34" t="s">
        <v>216</v>
      </c>
      <c r="B1945" s="12" t="str">
        <f t="shared" si="106"/>
        <v>LomeValencia20</v>
      </c>
      <c r="C1945" s="13" t="str">
        <f>VLOOKUP(D1945,[1]equiv!$A:$B,2,FALSE)</f>
        <v>TOG</v>
      </c>
      <c r="D1945" s="81" t="s">
        <v>83</v>
      </c>
      <c r="E1945" s="85" t="s">
        <v>35</v>
      </c>
      <c r="F1945" s="83">
        <v>20</v>
      </c>
      <c r="G1945" s="12">
        <v>784</v>
      </c>
      <c r="H1945" s="32" t="s">
        <v>47</v>
      </c>
      <c r="I1945" s="12" t="s">
        <v>20</v>
      </c>
      <c r="J1945" s="46">
        <v>0</v>
      </c>
      <c r="K1945" s="45">
        <f t="shared" si="105"/>
        <v>784</v>
      </c>
      <c r="L1945" s="82" t="s">
        <v>176</v>
      </c>
      <c r="M1945" s="84">
        <v>45657</v>
      </c>
      <c r="N1945" s="68">
        <f t="shared" si="104"/>
        <v>0</v>
      </c>
      <c r="O1945" s="87" t="s">
        <v>217</v>
      </c>
      <c r="P1945" s="86" t="s">
        <v>137</v>
      </c>
      <c r="Q1945" s="86" t="s">
        <v>219</v>
      </c>
    </row>
    <row r="1946" spans="1:17" ht="15.75" x14ac:dyDescent="0.25">
      <c r="A1946" s="34" t="s">
        <v>216</v>
      </c>
      <c r="B1946" s="12" t="str">
        <f t="shared" si="106"/>
        <v>LomeValencia40</v>
      </c>
      <c r="C1946" s="13" t="str">
        <f>VLOOKUP(D1946,[1]equiv!$A:$B,2,FALSE)</f>
        <v>TOG</v>
      </c>
      <c r="D1946" s="81" t="s">
        <v>83</v>
      </c>
      <c r="E1946" s="85" t="s">
        <v>35</v>
      </c>
      <c r="F1946" s="83">
        <v>40</v>
      </c>
      <c r="G1946" s="12">
        <v>1103</v>
      </c>
      <c r="H1946" s="32" t="s">
        <v>47</v>
      </c>
      <c r="I1946" s="12" t="s">
        <v>20</v>
      </c>
      <c r="J1946" s="46">
        <v>0</v>
      </c>
      <c r="K1946" s="45">
        <f t="shared" si="105"/>
        <v>1103</v>
      </c>
      <c r="L1946" s="82" t="s">
        <v>176</v>
      </c>
      <c r="M1946" s="84">
        <v>45657</v>
      </c>
      <c r="N1946" s="68">
        <f t="shared" si="104"/>
        <v>0</v>
      </c>
      <c r="O1946" s="87" t="s">
        <v>217</v>
      </c>
      <c r="P1946" s="86" t="s">
        <v>137</v>
      </c>
      <c r="Q1946" s="86" t="s">
        <v>219</v>
      </c>
    </row>
    <row r="1947" spans="1:17" ht="15.75" x14ac:dyDescent="0.25">
      <c r="A1947" s="34" t="s">
        <v>216</v>
      </c>
      <c r="B1947" s="12" t="str">
        <f t="shared" si="106"/>
        <v>LomeWellington40</v>
      </c>
      <c r="C1947" s="13" t="str">
        <f>VLOOKUP(D1947,[1]equiv!$A:$B,2,FALSE)</f>
        <v>TOG</v>
      </c>
      <c r="D1947" s="81" t="s">
        <v>83</v>
      </c>
      <c r="E1947" s="85" t="s">
        <v>115</v>
      </c>
      <c r="F1947" s="83">
        <v>40</v>
      </c>
      <c r="G1947" s="12">
        <v>1565</v>
      </c>
      <c r="H1947" s="32" t="s">
        <v>47</v>
      </c>
      <c r="I1947" s="12" t="s">
        <v>32</v>
      </c>
      <c r="J1947" s="46">
        <v>0</v>
      </c>
      <c r="K1947" s="45">
        <f t="shared" si="105"/>
        <v>1565</v>
      </c>
      <c r="L1947" s="82" t="s">
        <v>214</v>
      </c>
      <c r="M1947" s="88">
        <v>45657</v>
      </c>
      <c r="N1947" s="68">
        <f t="shared" si="104"/>
        <v>0</v>
      </c>
      <c r="O1947" s="87" t="s">
        <v>217</v>
      </c>
      <c r="P1947" s="86" t="s">
        <v>272</v>
      </c>
      <c r="Q1947" s="86"/>
    </row>
    <row r="1948" spans="1:17" ht="15.75" x14ac:dyDescent="0.25">
      <c r="A1948" s="34" t="s">
        <v>216</v>
      </c>
      <c r="B1948" s="12" t="str">
        <f t="shared" si="106"/>
        <v>Nosy BeAmsterdam20</v>
      </c>
      <c r="C1948" s="13" t="str">
        <f>VLOOKUP(D1948,[1]equiv!$A:$B,2,FALSE)</f>
        <v>MAD</v>
      </c>
      <c r="D1948" s="81" t="s">
        <v>288</v>
      </c>
      <c r="E1948" s="85" t="s">
        <v>25</v>
      </c>
      <c r="F1948" s="83">
        <v>20</v>
      </c>
      <c r="G1948" s="12">
        <v>3038</v>
      </c>
      <c r="H1948" s="32" t="s">
        <v>47</v>
      </c>
      <c r="I1948" s="12" t="s">
        <v>32</v>
      </c>
      <c r="J1948" s="46">
        <v>0</v>
      </c>
      <c r="K1948" s="45">
        <f t="shared" si="105"/>
        <v>3038</v>
      </c>
      <c r="L1948" s="82" t="s">
        <v>232</v>
      </c>
      <c r="M1948" s="84">
        <v>45657</v>
      </c>
      <c r="N1948" s="68">
        <f t="shared" ref="N1948:N1966" si="107">IF(H1948="not included",0,1)</f>
        <v>0</v>
      </c>
      <c r="O1948" s="87" t="s">
        <v>217</v>
      </c>
      <c r="P1948" s="86" t="s">
        <v>276</v>
      </c>
      <c r="Q1948" s="86" t="s">
        <v>282</v>
      </c>
    </row>
    <row r="1949" spans="1:17" ht="15.75" x14ac:dyDescent="0.25">
      <c r="A1949" s="34" t="s">
        <v>216</v>
      </c>
      <c r="B1949" s="12" t="str">
        <f t="shared" si="106"/>
        <v>Nosy BeAmsterdam40</v>
      </c>
      <c r="C1949" s="13" t="str">
        <f>VLOOKUP(D1949,[1]equiv!$A:$B,2,FALSE)</f>
        <v>MAD</v>
      </c>
      <c r="D1949" s="81" t="s">
        <v>288</v>
      </c>
      <c r="E1949" s="85" t="s">
        <v>25</v>
      </c>
      <c r="F1949" s="83">
        <v>40</v>
      </c>
      <c r="G1949" s="12">
        <v>5771</v>
      </c>
      <c r="H1949" s="32" t="s">
        <v>47</v>
      </c>
      <c r="I1949" s="12" t="s">
        <v>32</v>
      </c>
      <c r="J1949" s="46">
        <v>0</v>
      </c>
      <c r="K1949" s="45">
        <f t="shared" ref="K1949:K1966" si="108">+IF(H1949="not included",G1949,G1949+H1949)</f>
        <v>5771</v>
      </c>
      <c r="L1949" s="82" t="s">
        <v>232</v>
      </c>
      <c r="M1949" s="84">
        <v>45657</v>
      </c>
      <c r="N1949" s="68">
        <f t="shared" si="107"/>
        <v>0</v>
      </c>
      <c r="O1949" s="87" t="s">
        <v>217</v>
      </c>
      <c r="P1949" s="86" t="s">
        <v>276</v>
      </c>
      <c r="Q1949" s="86" t="s">
        <v>282</v>
      </c>
    </row>
    <row r="1950" spans="1:17" ht="15.75" x14ac:dyDescent="0.25">
      <c r="A1950" s="34" t="s">
        <v>216</v>
      </c>
      <c r="B1950" s="12" t="str">
        <f t="shared" si="106"/>
        <v>Nosy BeAntwerp20</v>
      </c>
      <c r="C1950" s="13" t="str">
        <f>VLOOKUP(D1950,[1]equiv!$A:$B,2,FALSE)</f>
        <v>MAD</v>
      </c>
      <c r="D1950" s="81" t="s">
        <v>288</v>
      </c>
      <c r="E1950" s="85" t="s">
        <v>19</v>
      </c>
      <c r="F1950" s="83">
        <v>20</v>
      </c>
      <c r="G1950" s="12">
        <v>2788</v>
      </c>
      <c r="H1950" s="32" t="s">
        <v>47</v>
      </c>
      <c r="I1950" s="12" t="s">
        <v>32</v>
      </c>
      <c r="J1950" s="46">
        <v>0</v>
      </c>
      <c r="K1950" s="45">
        <f t="shared" si="108"/>
        <v>2788</v>
      </c>
      <c r="L1950" s="82" t="s">
        <v>232</v>
      </c>
      <c r="M1950" s="84">
        <v>45657</v>
      </c>
      <c r="N1950" s="68">
        <f t="shared" si="107"/>
        <v>0</v>
      </c>
      <c r="O1950" s="87" t="s">
        <v>217</v>
      </c>
      <c r="P1950" s="86" t="s">
        <v>276</v>
      </c>
      <c r="Q1950" s="86" t="s">
        <v>282</v>
      </c>
    </row>
    <row r="1951" spans="1:17" ht="15.75" x14ac:dyDescent="0.25">
      <c r="A1951" s="34" t="s">
        <v>216</v>
      </c>
      <c r="B1951" s="12" t="str">
        <f t="shared" si="106"/>
        <v>Nosy BeAntwerp40</v>
      </c>
      <c r="C1951" s="13" t="str">
        <f>VLOOKUP(D1951,[1]equiv!$A:$B,2,FALSE)</f>
        <v>MAD</v>
      </c>
      <c r="D1951" s="81" t="s">
        <v>288</v>
      </c>
      <c r="E1951" s="85" t="s">
        <v>19</v>
      </c>
      <c r="F1951" s="83">
        <v>40</v>
      </c>
      <c r="G1951" s="12">
        <v>5461</v>
      </c>
      <c r="H1951" s="32" t="s">
        <v>47</v>
      </c>
      <c r="I1951" s="12" t="s">
        <v>32</v>
      </c>
      <c r="J1951" s="46">
        <v>0</v>
      </c>
      <c r="K1951" s="45">
        <f t="shared" si="108"/>
        <v>5461</v>
      </c>
      <c r="L1951" s="82" t="s">
        <v>232</v>
      </c>
      <c r="M1951" s="84">
        <v>45657</v>
      </c>
      <c r="N1951" s="68">
        <f t="shared" si="107"/>
        <v>0</v>
      </c>
      <c r="O1951" s="87" t="s">
        <v>217</v>
      </c>
      <c r="P1951" s="86" t="s">
        <v>276</v>
      </c>
      <c r="Q1951" s="86" t="s">
        <v>282</v>
      </c>
    </row>
    <row r="1952" spans="1:17" ht="15.75" x14ac:dyDescent="0.25">
      <c r="A1952" s="34" t="s">
        <v>216</v>
      </c>
      <c r="B1952" s="12" t="str">
        <f t="shared" si="106"/>
        <v>Nosy BeBarcelona20</v>
      </c>
      <c r="C1952" s="13" t="str">
        <f>VLOOKUP(D1952,[1]equiv!$A:$B,2,FALSE)</f>
        <v>MAD</v>
      </c>
      <c r="D1952" s="81" t="s">
        <v>288</v>
      </c>
      <c r="E1952" s="85" t="s">
        <v>23</v>
      </c>
      <c r="F1952" s="83">
        <v>20</v>
      </c>
      <c r="G1952" s="12">
        <v>3338</v>
      </c>
      <c r="H1952" s="32" t="s">
        <v>47</v>
      </c>
      <c r="I1952" s="12" t="s">
        <v>32</v>
      </c>
      <c r="J1952" s="46">
        <v>0</v>
      </c>
      <c r="K1952" s="45">
        <f t="shared" si="108"/>
        <v>3338</v>
      </c>
      <c r="L1952" s="82" t="s">
        <v>232</v>
      </c>
      <c r="M1952" s="84">
        <v>45657</v>
      </c>
      <c r="N1952" s="68">
        <f t="shared" si="107"/>
        <v>0</v>
      </c>
      <c r="O1952" s="87" t="s">
        <v>217</v>
      </c>
      <c r="P1952" s="86" t="s">
        <v>276</v>
      </c>
      <c r="Q1952" s="86" t="s">
        <v>282</v>
      </c>
    </row>
    <row r="1953" spans="1:17" ht="15.75" x14ac:dyDescent="0.25">
      <c r="A1953" s="34" t="s">
        <v>216</v>
      </c>
      <c r="B1953" s="12" t="str">
        <f t="shared" si="106"/>
        <v>Nosy BeBarcelona40</v>
      </c>
      <c r="C1953" s="13" t="str">
        <f>VLOOKUP(D1953,[1]equiv!$A:$B,2,FALSE)</f>
        <v>MAD</v>
      </c>
      <c r="D1953" s="81" t="s">
        <v>288</v>
      </c>
      <c r="E1953" s="85" t="s">
        <v>23</v>
      </c>
      <c r="F1953" s="83">
        <v>40</v>
      </c>
      <c r="G1953" s="12">
        <v>5911</v>
      </c>
      <c r="H1953" s="32" t="s">
        <v>47</v>
      </c>
      <c r="I1953" s="12" t="s">
        <v>32</v>
      </c>
      <c r="J1953" s="46">
        <v>0</v>
      </c>
      <c r="K1953" s="45">
        <f t="shared" si="108"/>
        <v>5911</v>
      </c>
      <c r="L1953" s="82" t="s">
        <v>232</v>
      </c>
      <c r="M1953" s="84">
        <v>45657</v>
      </c>
      <c r="N1953" s="68">
        <f t="shared" si="107"/>
        <v>0</v>
      </c>
      <c r="O1953" s="87" t="s">
        <v>217</v>
      </c>
      <c r="P1953" s="86" t="s">
        <v>276</v>
      </c>
      <c r="Q1953" s="86" t="s">
        <v>282</v>
      </c>
    </row>
    <row r="1954" spans="1:17" ht="15.75" x14ac:dyDescent="0.25">
      <c r="A1954" s="34" t="s">
        <v>216</v>
      </c>
      <c r="B1954" s="12" t="str">
        <f t="shared" si="106"/>
        <v>Nosy BeHamburg20</v>
      </c>
      <c r="C1954" s="13" t="str">
        <f>VLOOKUP(D1954,[1]equiv!$A:$B,2,FALSE)</f>
        <v>MAD</v>
      </c>
      <c r="D1954" s="81" t="s">
        <v>288</v>
      </c>
      <c r="E1954" s="85" t="s">
        <v>29</v>
      </c>
      <c r="F1954" s="83">
        <v>20</v>
      </c>
      <c r="G1954" s="12">
        <v>3188</v>
      </c>
      <c r="H1954" s="32" t="s">
        <v>47</v>
      </c>
      <c r="I1954" s="12" t="s">
        <v>32</v>
      </c>
      <c r="J1954" s="46">
        <v>0</v>
      </c>
      <c r="K1954" s="45">
        <f t="shared" si="108"/>
        <v>3188</v>
      </c>
      <c r="L1954" s="82" t="s">
        <v>183</v>
      </c>
      <c r="M1954" s="84">
        <v>45657</v>
      </c>
      <c r="N1954" s="68">
        <f t="shared" si="107"/>
        <v>0</v>
      </c>
      <c r="O1954" s="87" t="s">
        <v>217</v>
      </c>
      <c r="P1954" s="86" t="s">
        <v>276</v>
      </c>
      <c r="Q1954" s="86" t="s">
        <v>163</v>
      </c>
    </row>
    <row r="1955" spans="1:17" ht="15.75" x14ac:dyDescent="0.25">
      <c r="A1955" s="34" t="s">
        <v>216</v>
      </c>
      <c r="B1955" s="12" t="str">
        <f t="shared" si="106"/>
        <v>Nosy BeHamburg40</v>
      </c>
      <c r="C1955" s="13" t="str">
        <f>VLOOKUP(D1955,[1]equiv!$A:$B,2,FALSE)</f>
        <v>MAD</v>
      </c>
      <c r="D1955" s="81" t="s">
        <v>288</v>
      </c>
      <c r="E1955" s="85" t="s">
        <v>29</v>
      </c>
      <c r="F1955" s="83">
        <v>40</v>
      </c>
      <c r="G1955" s="12">
        <v>5861</v>
      </c>
      <c r="H1955" s="32" t="s">
        <v>47</v>
      </c>
      <c r="I1955" s="12" t="s">
        <v>32</v>
      </c>
      <c r="J1955" s="46">
        <v>0</v>
      </c>
      <c r="K1955" s="45">
        <f t="shared" si="108"/>
        <v>5861</v>
      </c>
      <c r="L1955" s="82" t="s">
        <v>183</v>
      </c>
      <c r="M1955" s="84">
        <v>45657</v>
      </c>
      <c r="N1955" s="68">
        <f t="shared" si="107"/>
        <v>0</v>
      </c>
      <c r="O1955" s="87" t="s">
        <v>217</v>
      </c>
      <c r="P1955" s="86" t="s">
        <v>276</v>
      </c>
      <c r="Q1955" s="86" t="s">
        <v>163</v>
      </c>
    </row>
    <row r="1956" spans="1:17" ht="15.75" x14ac:dyDescent="0.25">
      <c r="A1956" s="34" t="s">
        <v>216</v>
      </c>
      <c r="B1956" s="12" t="str">
        <f t="shared" si="106"/>
        <v>PosorjaAmsterdam20</v>
      </c>
      <c r="C1956" s="13" t="str">
        <f>VLOOKUP(D1956,[1]equiv!$A:$B,2,FALSE)</f>
        <v>ECU</v>
      </c>
      <c r="D1956" s="81" t="s">
        <v>289</v>
      </c>
      <c r="E1956" s="85" t="s">
        <v>25</v>
      </c>
      <c r="F1956" s="83">
        <v>20</v>
      </c>
      <c r="G1956" s="12">
        <v>1325</v>
      </c>
      <c r="H1956" s="32" t="s">
        <v>47</v>
      </c>
      <c r="I1956" s="12" t="s">
        <v>32</v>
      </c>
      <c r="J1956" s="46">
        <v>0</v>
      </c>
      <c r="K1956" s="45">
        <f t="shared" si="108"/>
        <v>1325</v>
      </c>
      <c r="L1956" s="82" t="s">
        <v>136</v>
      </c>
      <c r="M1956" s="84">
        <v>45657</v>
      </c>
      <c r="N1956" s="68">
        <f t="shared" si="107"/>
        <v>0</v>
      </c>
      <c r="O1956" s="87" t="s">
        <v>217</v>
      </c>
      <c r="P1956" s="86" t="s">
        <v>137</v>
      </c>
      <c r="Q1956" s="86" t="s">
        <v>275</v>
      </c>
    </row>
    <row r="1957" spans="1:17" ht="15.75" x14ac:dyDescent="0.25">
      <c r="A1957" s="34" t="s">
        <v>216</v>
      </c>
      <c r="B1957" s="12" t="str">
        <f t="shared" si="106"/>
        <v>PosorjaAmsterdam40</v>
      </c>
      <c r="C1957" s="13" t="str">
        <f>VLOOKUP(D1957,[1]equiv!$A:$B,2,FALSE)</f>
        <v>ECU</v>
      </c>
      <c r="D1957" s="81" t="s">
        <v>289</v>
      </c>
      <c r="E1957" s="85" t="s">
        <v>25</v>
      </c>
      <c r="F1957" s="83">
        <v>40</v>
      </c>
      <c r="G1957" s="12">
        <v>1865</v>
      </c>
      <c r="H1957" s="32" t="s">
        <v>47</v>
      </c>
      <c r="I1957" s="12" t="s">
        <v>32</v>
      </c>
      <c r="J1957" s="46">
        <v>0</v>
      </c>
      <c r="K1957" s="45">
        <f t="shared" si="108"/>
        <v>1865</v>
      </c>
      <c r="L1957" s="82" t="s">
        <v>136</v>
      </c>
      <c r="M1957" s="84">
        <v>45657</v>
      </c>
      <c r="N1957" s="68">
        <f t="shared" si="107"/>
        <v>0</v>
      </c>
      <c r="O1957" s="87" t="s">
        <v>217</v>
      </c>
      <c r="P1957" s="86" t="s">
        <v>137</v>
      </c>
      <c r="Q1957" s="86" t="s">
        <v>275</v>
      </c>
    </row>
    <row r="1958" spans="1:17" ht="15.75" x14ac:dyDescent="0.25">
      <c r="A1958" s="34" t="s">
        <v>216</v>
      </c>
      <c r="B1958" s="12" t="str">
        <f t="shared" si="106"/>
        <v>PosorjaBatam40</v>
      </c>
      <c r="C1958" s="13" t="str">
        <f>VLOOKUP(D1958,[1]equiv!$A:$B,2,FALSE)</f>
        <v>ECU</v>
      </c>
      <c r="D1958" s="81" t="s">
        <v>289</v>
      </c>
      <c r="E1958" s="85" t="s">
        <v>36</v>
      </c>
      <c r="F1958" s="83">
        <v>40</v>
      </c>
      <c r="G1958" s="12">
        <v>785</v>
      </c>
      <c r="H1958" s="32" t="s">
        <v>47</v>
      </c>
      <c r="I1958" s="12" t="s">
        <v>32</v>
      </c>
      <c r="J1958" s="46">
        <v>0</v>
      </c>
      <c r="K1958" s="45">
        <f t="shared" si="108"/>
        <v>785</v>
      </c>
      <c r="L1958" s="82" t="s">
        <v>243</v>
      </c>
      <c r="M1958" s="84">
        <v>45657</v>
      </c>
      <c r="N1958" s="68">
        <f t="shared" si="107"/>
        <v>0</v>
      </c>
      <c r="O1958" s="87" t="s">
        <v>217</v>
      </c>
      <c r="P1958" s="86" t="s">
        <v>137</v>
      </c>
      <c r="Q1958" s="86" t="s">
        <v>163</v>
      </c>
    </row>
    <row r="1959" spans="1:17" ht="15.75" x14ac:dyDescent="0.25">
      <c r="A1959" s="34" t="s">
        <v>216</v>
      </c>
      <c r="B1959" s="12" t="str">
        <f t="shared" si="106"/>
        <v>PosorjaHamburg20</v>
      </c>
      <c r="C1959" s="13" t="str">
        <f>VLOOKUP(D1959,[1]equiv!$A:$B,2,FALSE)</f>
        <v>ECU</v>
      </c>
      <c r="D1959" s="81" t="s">
        <v>289</v>
      </c>
      <c r="E1959" s="85" t="s">
        <v>29</v>
      </c>
      <c r="F1959" s="83">
        <v>20</v>
      </c>
      <c r="G1959" s="12">
        <v>1015</v>
      </c>
      <c r="H1959" s="32" t="s">
        <v>47</v>
      </c>
      <c r="I1959" s="12" t="s">
        <v>32</v>
      </c>
      <c r="J1959" s="46">
        <v>0</v>
      </c>
      <c r="K1959" s="45">
        <f t="shared" si="108"/>
        <v>1015</v>
      </c>
      <c r="L1959" s="82" t="s">
        <v>171</v>
      </c>
      <c r="M1959" s="84">
        <v>45657</v>
      </c>
      <c r="N1959" s="68">
        <f t="shared" si="107"/>
        <v>0</v>
      </c>
      <c r="O1959" s="87" t="s">
        <v>217</v>
      </c>
      <c r="P1959" s="86" t="s">
        <v>137</v>
      </c>
      <c r="Q1959" s="86" t="s">
        <v>248</v>
      </c>
    </row>
    <row r="1960" spans="1:17" ht="15.75" x14ac:dyDescent="0.25">
      <c r="A1960" s="34" t="s">
        <v>216</v>
      </c>
      <c r="B1960" s="12" t="str">
        <f t="shared" si="106"/>
        <v>PosorjaHamburg40</v>
      </c>
      <c r="C1960" s="13" t="str">
        <f>VLOOKUP(D1960,[1]equiv!$A:$B,2,FALSE)</f>
        <v>ECU</v>
      </c>
      <c r="D1960" s="81" t="s">
        <v>289</v>
      </c>
      <c r="E1960" s="85" t="s">
        <v>29</v>
      </c>
      <c r="F1960" s="83">
        <v>40</v>
      </c>
      <c r="G1960" s="12">
        <v>1515</v>
      </c>
      <c r="H1960" s="32" t="s">
        <v>47</v>
      </c>
      <c r="I1960" s="12" t="s">
        <v>32</v>
      </c>
      <c r="J1960" s="46">
        <v>0</v>
      </c>
      <c r="K1960" s="45">
        <f t="shared" si="108"/>
        <v>1515</v>
      </c>
      <c r="L1960" s="82" t="s">
        <v>171</v>
      </c>
      <c r="M1960" s="84">
        <v>45657</v>
      </c>
      <c r="N1960" s="68">
        <f t="shared" si="107"/>
        <v>0</v>
      </c>
      <c r="O1960" s="87" t="s">
        <v>217</v>
      </c>
      <c r="P1960" s="86" t="s">
        <v>137</v>
      </c>
      <c r="Q1960" s="86" t="s">
        <v>248</v>
      </c>
    </row>
    <row r="1961" spans="1:17" ht="15.75" x14ac:dyDescent="0.25">
      <c r="A1961" s="34" t="s">
        <v>216</v>
      </c>
      <c r="B1961" s="12" t="str">
        <f t="shared" si="106"/>
        <v>TakoradiSzczecin20</v>
      </c>
      <c r="C1961" s="13" t="str">
        <f>VLOOKUP(D1961,[1]equiv!$A:$B,2,FALSE)</f>
        <v>GHA</v>
      </c>
      <c r="D1961" s="81" t="s">
        <v>134</v>
      </c>
      <c r="E1961" s="85" t="s">
        <v>290</v>
      </c>
      <c r="F1961" s="83">
        <v>20</v>
      </c>
      <c r="G1961" s="12">
        <v>1584</v>
      </c>
      <c r="H1961" s="32" t="s">
        <v>47</v>
      </c>
      <c r="I1961" s="12" t="s">
        <v>20</v>
      </c>
      <c r="J1961" s="46">
        <v>0</v>
      </c>
      <c r="K1961" s="45">
        <f t="shared" si="108"/>
        <v>1584</v>
      </c>
      <c r="L1961" s="82" t="s">
        <v>191</v>
      </c>
      <c r="M1961" s="84">
        <v>45657</v>
      </c>
      <c r="N1961" s="68">
        <f t="shared" si="107"/>
        <v>0</v>
      </c>
      <c r="O1961" s="87" t="s">
        <v>217</v>
      </c>
      <c r="P1961" s="86" t="s">
        <v>291</v>
      </c>
      <c r="Q1961" s="86"/>
    </row>
    <row r="1962" spans="1:17" ht="15.75" x14ac:dyDescent="0.25">
      <c r="A1962" s="34" t="s">
        <v>216</v>
      </c>
      <c r="B1962" s="12" t="str">
        <f t="shared" si="106"/>
        <v>TakoradiSzczecin40</v>
      </c>
      <c r="C1962" s="13" t="str">
        <f>VLOOKUP(D1962,[1]equiv!$A:$B,2,FALSE)</f>
        <v>GHA</v>
      </c>
      <c r="D1962" s="81" t="s">
        <v>134</v>
      </c>
      <c r="E1962" s="85" t="s">
        <v>290</v>
      </c>
      <c r="F1962" s="83">
        <v>40</v>
      </c>
      <c r="G1962" s="12">
        <v>2953</v>
      </c>
      <c r="H1962" s="32" t="s">
        <v>47</v>
      </c>
      <c r="I1962" s="12" t="s">
        <v>20</v>
      </c>
      <c r="J1962" s="46">
        <v>0</v>
      </c>
      <c r="K1962" s="45">
        <f t="shared" si="108"/>
        <v>2953</v>
      </c>
      <c r="L1962" s="82" t="s">
        <v>191</v>
      </c>
      <c r="M1962" s="84">
        <v>45657</v>
      </c>
      <c r="N1962" s="68">
        <f t="shared" si="107"/>
        <v>0</v>
      </c>
      <c r="O1962" s="87" t="s">
        <v>217</v>
      </c>
      <c r="P1962" s="86" t="s">
        <v>291</v>
      </c>
      <c r="Q1962" s="86"/>
    </row>
    <row r="1963" spans="1:17" ht="15.75" x14ac:dyDescent="0.25">
      <c r="A1963" s="34" t="s">
        <v>216</v>
      </c>
      <c r="B1963" s="12" t="str">
        <f t="shared" si="106"/>
        <v>TakoradiWellington40</v>
      </c>
      <c r="C1963" s="13" t="str">
        <f>VLOOKUP(D1963,[1]equiv!$A:$B,2,FALSE)</f>
        <v>GHA</v>
      </c>
      <c r="D1963" s="81" t="s">
        <v>134</v>
      </c>
      <c r="E1963" s="85" t="s">
        <v>115</v>
      </c>
      <c r="F1963" s="83">
        <v>40</v>
      </c>
      <c r="G1963" s="12">
        <v>1815</v>
      </c>
      <c r="H1963" s="32" t="s">
        <v>47</v>
      </c>
      <c r="I1963" s="12" t="s">
        <v>32</v>
      </c>
      <c r="J1963" s="46">
        <v>0</v>
      </c>
      <c r="K1963" s="45">
        <f t="shared" si="108"/>
        <v>1815</v>
      </c>
      <c r="L1963" s="82" t="s">
        <v>214</v>
      </c>
      <c r="M1963" s="88">
        <v>45657</v>
      </c>
      <c r="N1963" s="68">
        <f t="shared" si="107"/>
        <v>0</v>
      </c>
      <c r="O1963" s="87" t="s">
        <v>217</v>
      </c>
      <c r="P1963" s="86" t="s">
        <v>272</v>
      </c>
      <c r="Q1963" s="86"/>
    </row>
    <row r="1964" spans="1:17" ht="15.75" x14ac:dyDescent="0.25">
      <c r="A1964" s="34" t="s">
        <v>216</v>
      </c>
      <c r="B1964" s="12" t="str">
        <f t="shared" si="106"/>
        <v>TemaSzczecin20</v>
      </c>
      <c r="C1964" s="13" t="str">
        <f>VLOOKUP(D1964,[1]equiv!$A:$B,2,FALSE)</f>
        <v>GHA</v>
      </c>
      <c r="D1964" s="81" t="s">
        <v>133</v>
      </c>
      <c r="E1964" s="85" t="s">
        <v>290</v>
      </c>
      <c r="F1964" s="83">
        <v>20</v>
      </c>
      <c r="G1964" s="12">
        <v>1484</v>
      </c>
      <c r="H1964" s="32" t="s">
        <v>47</v>
      </c>
      <c r="I1964" s="12" t="s">
        <v>20</v>
      </c>
      <c r="J1964" s="46">
        <v>0</v>
      </c>
      <c r="K1964" s="45">
        <f t="shared" si="108"/>
        <v>1484</v>
      </c>
      <c r="L1964" s="82" t="s">
        <v>179</v>
      </c>
      <c r="M1964" s="84">
        <v>45657</v>
      </c>
      <c r="N1964" s="68">
        <f t="shared" si="107"/>
        <v>0</v>
      </c>
      <c r="O1964" s="85" t="s">
        <v>217</v>
      </c>
      <c r="P1964" s="86" t="s">
        <v>291</v>
      </c>
      <c r="Q1964" s="86"/>
    </row>
    <row r="1965" spans="1:17" ht="15.75" x14ac:dyDescent="0.25">
      <c r="A1965" s="34" t="s">
        <v>139</v>
      </c>
      <c r="B1965" s="12" t="str">
        <f t="shared" si="106"/>
        <v>LomeAntwerp20</v>
      </c>
      <c r="C1965" s="13" t="str">
        <f>VLOOKUP(D1965,[1]equiv!$A:$B,2,FALSE)</f>
        <v>TOG</v>
      </c>
      <c r="D1965" s="83" t="s">
        <v>83</v>
      </c>
      <c r="E1965" s="82" t="s">
        <v>19</v>
      </c>
      <c r="F1965" s="83">
        <v>20</v>
      </c>
      <c r="G1965" s="12">
        <v>952</v>
      </c>
      <c r="H1965" s="32" t="s">
        <v>47</v>
      </c>
      <c r="I1965" s="12" t="s">
        <v>20</v>
      </c>
      <c r="J1965" s="46">
        <v>0</v>
      </c>
      <c r="K1965" s="45">
        <f t="shared" si="108"/>
        <v>952</v>
      </c>
      <c r="L1965" s="93" t="s">
        <v>261</v>
      </c>
      <c r="M1965" s="84">
        <v>45657</v>
      </c>
      <c r="N1965" s="68">
        <f t="shared" si="107"/>
        <v>0</v>
      </c>
      <c r="O1965" s="87" t="s">
        <v>141</v>
      </c>
      <c r="P1965" s="86" t="s">
        <v>142</v>
      </c>
      <c r="Q1965" s="86" t="s">
        <v>143</v>
      </c>
    </row>
    <row r="1966" spans="1:17" ht="15.75" x14ac:dyDescent="0.25">
      <c r="A1966" s="34" t="s">
        <v>139</v>
      </c>
      <c r="B1966" s="12" t="str">
        <f t="shared" si="106"/>
        <v>LomeAntwerp40</v>
      </c>
      <c r="C1966" s="13" t="str">
        <f>VLOOKUP(D1966,[1]equiv!$A:$B,2,FALSE)</f>
        <v>TOG</v>
      </c>
      <c r="D1966" s="83" t="s">
        <v>83</v>
      </c>
      <c r="E1966" s="82" t="s">
        <v>19</v>
      </c>
      <c r="F1966" s="83">
        <v>40</v>
      </c>
      <c r="G1966" s="12">
        <v>1277</v>
      </c>
      <c r="H1966" s="32" t="s">
        <v>47</v>
      </c>
      <c r="I1966" s="12" t="s">
        <v>20</v>
      </c>
      <c r="J1966" s="46">
        <v>0</v>
      </c>
      <c r="K1966" s="45">
        <f t="shared" si="108"/>
        <v>1277</v>
      </c>
      <c r="L1966" s="94" t="s">
        <v>261</v>
      </c>
      <c r="M1966" s="84">
        <v>45657</v>
      </c>
      <c r="N1966" s="68">
        <f t="shared" si="107"/>
        <v>0</v>
      </c>
      <c r="O1966" s="85" t="s">
        <v>141</v>
      </c>
      <c r="P1966" s="86" t="s">
        <v>142</v>
      </c>
      <c r="Q1966" s="86" t="s">
        <v>143</v>
      </c>
    </row>
    <row r="1967" spans="1:17" ht="15.75" x14ac:dyDescent="0.25">
      <c r="A1967" s="34" t="s">
        <v>135</v>
      </c>
      <c r="B1967" s="12" t="s">
        <v>292</v>
      </c>
      <c r="C1967" s="13" t="s">
        <v>293</v>
      </c>
      <c r="D1967" s="83" t="s">
        <v>83</v>
      </c>
      <c r="E1967" s="82" t="s">
        <v>19</v>
      </c>
      <c r="F1967" s="83">
        <v>20</v>
      </c>
      <c r="G1967" s="12">
        <v>618</v>
      </c>
      <c r="H1967" s="32" t="s">
        <v>47</v>
      </c>
      <c r="I1967" s="12" t="s">
        <v>20</v>
      </c>
      <c r="J1967" s="46">
        <v>0</v>
      </c>
      <c r="K1967" s="45">
        <v>618</v>
      </c>
      <c r="L1967" s="93"/>
      <c r="M1967" s="84">
        <v>45657</v>
      </c>
      <c r="N1967" s="68">
        <v>0</v>
      </c>
      <c r="O1967" s="87" t="s">
        <v>121</v>
      </c>
      <c r="P1967" s="86" t="s">
        <v>137</v>
      </c>
      <c r="Q1967" s="86" t="s">
        <v>294</v>
      </c>
    </row>
    <row r="1968" spans="1:17" ht="15.75" x14ac:dyDescent="0.25">
      <c r="A1968" s="34" t="s">
        <v>135</v>
      </c>
      <c r="B1968" s="12" t="s">
        <v>295</v>
      </c>
      <c r="C1968" s="13" t="s">
        <v>293</v>
      </c>
      <c r="D1968" s="83" t="s">
        <v>83</v>
      </c>
      <c r="E1968" s="82" t="s">
        <v>19</v>
      </c>
      <c r="F1968" s="83">
        <v>40</v>
      </c>
      <c r="G1968" s="12">
        <v>984</v>
      </c>
      <c r="H1968" s="32" t="s">
        <v>47</v>
      </c>
      <c r="I1968" s="12" t="s">
        <v>20</v>
      </c>
      <c r="J1968" s="46">
        <v>0</v>
      </c>
      <c r="K1968" s="45">
        <v>984</v>
      </c>
      <c r="L1968" s="94"/>
      <c r="M1968" s="84">
        <v>45657</v>
      </c>
      <c r="N1968" s="68">
        <v>0</v>
      </c>
      <c r="O1968" s="85" t="s">
        <v>121</v>
      </c>
      <c r="P1968" s="86" t="s">
        <v>137</v>
      </c>
      <c r="Q1968" s="86" t="s">
        <v>294</v>
      </c>
    </row>
    <row r="1969" spans="1:17" ht="15.75" x14ac:dyDescent="0.25">
      <c r="A1969" s="34" t="s">
        <v>139</v>
      </c>
      <c r="B1969" s="12" t="str">
        <f t="shared" ref="B1969:B1981" si="109">+D1969&amp;E1969&amp;F1969</f>
        <v>LomeGenoa20</v>
      </c>
      <c r="C1969" s="13" t="str">
        <f>VLOOKUP(D1969,[1]equiv!$A:$B,2,FALSE)</f>
        <v>TOG</v>
      </c>
      <c r="D1969" s="83" t="s">
        <v>83</v>
      </c>
      <c r="E1969" s="82" t="s">
        <v>61</v>
      </c>
      <c r="F1969" s="83">
        <v>20</v>
      </c>
      <c r="G1969" s="12">
        <v>921</v>
      </c>
      <c r="H1969" s="32" t="s">
        <v>47</v>
      </c>
      <c r="I1969" s="12" t="s">
        <v>20</v>
      </c>
      <c r="J1969" s="46">
        <v>0</v>
      </c>
      <c r="K1969" s="45">
        <f t="shared" ref="K1969:K1985" si="110">+IF(H1969="not included",G1969,G1969+H1969)</f>
        <v>921</v>
      </c>
      <c r="L1969" s="93" t="s">
        <v>145</v>
      </c>
      <c r="M1969" s="84">
        <v>45657</v>
      </c>
      <c r="N1969" s="68">
        <f t="shared" ref="N1969:N1983" si="111">IF(H1969="not included",0,1)</f>
        <v>0</v>
      </c>
      <c r="O1969" s="87" t="s">
        <v>141</v>
      </c>
      <c r="P1969" s="86" t="s">
        <v>142</v>
      </c>
      <c r="Q1969" s="86" t="s">
        <v>163</v>
      </c>
    </row>
    <row r="1970" spans="1:17" ht="15.75" x14ac:dyDescent="0.25">
      <c r="A1970" s="34" t="s">
        <v>139</v>
      </c>
      <c r="B1970" s="12" t="str">
        <f t="shared" si="109"/>
        <v>LomeGenoa40</v>
      </c>
      <c r="C1970" s="13" t="str">
        <f>VLOOKUP(D1970,[1]equiv!$A:$B,2,FALSE)</f>
        <v>TOG</v>
      </c>
      <c r="D1970" s="83" t="s">
        <v>83</v>
      </c>
      <c r="E1970" s="82" t="s">
        <v>61</v>
      </c>
      <c r="F1970" s="83">
        <v>40</v>
      </c>
      <c r="G1970" s="12">
        <v>1277</v>
      </c>
      <c r="H1970" s="32" t="s">
        <v>47</v>
      </c>
      <c r="I1970" s="12" t="s">
        <v>20</v>
      </c>
      <c r="J1970" s="46">
        <v>0</v>
      </c>
      <c r="K1970" s="45">
        <f t="shared" si="110"/>
        <v>1277</v>
      </c>
      <c r="L1970" s="94" t="s">
        <v>145</v>
      </c>
      <c r="M1970" s="84">
        <v>45657</v>
      </c>
      <c r="N1970" s="68">
        <f t="shared" si="111"/>
        <v>0</v>
      </c>
      <c r="O1970" s="85" t="s">
        <v>141</v>
      </c>
      <c r="P1970" s="86" t="s">
        <v>142</v>
      </c>
      <c r="Q1970" s="86" t="s">
        <v>163</v>
      </c>
    </row>
    <row r="1971" spans="1:17" ht="15.75" x14ac:dyDescent="0.25">
      <c r="A1971" s="34" t="s">
        <v>216</v>
      </c>
      <c r="B1971" s="12" t="str">
        <f t="shared" si="109"/>
        <v>TemaSzczecin40</v>
      </c>
      <c r="C1971" s="13" t="str">
        <f>VLOOKUP(D1971,[1]equiv!$A:$B,2,FALSE)</f>
        <v>GHA</v>
      </c>
      <c r="D1971" s="81" t="s">
        <v>133</v>
      </c>
      <c r="E1971" s="82" t="s">
        <v>290</v>
      </c>
      <c r="F1971" s="83">
        <v>40</v>
      </c>
      <c r="G1971" s="12">
        <v>2753</v>
      </c>
      <c r="H1971" s="32" t="s">
        <v>47</v>
      </c>
      <c r="I1971" s="12" t="s">
        <v>20</v>
      </c>
      <c r="J1971" s="46">
        <v>0</v>
      </c>
      <c r="K1971" s="45">
        <f t="shared" si="110"/>
        <v>2753</v>
      </c>
      <c r="L1971" s="93" t="s">
        <v>179</v>
      </c>
      <c r="M1971" s="84">
        <v>45657</v>
      </c>
      <c r="N1971" s="68">
        <f t="shared" si="111"/>
        <v>0</v>
      </c>
      <c r="O1971" s="85" t="s">
        <v>217</v>
      </c>
      <c r="P1971" s="86" t="s">
        <v>291</v>
      </c>
      <c r="Q1971" s="86"/>
    </row>
    <row r="1972" spans="1:17" ht="15.75" x14ac:dyDescent="0.25">
      <c r="A1972" s="34" t="s">
        <v>216</v>
      </c>
      <c r="B1972" s="12" t="str">
        <f t="shared" si="109"/>
        <v>TemaWellington40</v>
      </c>
      <c r="C1972" s="13" t="str">
        <f>VLOOKUP(D1972,[1]equiv!$A:$B,2,FALSE)</f>
        <v>GHA</v>
      </c>
      <c r="D1972" s="81" t="s">
        <v>133</v>
      </c>
      <c r="E1972" s="82" t="s">
        <v>115</v>
      </c>
      <c r="F1972" s="83">
        <v>40</v>
      </c>
      <c r="G1972" s="12">
        <v>1565</v>
      </c>
      <c r="H1972" s="32" t="s">
        <v>47</v>
      </c>
      <c r="I1972" s="12" t="s">
        <v>32</v>
      </c>
      <c r="J1972" s="46">
        <v>0</v>
      </c>
      <c r="K1972" s="45">
        <f t="shared" si="110"/>
        <v>1565</v>
      </c>
      <c r="L1972" s="93" t="s">
        <v>214</v>
      </c>
      <c r="M1972" s="88">
        <v>45657</v>
      </c>
      <c r="N1972" s="68">
        <f t="shared" si="111"/>
        <v>0</v>
      </c>
      <c r="O1972" s="87" t="s">
        <v>217</v>
      </c>
      <c r="P1972" s="86" t="s">
        <v>272</v>
      </c>
      <c r="Q1972" s="86"/>
    </row>
    <row r="1973" spans="1:17" ht="15.75" x14ac:dyDescent="0.25">
      <c r="A1973" s="34" t="s">
        <v>216</v>
      </c>
      <c r="B1973" s="12" t="str">
        <f t="shared" si="109"/>
        <v>San PedroAmsterdam20</v>
      </c>
      <c r="C1973" s="13" t="str">
        <f>VLOOKUP(D1973,[1]equiv!$A:$B,2,FALSE)</f>
        <v>IVC</v>
      </c>
      <c r="D1973" s="81" t="s">
        <v>242</v>
      </c>
      <c r="E1973" s="85" t="s">
        <v>25</v>
      </c>
      <c r="F1973" s="83">
        <v>20</v>
      </c>
      <c r="G1973" s="12">
        <v>959</v>
      </c>
      <c r="H1973" s="32" t="s">
        <v>47</v>
      </c>
      <c r="I1973" s="12" t="s">
        <v>20</v>
      </c>
      <c r="J1973" s="46">
        <v>0</v>
      </c>
      <c r="K1973" s="45">
        <f t="shared" si="110"/>
        <v>959</v>
      </c>
      <c r="L1973" s="93" t="s">
        <v>173</v>
      </c>
      <c r="M1973" s="84">
        <v>45657</v>
      </c>
      <c r="N1973" s="68">
        <f t="shared" si="111"/>
        <v>0</v>
      </c>
      <c r="O1973" s="81" t="s">
        <v>217</v>
      </c>
      <c r="P1973" s="86" t="s">
        <v>137</v>
      </c>
      <c r="Q1973" s="86" t="s">
        <v>218</v>
      </c>
    </row>
    <row r="1974" spans="1:17" ht="15.75" x14ac:dyDescent="0.25">
      <c r="A1974" s="34" t="s">
        <v>216</v>
      </c>
      <c r="B1974" s="12" t="str">
        <f t="shared" si="109"/>
        <v>San PedroAmsterdam40</v>
      </c>
      <c r="C1974" s="13" t="str">
        <f>VLOOKUP(D1974,[1]equiv!$A:$B,2,FALSE)</f>
        <v>IVC</v>
      </c>
      <c r="D1974" s="81" t="s">
        <v>242</v>
      </c>
      <c r="E1974" s="85" t="s">
        <v>25</v>
      </c>
      <c r="F1974" s="83">
        <v>40</v>
      </c>
      <c r="G1974" s="12">
        <v>1453</v>
      </c>
      <c r="H1974" s="32" t="s">
        <v>47</v>
      </c>
      <c r="I1974" s="12" t="s">
        <v>20</v>
      </c>
      <c r="J1974" s="46">
        <v>0</v>
      </c>
      <c r="K1974" s="45">
        <f t="shared" si="110"/>
        <v>1453</v>
      </c>
      <c r="L1974" s="93" t="s">
        <v>173</v>
      </c>
      <c r="M1974" s="84">
        <v>45657</v>
      </c>
      <c r="N1974" s="68">
        <f t="shared" si="111"/>
        <v>0</v>
      </c>
      <c r="O1974" s="81" t="s">
        <v>217</v>
      </c>
      <c r="P1974" s="86" t="s">
        <v>137</v>
      </c>
      <c r="Q1974" s="86" t="s">
        <v>218</v>
      </c>
    </row>
    <row r="1975" spans="1:17" ht="15.75" x14ac:dyDescent="0.25">
      <c r="A1975" s="34" t="s">
        <v>216</v>
      </c>
      <c r="B1975" s="12" t="str">
        <f t="shared" si="109"/>
        <v>San PedroPasir Gudang20</v>
      </c>
      <c r="C1975" s="13" t="str">
        <f>VLOOKUP(D1975,[1]equiv!$A:$B,2,FALSE)</f>
        <v>IVC</v>
      </c>
      <c r="D1975" s="81" t="s">
        <v>242</v>
      </c>
      <c r="E1975" s="85" t="s">
        <v>38</v>
      </c>
      <c r="F1975" s="83">
        <v>20</v>
      </c>
      <c r="G1975" s="12">
        <v>915</v>
      </c>
      <c r="H1975" s="32" t="s">
        <v>47</v>
      </c>
      <c r="I1975" s="12" t="s">
        <v>32</v>
      </c>
      <c r="J1975" s="46">
        <v>0</v>
      </c>
      <c r="K1975" s="45">
        <f t="shared" si="110"/>
        <v>915</v>
      </c>
      <c r="L1975" s="93" t="s">
        <v>207</v>
      </c>
      <c r="M1975" s="84">
        <v>45657</v>
      </c>
      <c r="N1975" s="68">
        <f t="shared" si="111"/>
        <v>0</v>
      </c>
      <c r="O1975" s="95" t="s">
        <v>217</v>
      </c>
      <c r="P1975" s="86" t="s">
        <v>137</v>
      </c>
      <c r="Q1975" s="86" t="s">
        <v>219</v>
      </c>
    </row>
    <row r="1976" spans="1:17" ht="15.75" x14ac:dyDescent="0.25">
      <c r="A1976" s="34" t="s">
        <v>216</v>
      </c>
      <c r="B1976" s="12" t="str">
        <f t="shared" si="109"/>
        <v>San PedroPasir Gudang40</v>
      </c>
      <c r="C1976" s="13" t="str">
        <f>VLOOKUP(D1976,[1]equiv!$A:$B,2,FALSE)</f>
        <v>IVC</v>
      </c>
      <c r="D1976" s="81" t="s">
        <v>242</v>
      </c>
      <c r="E1976" s="85" t="s">
        <v>38</v>
      </c>
      <c r="F1976" s="83">
        <v>40</v>
      </c>
      <c r="G1976" s="12">
        <v>1265</v>
      </c>
      <c r="H1976" s="32" t="s">
        <v>47</v>
      </c>
      <c r="I1976" s="12" t="s">
        <v>32</v>
      </c>
      <c r="J1976" s="46">
        <v>0</v>
      </c>
      <c r="K1976" s="45">
        <f t="shared" si="110"/>
        <v>1265</v>
      </c>
      <c r="L1976" s="93" t="s">
        <v>207</v>
      </c>
      <c r="M1976" s="88">
        <v>45657</v>
      </c>
      <c r="N1976" s="68">
        <f t="shared" si="111"/>
        <v>0</v>
      </c>
      <c r="O1976" s="96" t="s">
        <v>217</v>
      </c>
      <c r="P1976" s="86" t="s">
        <v>137</v>
      </c>
      <c r="Q1976" s="86" t="s">
        <v>219</v>
      </c>
    </row>
    <row r="1977" spans="1:17" ht="15.75" x14ac:dyDescent="0.25">
      <c r="A1977" s="34" t="s">
        <v>182</v>
      </c>
      <c r="B1977" s="12" t="str">
        <f t="shared" si="109"/>
        <v>LomePasir Gudang40</v>
      </c>
      <c r="C1977" s="13" t="str">
        <f>VLOOKUP(D1977,[1]equiv!$A:$B,2,FALSE)</f>
        <v>TOG</v>
      </c>
      <c r="D1977" s="83" t="s">
        <v>83</v>
      </c>
      <c r="E1977" s="85" t="s">
        <v>38</v>
      </c>
      <c r="F1977" s="83">
        <v>40</v>
      </c>
      <c r="G1977" s="12">
        <v>815</v>
      </c>
      <c r="H1977" s="32" t="s">
        <v>47</v>
      </c>
      <c r="I1977" s="12" t="s">
        <v>32</v>
      </c>
      <c r="J1977" s="46">
        <v>0</v>
      </c>
      <c r="K1977" s="45">
        <f t="shared" si="110"/>
        <v>815</v>
      </c>
      <c r="L1977" s="97" t="s">
        <v>186</v>
      </c>
      <c r="M1977" s="84">
        <v>45657</v>
      </c>
      <c r="N1977" s="68">
        <f t="shared" si="111"/>
        <v>0</v>
      </c>
      <c r="O1977" s="85" t="s">
        <v>184</v>
      </c>
      <c r="P1977" s="86" t="s">
        <v>137</v>
      </c>
      <c r="Q1977" s="86"/>
    </row>
    <row r="1978" spans="1:17" ht="15.75" x14ac:dyDescent="0.25">
      <c r="A1978" s="34" t="s">
        <v>182</v>
      </c>
      <c r="B1978" s="12" t="str">
        <f t="shared" si="109"/>
        <v>LomeSurabaya40</v>
      </c>
      <c r="C1978" s="13" t="str">
        <f>VLOOKUP(D1978,[1]equiv!$A:$B,2,FALSE)</f>
        <v>TOG</v>
      </c>
      <c r="D1978" s="83" t="s">
        <v>83</v>
      </c>
      <c r="E1978" s="85" t="s">
        <v>40</v>
      </c>
      <c r="F1978" s="83">
        <v>40</v>
      </c>
      <c r="G1978" s="12">
        <v>815</v>
      </c>
      <c r="H1978" s="32" t="s">
        <v>47</v>
      </c>
      <c r="I1978" s="12" t="s">
        <v>32</v>
      </c>
      <c r="J1978" s="46">
        <v>0</v>
      </c>
      <c r="K1978" s="45">
        <f t="shared" si="110"/>
        <v>815</v>
      </c>
      <c r="L1978" s="97" t="s">
        <v>239</v>
      </c>
      <c r="M1978" s="84">
        <v>45657</v>
      </c>
      <c r="N1978" s="68">
        <f t="shared" si="111"/>
        <v>0</v>
      </c>
      <c r="O1978" s="85" t="s">
        <v>184</v>
      </c>
      <c r="P1978" s="86" t="s">
        <v>137</v>
      </c>
      <c r="Q1978" s="86"/>
    </row>
    <row r="1979" spans="1:17" ht="15.75" x14ac:dyDescent="0.25">
      <c r="A1979" s="34" t="s">
        <v>182</v>
      </c>
      <c r="B1979" s="12" t="str">
        <f t="shared" si="109"/>
        <v>LomeJakarta40</v>
      </c>
      <c r="C1979" s="13" t="str">
        <f>VLOOKUP(D1979,[1]equiv!$A:$B,2,FALSE)</f>
        <v>TOG</v>
      </c>
      <c r="D1979" s="83" t="s">
        <v>83</v>
      </c>
      <c r="E1979" s="85" t="s">
        <v>114</v>
      </c>
      <c r="F1979" s="83">
        <v>40</v>
      </c>
      <c r="G1979" s="12">
        <v>815</v>
      </c>
      <c r="H1979" s="32" t="s">
        <v>47</v>
      </c>
      <c r="I1979" s="12" t="s">
        <v>32</v>
      </c>
      <c r="J1979" s="46">
        <v>0</v>
      </c>
      <c r="K1979" s="45">
        <f t="shared" si="110"/>
        <v>815</v>
      </c>
      <c r="L1979" s="97" t="s">
        <v>165</v>
      </c>
      <c r="M1979" s="88">
        <v>45657</v>
      </c>
      <c r="N1979" s="68">
        <f t="shared" si="111"/>
        <v>0</v>
      </c>
      <c r="O1979" s="85" t="s">
        <v>184</v>
      </c>
      <c r="P1979" s="86" t="s">
        <v>137</v>
      </c>
      <c r="Q1979" s="86"/>
    </row>
    <row r="1980" spans="1:17" ht="15.75" x14ac:dyDescent="0.25">
      <c r="A1980" s="34" t="s">
        <v>147</v>
      </c>
      <c r="B1980" s="12" t="str">
        <f t="shared" si="109"/>
        <v>AntwerpPiraeus20</v>
      </c>
      <c r="C1980" s="13" t="str">
        <f>VLOOKUP(D1980,[1]equiv!A:B,2,FALSE)</f>
        <v>BEL</v>
      </c>
      <c r="D1980" s="83" t="s">
        <v>19</v>
      </c>
      <c r="E1980" s="85" t="s">
        <v>112</v>
      </c>
      <c r="F1980" s="83">
        <v>20</v>
      </c>
      <c r="G1980" s="12">
        <v>501</v>
      </c>
      <c r="H1980" t="s">
        <v>47</v>
      </c>
      <c r="I1980" t="s">
        <v>32</v>
      </c>
      <c r="J1980" s="46">
        <v>0</v>
      </c>
      <c r="K1980" s="45">
        <f t="shared" si="110"/>
        <v>501</v>
      </c>
      <c r="L1980" s="93"/>
      <c r="M1980" s="84">
        <v>45930</v>
      </c>
      <c r="N1980" s="68">
        <f t="shared" si="111"/>
        <v>0</v>
      </c>
      <c r="O1980" s="85" t="s">
        <v>149</v>
      </c>
      <c r="P1980" s="93" t="s">
        <v>296</v>
      </c>
      <c r="Q1980" s="86" t="s">
        <v>297</v>
      </c>
    </row>
    <row r="1981" spans="1:17" ht="15.75" x14ac:dyDescent="0.25">
      <c r="A1981" s="34" t="s">
        <v>147</v>
      </c>
      <c r="B1981" s="12" t="str">
        <f t="shared" si="109"/>
        <v>AntwerpPiraeus40</v>
      </c>
      <c r="C1981" s="13" t="str">
        <f>VLOOKUP(D1981,[1]equiv!A:B,2,FALSE)</f>
        <v>BEL</v>
      </c>
      <c r="D1981" s="83" t="s">
        <v>19</v>
      </c>
      <c r="E1981" s="85" t="s">
        <v>112</v>
      </c>
      <c r="F1981" s="83">
        <v>40</v>
      </c>
      <c r="G1981" s="12">
        <v>737</v>
      </c>
      <c r="H1981" t="s">
        <v>47</v>
      </c>
      <c r="I1981" t="s">
        <v>32</v>
      </c>
      <c r="J1981" s="46">
        <v>0</v>
      </c>
      <c r="K1981" s="45">
        <f t="shared" si="110"/>
        <v>737</v>
      </c>
      <c r="L1981" s="93"/>
      <c r="M1981" s="88">
        <v>45930</v>
      </c>
      <c r="N1981" s="68">
        <f t="shared" si="111"/>
        <v>0</v>
      </c>
      <c r="O1981" s="85" t="s">
        <v>149</v>
      </c>
      <c r="P1981" s="93" t="s">
        <v>296</v>
      </c>
      <c r="Q1981" s="86" t="s">
        <v>297</v>
      </c>
    </row>
    <row r="1982" spans="1:17" ht="15.75" x14ac:dyDescent="0.25">
      <c r="A1982" s="34" t="s">
        <v>246</v>
      </c>
      <c r="B1982" s="12" t="str">
        <f>+D1982&amp;E1982&amp;F1982</f>
        <v>TemaValencia20</v>
      </c>
      <c r="C1982" s="13" t="str">
        <f>VLOOKUP(D1982,[1]equiv!$A:$B,2,FALSE)</f>
        <v>GHA</v>
      </c>
      <c r="D1982" s="83" t="s">
        <v>133</v>
      </c>
      <c r="E1982" s="82" t="s">
        <v>35</v>
      </c>
      <c r="F1982" s="83">
        <v>20</v>
      </c>
      <c r="G1982" s="12">
        <v>764</v>
      </c>
      <c r="H1982" s="32" t="s">
        <v>47</v>
      </c>
      <c r="I1982" s="12" t="s">
        <v>20</v>
      </c>
      <c r="J1982" s="46">
        <v>0</v>
      </c>
      <c r="K1982" s="45">
        <f t="shared" si="110"/>
        <v>764</v>
      </c>
      <c r="L1982" s="93" t="s">
        <v>176</v>
      </c>
      <c r="M1982" s="84">
        <v>45657</v>
      </c>
      <c r="N1982" s="68">
        <f t="shared" si="111"/>
        <v>0</v>
      </c>
      <c r="O1982" s="85" t="s">
        <v>247</v>
      </c>
      <c r="P1982" s="86" t="s">
        <v>137</v>
      </c>
      <c r="Q1982" s="86" t="s">
        <v>163</v>
      </c>
    </row>
    <row r="1983" spans="1:17" ht="15.75" x14ac:dyDescent="0.25">
      <c r="A1983" s="34" t="s">
        <v>246</v>
      </c>
      <c r="B1983" s="12" t="str">
        <f>+D1983&amp;E1983&amp;F1983</f>
        <v>TemaValencia40</v>
      </c>
      <c r="C1983" s="13" t="str">
        <f>VLOOKUP(D1983,[1]equiv!$A:$B,2,FALSE)</f>
        <v>GHA</v>
      </c>
      <c r="D1983" s="83" t="s">
        <v>133</v>
      </c>
      <c r="E1983" s="82" t="s">
        <v>35</v>
      </c>
      <c r="F1983" s="83">
        <v>40</v>
      </c>
      <c r="G1983" s="12">
        <v>1759</v>
      </c>
      <c r="H1983" s="32" t="s">
        <v>47</v>
      </c>
      <c r="I1983" s="12" t="s">
        <v>20</v>
      </c>
      <c r="J1983" s="46">
        <v>0</v>
      </c>
      <c r="K1983" s="45">
        <f t="shared" si="110"/>
        <v>1759</v>
      </c>
      <c r="L1983" s="93" t="s">
        <v>176</v>
      </c>
      <c r="M1983" s="84">
        <v>45657</v>
      </c>
      <c r="N1983" s="68">
        <f t="shared" si="111"/>
        <v>0</v>
      </c>
      <c r="O1983" s="85" t="s">
        <v>247</v>
      </c>
      <c r="P1983" s="86" t="s">
        <v>137</v>
      </c>
      <c r="Q1983" s="86" t="s">
        <v>163</v>
      </c>
    </row>
    <row r="1984" spans="1:17" ht="15.75" x14ac:dyDescent="0.25">
      <c r="A1984" s="34" t="str">
        <f t="shared" ref="A1984:A1985" si="112">CONCATENATE("STS_",O1984)</f>
        <v>STS_MSC</v>
      </c>
      <c r="B1984" s="12" t="str">
        <f t="shared" ref="B1984:B1997" si="113">+D1984&amp;E1984&amp;F1984</f>
        <v>LomeGenoa20</v>
      </c>
      <c r="C1984" s="13" t="str">
        <f>VLOOKUP(D1984,[1]equiv!$A:$B,2,FALSE)</f>
        <v>TOG</v>
      </c>
      <c r="D1984" s="90" t="s">
        <v>83</v>
      </c>
      <c r="E1984" s="91" t="s">
        <v>61</v>
      </c>
      <c r="F1984" s="68">
        <v>20</v>
      </c>
      <c r="G1984" s="12">
        <v>622</v>
      </c>
      <c r="H1984" s="32" t="s">
        <v>47</v>
      </c>
      <c r="I1984" s="12" t="s">
        <v>20</v>
      </c>
      <c r="J1984" s="46">
        <v>0</v>
      </c>
      <c r="K1984" s="45">
        <f t="shared" si="110"/>
        <v>622</v>
      </c>
      <c r="L1984" s="94"/>
      <c r="M1984" s="98"/>
      <c r="N1984" s="12"/>
      <c r="O1984" s="68" t="s">
        <v>121</v>
      </c>
      <c r="P1984" s="86" t="s">
        <v>137</v>
      </c>
      <c r="Q1984" s="86" t="s">
        <v>156</v>
      </c>
    </row>
    <row r="1985" spans="1:17" ht="15.75" x14ac:dyDescent="0.25">
      <c r="A1985" s="34" t="str">
        <f t="shared" si="112"/>
        <v>STS_MSC</v>
      </c>
      <c r="B1985" s="12" t="str">
        <f t="shared" si="113"/>
        <v>LomeGenoa40</v>
      </c>
      <c r="C1985" s="13" t="str">
        <f>VLOOKUP(D1985,[1]equiv!$A:$B,2,FALSE)</f>
        <v>TOG</v>
      </c>
      <c r="D1985" s="90" t="s">
        <v>83</v>
      </c>
      <c r="E1985" s="91" t="s">
        <v>61</v>
      </c>
      <c r="F1985" s="68">
        <v>40</v>
      </c>
      <c r="G1985" s="12">
        <v>1002</v>
      </c>
      <c r="H1985" s="32" t="s">
        <v>47</v>
      </c>
      <c r="I1985" s="12" t="s">
        <v>20</v>
      </c>
      <c r="J1985" s="46">
        <v>0</v>
      </c>
      <c r="K1985" s="45">
        <f t="shared" si="110"/>
        <v>1002</v>
      </c>
      <c r="L1985" s="94"/>
      <c r="M1985" s="98"/>
      <c r="N1985" s="12"/>
      <c r="O1985" s="68" t="s">
        <v>121</v>
      </c>
      <c r="P1985" s="86" t="s">
        <v>137</v>
      </c>
      <c r="Q1985" s="86" t="s">
        <v>156</v>
      </c>
    </row>
    <row r="1986" spans="1:17" ht="15.75" x14ac:dyDescent="0.25">
      <c r="A1986" s="32" t="s">
        <v>184</v>
      </c>
      <c r="B1986" s="32" t="str">
        <f t="shared" si="113"/>
        <v>LagosPasir Gudang40</v>
      </c>
      <c r="C1986" s="13" t="str">
        <f>VLOOKUP(D1986,[1]equiv!$A:$B,2,FALSE)</f>
        <v>NIG</v>
      </c>
      <c r="D1986" s="13" t="s">
        <v>240</v>
      </c>
      <c r="E1986" s="6" t="s">
        <v>38</v>
      </c>
      <c r="F1986" s="34">
        <v>40</v>
      </c>
      <c r="G1986" s="35">
        <v>650</v>
      </c>
      <c r="H1986" s="43" t="s">
        <v>47</v>
      </c>
      <c r="I1986" s="37" t="s">
        <v>32</v>
      </c>
      <c r="J1986" s="38">
        <f>+IFERROR(VLOOKUP(A1986&amp;B1986,surcharges, 6,FALSE),0)</f>
        <v>0</v>
      </c>
      <c r="K1986" s="38">
        <f t="shared" ref="K1986:K1997" si="114">+IF(H1986="not included",G1986+J1986,G1986+H1986+J1986)</f>
        <v>650</v>
      </c>
      <c r="L1986" s="43"/>
      <c r="M1986" s="99">
        <v>45747</v>
      </c>
      <c r="N1986" s="32">
        <f t="shared" ref="N1986:N1997" si="115">IF(H1986="not included",0,1)</f>
        <v>0</v>
      </c>
      <c r="O1986" s="32"/>
      <c r="P1986" t="s">
        <v>298</v>
      </c>
      <c r="Q1986" s="100" t="s">
        <v>299</v>
      </c>
    </row>
    <row r="1987" spans="1:17" ht="15.75" x14ac:dyDescent="0.25">
      <c r="A1987" s="32" t="s">
        <v>184</v>
      </c>
      <c r="B1987" s="32" t="str">
        <f t="shared" si="113"/>
        <v>LagosJakarta40</v>
      </c>
      <c r="C1987" s="13" t="str">
        <f>VLOOKUP(D1987,[1]equiv!$A:$B,2,FALSE)</f>
        <v>NIG</v>
      </c>
      <c r="D1987" s="13" t="s">
        <v>240</v>
      </c>
      <c r="E1987" s="6" t="s">
        <v>114</v>
      </c>
      <c r="F1987" s="34">
        <v>40</v>
      </c>
      <c r="G1987" s="35">
        <v>650</v>
      </c>
      <c r="H1987" s="43" t="s">
        <v>47</v>
      </c>
      <c r="I1987" s="37" t="s">
        <v>32</v>
      </c>
      <c r="J1987" s="38">
        <f t="shared" ref="J1987:J1997" si="116">+IFERROR(VLOOKUP(A1987&amp;B1987,surcharges, 6,FALSE),0)</f>
        <v>0</v>
      </c>
      <c r="K1987" s="38">
        <f t="shared" si="114"/>
        <v>650</v>
      </c>
      <c r="L1987" s="17"/>
      <c r="M1987" s="99">
        <v>45747</v>
      </c>
      <c r="N1987" s="32">
        <f t="shared" si="115"/>
        <v>0</v>
      </c>
      <c r="O1987" s="12"/>
      <c r="P1987" t="s">
        <v>298</v>
      </c>
      <c r="Q1987" s="100" t="s">
        <v>299</v>
      </c>
    </row>
    <row r="1988" spans="1:17" ht="25.5" x14ac:dyDescent="0.25">
      <c r="A1988" s="32" t="s">
        <v>184</v>
      </c>
      <c r="B1988" s="32" t="str">
        <f t="shared" si="113"/>
        <v>LagosSURABAYA40</v>
      </c>
      <c r="C1988" s="13" t="str">
        <f>VLOOKUP(D1988,[1]equiv!$A:$B,2,FALSE)</f>
        <v>NIG</v>
      </c>
      <c r="D1988" s="13" t="s">
        <v>240</v>
      </c>
      <c r="E1988" s="101" t="s">
        <v>70</v>
      </c>
      <c r="F1988" s="34">
        <v>40</v>
      </c>
      <c r="G1988" s="35">
        <v>650</v>
      </c>
      <c r="H1988" s="43" t="s">
        <v>47</v>
      </c>
      <c r="I1988" s="37" t="s">
        <v>32</v>
      </c>
      <c r="J1988" s="38">
        <f t="shared" si="116"/>
        <v>0</v>
      </c>
      <c r="K1988" s="38">
        <f t="shared" si="114"/>
        <v>650</v>
      </c>
      <c r="L1988" s="17"/>
      <c r="M1988" s="99">
        <v>45747</v>
      </c>
      <c r="N1988" s="32">
        <f t="shared" si="115"/>
        <v>0</v>
      </c>
      <c r="O1988" s="12"/>
      <c r="P1988" t="s">
        <v>298</v>
      </c>
      <c r="Q1988" s="100" t="s">
        <v>299</v>
      </c>
    </row>
    <row r="1989" spans="1:17" ht="15.75" x14ac:dyDescent="0.25">
      <c r="A1989" s="32" t="s">
        <v>184</v>
      </c>
      <c r="B1989" s="32" t="str">
        <f t="shared" si="113"/>
        <v>AbidjanPasir Gudang40</v>
      </c>
      <c r="C1989" s="13" t="str">
        <f>VLOOKUP(D1989,[1]equiv!$A:$B,2,FALSE)</f>
        <v>IVC</v>
      </c>
      <c r="D1989" s="13" t="s">
        <v>18</v>
      </c>
      <c r="E1989" s="6" t="s">
        <v>38</v>
      </c>
      <c r="F1989" s="34">
        <v>40</v>
      </c>
      <c r="G1989" s="35">
        <v>650</v>
      </c>
      <c r="H1989" s="43" t="s">
        <v>47</v>
      </c>
      <c r="I1989" s="37" t="s">
        <v>32</v>
      </c>
      <c r="J1989" s="38">
        <f t="shared" si="116"/>
        <v>0</v>
      </c>
      <c r="K1989" s="38">
        <f t="shared" si="114"/>
        <v>650</v>
      </c>
      <c r="L1989" s="17"/>
      <c r="M1989" s="99">
        <v>45747</v>
      </c>
      <c r="N1989" s="32">
        <f t="shared" si="115"/>
        <v>0</v>
      </c>
      <c r="O1989" s="12"/>
      <c r="P1989" t="s">
        <v>298</v>
      </c>
      <c r="Q1989" s="100" t="s">
        <v>299</v>
      </c>
    </row>
    <row r="1990" spans="1:17" ht="15.75" x14ac:dyDescent="0.25">
      <c r="A1990" s="32" t="s">
        <v>184</v>
      </c>
      <c r="B1990" s="32" t="str">
        <f t="shared" si="113"/>
        <v>AbidjanJakarta40</v>
      </c>
      <c r="C1990" s="13" t="str">
        <f>VLOOKUP(D1990,[1]equiv!$A:$B,2,FALSE)</f>
        <v>IVC</v>
      </c>
      <c r="D1990" s="13" t="s">
        <v>18</v>
      </c>
      <c r="E1990" s="6" t="s">
        <v>114</v>
      </c>
      <c r="F1990" s="34">
        <v>40</v>
      </c>
      <c r="G1990" s="35">
        <v>650</v>
      </c>
      <c r="H1990" s="43" t="s">
        <v>47</v>
      </c>
      <c r="I1990" s="37" t="s">
        <v>32</v>
      </c>
      <c r="J1990" s="38">
        <f t="shared" si="116"/>
        <v>0</v>
      </c>
      <c r="K1990" s="38">
        <f t="shared" si="114"/>
        <v>650</v>
      </c>
      <c r="L1990" s="17"/>
      <c r="M1990" s="99">
        <v>45747</v>
      </c>
      <c r="N1990" s="32">
        <f t="shared" si="115"/>
        <v>0</v>
      </c>
      <c r="O1990" s="12"/>
      <c r="P1990" t="s">
        <v>298</v>
      </c>
      <c r="Q1990" s="100" t="s">
        <v>299</v>
      </c>
    </row>
    <row r="1991" spans="1:17" ht="25.5" x14ac:dyDescent="0.25">
      <c r="A1991" s="32" t="s">
        <v>184</v>
      </c>
      <c r="B1991" s="32" t="str">
        <f t="shared" si="113"/>
        <v>AbidjanSURABAYA40</v>
      </c>
      <c r="C1991" s="13" t="str">
        <f>VLOOKUP(D1991,[1]equiv!$A:$B,2,FALSE)</f>
        <v>IVC</v>
      </c>
      <c r="D1991" s="13" t="s">
        <v>18</v>
      </c>
      <c r="E1991" s="101" t="s">
        <v>70</v>
      </c>
      <c r="F1991" s="34">
        <v>40</v>
      </c>
      <c r="G1991" s="35">
        <v>650</v>
      </c>
      <c r="H1991" s="43" t="s">
        <v>47</v>
      </c>
      <c r="I1991" s="37" t="s">
        <v>32</v>
      </c>
      <c r="J1991" s="38">
        <f t="shared" si="116"/>
        <v>0</v>
      </c>
      <c r="K1991" s="38">
        <f t="shared" si="114"/>
        <v>650</v>
      </c>
      <c r="L1991" s="17"/>
      <c r="M1991" s="99">
        <v>45747</v>
      </c>
      <c r="N1991" s="32">
        <f t="shared" si="115"/>
        <v>0</v>
      </c>
      <c r="O1991" s="12"/>
      <c r="P1991" t="s">
        <v>298</v>
      </c>
      <c r="Q1991" s="100" t="s">
        <v>299</v>
      </c>
    </row>
    <row r="1992" spans="1:17" ht="15.75" x14ac:dyDescent="0.25">
      <c r="A1992" s="32" t="s">
        <v>184</v>
      </c>
      <c r="B1992" s="32" t="str">
        <f t="shared" si="113"/>
        <v>DoualaPasir Gudang40</v>
      </c>
      <c r="C1992" s="13" t="str">
        <f>VLOOKUP(D1992,[1]equiv!$A:$B,2,FALSE)</f>
        <v>CAM</v>
      </c>
      <c r="D1992" s="13" t="s">
        <v>230</v>
      </c>
      <c r="E1992" s="6" t="s">
        <v>38</v>
      </c>
      <c r="F1992" s="34">
        <v>40</v>
      </c>
      <c r="G1992" s="35">
        <v>750</v>
      </c>
      <c r="H1992" s="43" t="s">
        <v>47</v>
      </c>
      <c r="I1992" s="37" t="s">
        <v>32</v>
      </c>
      <c r="J1992" s="38">
        <f t="shared" si="116"/>
        <v>0</v>
      </c>
      <c r="K1992" s="38">
        <f t="shared" si="114"/>
        <v>750</v>
      </c>
      <c r="L1992" s="79"/>
      <c r="M1992" s="99">
        <v>45747</v>
      </c>
      <c r="N1992" s="32">
        <f t="shared" si="115"/>
        <v>0</v>
      </c>
      <c r="O1992" s="12"/>
      <c r="P1992" t="s">
        <v>298</v>
      </c>
      <c r="Q1992" s="100" t="s">
        <v>299</v>
      </c>
    </row>
    <row r="1993" spans="1:17" ht="15.75" x14ac:dyDescent="0.25">
      <c r="A1993" s="32" t="s">
        <v>184</v>
      </c>
      <c r="B1993" s="32" t="str">
        <f t="shared" si="113"/>
        <v>DoualaJakarta40</v>
      </c>
      <c r="C1993" s="13" t="str">
        <f>VLOOKUP(D1993,[1]equiv!$A:$B,2,FALSE)</f>
        <v>CAM</v>
      </c>
      <c r="D1993" s="13" t="s">
        <v>230</v>
      </c>
      <c r="E1993" s="6" t="s">
        <v>114</v>
      </c>
      <c r="F1993" s="34">
        <v>40</v>
      </c>
      <c r="G1993" s="35">
        <v>750</v>
      </c>
      <c r="H1993" s="43" t="s">
        <v>47</v>
      </c>
      <c r="I1993" s="37" t="s">
        <v>32</v>
      </c>
      <c r="J1993" s="38">
        <f t="shared" si="116"/>
        <v>0</v>
      </c>
      <c r="K1993" s="38">
        <f t="shared" si="114"/>
        <v>750</v>
      </c>
      <c r="L1993" s="17"/>
      <c r="M1993" s="99">
        <v>45747</v>
      </c>
      <c r="N1993" s="32">
        <f t="shared" si="115"/>
        <v>0</v>
      </c>
      <c r="O1993" s="12"/>
      <c r="P1993" t="s">
        <v>298</v>
      </c>
      <c r="Q1993" s="100" t="s">
        <v>299</v>
      </c>
    </row>
    <row r="1994" spans="1:17" ht="25.5" x14ac:dyDescent="0.25">
      <c r="A1994" s="32" t="s">
        <v>184</v>
      </c>
      <c r="B1994" s="32" t="str">
        <f t="shared" si="113"/>
        <v>DoualaSURABAYA40</v>
      </c>
      <c r="C1994" s="13" t="str">
        <f>VLOOKUP(D1994,[1]equiv!$A:$B,2,FALSE)</f>
        <v>CAM</v>
      </c>
      <c r="D1994" s="13" t="s">
        <v>230</v>
      </c>
      <c r="E1994" s="101" t="s">
        <v>70</v>
      </c>
      <c r="F1994" s="34">
        <v>40</v>
      </c>
      <c r="G1994" s="35">
        <v>750</v>
      </c>
      <c r="H1994" s="43" t="s">
        <v>47</v>
      </c>
      <c r="I1994" s="37" t="s">
        <v>32</v>
      </c>
      <c r="J1994" s="38">
        <f t="shared" si="116"/>
        <v>0</v>
      </c>
      <c r="K1994" s="38">
        <f t="shared" si="114"/>
        <v>750</v>
      </c>
      <c r="L1994" s="17"/>
      <c r="M1994" s="99">
        <v>45747</v>
      </c>
      <c r="N1994" s="32">
        <f t="shared" si="115"/>
        <v>0</v>
      </c>
      <c r="O1994" s="12"/>
      <c r="P1994" t="s">
        <v>298</v>
      </c>
      <c r="Q1994" s="100" t="s">
        <v>299</v>
      </c>
    </row>
    <row r="1995" spans="1:17" ht="15.75" x14ac:dyDescent="0.25">
      <c r="A1995" s="32" t="s">
        <v>184</v>
      </c>
      <c r="B1995" s="32" t="str">
        <f t="shared" si="113"/>
        <v>CallaoPasir Gudang40</v>
      </c>
      <c r="C1995" s="13" t="str">
        <f>VLOOKUP(D1995,[1]equiv!$A:$B,2,FALSE)</f>
        <v>PER</v>
      </c>
      <c r="D1995" s="13" t="s">
        <v>57</v>
      </c>
      <c r="E1995" s="6" t="s">
        <v>38</v>
      </c>
      <c r="F1995" s="34">
        <v>40</v>
      </c>
      <c r="G1995" s="18">
        <v>500</v>
      </c>
      <c r="H1995" s="43" t="s">
        <v>47</v>
      </c>
      <c r="I1995" s="37" t="s">
        <v>32</v>
      </c>
      <c r="J1995" s="38">
        <f t="shared" si="116"/>
        <v>0</v>
      </c>
      <c r="K1995" s="38">
        <f t="shared" si="114"/>
        <v>500</v>
      </c>
      <c r="L1995" s="17"/>
      <c r="M1995" s="99">
        <v>45747</v>
      </c>
      <c r="N1995" s="32">
        <f t="shared" si="115"/>
        <v>0</v>
      </c>
      <c r="O1995" s="68"/>
      <c r="P1995" t="s">
        <v>298</v>
      </c>
      <c r="Q1995" s="100" t="s">
        <v>299</v>
      </c>
    </row>
    <row r="1996" spans="1:17" ht="15.75" x14ac:dyDescent="0.25">
      <c r="A1996" s="32" t="s">
        <v>184</v>
      </c>
      <c r="B1996" s="32" t="str">
        <f t="shared" si="113"/>
        <v>CallaoJakarta40</v>
      </c>
      <c r="C1996" s="13" t="str">
        <f>VLOOKUP(D1996,[1]equiv!$A:$B,2,FALSE)</f>
        <v>PER</v>
      </c>
      <c r="D1996" s="13" t="s">
        <v>57</v>
      </c>
      <c r="E1996" s="6" t="s">
        <v>114</v>
      </c>
      <c r="F1996" s="34">
        <v>40</v>
      </c>
      <c r="G1996" s="18">
        <v>700</v>
      </c>
      <c r="H1996" s="43" t="s">
        <v>47</v>
      </c>
      <c r="I1996" s="37" t="s">
        <v>32</v>
      </c>
      <c r="J1996" s="38">
        <f t="shared" si="116"/>
        <v>0</v>
      </c>
      <c r="K1996" s="38">
        <f t="shared" si="114"/>
        <v>700</v>
      </c>
      <c r="L1996" s="17"/>
      <c r="M1996" s="99">
        <v>45747</v>
      </c>
      <c r="N1996" s="32">
        <f t="shared" si="115"/>
        <v>0</v>
      </c>
      <c r="O1996" s="12"/>
      <c r="P1996" t="s">
        <v>298</v>
      </c>
      <c r="Q1996" s="100" t="s">
        <v>299</v>
      </c>
    </row>
    <row r="1997" spans="1:17" ht="25.5" x14ac:dyDescent="0.25">
      <c r="A1997" s="32" t="s">
        <v>184</v>
      </c>
      <c r="B1997" s="32" t="str">
        <f t="shared" si="113"/>
        <v>CallaoSURABAYA40</v>
      </c>
      <c r="C1997" s="13" t="str">
        <f>VLOOKUP(D1997,[1]equiv!$A:$B,2,FALSE)</f>
        <v>PER</v>
      </c>
      <c r="D1997" s="13" t="s">
        <v>57</v>
      </c>
      <c r="E1997" s="101" t="s">
        <v>70</v>
      </c>
      <c r="F1997" s="34">
        <v>40</v>
      </c>
      <c r="G1997" s="18">
        <v>500</v>
      </c>
      <c r="H1997" s="43" t="s">
        <v>47</v>
      </c>
      <c r="I1997" s="37" t="s">
        <v>32</v>
      </c>
      <c r="J1997" s="38">
        <f t="shared" si="116"/>
        <v>0</v>
      </c>
      <c r="K1997" s="38">
        <f t="shared" si="114"/>
        <v>500</v>
      </c>
      <c r="L1997" s="17"/>
      <c r="M1997" s="99">
        <v>45747</v>
      </c>
      <c r="N1997" s="32">
        <f t="shared" si="115"/>
        <v>0</v>
      </c>
      <c r="O1997" s="12"/>
      <c r="P1997" t="s">
        <v>298</v>
      </c>
      <c r="Q1997" s="100" t="s">
        <v>299</v>
      </c>
    </row>
  </sheetData>
  <protectedRanges>
    <protectedRange password="FE67" sqref="E1687 E1690 E1693 E1696" name="DetailSheetRates_1_3_2_3"/>
    <protectedRange password="FE67" sqref="E1756 E1759 E1762 E1765" name="DetailSheetRates_1_3_2_2"/>
    <protectedRange password="FE67" sqref="E1923 E1926 E1929 E1932" name="DetailSheetRates_1_3_2_4"/>
    <protectedRange password="FE67" sqref="E1942 E1945 E1948 E1951" name="DetailSheetRates_1_3_2_1"/>
    <protectedRange password="FE67" sqref="D311:D316 D338:D365 D277:D288" name="DetailSheetRates_8_1"/>
    <protectedRange password="FE67" sqref="E277 E420 E355:E356 E365:E366 E333:E335 E422:E438 E393:E411 E340:E342 E327:E331 E344:E353 E413:E416 E368:E391 E358:E363 E313:E322 E299:E311 E279:E296" name="DetailSheetRates_1_3_3_1"/>
    <protectedRange password="FE67" sqref="D396:D401" name="DetailSheetRates_3_1_3_1"/>
    <protectedRange password="FE67" sqref="D420:D438" name="DetailSheetRates_14_1_3_1"/>
    <protectedRange password="FE67" sqref="E1988 E1991 E1994 E1997" name="DetailSheetRates_1_3_2_5"/>
  </protectedRange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Klaudia Gonciarz</dc:creator>
  <cp:lastModifiedBy>Klaudia Gonciarz</cp:lastModifiedBy>
  <dcterms:created xsi:type="dcterms:W3CDTF">2025-07-29T13:36:44Z</dcterms:created>
  <dcterms:modified xsi:type="dcterms:W3CDTF">2025-07-29T13:37:11Z</dcterms:modified>
</cp:coreProperties>
</file>