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740"/>
  </bookViews>
  <sheets>
    <sheet name="Price She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5" i="1" l="1"/>
  <c r="K45" i="1"/>
  <c r="L44" i="1"/>
  <c r="K44" i="1"/>
  <c r="L43" i="1"/>
  <c r="K43" i="1"/>
  <c r="L40" i="1"/>
  <c r="K40" i="1"/>
  <c r="L39" i="1"/>
  <c r="K39" i="1"/>
  <c r="L38" i="1"/>
  <c r="K38" i="1"/>
  <c r="L37" i="1"/>
  <c r="K37" i="1"/>
  <c r="L34" i="1"/>
  <c r="K34" i="1"/>
  <c r="L33" i="1"/>
  <c r="K33" i="1"/>
  <c r="L32" i="1"/>
  <c r="K32" i="1"/>
  <c r="L31" i="1"/>
  <c r="K31" i="1"/>
  <c r="L30" i="1"/>
  <c r="K30" i="1"/>
  <c r="L29" i="1"/>
  <c r="K29" i="1"/>
  <c r="L20" i="1"/>
  <c r="L19" i="1"/>
  <c r="L18" i="1"/>
  <c r="K20" i="1"/>
  <c r="K19" i="1"/>
  <c r="K18" i="1"/>
  <c r="L13" i="1"/>
  <c r="L14" i="1"/>
  <c r="L15" i="1"/>
  <c r="L12" i="1"/>
  <c r="L4" i="1"/>
  <c r="L5" i="1"/>
  <c r="L6" i="1"/>
  <c r="L7" i="1"/>
  <c r="L8" i="1"/>
  <c r="L9" i="1"/>
  <c r="K4" i="1"/>
  <c r="K5" i="1"/>
  <c r="K6" i="1"/>
  <c r="K7" i="1"/>
  <c r="K8" i="1"/>
  <c r="K9" i="1"/>
  <c r="K13" i="1"/>
  <c r="K14" i="1"/>
  <c r="K15" i="1"/>
  <c r="K12" i="1"/>
  <c r="J45" i="1"/>
  <c r="D45" i="1"/>
  <c r="J44" i="1"/>
  <c r="D44" i="1"/>
  <c r="J43" i="1"/>
  <c r="D43" i="1"/>
  <c r="J40" i="1"/>
  <c r="D40" i="1"/>
  <c r="J39" i="1"/>
  <c r="D39" i="1"/>
  <c r="J38" i="1"/>
  <c r="D38" i="1"/>
  <c r="J37" i="1"/>
  <c r="D37" i="1"/>
  <c r="J34" i="1"/>
  <c r="D34" i="1"/>
  <c r="J33" i="1"/>
  <c r="D33" i="1"/>
  <c r="J32" i="1"/>
  <c r="D32" i="1"/>
  <c r="J31" i="1"/>
  <c r="D31" i="1"/>
  <c r="J30" i="1"/>
  <c r="D30" i="1"/>
  <c r="J29" i="1"/>
  <c r="D29" i="1"/>
  <c r="J15" i="1"/>
  <c r="J14" i="1"/>
  <c r="J13" i="1"/>
  <c r="J12" i="1"/>
  <c r="D15" i="1"/>
  <c r="D14" i="1"/>
  <c r="D13" i="1"/>
  <c r="D12" i="1"/>
  <c r="J20" i="1"/>
  <c r="J19" i="1"/>
  <c r="J18" i="1"/>
  <c r="D20" i="1"/>
  <c r="D19" i="1"/>
  <c r="D18" i="1"/>
  <c r="J9" i="1"/>
  <c r="J8" i="1"/>
  <c r="J7" i="1"/>
  <c r="J6" i="1"/>
  <c r="J5" i="1"/>
  <c r="J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<sst xmlns="http://schemas.openxmlformats.org/spreadsheetml/2006/main" count="89" uniqueCount="30">
  <si>
    <t>Round</t>
  </si>
  <si>
    <t>$ Per Serving</t>
  </si>
  <si>
    <t>Price</t>
  </si>
  <si>
    <t>Party Cakes</t>
  </si>
  <si>
    <t>Wedding Cakes</t>
  </si>
  <si>
    <t>9 x 13 x 2</t>
  </si>
  <si>
    <t>12 x 18 x 2</t>
  </si>
  <si>
    <t>Quarter Sheet</t>
  </si>
  <si>
    <t>Half Sheet</t>
  </si>
  <si>
    <t>Full Sheet</t>
  </si>
  <si>
    <t>Sheets</t>
  </si>
  <si>
    <t>16 x 24 x 2</t>
  </si>
  <si>
    <t>Square</t>
  </si>
  <si>
    <t>Servings (2x2)</t>
  </si>
  <si>
    <t>Servings (1x2)</t>
  </si>
  <si>
    <t>Buttercream</t>
  </si>
  <si>
    <r>
      <t xml:space="preserve">Fondant
</t>
    </r>
    <r>
      <rPr>
        <sz val="12"/>
        <color theme="1"/>
        <rFont val="Calibri"/>
        <family val="2"/>
        <scheme val="minor"/>
      </rPr>
      <t>(Full Coverage - $1 per serving upcharge)</t>
    </r>
  </si>
  <si>
    <t>Orders for 1st birthdays include a complimentary 6-inch "smash cake".
If you would like a carved "smash cake", price will be negotiated at time of order.</t>
  </si>
  <si>
    <t>Embellishments</t>
  </si>
  <si>
    <t>Fondant Flowers</t>
  </si>
  <si>
    <t>Item</t>
  </si>
  <si>
    <t>Unit Price</t>
  </si>
  <si>
    <t>Fondant Figures</t>
  </si>
  <si>
    <t>(people, animals, etc)</t>
  </si>
  <si>
    <t>Skyline/
Silhouette/etc</t>
  </si>
  <si>
    <t>Round (inches)</t>
  </si>
  <si>
    <t>Pearls
(1/2-inch)</t>
  </si>
  <si>
    <t>FONDANT BORDERS</t>
  </si>
  <si>
    <r>
      <t>Carved Cakes</t>
    </r>
    <r>
      <rPr>
        <sz val="12"/>
        <color theme="1"/>
        <rFont val="Calibri"/>
        <family val="2"/>
        <scheme val="minor"/>
      </rPr>
      <t xml:space="preserve">
(pricing starts at a minimum $250, subject to increase contingent upon difficulty and size)</t>
    </r>
  </si>
  <si>
    <t>Wedding cake orders include a complimentary tasting session for three.  If an additional taster will be attending, please provide notice at least 24 hours in advance.  Each tasting beyond three people will incur a $25 fee per additional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</si>
</sst>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Jokerman"/>
      <family val="5"/>
    </font>
    <font>
      <sz val="11"/>
      <color theme="1"/>
      <name val="Lucida Calligraphy"/>
      <family val="4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2" applyFont="1"/>
    <xf numFmtId="164" fontId="0" fillId="0" borderId="0" xfId="1" applyNumberFormat="1" applyFon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/>
    <xf numFmtId="44" fontId="2" fillId="0" borderId="0" xfId="2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44" fontId="2" fillId="0" borderId="0" xfId="2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44" fontId="1" fillId="0" borderId="0" xfId="2" applyFont="1"/>
    <xf numFmtId="164" fontId="1" fillId="0" borderId="0" xfId="1" applyNumberFormat="1" applyFont="1"/>
    <xf numFmtId="0" fontId="0" fillId="0" borderId="0" xfId="0" applyFont="1" applyAlignment="1"/>
    <xf numFmtId="0" fontId="7" fillId="0" borderId="0" xfId="0" applyFont="1" applyAlignment="1">
      <alignment horizontal="left" vertical="top" indent="1"/>
    </xf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tabSelected="1" zoomScale="85" zoomScaleNormal="85" workbookViewId="0">
      <selection activeCell="A26" sqref="A26:L26"/>
    </sheetView>
  </sheetViews>
  <sheetFormatPr defaultRowHeight="15" x14ac:dyDescent="0.25"/>
  <cols>
    <col min="1" max="1" width="21.42578125" style="13" customWidth="1"/>
    <col min="2" max="2" width="15" style="15" customWidth="1"/>
    <col min="3" max="3" width="15" style="16" customWidth="1"/>
    <col min="4" max="4" width="15" style="15" customWidth="1"/>
    <col min="5" max="6" width="9.140625" style="13"/>
    <col min="7" max="7" width="21.42578125" style="13" customWidth="1"/>
    <col min="8" max="12" width="15" style="13" customWidth="1"/>
    <col min="13" max="16384" width="9.140625" style="13"/>
  </cols>
  <sheetData>
    <row r="1" spans="1:12" customFormat="1" ht="23.25" x14ac:dyDescent="0.3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6" customFormat="1" ht="18.75" x14ac:dyDescent="0.4">
      <c r="A2" s="26" t="s">
        <v>3</v>
      </c>
      <c r="B2" s="26"/>
      <c r="C2" s="26"/>
      <c r="D2" s="26"/>
      <c r="G2" s="27" t="s">
        <v>4</v>
      </c>
      <c r="H2" s="27"/>
      <c r="I2" s="27"/>
      <c r="J2" s="27"/>
      <c r="K2" s="24" t="s">
        <v>27</v>
      </c>
      <c r="L2" s="24"/>
    </row>
    <row r="3" spans="1:12" s="9" customFormat="1" ht="30" x14ac:dyDescent="0.25">
      <c r="A3" s="9" t="s">
        <v>25</v>
      </c>
      <c r="B3" s="10" t="s">
        <v>1</v>
      </c>
      <c r="C3" s="11" t="s">
        <v>13</v>
      </c>
      <c r="D3" s="10" t="s">
        <v>2</v>
      </c>
      <c r="G3" s="9" t="s">
        <v>25</v>
      </c>
      <c r="H3" s="10" t="s">
        <v>1</v>
      </c>
      <c r="I3" s="11" t="s">
        <v>14</v>
      </c>
      <c r="J3" s="10" t="s">
        <v>2</v>
      </c>
      <c r="K3" s="19" t="s">
        <v>26</v>
      </c>
      <c r="L3" s="20" t="s">
        <v>24</v>
      </c>
    </row>
    <row r="4" spans="1:12" customFormat="1" x14ac:dyDescent="0.25">
      <c r="A4" s="3">
        <v>6</v>
      </c>
      <c r="B4" s="1">
        <v>2.5</v>
      </c>
      <c r="C4" s="5">
        <v>8</v>
      </c>
      <c r="D4" s="1">
        <f>B4*C4</f>
        <v>20</v>
      </c>
      <c r="G4" s="3">
        <v>6</v>
      </c>
      <c r="H4" s="1">
        <v>2.5</v>
      </c>
      <c r="I4" s="2">
        <v>10</v>
      </c>
      <c r="J4" s="1">
        <f>H4*I4</f>
        <v>25</v>
      </c>
      <c r="K4" s="1">
        <f t="shared" ref="K4:K9" si="0">(((2*PI())*G4)/0.5)*0.05</f>
        <v>3.7699111843077517</v>
      </c>
      <c r="L4" s="1">
        <f t="shared" ref="L4:L9" si="1">(((2*PI())*G4)*0.15)</f>
        <v>5.6548667764616276</v>
      </c>
    </row>
    <row r="5" spans="1:12" customFormat="1" x14ac:dyDescent="0.25">
      <c r="A5" s="3">
        <v>8</v>
      </c>
      <c r="B5" s="1">
        <v>2.5</v>
      </c>
      <c r="C5" s="5">
        <v>14</v>
      </c>
      <c r="D5" s="1">
        <f t="shared" ref="D5:D9" si="2">B5*C5</f>
        <v>35</v>
      </c>
      <c r="G5" s="3">
        <v>8</v>
      </c>
      <c r="H5" s="1">
        <v>2.5</v>
      </c>
      <c r="I5" s="2">
        <v>28</v>
      </c>
      <c r="J5" s="1">
        <f t="shared" ref="J5:J9" si="3">H5*I5</f>
        <v>70</v>
      </c>
      <c r="K5" s="1">
        <f t="shared" si="0"/>
        <v>5.026548245743669</v>
      </c>
      <c r="L5" s="1">
        <f t="shared" si="1"/>
        <v>7.5398223686155035</v>
      </c>
    </row>
    <row r="6" spans="1:12" customFormat="1" x14ac:dyDescent="0.25">
      <c r="A6" s="3">
        <v>10</v>
      </c>
      <c r="B6" s="1">
        <v>2.5</v>
      </c>
      <c r="C6" s="5">
        <v>21</v>
      </c>
      <c r="D6" s="1">
        <f t="shared" si="2"/>
        <v>52.5</v>
      </c>
      <c r="G6" s="3">
        <v>10</v>
      </c>
      <c r="H6" s="1">
        <v>2.5</v>
      </c>
      <c r="I6" s="2">
        <v>42</v>
      </c>
      <c r="J6" s="1">
        <f t="shared" si="3"/>
        <v>105</v>
      </c>
      <c r="K6" s="1">
        <f t="shared" si="0"/>
        <v>6.2831853071795862</v>
      </c>
      <c r="L6" s="1">
        <f t="shared" si="1"/>
        <v>9.4247779607693793</v>
      </c>
    </row>
    <row r="7" spans="1:12" customFormat="1" x14ac:dyDescent="0.25">
      <c r="A7" s="3">
        <v>12</v>
      </c>
      <c r="B7" s="1">
        <v>2.5</v>
      </c>
      <c r="C7" s="5">
        <v>28</v>
      </c>
      <c r="D7" s="1">
        <f t="shared" si="2"/>
        <v>70</v>
      </c>
      <c r="G7" s="3">
        <v>12</v>
      </c>
      <c r="H7" s="1">
        <v>2.5</v>
      </c>
      <c r="I7" s="2">
        <v>56</v>
      </c>
      <c r="J7" s="1">
        <f t="shared" si="3"/>
        <v>140</v>
      </c>
      <c r="K7" s="1">
        <f t="shared" si="0"/>
        <v>7.5398223686155035</v>
      </c>
      <c r="L7" s="1">
        <f t="shared" si="1"/>
        <v>11.309733552923255</v>
      </c>
    </row>
    <row r="8" spans="1:12" customFormat="1" x14ac:dyDescent="0.25">
      <c r="A8" s="3">
        <v>14</v>
      </c>
      <c r="B8" s="1">
        <v>2.5</v>
      </c>
      <c r="C8" s="5">
        <v>41</v>
      </c>
      <c r="D8" s="1">
        <f t="shared" si="2"/>
        <v>102.5</v>
      </c>
      <c r="G8" s="3">
        <v>14</v>
      </c>
      <c r="H8" s="1">
        <v>2.5</v>
      </c>
      <c r="I8" s="2">
        <v>82</v>
      </c>
      <c r="J8" s="1">
        <f t="shared" si="3"/>
        <v>205</v>
      </c>
      <c r="K8" s="1">
        <f t="shared" si="0"/>
        <v>8.7964594300514207</v>
      </c>
      <c r="L8" s="1">
        <f t="shared" si="1"/>
        <v>13.194689145077131</v>
      </c>
    </row>
    <row r="9" spans="1:12" customFormat="1" x14ac:dyDescent="0.25">
      <c r="A9" s="3">
        <v>16</v>
      </c>
      <c r="B9" s="1">
        <v>2.5</v>
      </c>
      <c r="C9" s="5">
        <v>50</v>
      </c>
      <c r="D9" s="1">
        <f t="shared" si="2"/>
        <v>125</v>
      </c>
      <c r="G9" s="3">
        <v>16</v>
      </c>
      <c r="H9" s="1">
        <v>2.5</v>
      </c>
      <c r="I9" s="2">
        <v>100</v>
      </c>
      <c r="J9" s="1">
        <f t="shared" si="3"/>
        <v>250</v>
      </c>
      <c r="K9" s="1">
        <f t="shared" si="0"/>
        <v>10.053096491487338</v>
      </c>
      <c r="L9" s="1">
        <f t="shared" si="1"/>
        <v>15.079644737231007</v>
      </c>
    </row>
    <row r="10" spans="1:12" customFormat="1" x14ac:dyDescent="0.25">
      <c r="A10" s="3"/>
      <c r="B10" s="1"/>
      <c r="C10" s="5"/>
      <c r="D10" s="1"/>
      <c r="G10" s="3"/>
    </row>
    <row r="11" spans="1:12" s="9" customFormat="1" x14ac:dyDescent="0.25">
      <c r="A11" s="9" t="s">
        <v>12</v>
      </c>
      <c r="B11" s="10" t="s">
        <v>1</v>
      </c>
      <c r="C11" s="11" t="s">
        <v>13</v>
      </c>
      <c r="D11" s="10" t="s">
        <v>2</v>
      </c>
      <c r="G11" s="9" t="s">
        <v>12</v>
      </c>
      <c r="H11" s="10" t="s">
        <v>1</v>
      </c>
      <c r="I11" s="11" t="s">
        <v>14</v>
      </c>
      <c r="J11" s="10" t="s">
        <v>2</v>
      </c>
      <c r="K11" s="10"/>
    </row>
    <row r="12" spans="1:12" customFormat="1" x14ac:dyDescent="0.25">
      <c r="A12" s="3">
        <v>6</v>
      </c>
      <c r="B12" s="1">
        <v>2.5</v>
      </c>
      <c r="C12" s="5">
        <v>9</v>
      </c>
      <c r="D12" s="1">
        <f t="shared" ref="D12:D15" si="4">B12*C12</f>
        <v>22.5</v>
      </c>
      <c r="G12" s="3">
        <v>6</v>
      </c>
      <c r="H12" s="1">
        <v>2.5</v>
      </c>
      <c r="I12" s="2">
        <v>18</v>
      </c>
      <c r="J12" s="1">
        <f t="shared" ref="J12:J15" si="5">H12*I12</f>
        <v>45</v>
      </c>
      <c r="K12" s="1">
        <f>((G12*4)/0.5)*0.05</f>
        <v>2.4000000000000004</v>
      </c>
      <c r="L12" s="1">
        <f>((G12*4)*0.15)</f>
        <v>3.5999999999999996</v>
      </c>
    </row>
    <row r="13" spans="1:12" customFormat="1" x14ac:dyDescent="0.25">
      <c r="A13" s="3">
        <v>8</v>
      </c>
      <c r="B13" s="1">
        <v>2.5</v>
      </c>
      <c r="C13" s="5">
        <v>16</v>
      </c>
      <c r="D13" s="1">
        <f t="shared" si="4"/>
        <v>40</v>
      </c>
      <c r="G13" s="3">
        <v>8</v>
      </c>
      <c r="H13" s="1">
        <v>2.5</v>
      </c>
      <c r="I13" s="2">
        <v>32</v>
      </c>
      <c r="J13" s="1">
        <f t="shared" si="5"/>
        <v>80</v>
      </c>
      <c r="K13" s="1">
        <f t="shared" ref="K13:K15" si="6">((G13*4)/0.5)*0.05</f>
        <v>3.2</v>
      </c>
      <c r="L13" s="1">
        <f t="shared" ref="L13:L15" si="7">((G13*4)*0.15)</f>
        <v>4.8</v>
      </c>
    </row>
    <row r="14" spans="1:12" customFormat="1" x14ac:dyDescent="0.25">
      <c r="A14" s="3">
        <v>10</v>
      </c>
      <c r="B14" s="1">
        <v>2.5</v>
      </c>
      <c r="C14" s="5">
        <v>25</v>
      </c>
      <c r="D14" s="1">
        <f t="shared" si="4"/>
        <v>62.5</v>
      </c>
      <c r="G14" s="3">
        <v>10</v>
      </c>
      <c r="H14" s="1">
        <v>2.5</v>
      </c>
      <c r="I14" s="2">
        <v>50</v>
      </c>
      <c r="J14" s="1">
        <f t="shared" si="5"/>
        <v>125</v>
      </c>
      <c r="K14" s="1">
        <f t="shared" si="6"/>
        <v>4</v>
      </c>
      <c r="L14" s="1">
        <f t="shared" si="7"/>
        <v>6</v>
      </c>
    </row>
    <row r="15" spans="1:12" customFormat="1" x14ac:dyDescent="0.25">
      <c r="A15" s="3">
        <v>12</v>
      </c>
      <c r="B15" s="1">
        <v>2.5</v>
      </c>
      <c r="C15" s="5">
        <v>36</v>
      </c>
      <c r="D15" s="1">
        <f t="shared" si="4"/>
        <v>90</v>
      </c>
      <c r="G15" s="3">
        <v>12</v>
      </c>
      <c r="H15" s="1">
        <v>2.5</v>
      </c>
      <c r="I15" s="2">
        <v>72</v>
      </c>
      <c r="J15" s="1">
        <f t="shared" si="5"/>
        <v>180</v>
      </c>
      <c r="K15" s="1">
        <f t="shared" si="6"/>
        <v>4.8000000000000007</v>
      </c>
      <c r="L15" s="1">
        <f t="shared" si="7"/>
        <v>7.1999999999999993</v>
      </c>
    </row>
    <row r="16" spans="1:12" customFormat="1" x14ac:dyDescent="0.25">
      <c r="A16" s="3"/>
      <c r="B16" s="1"/>
      <c r="C16" s="5"/>
      <c r="D16" s="1"/>
      <c r="G16" s="3"/>
    </row>
    <row r="17" spans="1:12" s="9" customFormat="1" x14ac:dyDescent="0.25">
      <c r="A17" s="9" t="s">
        <v>10</v>
      </c>
      <c r="B17" s="10" t="s">
        <v>1</v>
      </c>
      <c r="C17" s="11" t="s">
        <v>13</v>
      </c>
      <c r="D17" s="10" t="s">
        <v>2</v>
      </c>
      <c r="G17" s="9" t="s">
        <v>10</v>
      </c>
      <c r="H17" s="10" t="s">
        <v>1</v>
      </c>
      <c r="I17" s="11" t="s">
        <v>14</v>
      </c>
      <c r="J17" s="10" t="s">
        <v>2</v>
      </c>
      <c r="K17" s="10"/>
    </row>
    <row r="18" spans="1:12" customFormat="1" x14ac:dyDescent="0.25">
      <c r="A18" s="3" t="s">
        <v>5</v>
      </c>
      <c r="B18" s="1">
        <v>1.5</v>
      </c>
      <c r="C18" s="5">
        <v>24</v>
      </c>
      <c r="D18" s="1">
        <f t="shared" ref="D18:D20" si="8">B18*C18</f>
        <v>36</v>
      </c>
      <c r="E18" s="21" t="s">
        <v>7</v>
      </c>
      <c r="F18" s="21"/>
      <c r="G18" s="3" t="s">
        <v>5</v>
      </c>
      <c r="H18" s="1">
        <v>1.5</v>
      </c>
      <c r="I18" s="2">
        <v>54</v>
      </c>
      <c r="J18" s="1">
        <f t="shared" ref="J18:J20" si="9">H18*I18</f>
        <v>81</v>
      </c>
      <c r="K18" s="1">
        <f>(((9*2)+(13*2))/0.5)*0.05</f>
        <v>4.4000000000000004</v>
      </c>
      <c r="L18" s="1">
        <f>(((9*2)+(13*2))*0.15)</f>
        <v>6.6</v>
      </c>
    </row>
    <row r="19" spans="1:12" customFormat="1" x14ac:dyDescent="0.25">
      <c r="A19" s="3" t="s">
        <v>6</v>
      </c>
      <c r="B19" s="1">
        <v>1.5</v>
      </c>
      <c r="C19" s="5">
        <v>54</v>
      </c>
      <c r="D19" s="1">
        <f t="shared" si="8"/>
        <v>81</v>
      </c>
      <c r="E19" s="21" t="s">
        <v>8</v>
      </c>
      <c r="F19" s="21"/>
      <c r="G19" s="3" t="s">
        <v>6</v>
      </c>
      <c r="H19" s="1">
        <v>1.5</v>
      </c>
      <c r="I19" s="2">
        <v>108</v>
      </c>
      <c r="J19" s="1">
        <f t="shared" si="9"/>
        <v>162</v>
      </c>
      <c r="K19" s="1">
        <f>(((12*2)+(18*2))/0.5)*0.05</f>
        <v>6</v>
      </c>
      <c r="L19" s="1">
        <f>(((12*2)+(18*2))*0.15)</f>
        <v>9</v>
      </c>
    </row>
    <row r="20" spans="1:12" customFormat="1" x14ac:dyDescent="0.25">
      <c r="A20" s="3" t="s">
        <v>11</v>
      </c>
      <c r="B20" s="1">
        <v>1.5</v>
      </c>
      <c r="C20" s="5">
        <v>96</v>
      </c>
      <c r="D20" s="1">
        <f t="shared" si="8"/>
        <v>144</v>
      </c>
      <c r="E20" s="21" t="s">
        <v>9</v>
      </c>
      <c r="F20" s="21"/>
      <c r="G20" s="3" t="s">
        <v>11</v>
      </c>
      <c r="H20" s="1">
        <v>1.5</v>
      </c>
      <c r="I20" s="2">
        <v>192</v>
      </c>
      <c r="J20" s="1">
        <f t="shared" si="9"/>
        <v>288</v>
      </c>
      <c r="K20" s="1">
        <f>(((16*2)+(24*2))/0.5)*0.05</f>
        <v>8</v>
      </c>
      <c r="L20" s="1">
        <f>(((16*2)+(24*2))*0.15)</f>
        <v>12</v>
      </c>
    </row>
    <row r="21" spans="1:12" customFormat="1" ht="15" customHeight="1" x14ac:dyDescent="0.25">
      <c r="A21" s="23" t="s">
        <v>17</v>
      </c>
      <c r="B21" s="23"/>
      <c r="C21" s="23"/>
      <c r="D21" s="23"/>
      <c r="G21" s="23" t="s">
        <v>29</v>
      </c>
      <c r="H21" s="23"/>
      <c r="I21" s="23"/>
      <c r="J21" s="23"/>
      <c r="K21" s="12"/>
    </row>
    <row r="22" spans="1:12" customFormat="1" x14ac:dyDescent="0.25">
      <c r="A22" s="23"/>
      <c r="B22" s="23"/>
      <c r="C22" s="23"/>
      <c r="D22" s="23"/>
      <c r="G22" s="23"/>
      <c r="H22" s="23"/>
      <c r="I22" s="23"/>
      <c r="J22" s="23"/>
      <c r="K22" s="12"/>
    </row>
    <row r="23" spans="1:12" customFormat="1" x14ac:dyDescent="0.25">
      <c r="A23" s="23"/>
      <c r="B23" s="23"/>
      <c r="C23" s="23"/>
      <c r="D23" s="23"/>
      <c r="G23" s="23"/>
      <c r="H23" s="23"/>
      <c r="I23" s="23"/>
      <c r="J23" s="23"/>
      <c r="K23" s="12"/>
    </row>
    <row r="24" spans="1:12" customFormat="1" x14ac:dyDescent="0.25">
      <c r="B24" s="1"/>
      <c r="C24" s="2"/>
      <c r="D24" s="1"/>
    </row>
    <row r="25" spans="1:12" customFormat="1" x14ac:dyDescent="0.25">
      <c r="B25" s="1"/>
      <c r="C25" s="2"/>
      <c r="D25" s="1"/>
    </row>
    <row r="26" spans="1:12" customFormat="1" ht="37.5" customHeight="1" x14ac:dyDescent="0.35">
      <c r="A26" s="25" t="s">
        <v>16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customFormat="1" ht="18.75" x14ac:dyDescent="0.4">
      <c r="A27" s="26" t="s">
        <v>3</v>
      </c>
      <c r="B27" s="26"/>
      <c r="C27" s="26"/>
      <c r="D27" s="26"/>
      <c r="E27" s="6"/>
      <c r="F27" s="6"/>
      <c r="G27" s="27" t="s">
        <v>4</v>
      </c>
      <c r="H27" s="27"/>
      <c r="I27" s="27"/>
      <c r="J27" s="27"/>
      <c r="K27" s="24" t="s">
        <v>27</v>
      </c>
      <c r="L27" s="24"/>
    </row>
    <row r="28" spans="1:12" customFormat="1" ht="30" x14ac:dyDescent="0.25">
      <c r="A28" s="9" t="s">
        <v>0</v>
      </c>
      <c r="B28" s="10" t="s">
        <v>1</v>
      </c>
      <c r="C28" s="11" t="s">
        <v>13</v>
      </c>
      <c r="D28" s="10" t="s">
        <v>2</v>
      </c>
      <c r="E28" s="9"/>
      <c r="F28" s="9"/>
      <c r="G28" s="9" t="s">
        <v>0</v>
      </c>
      <c r="H28" s="10" t="s">
        <v>1</v>
      </c>
      <c r="I28" s="11" t="s">
        <v>14</v>
      </c>
      <c r="J28" s="10" t="s">
        <v>2</v>
      </c>
      <c r="K28" s="19" t="s">
        <v>26</v>
      </c>
      <c r="L28" s="20" t="s">
        <v>24</v>
      </c>
    </row>
    <row r="29" spans="1:12" customFormat="1" x14ac:dyDescent="0.25">
      <c r="A29" s="3">
        <v>6</v>
      </c>
      <c r="B29" s="1">
        <v>3.5</v>
      </c>
      <c r="C29" s="2">
        <v>8</v>
      </c>
      <c r="D29" s="1">
        <f>B29*C29</f>
        <v>28</v>
      </c>
      <c r="G29" s="3">
        <v>6</v>
      </c>
      <c r="H29" s="1">
        <v>3.5</v>
      </c>
      <c r="I29" s="2">
        <v>10</v>
      </c>
      <c r="J29" s="1">
        <f>H29*I29</f>
        <v>35</v>
      </c>
      <c r="K29" s="1">
        <f t="shared" ref="K29:K34" si="10">(((2*PI())*G29)/0.5)*0.05</f>
        <v>3.7699111843077517</v>
      </c>
      <c r="L29" s="1">
        <f t="shared" ref="L29:L34" si="11">(((2*PI())*G29)*0.15)</f>
        <v>5.6548667764616276</v>
      </c>
    </row>
    <row r="30" spans="1:12" customFormat="1" x14ac:dyDescent="0.25">
      <c r="A30" s="3">
        <v>8</v>
      </c>
      <c r="B30" s="1">
        <v>3.5</v>
      </c>
      <c r="C30" s="2">
        <v>14</v>
      </c>
      <c r="D30" s="1">
        <f t="shared" ref="D30:D34" si="12">B30*C30</f>
        <v>49</v>
      </c>
      <c r="G30" s="3">
        <v>8</v>
      </c>
      <c r="H30" s="1">
        <v>3.5</v>
      </c>
      <c r="I30" s="2">
        <v>28</v>
      </c>
      <c r="J30" s="1">
        <f t="shared" ref="J30:J34" si="13">H30*I30</f>
        <v>98</v>
      </c>
      <c r="K30" s="1">
        <f t="shared" si="10"/>
        <v>5.026548245743669</v>
      </c>
      <c r="L30" s="1">
        <f t="shared" si="11"/>
        <v>7.5398223686155035</v>
      </c>
    </row>
    <row r="31" spans="1:12" customFormat="1" x14ac:dyDescent="0.25">
      <c r="A31" s="3">
        <v>10</v>
      </c>
      <c r="B31" s="1">
        <v>3.5</v>
      </c>
      <c r="C31" s="2">
        <v>21</v>
      </c>
      <c r="D31" s="1">
        <f t="shared" si="12"/>
        <v>73.5</v>
      </c>
      <c r="G31" s="3">
        <v>10</v>
      </c>
      <c r="H31" s="1">
        <v>3.5</v>
      </c>
      <c r="I31" s="2">
        <v>42</v>
      </c>
      <c r="J31" s="1">
        <f t="shared" si="13"/>
        <v>147</v>
      </c>
      <c r="K31" s="1">
        <f t="shared" si="10"/>
        <v>6.2831853071795862</v>
      </c>
      <c r="L31" s="1">
        <f t="shared" si="11"/>
        <v>9.4247779607693793</v>
      </c>
    </row>
    <row r="32" spans="1:12" customFormat="1" x14ac:dyDescent="0.25">
      <c r="A32" s="3">
        <v>12</v>
      </c>
      <c r="B32" s="1">
        <v>3.5</v>
      </c>
      <c r="C32" s="2">
        <v>28</v>
      </c>
      <c r="D32" s="1">
        <f t="shared" si="12"/>
        <v>98</v>
      </c>
      <c r="G32" s="3">
        <v>12</v>
      </c>
      <c r="H32" s="1">
        <v>3.5</v>
      </c>
      <c r="I32" s="2">
        <v>56</v>
      </c>
      <c r="J32" s="1">
        <f t="shared" si="13"/>
        <v>196</v>
      </c>
      <c r="K32" s="1">
        <f t="shared" si="10"/>
        <v>7.5398223686155035</v>
      </c>
      <c r="L32" s="1">
        <f t="shared" si="11"/>
        <v>11.309733552923255</v>
      </c>
    </row>
    <row r="33" spans="1:12" customFormat="1" x14ac:dyDescent="0.25">
      <c r="A33" s="3">
        <v>14</v>
      </c>
      <c r="B33" s="1">
        <v>3.5</v>
      </c>
      <c r="C33" s="2">
        <v>41</v>
      </c>
      <c r="D33" s="1">
        <f t="shared" si="12"/>
        <v>143.5</v>
      </c>
      <c r="G33" s="3">
        <v>14</v>
      </c>
      <c r="H33" s="1">
        <v>3.5</v>
      </c>
      <c r="I33" s="2">
        <v>82</v>
      </c>
      <c r="J33" s="1">
        <f t="shared" si="13"/>
        <v>287</v>
      </c>
      <c r="K33" s="1">
        <f t="shared" si="10"/>
        <v>8.7964594300514207</v>
      </c>
      <c r="L33" s="1">
        <f t="shared" si="11"/>
        <v>13.194689145077131</v>
      </c>
    </row>
    <row r="34" spans="1:12" customFormat="1" x14ac:dyDescent="0.25">
      <c r="A34" s="3">
        <v>16</v>
      </c>
      <c r="B34" s="1">
        <v>3.5</v>
      </c>
      <c r="C34" s="2">
        <v>50</v>
      </c>
      <c r="D34" s="1">
        <f t="shared" si="12"/>
        <v>175</v>
      </c>
      <c r="G34" s="3">
        <v>16</v>
      </c>
      <c r="H34" s="1">
        <v>3.5</v>
      </c>
      <c r="I34" s="2">
        <v>100</v>
      </c>
      <c r="J34" s="1">
        <f t="shared" si="13"/>
        <v>350</v>
      </c>
      <c r="K34" s="1">
        <f t="shared" si="10"/>
        <v>10.053096491487338</v>
      </c>
      <c r="L34" s="1">
        <f t="shared" si="11"/>
        <v>15.079644737231007</v>
      </c>
    </row>
    <row r="35" spans="1:12" customFormat="1" x14ac:dyDescent="0.25">
      <c r="A35" s="3"/>
      <c r="B35" s="1"/>
      <c r="C35" s="2"/>
      <c r="D35" s="1"/>
      <c r="G35" s="3"/>
    </row>
    <row r="36" spans="1:12" customFormat="1" x14ac:dyDescent="0.25">
      <c r="A36" s="9" t="s">
        <v>12</v>
      </c>
      <c r="B36" s="10" t="s">
        <v>1</v>
      </c>
      <c r="C36" s="11" t="s">
        <v>13</v>
      </c>
      <c r="D36" s="10" t="s">
        <v>2</v>
      </c>
      <c r="E36" s="9"/>
      <c r="F36" s="9"/>
      <c r="G36" s="9" t="s">
        <v>12</v>
      </c>
      <c r="H36" s="10" t="s">
        <v>1</v>
      </c>
      <c r="I36" s="11" t="s">
        <v>14</v>
      </c>
      <c r="J36" s="10" t="s">
        <v>2</v>
      </c>
      <c r="K36" s="10"/>
      <c r="L36" s="9"/>
    </row>
    <row r="37" spans="1:12" customFormat="1" x14ac:dyDescent="0.25">
      <c r="A37" s="3">
        <v>6</v>
      </c>
      <c r="B37" s="1">
        <v>3.5</v>
      </c>
      <c r="C37" s="2">
        <v>9</v>
      </c>
      <c r="D37" s="1">
        <f t="shared" ref="D37:D40" si="14">B37*C37</f>
        <v>31.5</v>
      </c>
      <c r="G37" s="3">
        <v>6</v>
      </c>
      <c r="H37" s="1">
        <v>3.5</v>
      </c>
      <c r="I37" s="2">
        <v>18</v>
      </c>
      <c r="J37" s="1">
        <f t="shared" ref="J37:J40" si="15">H37*I37</f>
        <v>63</v>
      </c>
      <c r="K37" s="1">
        <f>((G37*4)/0.5)*0.05</f>
        <v>2.4000000000000004</v>
      </c>
      <c r="L37" s="1">
        <f>((G37*4)*0.15)</f>
        <v>3.5999999999999996</v>
      </c>
    </row>
    <row r="38" spans="1:12" customFormat="1" x14ac:dyDescent="0.25">
      <c r="A38" s="3">
        <v>8</v>
      </c>
      <c r="B38" s="1">
        <v>3.5</v>
      </c>
      <c r="C38" s="2">
        <v>16</v>
      </c>
      <c r="D38" s="1">
        <f t="shared" si="14"/>
        <v>56</v>
      </c>
      <c r="G38" s="3">
        <v>8</v>
      </c>
      <c r="H38" s="1">
        <v>3.5</v>
      </c>
      <c r="I38" s="2">
        <v>32</v>
      </c>
      <c r="J38" s="1">
        <f t="shared" si="15"/>
        <v>112</v>
      </c>
      <c r="K38" s="1">
        <f t="shared" ref="K38:K40" si="16">((G38*4)/0.5)*0.05</f>
        <v>3.2</v>
      </c>
      <c r="L38" s="1">
        <f t="shared" ref="L38:L40" si="17">((G38*4)*0.15)</f>
        <v>4.8</v>
      </c>
    </row>
    <row r="39" spans="1:12" customFormat="1" x14ac:dyDescent="0.25">
      <c r="A39" s="3">
        <v>10</v>
      </c>
      <c r="B39" s="1">
        <v>3.5</v>
      </c>
      <c r="C39" s="2">
        <v>25</v>
      </c>
      <c r="D39" s="1">
        <f t="shared" si="14"/>
        <v>87.5</v>
      </c>
      <c r="G39" s="3">
        <v>10</v>
      </c>
      <c r="H39" s="1">
        <v>3.5</v>
      </c>
      <c r="I39" s="2">
        <v>50</v>
      </c>
      <c r="J39" s="1">
        <f t="shared" si="15"/>
        <v>175</v>
      </c>
      <c r="K39" s="1">
        <f t="shared" si="16"/>
        <v>4</v>
      </c>
      <c r="L39" s="1">
        <f t="shared" si="17"/>
        <v>6</v>
      </c>
    </row>
    <row r="40" spans="1:12" customFormat="1" x14ac:dyDescent="0.25">
      <c r="A40" s="3">
        <v>12</v>
      </c>
      <c r="B40" s="1">
        <v>3.5</v>
      </c>
      <c r="C40" s="2">
        <v>36</v>
      </c>
      <c r="D40" s="1">
        <f t="shared" si="14"/>
        <v>126</v>
      </c>
      <c r="G40" s="3">
        <v>12</v>
      </c>
      <c r="H40" s="1">
        <v>3.5</v>
      </c>
      <c r="I40" s="2">
        <v>72</v>
      </c>
      <c r="J40" s="1">
        <f t="shared" si="15"/>
        <v>252</v>
      </c>
      <c r="K40" s="1">
        <f t="shared" si="16"/>
        <v>4.8000000000000007</v>
      </c>
      <c r="L40" s="1">
        <f t="shared" si="17"/>
        <v>7.1999999999999993</v>
      </c>
    </row>
    <row r="41" spans="1:12" customFormat="1" x14ac:dyDescent="0.25">
      <c r="A41" s="3"/>
      <c r="B41" s="1"/>
      <c r="C41" s="2"/>
      <c r="D41" s="1"/>
      <c r="G41" s="3"/>
    </row>
    <row r="42" spans="1:12" customFormat="1" x14ac:dyDescent="0.25">
      <c r="A42" s="9" t="s">
        <v>10</v>
      </c>
      <c r="B42" s="10" t="s">
        <v>1</v>
      </c>
      <c r="C42" s="11" t="s">
        <v>13</v>
      </c>
      <c r="D42" s="10" t="s">
        <v>2</v>
      </c>
      <c r="E42" s="9"/>
      <c r="F42" s="9"/>
      <c r="G42" s="9" t="s">
        <v>10</v>
      </c>
      <c r="H42" s="10" t="s">
        <v>1</v>
      </c>
      <c r="I42" s="11" t="s">
        <v>14</v>
      </c>
      <c r="J42" s="10" t="s">
        <v>2</v>
      </c>
      <c r="K42" s="10"/>
      <c r="L42" s="9"/>
    </row>
    <row r="43" spans="1:12" customFormat="1" x14ac:dyDescent="0.25">
      <c r="A43" s="3" t="s">
        <v>5</v>
      </c>
      <c r="B43" s="1">
        <v>2.5</v>
      </c>
      <c r="C43" s="2">
        <v>24</v>
      </c>
      <c r="D43" s="1">
        <f t="shared" ref="D43:D45" si="18">B43*C43</f>
        <v>60</v>
      </c>
      <c r="E43" s="21" t="s">
        <v>7</v>
      </c>
      <c r="F43" s="21"/>
      <c r="G43" s="3" t="s">
        <v>5</v>
      </c>
      <c r="H43" s="1">
        <v>2.5</v>
      </c>
      <c r="I43" s="2">
        <v>54</v>
      </c>
      <c r="J43" s="1">
        <f t="shared" ref="J43:J45" si="19">H43*I43</f>
        <v>135</v>
      </c>
      <c r="K43" s="1">
        <f>(((9*2)+(13*2))/0.5)*0.05</f>
        <v>4.4000000000000004</v>
      </c>
      <c r="L43" s="1">
        <f>(((9*2)+(13*2))*0.15)</f>
        <v>6.6</v>
      </c>
    </row>
    <row r="44" spans="1:12" customFormat="1" x14ac:dyDescent="0.25">
      <c r="A44" s="3" t="s">
        <v>6</v>
      </c>
      <c r="B44" s="1">
        <v>2.5</v>
      </c>
      <c r="C44" s="2">
        <v>54</v>
      </c>
      <c r="D44" s="1">
        <f t="shared" si="18"/>
        <v>135</v>
      </c>
      <c r="E44" s="21" t="s">
        <v>8</v>
      </c>
      <c r="F44" s="21"/>
      <c r="G44" s="3" t="s">
        <v>6</v>
      </c>
      <c r="H44" s="1">
        <v>2.5</v>
      </c>
      <c r="I44" s="2">
        <v>108</v>
      </c>
      <c r="J44" s="1">
        <f t="shared" si="19"/>
        <v>270</v>
      </c>
      <c r="K44" s="1">
        <f>(((12*2)+(18*2))/0.5)*0.05</f>
        <v>6</v>
      </c>
      <c r="L44" s="1">
        <f>(((12*2)+(18*2))*0.15)</f>
        <v>9</v>
      </c>
    </row>
    <row r="45" spans="1:12" customFormat="1" x14ac:dyDescent="0.25">
      <c r="A45" s="3" t="s">
        <v>11</v>
      </c>
      <c r="B45" s="1">
        <v>2.5</v>
      </c>
      <c r="C45" s="2">
        <v>96</v>
      </c>
      <c r="D45" s="1">
        <f t="shared" si="18"/>
        <v>240</v>
      </c>
      <c r="E45" s="21" t="s">
        <v>9</v>
      </c>
      <c r="F45" s="21"/>
      <c r="G45" s="3" t="s">
        <v>11</v>
      </c>
      <c r="H45" s="1">
        <v>2.5</v>
      </c>
      <c r="I45" s="2">
        <v>192</v>
      </c>
      <c r="J45" s="1">
        <f t="shared" si="19"/>
        <v>480</v>
      </c>
      <c r="K45" s="1">
        <f>(((16*2)+(24*2))/0.5)*0.05</f>
        <v>8</v>
      </c>
      <c r="L45" s="1">
        <f>(((16*2)+(24*2))*0.15)</f>
        <v>12</v>
      </c>
    </row>
    <row r="46" spans="1:12" customFormat="1" x14ac:dyDescent="0.25">
      <c r="B46" s="1"/>
      <c r="C46" s="2"/>
      <c r="D46" s="1"/>
    </row>
    <row r="47" spans="1:12" customFormat="1" x14ac:dyDescent="0.25">
      <c r="B47" s="1"/>
      <c r="C47" s="2"/>
      <c r="D47" s="1"/>
    </row>
    <row r="48" spans="1:12" customFormat="1" ht="37.5" customHeight="1" x14ac:dyDescent="0.35">
      <c r="A48" s="25" t="s">
        <v>28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</row>
    <row r="49" spans="1:12" x14ac:dyDescent="0.25">
      <c r="A49" s="17"/>
      <c r="B49" s="17"/>
      <c r="C49" s="17"/>
      <c r="D49" s="17"/>
      <c r="G49" s="17"/>
      <c r="H49" s="17"/>
      <c r="I49" s="17"/>
      <c r="J49" s="17"/>
      <c r="K49" s="17"/>
    </row>
    <row r="50" spans="1:12" x14ac:dyDescent="0.25">
      <c r="A50" s="14"/>
      <c r="B50" s="4"/>
      <c r="C50" s="5"/>
      <c r="D50" s="4"/>
      <c r="E50" s="14"/>
      <c r="F50" s="14"/>
      <c r="G50" s="14"/>
      <c r="H50" s="4"/>
      <c r="I50" s="5"/>
      <c r="J50" s="4"/>
      <c r="K50" s="4"/>
    </row>
    <row r="51" spans="1:12" ht="23.25" x14ac:dyDescent="0.35">
      <c r="A51" s="22" t="s">
        <v>18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s="6" customFormat="1" x14ac:dyDescent="0.25">
      <c r="A52" s="9" t="s">
        <v>20</v>
      </c>
      <c r="B52" s="10" t="s">
        <v>21</v>
      </c>
      <c r="C52" s="8"/>
      <c r="D52" s="7"/>
      <c r="G52" s="6" t="s">
        <v>20</v>
      </c>
      <c r="H52" s="7" t="s">
        <v>21</v>
      </c>
      <c r="I52" s="8"/>
      <c r="J52" s="7"/>
      <c r="K52" s="7"/>
    </row>
    <row r="53" spans="1:12" x14ac:dyDescent="0.25">
      <c r="A53" s="13" t="s">
        <v>19</v>
      </c>
      <c r="B53" s="1">
        <v>1.5</v>
      </c>
      <c r="C53" s="2"/>
      <c r="D53" s="1"/>
      <c r="H53" s="1"/>
      <c r="I53" s="2"/>
      <c r="J53" s="1"/>
      <c r="K53" s="1"/>
    </row>
    <row r="54" spans="1:12" x14ac:dyDescent="0.25">
      <c r="A54" s="13" t="s">
        <v>22</v>
      </c>
      <c r="B54" s="1">
        <v>5</v>
      </c>
      <c r="C54" s="2"/>
      <c r="D54" s="1"/>
      <c r="H54" s="1"/>
      <c r="I54" s="2"/>
      <c r="J54" s="1"/>
      <c r="K54" s="1"/>
    </row>
    <row r="55" spans="1:12" x14ac:dyDescent="0.25">
      <c r="A55" s="18" t="s">
        <v>23</v>
      </c>
      <c r="B55" s="1"/>
      <c r="C55" s="2"/>
      <c r="D55" s="1"/>
      <c r="H55" s="1"/>
      <c r="I55" s="2"/>
      <c r="J55" s="1"/>
      <c r="K55" s="1"/>
    </row>
    <row r="56" spans="1:12" x14ac:dyDescent="0.25">
      <c r="B56" s="1"/>
      <c r="C56" s="2"/>
      <c r="D56" s="1"/>
      <c r="H56" s="1"/>
      <c r="I56" s="2"/>
      <c r="J56" s="1"/>
      <c r="K56" s="1"/>
    </row>
    <row r="57" spans="1:12" x14ac:dyDescent="0.25">
      <c r="B57" s="1"/>
      <c r="C57" s="2"/>
      <c r="D57" s="1"/>
    </row>
    <row r="58" spans="1:12" x14ac:dyDescent="0.25">
      <c r="A58" s="14"/>
      <c r="B58" s="4"/>
      <c r="C58" s="5"/>
      <c r="D58" s="4"/>
      <c r="E58" s="14"/>
      <c r="F58" s="14"/>
      <c r="G58" s="14"/>
      <c r="H58" s="4"/>
      <c r="I58" s="5"/>
      <c r="J58" s="4"/>
      <c r="K58" s="4"/>
    </row>
    <row r="59" spans="1:12" x14ac:dyDescent="0.25">
      <c r="B59" s="1"/>
      <c r="C59" s="2"/>
      <c r="D59" s="1"/>
      <c r="H59" s="1"/>
      <c r="I59" s="2"/>
      <c r="J59" s="1"/>
      <c r="K59" s="1"/>
    </row>
    <row r="60" spans="1:12" x14ac:dyDescent="0.25">
      <c r="B60" s="1"/>
      <c r="C60" s="2"/>
      <c r="D60" s="1"/>
      <c r="H60" s="1"/>
      <c r="I60" s="2"/>
      <c r="J60" s="1"/>
      <c r="K60" s="1"/>
    </row>
    <row r="61" spans="1:12" x14ac:dyDescent="0.25">
      <c r="B61" s="1"/>
      <c r="C61" s="2"/>
      <c r="D61" s="1"/>
      <c r="H61" s="1"/>
      <c r="I61" s="2"/>
      <c r="J61" s="1"/>
      <c r="K61" s="1"/>
    </row>
    <row r="62" spans="1:12" x14ac:dyDescent="0.25">
      <c r="B62" s="1"/>
      <c r="C62" s="2"/>
      <c r="D62" s="1"/>
      <c r="H62" s="1"/>
      <c r="I62" s="2"/>
      <c r="J62" s="1"/>
      <c r="K62" s="1"/>
    </row>
    <row r="63" spans="1:12" x14ac:dyDescent="0.25">
      <c r="B63" s="1"/>
      <c r="C63" s="2"/>
      <c r="D63" s="1"/>
    </row>
    <row r="64" spans="1:12" x14ac:dyDescent="0.25">
      <c r="A64" s="14"/>
      <c r="B64" s="4"/>
      <c r="C64" s="5"/>
      <c r="D64" s="4"/>
      <c r="E64" s="14"/>
      <c r="F64" s="14"/>
      <c r="G64" s="14"/>
      <c r="H64" s="4"/>
      <c r="I64" s="5"/>
      <c r="J64" s="4"/>
      <c r="K64" s="4"/>
    </row>
    <row r="65" spans="2:11" x14ac:dyDescent="0.25">
      <c r="B65" s="1"/>
      <c r="C65" s="2"/>
      <c r="D65" s="1"/>
      <c r="E65" s="17"/>
      <c r="F65" s="17"/>
      <c r="H65" s="1"/>
      <c r="I65" s="2"/>
      <c r="J65" s="1"/>
      <c r="K65" s="1"/>
    </row>
    <row r="66" spans="2:11" x14ac:dyDescent="0.25">
      <c r="B66" s="1"/>
      <c r="C66" s="2"/>
      <c r="D66" s="1"/>
      <c r="E66" s="17"/>
      <c r="F66" s="17"/>
      <c r="H66" s="1"/>
      <c r="I66" s="2"/>
      <c r="J66" s="1"/>
      <c r="K66" s="1"/>
    </row>
    <row r="67" spans="2:11" x14ac:dyDescent="0.25">
      <c r="B67" s="1"/>
      <c r="C67" s="2"/>
      <c r="D67" s="1"/>
      <c r="E67" s="17"/>
      <c r="F67" s="17"/>
      <c r="H67" s="1"/>
      <c r="I67" s="2"/>
      <c r="J67" s="1"/>
      <c r="K67" s="1"/>
    </row>
  </sheetData>
  <mergeCells count="18">
    <mergeCell ref="G2:J2"/>
    <mergeCell ref="E18:F18"/>
    <mergeCell ref="E19:F19"/>
    <mergeCell ref="E20:F20"/>
    <mergeCell ref="A51:L51"/>
    <mergeCell ref="A21:D23"/>
    <mergeCell ref="A1:L1"/>
    <mergeCell ref="K2:L2"/>
    <mergeCell ref="A26:L26"/>
    <mergeCell ref="K27:L27"/>
    <mergeCell ref="E45:F45"/>
    <mergeCell ref="G21:J23"/>
    <mergeCell ref="A48:L48"/>
    <mergeCell ref="A27:D27"/>
    <mergeCell ref="G27:J27"/>
    <mergeCell ref="E43:F43"/>
    <mergeCell ref="E44:F44"/>
    <mergeCell ref="A2:D2"/>
  </mergeCells>
  <pageMargins left="0.7" right="0.7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Sheet</vt:lpstr>
      <vt:lpstr>Sheet2</vt:lpstr>
      <vt:lpstr>Sheet3</vt:lpstr>
    </vt:vector>
  </TitlesOfParts>
  <Company>Landstar System Holdings,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Megan</dc:creator>
  <cp:lastModifiedBy>Ken</cp:lastModifiedBy>
  <cp:lastPrinted>2013-04-15T15:35:21Z</cp:lastPrinted>
  <dcterms:created xsi:type="dcterms:W3CDTF">2013-02-04T17:27:23Z</dcterms:created>
  <dcterms:modified xsi:type="dcterms:W3CDTF">2013-04-15T15:35:41Z</dcterms:modified>
</cp:coreProperties>
</file>