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w\OneDrive\Documents\Graduate School\UBC\STAT 545\STAT545-participation\week 6\"/>
    </mc:Choice>
  </mc:AlternateContent>
  <xr:revisionPtr revIDLastSave="0" documentId="13_ncr:1_{3937DBE9-A92D-49F6-A611-03A01B2BCC3C}" xr6:coauthVersionLast="41" xr6:coauthVersionMax="45" xr10:uidLastSave="{00000000-0000-0000-0000-000000000000}"/>
  <bookViews>
    <workbookView xWindow="-108" yWindow="-108" windowWidth="23256" windowHeight="13176" xr2:uid="{C143E8AE-74C9-EC42-BB84-0D32AA67567C}"/>
  </bookViews>
  <sheets>
    <sheet name="dce-0h_AUC_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37" i="1"/>
  <c r="B37" i="1"/>
  <c r="C37" i="1"/>
  <c r="D37" i="1"/>
  <c r="E37" i="1"/>
  <c r="F37" i="1"/>
  <c r="G37" i="1"/>
  <c r="H37" i="1"/>
  <c r="I37" i="1"/>
  <c r="J37" i="1"/>
  <c r="K37" i="1"/>
  <c r="A38" i="1"/>
  <c r="B38" i="1"/>
  <c r="C38" i="1"/>
  <c r="D38" i="1"/>
  <c r="E38" i="1"/>
  <c r="F38" i="1"/>
  <c r="G38" i="1"/>
  <c r="H38" i="1"/>
  <c r="I38" i="1"/>
  <c r="J38" i="1"/>
  <c r="K38" i="1"/>
  <c r="A39" i="1"/>
  <c r="B39" i="1"/>
  <c r="C39" i="1"/>
  <c r="D39" i="1"/>
  <c r="E39" i="1"/>
  <c r="F39" i="1"/>
  <c r="G39" i="1"/>
  <c r="H39" i="1"/>
  <c r="I39" i="1"/>
  <c r="J39" i="1"/>
  <c r="K39" i="1"/>
  <c r="A40" i="1"/>
  <c r="B40" i="1"/>
  <c r="C40" i="1"/>
  <c r="D40" i="1"/>
  <c r="E40" i="1"/>
  <c r="F40" i="1"/>
  <c r="G40" i="1"/>
  <c r="H40" i="1"/>
  <c r="I40" i="1"/>
  <c r="J40" i="1"/>
  <c r="K40" i="1"/>
  <c r="A41" i="1"/>
  <c r="B41" i="1"/>
  <c r="C41" i="1"/>
  <c r="D41" i="1"/>
  <c r="E41" i="1"/>
  <c r="F41" i="1"/>
  <c r="G41" i="1"/>
  <c r="H41" i="1"/>
  <c r="I41" i="1"/>
  <c r="J41" i="1"/>
  <c r="K41" i="1"/>
  <c r="A42" i="1"/>
  <c r="B42" i="1"/>
  <c r="C42" i="1"/>
  <c r="D42" i="1"/>
  <c r="E42" i="1"/>
  <c r="F42" i="1"/>
  <c r="G42" i="1"/>
  <c r="H42" i="1"/>
  <c r="I42" i="1"/>
  <c r="J42" i="1"/>
  <c r="K42" i="1"/>
  <c r="H30" i="1" l="1"/>
  <c r="K31" i="1"/>
  <c r="C31" i="1"/>
  <c r="J31" i="1"/>
  <c r="B31" i="1"/>
  <c r="J44" i="1"/>
  <c r="K46" i="1"/>
  <c r="C30" i="1"/>
  <c r="K30" i="1"/>
  <c r="F46" i="1"/>
  <c r="I44" i="1"/>
  <c r="E44" i="1"/>
  <c r="H32" i="1"/>
  <c r="B44" i="1"/>
  <c r="I31" i="1"/>
  <c r="G32" i="1"/>
  <c r="J32" i="1"/>
  <c r="J33" i="1" s="1"/>
  <c r="B32" i="1"/>
  <c r="B33" i="1" s="1"/>
  <c r="D31" i="1"/>
  <c r="D30" i="1"/>
  <c r="F30" i="1"/>
  <c r="I32" i="1"/>
  <c r="G45" i="1"/>
  <c r="E46" i="1"/>
  <c r="H46" i="1"/>
  <c r="K44" i="1"/>
  <c r="C44" i="1"/>
  <c r="F44" i="1"/>
  <c r="I45" i="1"/>
  <c r="D44" i="1"/>
  <c r="G46" i="1"/>
  <c r="J45" i="1"/>
  <c r="B45" i="1"/>
  <c r="G30" i="1"/>
  <c r="H45" i="1"/>
  <c r="H47" i="1" s="1"/>
  <c r="E30" i="1"/>
  <c r="D46" i="1"/>
  <c r="F45" i="1"/>
  <c r="H44" i="1"/>
  <c r="F32" i="1"/>
  <c r="H31" i="1"/>
  <c r="J30" i="1"/>
  <c r="B30" i="1"/>
  <c r="C46" i="1"/>
  <c r="E45" i="1"/>
  <c r="E47" i="1" s="1"/>
  <c r="G44" i="1"/>
  <c r="E32" i="1"/>
  <c r="G31" i="1"/>
  <c r="I30" i="1"/>
  <c r="J46" i="1"/>
  <c r="B46" i="1"/>
  <c r="D45" i="1"/>
  <c r="D32" i="1"/>
  <c r="F31" i="1"/>
  <c r="I46" i="1"/>
  <c r="K45" i="1"/>
  <c r="C45" i="1"/>
  <c r="K32" i="1"/>
  <c r="C32" i="1"/>
  <c r="C33" i="1" s="1"/>
  <c r="E31" i="1"/>
  <c r="D47" i="1" l="1"/>
  <c r="F47" i="1"/>
  <c r="K33" i="1"/>
  <c r="J47" i="1"/>
  <c r="G33" i="1"/>
  <c r="I33" i="1"/>
  <c r="I47" i="1"/>
  <c r="B47" i="1"/>
  <c r="C47" i="1"/>
  <c r="H33" i="1"/>
  <c r="D33" i="1"/>
  <c r="K47" i="1"/>
  <c r="G47" i="1"/>
  <c r="F33" i="1"/>
  <c r="E33" i="1"/>
</calcChain>
</file>

<file path=xl/sharedStrings.xml><?xml version="1.0" encoding="utf-8"?>
<sst xmlns="http://schemas.openxmlformats.org/spreadsheetml/2006/main" count="49" uniqueCount="36">
  <si>
    <t>Grp se</t>
  </si>
  <si>
    <t>Grp N</t>
  </si>
  <si>
    <t>Grp sd</t>
  </si>
  <si>
    <t>Grp average</t>
  </si>
  <si>
    <t>Herceptin Group</t>
  </si>
  <si>
    <t>Avastin Group</t>
  </si>
  <si>
    <t>#AnalysisErr: No Data available</t>
  </si>
  <si>
    <t>#nan: no roi in slice</t>
  </si>
  <si>
    <t>#inf:slice wasn't acquired</t>
  </si>
  <si>
    <t>#Legend</t>
  </si>
  <si>
    <t># Data generated on 2016-06-22 00:17 by fmoosvi</t>
  </si>
  <si>
    <t>HerS18Bs12.C51/13</t>
  </si>
  <si>
    <t>HerS18Bs11.C51/14</t>
  </si>
  <si>
    <t>HerS18Bs09.C51/7</t>
  </si>
  <si>
    <t>HerS18Bs08.BU1/6</t>
  </si>
  <si>
    <t>HerS18Bs07.BU1/7</t>
  </si>
  <si>
    <t>HerS18Bs06.BU1/7</t>
  </si>
  <si>
    <t>HerS18Bs05.BU1/7</t>
  </si>
  <si>
    <t>HerS18Bs04.BU1/7</t>
  </si>
  <si>
    <t>HerS18Bs03.BS1/7</t>
  </si>
  <si>
    <t>HerS18Bs02.BS1/7</t>
  </si>
  <si>
    <t>HerS18Bs01.BS1/8</t>
  </si>
  <si>
    <t>Volume</t>
  </si>
  <si>
    <t>Weighted Average</t>
  </si>
  <si>
    <t>Slice 8</t>
  </si>
  <si>
    <t>Slice 7</t>
  </si>
  <si>
    <t>Slice 6</t>
  </si>
  <si>
    <t>Slice 5</t>
  </si>
  <si>
    <t>Slice 4</t>
  </si>
  <si>
    <t>Slice 3</t>
  </si>
  <si>
    <t>Slice 2</t>
  </si>
  <si>
    <t>Slice 1</t>
  </si>
  <si>
    <t>Animal ID</t>
  </si>
  <si>
    <t>Avastin</t>
  </si>
  <si>
    <t>Herceptin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</si>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</sst>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'dce-0h_AUC_5'!$A$23</c:f>
              <c:strCache>
                <c:ptCount val="1"/>
                <c:pt idx="0">
                  <c:v>HerS18Bs05.BU1/7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val>
            <c:numRef>
              <c:f>'dce-0h_AUC_5'!$J$23</c:f>
              <c:numCache>
                <c:formatCode>General</c:formatCode>
                <c:ptCount val="1"/>
                <c:pt idx="0">
                  <c:v>7.1346982722699996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B-414F-B0D5-6A6873865655}"/>
            </c:ext>
          </c:extLst>
        </c:ser>
        <c:ser>
          <c:idx val="0"/>
          <c:order val="1"/>
          <c:tx>
            <c:strRef>
              <c:f>'dce-0h_AUC_5'!$A$24</c:f>
              <c:strCache>
                <c:ptCount val="1"/>
                <c:pt idx="0">
                  <c:v>HerS18Bs06.BU1/7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'dce-0h_AUC_5'!$J$24</c:f>
              <c:numCache>
                <c:formatCode>General</c:formatCode>
                <c:ptCount val="1"/>
                <c:pt idx="0">
                  <c:v>4.4379787744500003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B-414F-B0D5-6A6873865655}"/>
            </c:ext>
          </c:extLst>
        </c:ser>
        <c:ser>
          <c:idx val="1"/>
          <c:order val="2"/>
          <c:tx>
            <c:strRef>
              <c:f>'dce-0h_AUC_5'!$A$25</c:f>
              <c:strCache>
                <c:ptCount val="1"/>
                <c:pt idx="0">
                  <c:v>HerS18Bs07.BU1/7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'dce-0h_AUC_5'!$J$25</c:f>
              <c:numCache>
                <c:formatCode>General</c:formatCode>
                <c:ptCount val="1"/>
                <c:pt idx="0">
                  <c:v>5.1463098255100004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B-414F-B0D5-6A6873865655}"/>
            </c:ext>
          </c:extLst>
        </c:ser>
        <c:ser>
          <c:idx val="2"/>
          <c:order val="3"/>
          <c:tx>
            <c:strRef>
              <c:f>'dce-0h_AUC_5'!$A$26</c:f>
              <c:strCache>
                <c:ptCount val="1"/>
                <c:pt idx="0">
                  <c:v>HerS18Bs08.BU1/6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'dce-0h_AUC_5'!$J$26</c:f>
              <c:numCache>
                <c:formatCode>General</c:formatCode>
                <c:ptCount val="1"/>
                <c:pt idx="0">
                  <c:v>15.402826123700001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1B-414F-B0D5-6A6873865655}"/>
            </c:ext>
          </c:extLst>
        </c:ser>
        <c:ser>
          <c:idx val="4"/>
          <c:order val="4"/>
          <c:tx>
            <c:strRef>
              <c:f>'dce-0h_AUC_5'!$A$27</c:f>
              <c:strCache>
                <c:ptCount val="1"/>
                <c:pt idx="0">
                  <c:v>HerS18Bs11.C51/14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'dce-0h_AUC_5'!$J$27</c:f>
              <c:numCache>
                <c:formatCode>General</c:formatCode>
                <c:ptCount val="1"/>
                <c:pt idx="0">
                  <c:v>8.1324729773000008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1B-414F-B0D5-6A6873865655}"/>
            </c:ext>
          </c:extLst>
        </c:ser>
        <c:ser>
          <c:idx val="5"/>
          <c:order val="5"/>
          <c:tx>
            <c:strRef>
              <c:f>'dce-0h_AUC_5'!$A$28</c:f>
              <c:strCache>
                <c:ptCount val="1"/>
                <c:pt idx="0">
                  <c:v>HerS18Bs12.C51/13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'dce-0h_AUC_5'!$J$28</c:f>
              <c:numCache>
                <c:formatCode>General</c:formatCode>
                <c:ptCount val="1"/>
                <c:pt idx="0">
                  <c:v>2.1148818954199999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1B-414F-B0D5-6A6873865655}"/>
            </c:ext>
          </c:extLst>
        </c:ser>
        <c:ser>
          <c:idx val="6"/>
          <c:order val="6"/>
          <c:tx>
            <c:strRef>
              <c:f>'dce-0h_AUC_5'!$A$30</c:f>
              <c:strCache>
                <c:ptCount val="1"/>
                <c:pt idx="0">
                  <c:v>Grp average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plus>
            <c:min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minus>
          </c:errBars>
          <c:val>
            <c:numRef>
              <c:f>'dce-0h_AUC_5'!$J$30</c:f>
              <c:numCache>
                <c:formatCode>General</c:formatCode>
                <c:ptCount val="1"/>
                <c:pt idx="0">
                  <c:v>7.0615279781083329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1B-414F-B0D5-6A6873865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652424"/>
        <c:axId val="2078569592"/>
      </c:barChart>
      <c:catAx>
        <c:axId val="2078652424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569592"/>
        <c:crosses val="autoZero"/>
        <c:auto val="1"/>
        <c:lblAlgn val="ctr"/>
        <c:lblOffset val="100"/>
        <c:noMultiLvlLbl val="0"/>
      </c:catAx>
      <c:valAx>
        <c:axId val="207856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65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'dce-0h_AUC_5'!$A$24</c:f>
              <c:strCache>
                <c:ptCount val="1"/>
                <c:pt idx="0">
                  <c:v>HerS18Bs06.BU1/7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'dce-0h_AUC_5'!$J$38</c:f>
              <c:numCache>
                <c:formatCode>General</c:formatCode>
                <c:ptCount val="1"/>
                <c:pt idx="0">
                  <c:v>17.726741707399999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3-2B48-8871-99F5B24214DF}"/>
            </c:ext>
          </c:extLst>
        </c:ser>
        <c:ser>
          <c:idx val="1"/>
          <c:order val="1"/>
          <c:tx>
            <c:strRef>
              <c:f>'dce-0h_AUC_5'!$A$25</c:f>
              <c:strCache>
                <c:ptCount val="1"/>
                <c:pt idx="0">
                  <c:v>HerS18Bs07.BU1/7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'dce-0h_AUC_5'!$J$39</c:f>
              <c:numCache>
                <c:formatCode>General</c:formatCode>
                <c:ptCount val="1"/>
                <c:pt idx="0">
                  <c:v>9.0833083926300002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3-2B48-8871-99F5B24214DF}"/>
            </c:ext>
          </c:extLst>
        </c:ser>
        <c:ser>
          <c:idx val="2"/>
          <c:order val="2"/>
          <c:tx>
            <c:strRef>
              <c:f>'dce-0h_AUC_5'!$A$26</c:f>
              <c:strCache>
                <c:ptCount val="1"/>
                <c:pt idx="0">
                  <c:v>HerS18Bs08.BU1/6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'dce-0h_AUC_5'!$J$40</c:f>
              <c:numCache>
                <c:formatCode>General</c:formatCode>
                <c:ptCount val="1"/>
                <c:pt idx="0">
                  <c:v>7.2461436992600001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13-2B48-8871-99F5B24214DF}"/>
            </c:ext>
          </c:extLst>
        </c:ser>
        <c:ser>
          <c:idx val="4"/>
          <c:order val="3"/>
          <c:tx>
            <c:strRef>
              <c:f>'dce-0h_AUC_5'!$A$27</c:f>
              <c:strCache>
                <c:ptCount val="1"/>
                <c:pt idx="0">
                  <c:v>HerS18Bs11.C51/14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'dce-0h_AUC_5'!$J$41</c:f>
              <c:numCache>
                <c:formatCode>General</c:formatCode>
                <c:ptCount val="1"/>
                <c:pt idx="0">
                  <c:v>6.6041810422399996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13-2B48-8871-99F5B24214DF}"/>
            </c:ext>
          </c:extLst>
        </c:ser>
        <c:ser>
          <c:idx val="5"/>
          <c:order val="4"/>
          <c:tx>
            <c:strRef>
              <c:f>'dce-0h_AUC_5'!$A$28</c:f>
              <c:strCache>
                <c:ptCount val="1"/>
                <c:pt idx="0">
                  <c:v>HerS18Bs12.C51/13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'dce-0h_AUC_5'!$J$42</c:f>
              <c:numCache>
                <c:formatCode>General</c:formatCode>
                <c:ptCount val="1"/>
                <c:pt idx="0">
                  <c:v>7.54811554614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13-2B48-8871-99F5B24214DF}"/>
            </c:ext>
          </c:extLst>
        </c:ser>
        <c:ser>
          <c:idx val="6"/>
          <c:order val="5"/>
          <c:tx>
            <c:strRef>
              <c:f>'dce-0h_AUC_5'!$A$30</c:f>
              <c:strCache>
                <c:ptCount val="1"/>
                <c:pt idx="0">
                  <c:v>Grp average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plus>
            <c:min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minus>
          </c:errBars>
          <c:val>
            <c:numRef>
              <c:f>'dce-0h_AUC_5'!$J$44</c:f>
              <c:numCache>
                <c:formatCode>General</c:formatCode>
                <c:ptCount val="1"/>
                <c:pt idx="0">
                  <c:v>9.6416980775339987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13-2B48-8871-99F5B242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570184"/>
        <c:axId val="2141948088"/>
      </c:barChart>
      <c:catAx>
        <c:axId val="21415701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41948088"/>
        <c:crosses val="autoZero"/>
        <c:auto val="1"/>
        <c:lblAlgn val="ctr"/>
        <c:lblOffset val="100"/>
        <c:noMultiLvlLbl val="0"/>
      </c:catAx>
      <c:valAx>
        <c:axId val="2141948088"/>
        <c:scaling>
          <c:orientation val="minMax"/>
          <c:max val="1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57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215900</xdr:colOff>
      <xdr:row>20</xdr:row>
      <xdr:rowOff>76200</xdr:rowOff>
    </xdr:from>
    <xdr:to>
      <xdr:col>17</xdr:col>
      <xdr:colOff>787400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C494C-C3B9-B346-93FB-F898517E2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203200</xdr:colOff>
      <xdr:row>35</xdr:row>
      <xdr:rowOff>38100</xdr:rowOff>
    </xdr:from>
    <xdr:to>
      <xdr:col>17</xdr:col>
      <xdr:colOff>774700</xdr:colOff>
      <xdr:row>49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E9178C-CCD1-5D4C-9E61-4925EFCC7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4EEE-11D8-FD4D-99BD-924C696B736F}">
  <dimension ref="A1:L47"/>
  <sheetViews>
    <sheetView tabSelected="1" topLeftCell="F1" zoomScaleNormal="100" workbookViewId="0">
      <selection activeCell="L2" sqref="L2"/>
    </sheetView>
  </sheetViews>
  <sheetFormatPr defaultColWidth="11.19921875" defaultRowHeight="15.6" x14ac:dyDescent="0.3"/>
  <cols>
    <col min="1" max="1" width="15.796875" customWidth="1"/>
    <col min="10" max="10" width="16.796875" customWidth="1"/>
  </cols>
  <sheetData>
    <row r="1" spans="1:12" x14ac:dyDescent="0.3">
      <c r="A1" t="s">
        <v>32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23</v>
      </c>
      <c r="K1" t="s">
        <v>22</v>
      </c>
      <c r="L1" t="s">
        <v>35</v>
      </c>
    </row>
    <row r="2" spans="1:12" x14ac:dyDescent="0.3">
      <c r="A2" t="s">
        <v>21</v>
      </c>
      <c r="B2">
        <v>11.082602416</v>
      </c>
      <c r="C2">
        <v>14.7073412364</v>
      </c>
      <c r="D2">
        <v>16.5158317653</v>
      </c>
      <c r="E2">
        <v>14.3007953596</v>
      </c>
      <c r="F2">
        <v>18.9191937993</v>
      </c>
      <c r="G2">
        <v>22.4678086457</v>
      </c>
      <c r="H2">
        <v>18.964431493999999</v>
      </c>
      <c r="I2">
        <v>18.827896977000002</v>
      </c>
      <c r="J2">
        <v>17.726741707399999</v>
      </c>
      <c r="K2">
        <v>523.16999999999996</v>
      </c>
      <c r="L2" t="s">
        <v>33</v>
      </c>
    </row>
    <row r="3" spans="1:12" x14ac:dyDescent="0.3">
      <c r="A3" t="s">
        <v>20</v>
      </c>
      <c r="B3">
        <v>10.292331084400001</v>
      </c>
      <c r="C3">
        <v>7.8979039506199999</v>
      </c>
      <c r="D3">
        <v>7.2901811694700003</v>
      </c>
      <c r="E3">
        <v>6.2798506836300003</v>
      </c>
      <c r="F3">
        <v>11.7570546824</v>
      </c>
      <c r="G3">
        <v>12.446992482400001</v>
      </c>
      <c r="H3">
        <v>8.0492001951900001</v>
      </c>
      <c r="I3">
        <v>8.9379684247399993</v>
      </c>
      <c r="J3">
        <v>9.0833083926300002</v>
      </c>
      <c r="K3">
        <v>399.78</v>
      </c>
      <c r="L3" t="s">
        <v>34</v>
      </c>
    </row>
    <row r="4" spans="1:12" x14ac:dyDescent="0.3">
      <c r="A4" t="s">
        <v>19</v>
      </c>
      <c r="B4">
        <v>8.1960026982399992</v>
      </c>
      <c r="C4">
        <v>6.4925361437499998</v>
      </c>
      <c r="D4">
        <v>5.9305342031599997</v>
      </c>
      <c r="E4">
        <v>7.5430179601700003</v>
      </c>
      <c r="F4">
        <v>8.5128411699799997</v>
      </c>
      <c r="G4">
        <v>7.4079795755799998</v>
      </c>
      <c r="H4">
        <v>7.2785655135500003</v>
      </c>
      <c r="I4">
        <v>6.7158865022700001</v>
      </c>
      <c r="J4">
        <v>7.2461436992600001</v>
      </c>
      <c r="K4">
        <v>371.52</v>
      </c>
      <c r="L4" t="s">
        <v>34</v>
      </c>
    </row>
    <row r="5" spans="1:12" x14ac:dyDescent="0.3">
      <c r="A5" t="s">
        <v>18</v>
      </c>
      <c r="B5">
        <v>9.2200318655300002</v>
      </c>
      <c r="C5">
        <v>5.7234636639099996</v>
      </c>
      <c r="D5">
        <v>7.2269968420000001</v>
      </c>
      <c r="E5">
        <v>6.71297310883</v>
      </c>
      <c r="F5">
        <v>6.6690804950300002</v>
      </c>
      <c r="G5">
        <v>5.5183901839000002</v>
      </c>
      <c r="H5">
        <v>6.42114813299</v>
      </c>
      <c r="I5">
        <v>6.9623153204900001</v>
      </c>
      <c r="J5">
        <v>6.6041810422399996</v>
      </c>
      <c r="K5">
        <v>464.76</v>
      </c>
      <c r="L5" t="s">
        <v>34</v>
      </c>
    </row>
    <row r="6" spans="1:12" x14ac:dyDescent="0.3">
      <c r="A6" t="s">
        <v>17</v>
      </c>
      <c r="B6">
        <v>8.0654202337199994</v>
      </c>
      <c r="C6">
        <v>8.6998996018499994</v>
      </c>
      <c r="D6">
        <v>7.6647471651199997</v>
      </c>
      <c r="E6">
        <v>6.5132199531300001</v>
      </c>
      <c r="F6">
        <v>6.6108778395799996</v>
      </c>
      <c r="G6">
        <v>6.80976306137</v>
      </c>
      <c r="H6">
        <v>7.6064371913100004</v>
      </c>
      <c r="I6">
        <v>6.2136971702199997</v>
      </c>
      <c r="J6">
        <v>7.1346982722699996</v>
      </c>
      <c r="K6">
        <v>488.88</v>
      </c>
      <c r="L6" t="s">
        <v>33</v>
      </c>
    </row>
    <row r="7" spans="1:12" x14ac:dyDescent="0.3">
      <c r="A7" t="s">
        <v>16</v>
      </c>
      <c r="B7">
        <v>1.8472687749400001</v>
      </c>
      <c r="C7">
        <v>5.8010135385200003</v>
      </c>
      <c r="D7">
        <v>5.3284814466399997</v>
      </c>
      <c r="E7">
        <v>3.5687070430199999</v>
      </c>
      <c r="F7">
        <v>4.4023287738299999</v>
      </c>
      <c r="G7">
        <v>5.5078739641399999</v>
      </c>
      <c r="H7">
        <v>3.6371573830999999</v>
      </c>
      <c r="I7">
        <v>4.2740280933500001</v>
      </c>
      <c r="J7">
        <v>4.4379787744500003</v>
      </c>
      <c r="K7">
        <v>170.45999999999901</v>
      </c>
      <c r="L7" t="s">
        <v>33</v>
      </c>
    </row>
    <row r="8" spans="1:12" x14ac:dyDescent="0.3">
      <c r="A8" t="s">
        <v>15</v>
      </c>
      <c r="B8">
        <v>4.4801456880000003</v>
      </c>
      <c r="C8">
        <v>3.8866564581900001</v>
      </c>
      <c r="D8">
        <v>3.3493839003699999</v>
      </c>
      <c r="E8">
        <v>5.2666370052799998</v>
      </c>
      <c r="F8">
        <v>5.3565969242099998</v>
      </c>
      <c r="G8">
        <v>6.1205724740600003</v>
      </c>
      <c r="H8">
        <v>6.6827104949000002</v>
      </c>
      <c r="I8">
        <v>3.8736015728400002</v>
      </c>
      <c r="J8">
        <v>5.1463098255100004</v>
      </c>
      <c r="K8">
        <v>397.53</v>
      </c>
      <c r="L8" t="s">
        <v>33</v>
      </c>
    </row>
    <row r="9" spans="1:12" x14ac:dyDescent="0.3">
      <c r="A9" t="s">
        <v>14</v>
      </c>
      <c r="B9">
        <v>17.973294689599999</v>
      </c>
      <c r="C9">
        <v>17.364211023100001</v>
      </c>
      <c r="D9">
        <v>17.7209488166</v>
      </c>
      <c r="E9">
        <v>13.884613590000001</v>
      </c>
      <c r="F9">
        <v>16.900037806</v>
      </c>
      <c r="G9">
        <v>15.5821723855</v>
      </c>
      <c r="H9">
        <v>15.6198272273</v>
      </c>
      <c r="I9">
        <v>10.6944650482</v>
      </c>
      <c r="J9">
        <v>15.402826123700001</v>
      </c>
      <c r="K9">
        <v>453.24</v>
      </c>
      <c r="L9" t="s">
        <v>34</v>
      </c>
    </row>
    <row r="10" spans="1:12" x14ac:dyDescent="0.3">
      <c r="A10" t="s">
        <v>13</v>
      </c>
      <c r="B10">
        <v>9.5345948281399995</v>
      </c>
      <c r="C10">
        <v>7.0910529833</v>
      </c>
      <c r="D10">
        <v>7.8228016669700002</v>
      </c>
      <c r="E10">
        <v>7.1515379569200004</v>
      </c>
      <c r="F10">
        <v>4.6077010823500002</v>
      </c>
      <c r="G10">
        <v>6.7649932870800003</v>
      </c>
      <c r="H10">
        <v>8.8924866174500004</v>
      </c>
      <c r="I10">
        <v>9.3905548668600005</v>
      </c>
      <c r="J10">
        <v>7.54811554614</v>
      </c>
      <c r="K10">
        <v>539.54999999999995</v>
      </c>
      <c r="L10" t="s">
        <v>34</v>
      </c>
    </row>
    <row r="11" spans="1:12" x14ac:dyDescent="0.3">
      <c r="A11" t="s">
        <v>12</v>
      </c>
      <c r="B11">
        <v>20.402891680900002</v>
      </c>
      <c r="C11">
        <v>10.203316389999999</v>
      </c>
      <c r="D11">
        <v>6.5293972913599996</v>
      </c>
      <c r="E11">
        <v>5.7056821626299996</v>
      </c>
      <c r="F11">
        <v>7.7968151039800002</v>
      </c>
      <c r="G11">
        <v>7.6790744674999996</v>
      </c>
      <c r="H11">
        <v>7.3385109868900003</v>
      </c>
      <c r="I11">
        <v>8.2528003930599994</v>
      </c>
      <c r="J11">
        <v>8.1324729773000008</v>
      </c>
      <c r="K11">
        <v>377.729999999999</v>
      </c>
      <c r="L11" t="s">
        <v>33</v>
      </c>
    </row>
    <row r="12" spans="1:12" x14ac:dyDescent="0.3">
      <c r="A12" t="s">
        <v>11</v>
      </c>
      <c r="B12">
        <v>0.13089579696799999</v>
      </c>
      <c r="C12">
        <v>2.4909250408500001</v>
      </c>
      <c r="D12">
        <v>3.74692342073</v>
      </c>
      <c r="E12">
        <v>1.2633143601300001</v>
      </c>
      <c r="F12">
        <v>0.88195174682599997</v>
      </c>
      <c r="G12">
        <v>2.4632147515899998</v>
      </c>
      <c r="H12">
        <v>4.1047620848099999</v>
      </c>
      <c r="I12">
        <v>1.34042002795</v>
      </c>
      <c r="J12">
        <v>2.1148818954199999</v>
      </c>
      <c r="K12">
        <v>228.15</v>
      </c>
      <c r="L12" t="s">
        <v>33</v>
      </c>
    </row>
    <row r="13" spans="1:12" x14ac:dyDescent="0.3">
      <c r="A13" t="s">
        <v>10</v>
      </c>
    </row>
    <row r="14" spans="1:12" x14ac:dyDescent="0.3">
      <c r="A14" t="s">
        <v>9</v>
      </c>
    </row>
    <row r="15" spans="1:12" x14ac:dyDescent="0.3">
      <c r="A15" t="s">
        <v>8</v>
      </c>
    </row>
    <row r="16" spans="1:12" x14ac:dyDescent="0.3">
      <c r="A16" t="s">
        <v>7</v>
      </c>
    </row>
    <row r="17" spans="1:11" x14ac:dyDescent="0.3">
      <c r="A17" t="s">
        <v>6</v>
      </c>
    </row>
    <row r="21" spans="1:11" x14ac:dyDescent="0.3">
      <c r="A21" s="4" t="s">
        <v>5</v>
      </c>
    </row>
    <row r="22" spans="1:11" x14ac:dyDescent="0.3">
      <c r="A22" t="str">
        <f t="shared" ref="A22:K22" si="0">A1</f>
        <v>Animal ID</v>
      </c>
      <c r="B22" t="str">
        <f t="shared" si="0"/>
        <v>Slice 1</v>
      </c>
      <c r="C22" t="str">
        <f t="shared" si="0"/>
        <v>Slice 2</v>
      </c>
      <c r="D22" t="str">
        <f t="shared" si="0"/>
        <v>Slice 3</v>
      </c>
      <c r="E22" t="str">
        <f t="shared" si="0"/>
        <v>Slice 4</v>
      </c>
      <c r="F22" t="str">
        <f t="shared" si="0"/>
        <v>Slice 5</v>
      </c>
      <c r="G22" t="str">
        <f t="shared" si="0"/>
        <v>Slice 6</v>
      </c>
      <c r="H22" t="str">
        <f t="shared" si="0"/>
        <v>Slice 7</v>
      </c>
      <c r="I22" t="str">
        <f t="shared" si="0"/>
        <v>Slice 8</v>
      </c>
      <c r="J22" t="str">
        <f t="shared" si="0"/>
        <v>Weighted Average</v>
      </c>
      <c r="K22" t="str">
        <f t="shared" si="0"/>
        <v>Volume</v>
      </c>
    </row>
    <row r="23" spans="1:11" x14ac:dyDescent="0.3">
      <c r="A23" t="str">
        <f t="shared" ref="A23:K23" si="1">A6</f>
        <v>HerS18Bs05.BU1/7</v>
      </c>
      <c r="B23">
        <f t="shared" si="1"/>
        <v>8.0654202337199994</v>
      </c>
      <c r="C23">
        <f t="shared" si="1"/>
        <v>8.6998996018499994</v>
      </c>
      <c r="D23">
        <f t="shared" si="1"/>
        <v>7.6647471651199997</v>
      </c>
      <c r="E23">
        <f t="shared" si="1"/>
        <v>6.5132199531300001</v>
      </c>
      <c r="F23">
        <f t="shared" si="1"/>
        <v>6.6108778395799996</v>
      </c>
      <c r="G23">
        <f t="shared" si="1"/>
        <v>6.80976306137</v>
      </c>
      <c r="H23">
        <f t="shared" si="1"/>
        <v>7.6064371913100004</v>
      </c>
      <c r="I23">
        <f t="shared" si="1"/>
        <v>6.2136971702199997</v>
      </c>
      <c r="J23">
        <f t="shared" si="1"/>
        <v>7.1346982722699996</v>
      </c>
      <c r="K23">
        <f t="shared" si="1"/>
        <v>488.88</v>
      </c>
    </row>
    <row r="24" spans="1:11" x14ac:dyDescent="0.3">
      <c r="A24" t="str">
        <f t="shared" ref="A24:K24" si="2">A7</f>
        <v>HerS18Bs06.BU1/7</v>
      </c>
      <c r="B24">
        <f t="shared" si="2"/>
        <v>1.8472687749400001</v>
      </c>
      <c r="C24">
        <f t="shared" si="2"/>
        <v>5.8010135385200003</v>
      </c>
      <c r="D24">
        <f t="shared" si="2"/>
        <v>5.3284814466399997</v>
      </c>
      <c r="E24">
        <f t="shared" si="2"/>
        <v>3.5687070430199999</v>
      </c>
      <c r="F24">
        <f t="shared" si="2"/>
        <v>4.4023287738299999</v>
      </c>
      <c r="G24">
        <f t="shared" si="2"/>
        <v>5.5078739641399999</v>
      </c>
      <c r="H24">
        <f t="shared" si="2"/>
        <v>3.6371573830999999</v>
      </c>
      <c r="I24">
        <f t="shared" si="2"/>
        <v>4.2740280933500001</v>
      </c>
      <c r="J24">
        <f t="shared" si="2"/>
        <v>4.4379787744500003</v>
      </c>
      <c r="K24">
        <f t="shared" si="2"/>
        <v>170.45999999999901</v>
      </c>
    </row>
    <row r="25" spans="1:11" x14ac:dyDescent="0.3">
      <c r="A25" t="str">
        <f t="shared" ref="A25:K25" si="3">A8</f>
        <v>HerS18Bs07.BU1/7</v>
      </c>
      <c r="B25">
        <f t="shared" si="3"/>
        <v>4.4801456880000003</v>
      </c>
      <c r="C25">
        <f t="shared" si="3"/>
        <v>3.8866564581900001</v>
      </c>
      <c r="D25">
        <f t="shared" si="3"/>
        <v>3.3493839003699999</v>
      </c>
      <c r="E25">
        <f t="shared" si="3"/>
        <v>5.2666370052799998</v>
      </c>
      <c r="F25">
        <f t="shared" si="3"/>
        <v>5.3565969242099998</v>
      </c>
      <c r="G25">
        <f t="shared" si="3"/>
        <v>6.1205724740600003</v>
      </c>
      <c r="H25">
        <f t="shared" si="3"/>
        <v>6.6827104949000002</v>
      </c>
      <c r="I25">
        <f t="shared" si="3"/>
        <v>3.8736015728400002</v>
      </c>
      <c r="J25">
        <f t="shared" si="3"/>
        <v>5.1463098255100004</v>
      </c>
      <c r="K25">
        <f t="shared" si="3"/>
        <v>397.53</v>
      </c>
    </row>
    <row r="26" spans="1:11" x14ac:dyDescent="0.3">
      <c r="A26" t="str">
        <f t="shared" ref="A26:K26" si="4">A9</f>
        <v>HerS18Bs08.BU1/6</v>
      </c>
      <c r="B26">
        <f t="shared" si="4"/>
        <v>17.973294689599999</v>
      </c>
      <c r="C26">
        <f t="shared" si="4"/>
        <v>17.364211023100001</v>
      </c>
      <c r="D26">
        <f t="shared" si="4"/>
        <v>17.7209488166</v>
      </c>
      <c r="E26">
        <f t="shared" si="4"/>
        <v>13.884613590000001</v>
      </c>
      <c r="F26">
        <f t="shared" si="4"/>
        <v>16.900037806</v>
      </c>
      <c r="G26">
        <f t="shared" si="4"/>
        <v>15.5821723855</v>
      </c>
      <c r="H26">
        <f t="shared" si="4"/>
        <v>15.6198272273</v>
      </c>
      <c r="I26">
        <f t="shared" si="4"/>
        <v>10.6944650482</v>
      </c>
      <c r="J26">
        <f t="shared" si="4"/>
        <v>15.402826123700001</v>
      </c>
      <c r="K26">
        <f t="shared" si="4"/>
        <v>453.24</v>
      </c>
    </row>
    <row r="27" spans="1:11" x14ac:dyDescent="0.3">
      <c r="A27" t="str">
        <f t="shared" ref="A27:K27" si="5">A11</f>
        <v>HerS18Bs11.C51/14</v>
      </c>
      <c r="B27">
        <f t="shared" si="5"/>
        <v>20.402891680900002</v>
      </c>
      <c r="C27">
        <f t="shared" si="5"/>
        <v>10.203316389999999</v>
      </c>
      <c r="D27">
        <f t="shared" si="5"/>
        <v>6.5293972913599996</v>
      </c>
      <c r="E27">
        <f t="shared" si="5"/>
        <v>5.7056821626299996</v>
      </c>
      <c r="F27">
        <f t="shared" si="5"/>
        <v>7.7968151039800002</v>
      </c>
      <c r="G27">
        <f t="shared" si="5"/>
        <v>7.6790744674999996</v>
      </c>
      <c r="H27">
        <f t="shared" si="5"/>
        <v>7.3385109868900003</v>
      </c>
      <c r="I27">
        <f t="shared" si="5"/>
        <v>8.2528003930599994</v>
      </c>
      <c r="J27">
        <f t="shared" si="5"/>
        <v>8.1324729773000008</v>
      </c>
      <c r="K27">
        <f t="shared" si="5"/>
        <v>377.729999999999</v>
      </c>
    </row>
    <row r="28" spans="1:11" x14ac:dyDescent="0.3">
      <c r="A28" t="str">
        <f t="shared" ref="A28:K28" si="6">A12</f>
        <v>HerS18Bs12.C51/13</v>
      </c>
      <c r="B28">
        <f t="shared" si="6"/>
        <v>0.13089579696799999</v>
      </c>
      <c r="C28">
        <f t="shared" si="6"/>
        <v>2.4909250408500001</v>
      </c>
      <c r="D28">
        <f t="shared" si="6"/>
        <v>3.74692342073</v>
      </c>
      <c r="E28">
        <f t="shared" si="6"/>
        <v>1.2633143601300001</v>
      </c>
      <c r="F28">
        <f t="shared" si="6"/>
        <v>0.88195174682599997</v>
      </c>
      <c r="G28">
        <f t="shared" si="6"/>
        <v>2.4632147515899998</v>
      </c>
      <c r="H28">
        <f t="shared" si="6"/>
        <v>4.1047620848099999</v>
      </c>
      <c r="I28">
        <f t="shared" si="6"/>
        <v>1.34042002795</v>
      </c>
      <c r="J28">
        <f t="shared" si="6"/>
        <v>2.1148818954199999</v>
      </c>
      <c r="K28">
        <f t="shared" si="6"/>
        <v>228.15</v>
      </c>
    </row>
    <row r="29" spans="1:11" ht="16.2" thickBot="1" x14ac:dyDescent="0.35"/>
    <row r="30" spans="1:11" x14ac:dyDescent="0.3">
      <c r="A30" s="4" t="s">
        <v>3</v>
      </c>
      <c r="B30" s="9">
        <f t="shared" ref="B30:K30" si="7">AVERAGE(B23:B28)</f>
        <v>8.8166528106879998</v>
      </c>
      <c r="C30" s="8">
        <f t="shared" si="7"/>
        <v>8.0743370087516677</v>
      </c>
      <c r="D30" s="8">
        <f t="shared" si="7"/>
        <v>7.3899803401366668</v>
      </c>
      <c r="E30" s="8">
        <f t="shared" si="7"/>
        <v>6.0336956856983335</v>
      </c>
      <c r="F30" s="8">
        <f t="shared" si="7"/>
        <v>6.9914346990710001</v>
      </c>
      <c r="G30" s="8">
        <f t="shared" si="7"/>
        <v>7.3604451840266671</v>
      </c>
      <c r="H30" s="8">
        <f t="shared" si="7"/>
        <v>7.4982342280516656</v>
      </c>
      <c r="I30" s="8">
        <f t="shared" si="7"/>
        <v>5.7748353842700011</v>
      </c>
      <c r="J30" s="8">
        <f t="shared" si="7"/>
        <v>7.0615279781083329</v>
      </c>
      <c r="K30" s="7">
        <f t="shared" si="7"/>
        <v>352.66499999999968</v>
      </c>
    </row>
    <row r="31" spans="1:11" x14ac:dyDescent="0.3">
      <c r="A31" s="4" t="s">
        <v>2</v>
      </c>
      <c r="B31" s="6">
        <f t="shared" ref="B31:K31" si="8">STDEV(B23:B28)</f>
        <v>8.5025802531373227</v>
      </c>
      <c r="C31">
        <f t="shared" si="8"/>
        <v>5.3871105086733646</v>
      </c>
      <c r="D31">
        <f t="shared" si="8"/>
        <v>5.3177640159866462</v>
      </c>
      <c r="E31">
        <f t="shared" si="8"/>
        <v>4.2754072169449637</v>
      </c>
      <c r="F31">
        <f t="shared" si="8"/>
        <v>5.3976999293507015</v>
      </c>
      <c r="G31">
        <f t="shared" si="8"/>
        <v>4.403492794725639</v>
      </c>
      <c r="H31">
        <f t="shared" si="8"/>
        <v>4.3147685636515289</v>
      </c>
      <c r="I31">
        <f t="shared" si="8"/>
        <v>3.3486360914481197</v>
      </c>
      <c r="J31">
        <f t="shared" si="8"/>
        <v>4.5989109645725179</v>
      </c>
      <c r="K31" s="5">
        <f t="shared" si="8"/>
        <v>126.50187868170211</v>
      </c>
    </row>
    <row r="32" spans="1:11" x14ac:dyDescent="0.3">
      <c r="A32" s="4" t="s">
        <v>1</v>
      </c>
      <c r="B32" s="6">
        <f t="shared" ref="B32:K32" si="9">COUNT(B23:B28)</f>
        <v>6</v>
      </c>
      <c r="C32">
        <f t="shared" si="9"/>
        <v>6</v>
      </c>
      <c r="D32">
        <f t="shared" si="9"/>
        <v>6</v>
      </c>
      <c r="E32">
        <f t="shared" si="9"/>
        <v>6</v>
      </c>
      <c r="F32">
        <f t="shared" si="9"/>
        <v>6</v>
      </c>
      <c r="G32">
        <f t="shared" si="9"/>
        <v>6</v>
      </c>
      <c r="H32">
        <f t="shared" si="9"/>
        <v>6</v>
      </c>
      <c r="I32">
        <f t="shared" si="9"/>
        <v>6</v>
      </c>
      <c r="J32">
        <f t="shared" si="9"/>
        <v>6</v>
      </c>
      <c r="K32" s="5">
        <f t="shared" si="9"/>
        <v>6</v>
      </c>
    </row>
    <row r="33" spans="1:11" ht="16.2" thickBot="1" x14ac:dyDescent="0.35">
      <c r="A33" s="4" t="s">
        <v>0</v>
      </c>
      <c r="B33" s="3">
        <f t="shared" ref="B33:K33" si="10">B31/SQRT(B32)</f>
        <v>3.4711638528751121</v>
      </c>
      <c r="C33" s="2">
        <f t="shared" si="10"/>
        <v>2.1992786557058128</v>
      </c>
      <c r="D33" s="2">
        <f t="shared" si="10"/>
        <v>2.1709680686167951</v>
      </c>
      <c r="E33" s="2">
        <f t="shared" si="10"/>
        <v>1.7454276873546439</v>
      </c>
      <c r="F33" s="2">
        <f t="shared" si="10"/>
        <v>2.2036017685943383</v>
      </c>
      <c r="G33" s="2">
        <f t="shared" si="10"/>
        <v>1.7977184055166808</v>
      </c>
      <c r="H33" s="2">
        <f t="shared" si="10"/>
        <v>1.7614968898579546</v>
      </c>
      <c r="I33" s="2">
        <f t="shared" si="10"/>
        <v>1.3670749597192871</v>
      </c>
      <c r="J33" s="2">
        <f t="shared" si="10"/>
        <v>1.8774975392822459</v>
      </c>
      <c r="K33" s="1">
        <f t="shared" si="10"/>
        <v>51.644175712271888</v>
      </c>
    </row>
    <row r="36" spans="1:11" x14ac:dyDescent="0.3">
      <c r="A36" s="4" t="s">
        <v>4</v>
      </c>
    </row>
    <row r="37" spans="1:11" x14ac:dyDescent="0.3">
      <c r="A37" t="str">
        <f t="shared" ref="A37:K37" si="11">A1</f>
        <v>Animal ID</v>
      </c>
      <c r="B37" t="str">
        <f t="shared" si="11"/>
        <v>Slice 1</v>
      </c>
      <c r="C37" t="str">
        <f t="shared" si="11"/>
        <v>Slice 2</v>
      </c>
      <c r="D37" t="str">
        <f t="shared" si="11"/>
        <v>Slice 3</v>
      </c>
      <c r="E37" t="str">
        <f t="shared" si="11"/>
        <v>Slice 4</v>
      </c>
      <c r="F37" t="str">
        <f t="shared" si="11"/>
        <v>Slice 5</v>
      </c>
      <c r="G37" t="str">
        <f t="shared" si="11"/>
        <v>Slice 6</v>
      </c>
      <c r="H37" t="str">
        <f t="shared" si="11"/>
        <v>Slice 7</v>
      </c>
      <c r="I37" t="str">
        <f t="shared" si="11"/>
        <v>Slice 8</v>
      </c>
      <c r="J37" t="str">
        <f t="shared" si="11"/>
        <v>Weighted Average</v>
      </c>
      <c r="K37" t="str">
        <f t="shared" si="11"/>
        <v>Volume</v>
      </c>
    </row>
    <row r="38" spans="1:11" x14ac:dyDescent="0.3">
      <c r="A38" t="str">
        <f t="shared" ref="A38:K38" si="12">A2</f>
        <v>HerS18Bs01.BS1/8</v>
      </c>
      <c r="B38">
        <f t="shared" si="12"/>
        <v>11.082602416</v>
      </c>
      <c r="C38">
        <f t="shared" si="12"/>
        <v>14.7073412364</v>
      </c>
      <c r="D38">
        <f t="shared" si="12"/>
        <v>16.5158317653</v>
      </c>
      <c r="E38">
        <f t="shared" si="12"/>
        <v>14.3007953596</v>
      </c>
      <c r="F38">
        <f t="shared" si="12"/>
        <v>18.9191937993</v>
      </c>
      <c r="G38">
        <f t="shared" si="12"/>
        <v>22.4678086457</v>
      </c>
      <c r="H38">
        <f t="shared" si="12"/>
        <v>18.964431493999999</v>
      </c>
      <c r="I38">
        <f t="shared" si="12"/>
        <v>18.827896977000002</v>
      </c>
      <c r="J38">
        <f t="shared" si="12"/>
        <v>17.726741707399999</v>
      </c>
      <c r="K38">
        <f t="shared" si="12"/>
        <v>523.16999999999996</v>
      </c>
    </row>
    <row r="39" spans="1:11" x14ac:dyDescent="0.3">
      <c r="A39" t="str">
        <f t="shared" ref="A39:K39" si="13">A3</f>
        <v>HerS18Bs02.BS1/7</v>
      </c>
      <c r="B39">
        <f t="shared" si="13"/>
        <v>10.292331084400001</v>
      </c>
      <c r="C39">
        <f t="shared" si="13"/>
        <v>7.8979039506199999</v>
      </c>
      <c r="D39">
        <f t="shared" si="13"/>
        <v>7.2901811694700003</v>
      </c>
      <c r="E39">
        <f t="shared" si="13"/>
        <v>6.2798506836300003</v>
      </c>
      <c r="F39">
        <f t="shared" si="13"/>
        <v>11.7570546824</v>
      </c>
      <c r="G39">
        <f t="shared" si="13"/>
        <v>12.446992482400001</v>
      </c>
      <c r="H39">
        <f t="shared" si="13"/>
        <v>8.0492001951900001</v>
      </c>
      <c r="I39">
        <f t="shared" si="13"/>
        <v>8.9379684247399993</v>
      </c>
      <c r="J39">
        <f t="shared" si="13"/>
        <v>9.0833083926300002</v>
      </c>
      <c r="K39">
        <f t="shared" si="13"/>
        <v>399.78</v>
      </c>
    </row>
    <row r="40" spans="1:11" x14ac:dyDescent="0.3">
      <c r="A40" t="str">
        <f t="shared" ref="A40:K40" si="14">A4</f>
        <v>HerS18Bs03.BS1/7</v>
      </c>
      <c r="B40">
        <f t="shared" si="14"/>
        <v>8.1960026982399992</v>
      </c>
      <c r="C40">
        <f t="shared" si="14"/>
        <v>6.4925361437499998</v>
      </c>
      <c r="D40">
        <f t="shared" si="14"/>
        <v>5.9305342031599997</v>
      </c>
      <c r="E40">
        <f t="shared" si="14"/>
        <v>7.5430179601700003</v>
      </c>
      <c r="F40">
        <f t="shared" si="14"/>
        <v>8.5128411699799997</v>
      </c>
      <c r="G40">
        <f t="shared" si="14"/>
        <v>7.4079795755799998</v>
      </c>
      <c r="H40">
        <f t="shared" si="14"/>
        <v>7.2785655135500003</v>
      </c>
      <c r="I40">
        <f t="shared" si="14"/>
        <v>6.7158865022700001</v>
      </c>
      <c r="J40">
        <f t="shared" si="14"/>
        <v>7.2461436992600001</v>
      </c>
      <c r="K40">
        <f t="shared" si="14"/>
        <v>371.52</v>
      </c>
    </row>
    <row r="41" spans="1:11" x14ac:dyDescent="0.3">
      <c r="A41" t="str">
        <f t="shared" ref="A41:K41" si="15">A5</f>
        <v>HerS18Bs04.BU1/7</v>
      </c>
      <c r="B41">
        <f t="shared" si="15"/>
        <v>9.2200318655300002</v>
      </c>
      <c r="C41">
        <f t="shared" si="15"/>
        <v>5.7234636639099996</v>
      </c>
      <c r="D41">
        <f t="shared" si="15"/>
        <v>7.2269968420000001</v>
      </c>
      <c r="E41">
        <f t="shared" si="15"/>
        <v>6.71297310883</v>
      </c>
      <c r="F41">
        <f t="shared" si="15"/>
        <v>6.6690804950300002</v>
      </c>
      <c r="G41">
        <f t="shared" si="15"/>
        <v>5.5183901839000002</v>
      </c>
      <c r="H41">
        <f t="shared" si="15"/>
        <v>6.42114813299</v>
      </c>
      <c r="I41">
        <f t="shared" si="15"/>
        <v>6.9623153204900001</v>
      </c>
      <c r="J41">
        <f t="shared" si="15"/>
        <v>6.6041810422399996</v>
      </c>
      <c r="K41">
        <f t="shared" si="15"/>
        <v>464.76</v>
      </c>
    </row>
    <row r="42" spans="1:11" x14ac:dyDescent="0.3">
      <c r="A42" t="str">
        <f t="shared" ref="A42:K42" si="16">A10</f>
        <v>HerS18Bs09.C51/7</v>
      </c>
      <c r="B42">
        <f t="shared" si="16"/>
        <v>9.5345948281399995</v>
      </c>
      <c r="C42">
        <f t="shared" si="16"/>
        <v>7.0910529833</v>
      </c>
      <c r="D42">
        <f t="shared" si="16"/>
        <v>7.8228016669700002</v>
      </c>
      <c r="E42">
        <f t="shared" si="16"/>
        <v>7.1515379569200004</v>
      </c>
      <c r="F42">
        <f t="shared" si="16"/>
        <v>4.6077010823500002</v>
      </c>
      <c r="G42">
        <f t="shared" si="16"/>
        <v>6.7649932870800003</v>
      </c>
      <c r="H42">
        <f t="shared" si="16"/>
        <v>8.8924866174500004</v>
      </c>
      <c r="I42">
        <f t="shared" si="16"/>
        <v>9.3905548668600005</v>
      </c>
      <c r="J42">
        <f t="shared" si="16"/>
        <v>7.54811554614</v>
      </c>
      <c r="K42">
        <f t="shared" si="16"/>
        <v>539.54999999999995</v>
      </c>
    </row>
    <row r="43" spans="1:11" ht="16.2" thickBot="1" x14ac:dyDescent="0.35"/>
    <row r="44" spans="1:11" x14ac:dyDescent="0.3">
      <c r="A44" s="4" t="s">
        <v>3</v>
      </c>
      <c r="B44" s="9">
        <f t="shared" ref="B44:K44" si="17">AVERAGE(B37:B42)</f>
        <v>9.6651125784620007</v>
      </c>
      <c r="C44" s="8">
        <f t="shared" si="17"/>
        <v>8.382459595596</v>
      </c>
      <c r="D44" s="8">
        <f t="shared" si="17"/>
        <v>8.9572691293800002</v>
      </c>
      <c r="E44" s="8">
        <f t="shared" si="17"/>
        <v>8.3976350138300013</v>
      </c>
      <c r="F44" s="8">
        <f t="shared" si="17"/>
        <v>10.093174245812</v>
      </c>
      <c r="G44" s="8">
        <f t="shared" si="17"/>
        <v>10.921232834932002</v>
      </c>
      <c r="H44" s="8">
        <f t="shared" si="17"/>
        <v>9.9211663906359995</v>
      </c>
      <c r="I44" s="8">
        <f t="shared" si="17"/>
        <v>10.166924418272</v>
      </c>
      <c r="J44" s="8">
        <f t="shared" si="17"/>
        <v>9.6416980775339987</v>
      </c>
      <c r="K44" s="7">
        <f t="shared" si="17"/>
        <v>459.75599999999997</v>
      </c>
    </row>
    <row r="45" spans="1:11" x14ac:dyDescent="0.3">
      <c r="A45" s="4" t="s">
        <v>2</v>
      </c>
      <c r="B45" s="6">
        <f t="shared" ref="B45:K45" si="18">STDEV(B37:B42)</f>
        <v>1.0927140588980278</v>
      </c>
      <c r="C45">
        <f t="shared" si="18"/>
        <v>3.6245248999041095</v>
      </c>
      <c r="D45">
        <f t="shared" si="18"/>
        <v>4.2823192989472716</v>
      </c>
      <c r="E45">
        <f t="shared" si="18"/>
        <v>3.333673891329072</v>
      </c>
      <c r="F45">
        <f t="shared" si="18"/>
        <v>5.5897094230735194</v>
      </c>
      <c r="G45">
        <f t="shared" si="18"/>
        <v>6.972433933192578</v>
      </c>
      <c r="H45">
        <f t="shared" si="18"/>
        <v>5.1375225167829335</v>
      </c>
      <c r="I45">
        <f t="shared" si="18"/>
        <v>4.9825874388892544</v>
      </c>
      <c r="J45">
        <f t="shared" si="18"/>
        <v>4.6105316361503013</v>
      </c>
      <c r="K45" s="5">
        <f t="shared" si="18"/>
        <v>73.817630211217008</v>
      </c>
    </row>
    <row r="46" spans="1:11" x14ac:dyDescent="0.3">
      <c r="A46" s="4" t="s">
        <v>1</v>
      </c>
      <c r="B46" s="6">
        <f t="shared" ref="B46:K46" si="19">COUNT(B37:B42)</f>
        <v>5</v>
      </c>
      <c r="C46">
        <f t="shared" si="19"/>
        <v>5</v>
      </c>
      <c r="D46">
        <f t="shared" si="19"/>
        <v>5</v>
      </c>
      <c r="E46">
        <f t="shared" si="19"/>
        <v>5</v>
      </c>
      <c r="F46">
        <f t="shared" si="19"/>
        <v>5</v>
      </c>
      <c r="G46">
        <f t="shared" si="19"/>
        <v>5</v>
      </c>
      <c r="H46">
        <f t="shared" si="19"/>
        <v>5</v>
      </c>
      <c r="I46">
        <f t="shared" si="19"/>
        <v>5</v>
      </c>
      <c r="J46">
        <f t="shared" si="19"/>
        <v>5</v>
      </c>
      <c r="K46" s="5">
        <f t="shared" si="19"/>
        <v>5</v>
      </c>
    </row>
    <row r="47" spans="1:11" ht="16.2" thickBot="1" x14ac:dyDescent="0.35">
      <c r="A47" s="4" t="s">
        <v>0</v>
      </c>
      <c r="B47" s="3">
        <f t="shared" ref="B47:K47" si="20">B45/SQRT(B46)</f>
        <v>0.48867658313313977</v>
      </c>
      <c r="C47" s="2">
        <f t="shared" si="20"/>
        <v>1.6209368124652419</v>
      </c>
      <c r="D47" s="2">
        <f t="shared" si="20"/>
        <v>1.9151114107610685</v>
      </c>
      <c r="E47" s="2">
        <f t="shared" si="20"/>
        <v>1.4908642871656104</v>
      </c>
      <c r="F47" s="2">
        <f t="shared" si="20"/>
        <v>2.4997940488927042</v>
      </c>
      <c r="G47" s="2">
        <f t="shared" si="20"/>
        <v>3.118167248648966</v>
      </c>
      <c r="H47" s="2">
        <f t="shared" si="20"/>
        <v>2.2975699166924888</v>
      </c>
      <c r="I47" s="2">
        <f t="shared" si="20"/>
        <v>2.2282808434385903</v>
      </c>
      <c r="J47" s="2">
        <f t="shared" si="20"/>
        <v>2.0618924301690802</v>
      </c>
      <c r="K47" s="1">
        <f t="shared" si="20"/>
        <v>33.012247818044678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dce-0h_AUC_5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Firas Moosvi</dc:creator>
  <cp:lastModifiedBy>Kyle Wlodarczyk</cp:lastModifiedBy>
  <dcterms:created xsi:type="dcterms:W3CDTF">2019-10-08T13:31:11Z</dcterms:created>
  <dcterms:modified xsi:type="dcterms:W3CDTF">2019-10-08T17:37:35Z</dcterms:modified>
</cp:coreProperties>
</file>