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i/Desktop/"/>
    </mc:Choice>
  </mc:AlternateContent>
  <xr:revisionPtr revIDLastSave="0" documentId="13_ncr:1_{D114646E-8DCA-224B-B574-164820F2B090}" xr6:coauthVersionLast="47" xr6:coauthVersionMax="47" xr10:uidLastSave="{00000000-0000-0000-0000-000000000000}"/>
  <bookViews>
    <workbookView xWindow="9400" yWindow="-19380" windowWidth="27640" windowHeight="16940" xr2:uid="{D5EC01D5-FB6D-5A40-96E8-4E32ED7E33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" i="3" l="1"/>
  <c r="Q7" i="3"/>
  <c r="Q6" i="3"/>
  <c r="Q5" i="3"/>
  <c r="Q4" i="3"/>
  <c r="E13" i="2" l="1"/>
  <c r="AI20" i="3"/>
  <c r="AH20" i="3"/>
  <c r="R20" i="3"/>
  <c r="Q20" i="3"/>
  <c r="AI19" i="3"/>
  <c r="R19" i="3"/>
  <c r="AI18" i="3"/>
  <c r="AH18" i="3"/>
  <c r="R18" i="3"/>
  <c r="Q18" i="3"/>
  <c r="AI17" i="3"/>
  <c r="AH17" i="3"/>
  <c r="R17" i="3"/>
  <c r="Q17" i="3"/>
  <c r="AI16" i="3"/>
  <c r="AH16" i="3"/>
  <c r="R16" i="3"/>
  <c r="Q16" i="3"/>
  <c r="AI15" i="3"/>
  <c r="AH15" i="3"/>
  <c r="R15" i="3"/>
  <c r="AI14" i="3"/>
  <c r="AH14" i="3"/>
  <c r="R14" i="3"/>
  <c r="Q14" i="3"/>
  <c r="AI13" i="3"/>
  <c r="AH13" i="3"/>
  <c r="R13" i="3"/>
  <c r="Q13" i="3"/>
  <c r="AI11" i="3"/>
  <c r="AH11" i="3"/>
  <c r="R11" i="3"/>
  <c r="Q11" i="3"/>
  <c r="AI10" i="3"/>
  <c r="AH10" i="3"/>
  <c r="R10" i="3"/>
  <c r="Q10" i="3"/>
  <c r="AI9" i="3"/>
  <c r="AH9" i="3"/>
  <c r="R9" i="3"/>
  <c r="Q9" i="3"/>
  <c r="AI8" i="3"/>
  <c r="AH8" i="3"/>
  <c r="R8" i="3"/>
  <c r="AI7" i="3"/>
  <c r="AH7" i="3"/>
  <c r="R7" i="3"/>
  <c r="AI6" i="3"/>
  <c r="AH6" i="3"/>
  <c r="R6" i="3"/>
  <c r="AI5" i="3"/>
  <c r="AH5" i="3"/>
  <c r="R5" i="3"/>
  <c r="AI4" i="3"/>
  <c r="AH4" i="3"/>
  <c r="R4" i="3"/>
  <c r="D14" i="2"/>
  <c r="D13" i="2"/>
  <c r="M9" i="2"/>
  <c r="L9" i="2"/>
  <c r="J9" i="2"/>
  <c r="I9" i="2"/>
  <c r="F9" i="2"/>
  <c r="E9" i="2"/>
  <c r="C9" i="2"/>
  <c r="B9" i="2"/>
  <c r="N8" i="2"/>
  <c r="K8" i="2"/>
  <c r="G8" i="2"/>
  <c r="D8" i="2"/>
  <c r="N7" i="2"/>
  <c r="K7" i="2"/>
  <c r="G7" i="2"/>
  <c r="D7" i="2"/>
  <c r="N6" i="2"/>
  <c r="K6" i="2"/>
  <c r="G6" i="2"/>
  <c r="D6" i="2"/>
  <c r="N5" i="2"/>
  <c r="K5" i="2"/>
  <c r="G5" i="2"/>
  <c r="D5" i="2"/>
  <c r="N4" i="2"/>
  <c r="K4" i="2"/>
  <c r="G4" i="2"/>
  <c r="D4" i="2"/>
  <c r="C14" i="1"/>
  <c r="E14" i="1" s="1"/>
  <c r="C13" i="1"/>
  <c r="E13" i="1" s="1"/>
  <c r="M9" i="1"/>
  <c r="L9" i="1"/>
  <c r="J9" i="1"/>
  <c r="K9" i="1" s="1"/>
  <c r="I9" i="1"/>
  <c r="F9" i="1"/>
  <c r="E9" i="1"/>
  <c r="C9" i="1"/>
  <c r="D9" i="1" s="1"/>
  <c r="B9" i="1"/>
  <c r="N8" i="1"/>
  <c r="K8" i="1"/>
  <c r="G8" i="1"/>
  <c r="D8" i="1"/>
  <c r="N7" i="1"/>
  <c r="K7" i="1"/>
  <c r="G7" i="1"/>
  <c r="D7" i="1"/>
  <c r="N6" i="1"/>
  <c r="K6" i="1"/>
  <c r="G6" i="1"/>
  <c r="D6" i="1"/>
  <c r="N5" i="1"/>
  <c r="K5" i="1"/>
  <c r="G5" i="1"/>
  <c r="D5" i="1"/>
  <c r="N4" i="1"/>
  <c r="K4" i="1"/>
  <c r="G4" i="1"/>
  <c r="D4" i="1"/>
  <c r="C23" i="3" l="1"/>
  <c r="B23" i="3"/>
  <c r="B24" i="3"/>
  <c r="C24" i="3"/>
  <c r="N9" i="1"/>
  <c r="B14" i="1"/>
  <c r="D14" i="1" s="1"/>
  <c r="K9" i="2"/>
  <c r="G9" i="2"/>
  <c r="D9" i="2"/>
  <c r="N9" i="2"/>
  <c r="B14" i="2"/>
  <c r="E14" i="2" s="1"/>
  <c r="B13" i="2"/>
  <c r="G9" i="1"/>
  <c r="B13" i="1"/>
  <c r="D13" i="1" s="1"/>
</calcChain>
</file>

<file path=xl/sharedStrings.xml><?xml version="1.0" encoding="utf-8"?>
<sst xmlns="http://schemas.openxmlformats.org/spreadsheetml/2006/main" count="261" uniqueCount="120">
  <si>
    <t>A</t>
  </si>
  <si>
    <t>B</t>
  </si>
  <si>
    <t>textRank</t>
  </si>
  <si>
    <t>Java 8 lambda expression with an abstract class having only one method</t>
  </si>
  <si>
    <t xml:space="preserve"> 1 3</t>
  </si>
  <si>
    <t xml:space="preserve"> 2 3 4 5</t>
  </si>
  <si>
    <t xml:space="preserve"> 3 4 5</t>
  </si>
  <si>
    <t xml:space="preserve"> 1 2 3 4 5 9</t>
  </si>
  <si>
    <t xml:space="preserve"> 1 3 6 7</t>
  </si>
  <si>
    <t xml:space="preserve"> 3 4 7 8</t>
  </si>
  <si>
    <t xml:space="preserve"> 3 4</t>
  </si>
  <si>
    <t>how to get jscrollpanes within a jscrollpane to follow parent is resizing</t>
  </si>
  <si>
    <t xml:space="preserve"> 1 2 3 8</t>
  </si>
  <si>
    <t xml:space="preserve"> 1 8</t>
  </si>
  <si>
    <t xml:space="preserve"> 1 2 4</t>
  </si>
  <si>
    <t xml:space="preserve"> 1 3 5 6 7</t>
  </si>
  <si>
    <t>MySQL &amp; Java - Get id of the last inserted value (JDBC)</t>
  </si>
  <si>
    <t xml:space="preserve"> 1 2</t>
  </si>
  <si>
    <t xml:space="preserve"> 3 6 7 8 9 10</t>
  </si>
  <si>
    <t xml:space="preserve"> 1 2 3 5</t>
  </si>
  <si>
    <t xml:space="preserve"> 1 3 5 7</t>
  </si>
  <si>
    <t xml:space="preserve"> 2 3 8 9</t>
  </si>
  <si>
    <t xml:space="preserve"> 1 2 3 5 7 8</t>
  </si>
  <si>
    <t xml:space="preserve"> 1 3 6 7 8 10</t>
  </si>
  <si>
    <t>I want to test a private method - is there something wrong with my design?</t>
  </si>
  <si>
    <t xml:space="preserve"> 1 2 7 8 9</t>
  </si>
  <si>
    <t xml:space="preserve"> 2 6 8 9</t>
  </si>
  <si>
    <t xml:space="preserve"> 2 6 7 8 9</t>
  </si>
  <si>
    <t xml:space="preserve"> 2 9</t>
  </si>
  <si>
    <t xml:space="preserve"> 2 8</t>
  </si>
  <si>
    <t xml:space="preserve"> 2 8 9</t>
  </si>
  <si>
    <t xml:space="preserve"> 2 3</t>
  </si>
  <si>
    <t>Computing the MD5 hash of a string in scala</t>
  </si>
  <si>
    <t xml:space="preserve"> 4 6</t>
  </si>
  <si>
    <t xml:space="preserve"> 6 9</t>
  </si>
  <si>
    <t xml:space="preserve"> 4 6 8</t>
  </si>
  <si>
    <t xml:space="preserve"> 4 6 7 8</t>
  </si>
  <si>
    <t xml:space="preserve"> </t>
  </si>
  <si>
    <t xml:space="preserve"> 6 7 9</t>
  </si>
  <si>
    <t>Splitting string on multiple spaces in java</t>
  </si>
  <si>
    <t xml:space="preserve"> 1 2 3 4 5 6 7 8 9 10</t>
  </si>
  <si>
    <t xml:space="preserve"> 1 3 4 6 9</t>
  </si>
  <si>
    <t xml:space="preserve"> 1 2 3 4 6 8 9</t>
  </si>
  <si>
    <t xml:space="preserve"> 1 5 6</t>
  </si>
  <si>
    <t xml:space="preserve"> 1 5 9</t>
  </si>
  <si>
    <t xml:space="preserve"> 1 2 3 9</t>
  </si>
  <si>
    <t xml:space="preserve"> 1 5</t>
  </si>
  <si>
    <t xml:space="preserve"> 1 2 3 4 5</t>
  </si>
  <si>
    <t xml:space="preserve"> 1 2 3 7 8 9</t>
  </si>
  <si>
    <t>How do I test local inner class methods in java?</t>
  </si>
  <si>
    <t xml:space="preserve"> 1 3 4 6 7 9</t>
  </si>
  <si>
    <t xml:space="preserve"> 4 7</t>
  </si>
  <si>
    <t xml:space="preserve"> 2 4 7</t>
  </si>
  <si>
    <t xml:space="preserve"> 1 4</t>
  </si>
  <si>
    <t>Volatile Vs Atomic</t>
  </si>
  <si>
    <t xml:space="preserve"> 1 2 7</t>
  </si>
  <si>
    <t xml:space="preserve"> 1 4 5 6 7</t>
  </si>
  <si>
    <t xml:space="preserve"> 1 7</t>
  </si>
  <si>
    <t xml:space="preserve"> 1 2 3 7</t>
  </si>
  <si>
    <t>why the methods in object class are protected</t>
  </si>
  <si>
    <t xml:space="preserve"> 1 3 7</t>
  </si>
  <si>
    <t xml:space="preserve"> 1 3 4 6 7 10</t>
  </si>
  <si>
    <t>Sleep function in android program</t>
  </si>
  <si>
    <t xml:space="preserve"> 2 3 4</t>
  </si>
  <si>
    <t xml:space="preserve"> 3 6 8 9</t>
  </si>
  <si>
    <t xml:space="preserve"> 1 2 3 5 8</t>
  </si>
  <si>
    <t xml:space="preserve"> 1 2 6 8 9</t>
  </si>
  <si>
    <t xml:space="preserve"> 1 2 3 5 8 9</t>
  </si>
  <si>
    <t xml:space="preserve"> 1 3 4 5 10</t>
  </si>
  <si>
    <t xml:space="preserve"> 1 5 6 8 9</t>
  </si>
  <si>
    <t>Read special characters in java with BufferedReader</t>
  </si>
  <si>
    <t xml:space="preserve"> 1 2 3</t>
  </si>
  <si>
    <t xml:space="preserve"> 2 5</t>
  </si>
  <si>
    <t xml:space="preserve"> 1 2 3 4 7</t>
  </si>
  <si>
    <t xml:space="preserve"> 2 5 7 9</t>
  </si>
  <si>
    <t xml:space="preserve"> 2 5 7</t>
  </si>
  <si>
    <t xml:space="preserve"> 5 7</t>
  </si>
  <si>
    <t>Difference between &lt;plugins&gt; and &lt;pluginManagement&gt; tag in Maven `pom.xml`</t>
  </si>
  <si>
    <t>Java- Convert treeSet to List</t>
  </si>
  <si>
    <t xml:space="preserve"> 4 5</t>
  </si>
  <si>
    <t xml:space="preserve"> 4 5 7</t>
  </si>
  <si>
    <t xml:space="preserve"> 1 2 4 5 7</t>
  </si>
  <si>
    <t>Get yesterday's date using Date</t>
  </si>
  <si>
    <t xml:space="preserve"> 3 5 8</t>
  </si>
  <si>
    <t xml:space="preserve"> 2 5 8</t>
  </si>
  <si>
    <t xml:space="preserve"> 2 3 5 8</t>
  </si>
  <si>
    <t xml:space="preserve"> 2 3 6 8 9</t>
  </si>
  <si>
    <t>how can i in a jsp page get maven project version number</t>
  </si>
  <si>
    <t xml:space="preserve"> 2 4</t>
  </si>
  <si>
    <t xml:space="preserve"> 1 2 4 6</t>
  </si>
  <si>
    <t xml:space="preserve"> 2 3 8</t>
  </si>
  <si>
    <t>Java: synchronize on String object</t>
  </si>
  <si>
    <t xml:space="preserve"> 1 2 5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</si>
  <si>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</si>
  <si>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</si>
  <si>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</si>
  <si>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</si>
  <si>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</si>
  <si>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</si>
  <si>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</si>
  <si>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</si>
  <si>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</si>
  <si>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</si>
  <si>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KGXQR</t>
  </si>
  <si>
    <t>avg-time</t>
  </si>
  <si>
    <t>acc</t>
  </si>
  <si>
    <t>avg-unit-time</t>
  </si>
  <si>
    <t>time</t>
  </si>
  <si>
    <t>acc-num</t>
  </si>
  <si>
    <t>unit-time</t>
  </si>
  <si>
    <t>total-time</t>
  </si>
  <si>
    <t>total-unit-time</t>
  </si>
  <si>
    <t>acc-answer</t>
  </si>
  <si>
    <t>total-answer</t>
  </si>
  <si>
    <t>avg-acc</t>
  </si>
  <si>
    <t>acc-time</t>
  </si>
  <si>
    <t>avg</t>
  </si>
  <si>
    <t>answer</t>
  </si>
  <si>
    <t>is_acc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</si>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</sst>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Microsoft YaHei"/>
      <family val="2"/>
      <charset val="134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5776-305F-344C-841B-14E1AAB3BD64}">
  <dimension ref="A1:N14"/>
  <sheetViews>
    <sheetView tabSelected="1" zoomScale="99" workbookViewId="0">
      <selection activeCell="G11" sqref="G11"/>
    </sheetView>
  </sheetViews>
  <sheetFormatPr baseColWidth="10" defaultColWidth="15.83203125" defaultRowHeight="30" customHeight="1" x14ac:dyDescent="0.2"/>
  <cols>
    <col min="1" max="16384" width="15.83203125" style="1"/>
  </cols>
  <sheetData>
    <row r="1" spans="1:14" ht="30" customHeight="1" x14ac:dyDescent="0.2">
      <c r="B1" s="8" t="s">
        <v>0</v>
      </c>
      <c r="C1" s="8"/>
      <c r="D1" s="8"/>
      <c r="E1" s="8"/>
      <c r="F1" s="8"/>
      <c r="G1" s="8"/>
      <c r="I1" s="8" t="s">
        <v>1</v>
      </c>
      <c r="J1" s="8"/>
      <c r="K1" s="8"/>
      <c r="L1" s="8"/>
      <c r="M1" s="8"/>
      <c r="N1" s="8"/>
    </row>
    <row r="2" spans="1:14" ht="30" customHeight="1" x14ac:dyDescent="0.2">
      <c r="B2" s="1" t="s">
        <v>108</v>
      </c>
      <c r="C2" s="1" t="s">
        <v>107</v>
      </c>
      <c r="D2" s="1" t="s">
        <v>104</v>
      </c>
      <c r="E2" s="1" t="s">
        <v>108</v>
      </c>
      <c r="F2" s="1" t="s">
        <v>107</v>
      </c>
      <c r="G2" s="1" t="s">
        <v>104</v>
      </c>
      <c r="I2" s="2" t="s">
        <v>108</v>
      </c>
      <c r="J2" s="2" t="s">
        <v>107</v>
      </c>
      <c r="K2" s="2" t="s">
        <v>104</v>
      </c>
      <c r="L2" s="2" t="s">
        <v>108</v>
      </c>
      <c r="M2" s="2" t="s">
        <v>107</v>
      </c>
      <c r="N2" s="2" t="s">
        <v>104</v>
      </c>
    </row>
    <row r="3" spans="1:14" ht="30" customHeight="1" x14ac:dyDescent="0.2">
      <c r="B3" s="8" t="s">
        <v>103</v>
      </c>
      <c r="C3" s="8"/>
      <c r="D3" s="8"/>
      <c r="E3" s="8" t="s">
        <v>2</v>
      </c>
      <c r="F3" s="8"/>
      <c r="G3" s="8"/>
      <c r="I3" s="8" t="s">
        <v>2</v>
      </c>
      <c r="J3" s="8"/>
      <c r="K3" s="8"/>
      <c r="L3" s="8" t="s">
        <v>103</v>
      </c>
      <c r="M3" s="8"/>
      <c r="N3" s="8"/>
    </row>
    <row r="4" spans="1:14" ht="30" customHeight="1" x14ac:dyDescent="0.2">
      <c r="A4" s="1" t="s">
        <v>93</v>
      </c>
      <c r="B4" s="2">
        <v>4</v>
      </c>
      <c r="C4" s="2">
        <v>203</v>
      </c>
      <c r="D4" s="2">
        <f>C4/B4</f>
        <v>50.75</v>
      </c>
      <c r="E4" s="2">
        <v>3</v>
      </c>
      <c r="F4" s="2">
        <v>573</v>
      </c>
      <c r="G4" s="2">
        <f>F4/E4</f>
        <v>191</v>
      </c>
      <c r="H4" s="2" t="s">
        <v>98</v>
      </c>
      <c r="I4" s="2">
        <v>6</v>
      </c>
      <c r="J4" s="2">
        <v>752</v>
      </c>
      <c r="K4" s="2">
        <f t="shared" ref="K4:K9" si="0">J4/I4</f>
        <v>125.33333333333333</v>
      </c>
      <c r="L4" s="1">
        <v>7</v>
      </c>
      <c r="M4" s="1">
        <v>968</v>
      </c>
      <c r="N4" s="1">
        <f t="shared" ref="N4:N9" si="1">M4/L4</f>
        <v>138.28571428571428</v>
      </c>
    </row>
    <row r="5" spans="1:14" ht="30" customHeight="1" x14ac:dyDescent="0.2">
      <c r="A5" s="1" t="s">
        <v>94</v>
      </c>
      <c r="B5" s="2">
        <v>7</v>
      </c>
      <c r="C5" s="2">
        <v>735</v>
      </c>
      <c r="D5" s="2">
        <f>C5/B5</f>
        <v>105</v>
      </c>
      <c r="E5" s="2">
        <v>5</v>
      </c>
      <c r="F5" s="2">
        <v>273</v>
      </c>
      <c r="G5" s="2">
        <f>F5/E5</f>
        <v>54.6</v>
      </c>
      <c r="H5" s="2" t="s">
        <v>99</v>
      </c>
      <c r="I5" s="2">
        <v>7</v>
      </c>
      <c r="J5" s="2">
        <v>1380</v>
      </c>
      <c r="K5" s="2">
        <f t="shared" si="0"/>
        <v>197.14285714285714</v>
      </c>
      <c r="L5" s="1">
        <v>7</v>
      </c>
      <c r="M5" s="1">
        <v>1620</v>
      </c>
      <c r="N5" s="1">
        <f t="shared" si="1"/>
        <v>231.42857142857142</v>
      </c>
    </row>
    <row r="6" spans="1:14" ht="30" customHeight="1" x14ac:dyDescent="0.2">
      <c r="A6" s="1" t="s">
        <v>95</v>
      </c>
      <c r="B6" s="2">
        <v>8</v>
      </c>
      <c r="C6" s="2">
        <v>1650</v>
      </c>
      <c r="D6" s="2">
        <f>C6/B6</f>
        <v>206.25</v>
      </c>
      <c r="E6" s="2">
        <v>6</v>
      </c>
      <c r="F6" s="2">
        <v>1100</v>
      </c>
      <c r="G6" s="2">
        <f>F6/E6</f>
        <v>183.33333333333334</v>
      </c>
      <c r="H6" s="2" t="s">
        <v>100</v>
      </c>
      <c r="I6" s="2">
        <v>4</v>
      </c>
      <c r="J6" s="2">
        <v>391</v>
      </c>
      <c r="K6" s="2">
        <f t="shared" si="0"/>
        <v>97.75</v>
      </c>
      <c r="L6" s="1">
        <v>4</v>
      </c>
      <c r="M6" s="1">
        <v>373</v>
      </c>
      <c r="N6" s="1">
        <f t="shared" si="1"/>
        <v>93.25</v>
      </c>
    </row>
    <row r="7" spans="1:14" ht="30" customHeight="1" x14ac:dyDescent="0.2">
      <c r="A7" s="1" t="s">
        <v>96</v>
      </c>
      <c r="B7" s="2">
        <v>7</v>
      </c>
      <c r="C7" s="2">
        <v>1700</v>
      </c>
      <c r="D7" s="2">
        <f>C7/B7</f>
        <v>242.85714285714286</v>
      </c>
      <c r="E7" s="2">
        <v>6</v>
      </c>
      <c r="F7" s="2">
        <v>1230</v>
      </c>
      <c r="G7" s="2">
        <f>F7/E7</f>
        <v>205</v>
      </c>
      <c r="H7" s="2" t="s">
        <v>101</v>
      </c>
      <c r="I7" s="2">
        <v>7</v>
      </c>
      <c r="J7" s="2">
        <v>1306</v>
      </c>
      <c r="K7" s="2">
        <f t="shared" si="0"/>
        <v>186.57142857142858</v>
      </c>
      <c r="L7" s="1">
        <v>6</v>
      </c>
      <c r="M7" s="1">
        <v>961</v>
      </c>
      <c r="N7" s="1">
        <f t="shared" si="1"/>
        <v>160.16666666666666</v>
      </c>
    </row>
    <row r="8" spans="1:14" ht="30" customHeight="1" x14ac:dyDescent="0.2">
      <c r="A8" s="1" t="s">
        <v>97</v>
      </c>
      <c r="B8" s="2">
        <v>5</v>
      </c>
      <c r="C8" s="2">
        <v>945</v>
      </c>
      <c r="D8" s="2">
        <f>C8/B8</f>
        <v>189</v>
      </c>
      <c r="E8" s="2">
        <v>3</v>
      </c>
      <c r="F8" s="2">
        <v>427</v>
      </c>
      <c r="G8" s="2">
        <f>F8/E8</f>
        <v>142.33333333333334</v>
      </c>
      <c r="H8" s="2" t="s">
        <v>102</v>
      </c>
      <c r="I8" s="2">
        <v>5</v>
      </c>
      <c r="J8" s="1">
        <v>1746</v>
      </c>
      <c r="K8" s="2">
        <f t="shared" si="0"/>
        <v>349.2</v>
      </c>
      <c r="L8" s="1">
        <v>4</v>
      </c>
      <c r="M8" s="1">
        <v>792</v>
      </c>
      <c r="N8" s="1">
        <f t="shared" si="1"/>
        <v>198</v>
      </c>
    </row>
    <row r="9" spans="1:14" ht="30" customHeight="1" x14ac:dyDescent="0.2">
      <c r="B9" s="1">
        <f>SUM(B4,B5,B6,B7,B8)</f>
        <v>31</v>
      </c>
      <c r="C9" s="1">
        <f>SUM(C4,C5,C6,C7,C8)</f>
        <v>5233</v>
      </c>
      <c r="D9" s="2">
        <f>C9/B9</f>
        <v>168.80645161290323</v>
      </c>
      <c r="E9" s="1">
        <f>SUM(E4,E5,E6,E7,E8)</f>
        <v>23</v>
      </c>
      <c r="F9" s="1">
        <f>SUM(F4,F5,F6,F7,F8)</f>
        <v>3603</v>
      </c>
      <c r="G9" s="2">
        <f>F9/E9</f>
        <v>156.65217391304347</v>
      </c>
      <c r="H9" s="2"/>
      <c r="I9" s="1">
        <f>SUM(I4,I5,I6,I7,I8)</f>
        <v>29</v>
      </c>
      <c r="J9" s="1">
        <f>SUM(J4,J5,J6,J7,J8)</f>
        <v>5575</v>
      </c>
      <c r="K9" s="2">
        <f t="shared" si="0"/>
        <v>192.24137931034483</v>
      </c>
      <c r="L9" s="1">
        <f>SUM(L4,L5,L6,L7,L8)</f>
        <v>28</v>
      </c>
      <c r="M9" s="1">
        <f>SUM(M4,M5,M6,M7,M8)</f>
        <v>4714</v>
      </c>
      <c r="N9" s="1">
        <f t="shared" si="1"/>
        <v>168.35714285714286</v>
      </c>
    </row>
    <row r="12" spans="1:14" s="10" customFormat="1" ht="30" customHeight="1" x14ac:dyDescent="0.2">
      <c r="B12" s="10" t="s">
        <v>110</v>
      </c>
      <c r="C12" s="10" t="s">
        <v>108</v>
      </c>
      <c r="D12" s="10" t="s">
        <v>104</v>
      </c>
      <c r="E12" s="10" t="s">
        <v>105</v>
      </c>
    </row>
    <row r="13" spans="1:14" ht="30" customHeight="1" x14ac:dyDescent="0.2">
      <c r="A13" s="1" t="s">
        <v>103</v>
      </c>
      <c r="B13" s="1">
        <f>SUM(C9,M9)</f>
        <v>9947</v>
      </c>
      <c r="C13" s="1">
        <f>SUM(B4,B5:B6,B7:B8,L4,L5:L6,L7:L8)</f>
        <v>59</v>
      </c>
      <c r="D13" s="1">
        <f>B13/C13</f>
        <v>168.59322033898306</v>
      </c>
      <c r="E13" s="1">
        <f>C13/80</f>
        <v>0.73750000000000004</v>
      </c>
    </row>
    <row r="14" spans="1:14" ht="30" customHeight="1" x14ac:dyDescent="0.2">
      <c r="A14" s="1" t="s">
        <v>2</v>
      </c>
      <c r="B14" s="1">
        <f>SUM(F9,J9)</f>
        <v>9178</v>
      </c>
      <c r="C14" s="1">
        <f>SUM(E4,E5:E6,E7:E8,I4,I5:I6,I7:I8)</f>
        <v>52</v>
      </c>
      <c r="D14" s="1">
        <f>B14/C14</f>
        <v>176.5</v>
      </c>
      <c r="E14" s="1">
        <f>C14/80</f>
        <v>0.65</v>
      </c>
    </row>
  </sheetData>
  <mergeCells count="6">
    <mergeCell ref="B1:G1"/>
    <mergeCell ref="I1:N1"/>
    <mergeCell ref="B3:D3"/>
    <mergeCell ref="E3:G3"/>
    <mergeCell ref="I3:K3"/>
    <mergeCell ref="L3:N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E432-0084-034A-8E79-304236E04ABE}">
  <dimension ref="A1:N14"/>
  <sheetViews>
    <sheetView workbookViewId="0">
      <selection activeCell="J11" sqref="J11"/>
    </sheetView>
  </sheetViews>
  <sheetFormatPr baseColWidth="10" defaultColWidth="15.83203125" defaultRowHeight="30" customHeight="1" x14ac:dyDescent="0.2"/>
  <cols>
    <col min="1" max="16384" width="15.83203125" style="1"/>
  </cols>
  <sheetData>
    <row r="1" spans="1:14" ht="30" customHeight="1" x14ac:dyDescent="0.2">
      <c r="B1" s="8" t="s">
        <v>0</v>
      </c>
      <c r="C1" s="8"/>
      <c r="D1" s="8"/>
      <c r="E1" s="8"/>
      <c r="F1" s="8"/>
      <c r="G1" s="8"/>
      <c r="I1" s="8" t="s">
        <v>1</v>
      </c>
      <c r="J1" s="8"/>
      <c r="K1" s="8"/>
      <c r="L1" s="8"/>
      <c r="M1" s="8"/>
      <c r="N1" s="8"/>
    </row>
    <row r="2" spans="1:14" ht="30" customHeight="1" x14ac:dyDescent="0.2">
      <c r="B2" s="2" t="s">
        <v>108</v>
      </c>
      <c r="C2" s="2" t="s">
        <v>109</v>
      </c>
      <c r="D2" s="2" t="s">
        <v>106</v>
      </c>
      <c r="E2" s="2" t="s">
        <v>108</v>
      </c>
      <c r="F2" s="2" t="s">
        <v>109</v>
      </c>
      <c r="G2" s="2" t="s">
        <v>106</v>
      </c>
      <c r="I2" s="2" t="s">
        <v>108</v>
      </c>
      <c r="J2" s="2" t="s">
        <v>109</v>
      </c>
      <c r="K2" s="2" t="s">
        <v>106</v>
      </c>
      <c r="L2" s="2" t="s">
        <v>108</v>
      </c>
      <c r="M2" s="2" t="s">
        <v>109</v>
      </c>
      <c r="N2" s="2" t="s">
        <v>106</v>
      </c>
    </row>
    <row r="3" spans="1:14" ht="30" customHeight="1" x14ac:dyDescent="0.2">
      <c r="B3" s="8" t="s">
        <v>103</v>
      </c>
      <c r="C3" s="8"/>
      <c r="D3" s="8"/>
      <c r="E3" s="8" t="s">
        <v>2</v>
      </c>
      <c r="F3" s="8"/>
      <c r="G3" s="8"/>
      <c r="I3" s="8" t="s">
        <v>2</v>
      </c>
      <c r="J3" s="8"/>
      <c r="K3" s="8"/>
      <c r="L3" s="8" t="s">
        <v>103</v>
      </c>
      <c r="M3" s="8"/>
      <c r="N3" s="8"/>
    </row>
    <row r="4" spans="1:14" ht="30" customHeight="1" x14ac:dyDescent="0.2">
      <c r="A4" s="1" t="s">
        <v>93</v>
      </c>
      <c r="B4" s="2">
        <v>4</v>
      </c>
      <c r="C4" s="2">
        <v>140</v>
      </c>
      <c r="D4" s="2">
        <f t="shared" ref="D4:D9" si="0">C4/B4</f>
        <v>35</v>
      </c>
      <c r="E4" s="2">
        <v>3</v>
      </c>
      <c r="F4" s="2">
        <v>209.5</v>
      </c>
      <c r="G4" s="2">
        <f t="shared" ref="G4:G9" si="1">F4/E4</f>
        <v>69.833333333333329</v>
      </c>
      <c r="H4" s="2" t="s">
        <v>98</v>
      </c>
      <c r="I4" s="2">
        <v>6</v>
      </c>
      <c r="J4" s="2">
        <v>435.916666666666</v>
      </c>
      <c r="K4" s="2">
        <f t="shared" ref="K4:K9" si="2">J4/I4</f>
        <v>72.652777777777672</v>
      </c>
      <c r="L4" s="1">
        <v>7</v>
      </c>
      <c r="M4" s="1">
        <v>543.75</v>
      </c>
      <c r="N4" s="1">
        <f t="shared" ref="N4:N9" si="3">M4/L4</f>
        <v>77.678571428571431</v>
      </c>
    </row>
    <row r="5" spans="1:14" ht="30" customHeight="1" x14ac:dyDescent="0.2">
      <c r="A5" s="1" t="s">
        <v>94</v>
      </c>
      <c r="B5" s="2">
        <v>7</v>
      </c>
      <c r="C5" s="2">
        <v>189.56666666666601</v>
      </c>
      <c r="D5" s="2">
        <f t="shared" si="0"/>
        <v>27.080952380952287</v>
      </c>
      <c r="E5" s="2">
        <v>5</v>
      </c>
      <c r="F5" s="2">
        <v>107.5</v>
      </c>
      <c r="G5" s="2">
        <f t="shared" si="1"/>
        <v>21.5</v>
      </c>
      <c r="H5" s="2" t="s">
        <v>99</v>
      </c>
      <c r="I5" s="2">
        <v>7</v>
      </c>
      <c r="J5" s="2">
        <v>406</v>
      </c>
      <c r="K5" s="2">
        <f t="shared" si="2"/>
        <v>58</v>
      </c>
      <c r="L5" s="1">
        <v>7</v>
      </c>
      <c r="M5" s="1">
        <v>670</v>
      </c>
      <c r="N5" s="1">
        <f t="shared" si="3"/>
        <v>95.714285714285708</v>
      </c>
    </row>
    <row r="6" spans="1:14" ht="30" customHeight="1" x14ac:dyDescent="0.2">
      <c r="A6" s="1" t="s">
        <v>95</v>
      </c>
      <c r="B6" s="2">
        <v>8</v>
      </c>
      <c r="C6" s="2">
        <v>583.5</v>
      </c>
      <c r="D6" s="2">
        <f t="shared" si="0"/>
        <v>72.9375</v>
      </c>
      <c r="E6" s="2">
        <v>6</v>
      </c>
      <c r="F6" s="2">
        <v>702.33333333333303</v>
      </c>
      <c r="G6" s="2">
        <f t="shared" si="1"/>
        <v>117.0555555555555</v>
      </c>
      <c r="H6" s="2" t="s">
        <v>100</v>
      </c>
      <c r="I6" s="2">
        <v>4</v>
      </c>
      <c r="J6" s="2">
        <v>170.8</v>
      </c>
      <c r="K6" s="2">
        <f t="shared" si="2"/>
        <v>42.7</v>
      </c>
      <c r="L6" s="1">
        <v>4</v>
      </c>
      <c r="M6" s="1">
        <v>128.25</v>
      </c>
      <c r="N6" s="1">
        <f t="shared" si="3"/>
        <v>32.0625</v>
      </c>
    </row>
    <row r="7" spans="1:14" ht="30" customHeight="1" x14ac:dyDescent="0.2">
      <c r="A7" s="1" t="s">
        <v>96</v>
      </c>
      <c r="B7" s="2">
        <v>7</v>
      </c>
      <c r="C7" s="2">
        <v>485.71428571428498</v>
      </c>
      <c r="D7" s="2">
        <f t="shared" si="0"/>
        <v>69.387755102040714</v>
      </c>
      <c r="E7" s="2">
        <v>6</v>
      </c>
      <c r="F7" s="2">
        <v>527.66666666666595</v>
      </c>
      <c r="G7" s="2">
        <f t="shared" si="1"/>
        <v>87.944444444444329</v>
      </c>
      <c r="H7" s="2" t="s">
        <v>101</v>
      </c>
      <c r="I7" s="2">
        <v>7</v>
      </c>
      <c r="J7" s="2">
        <v>574.75</v>
      </c>
      <c r="K7" s="2">
        <f t="shared" si="2"/>
        <v>82.107142857142861</v>
      </c>
      <c r="L7" s="1">
        <v>6</v>
      </c>
      <c r="M7" s="1">
        <v>385.666666666666</v>
      </c>
      <c r="N7" s="1">
        <f t="shared" si="3"/>
        <v>64.277777777777672</v>
      </c>
    </row>
    <row r="8" spans="1:14" ht="30" customHeight="1" x14ac:dyDescent="0.2">
      <c r="A8" s="1" t="s">
        <v>97</v>
      </c>
      <c r="B8" s="2">
        <v>5</v>
      </c>
      <c r="C8" s="2">
        <v>589.5</v>
      </c>
      <c r="D8" s="2">
        <f t="shared" si="0"/>
        <v>117.9</v>
      </c>
      <c r="E8" s="2">
        <v>3</v>
      </c>
      <c r="F8" s="2">
        <v>264.5</v>
      </c>
      <c r="G8" s="2">
        <f t="shared" si="1"/>
        <v>88.166666666666671</v>
      </c>
      <c r="H8" s="2" t="s">
        <v>102</v>
      </c>
      <c r="I8" s="2">
        <v>5</v>
      </c>
      <c r="J8" s="1">
        <v>892</v>
      </c>
      <c r="K8" s="2">
        <f t="shared" si="2"/>
        <v>178.4</v>
      </c>
      <c r="L8" s="1">
        <v>4</v>
      </c>
      <c r="M8" s="1">
        <v>540.66666666666595</v>
      </c>
      <c r="N8" s="1">
        <f t="shared" si="3"/>
        <v>135.16666666666649</v>
      </c>
    </row>
    <row r="9" spans="1:14" ht="30" customHeight="1" x14ac:dyDescent="0.2">
      <c r="B9" s="1">
        <f>SUM(B4,B5,B6,B7,B8)</f>
        <v>31</v>
      </c>
      <c r="C9" s="1">
        <f>SUM(C4,C5,C6,C7,C8)</f>
        <v>1988.280952380951</v>
      </c>
      <c r="D9" s="2">
        <f t="shared" si="0"/>
        <v>64.13809523809519</v>
      </c>
      <c r="E9" s="1">
        <f>SUM(E4,E5,E6,E7,E8)</f>
        <v>23</v>
      </c>
      <c r="F9" s="1">
        <f>SUM(F4,F5,F6,F7,F8)</f>
        <v>1811.4999999999991</v>
      </c>
      <c r="G9" s="2">
        <f t="shared" si="1"/>
        <v>78.760869565217348</v>
      </c>
      <c r="H9" s="2"/>
      <c r="I9" s="1">
        <f>SUM(I4,I5,I6,I7,I8)</f>
        <v>29</v>
      </c>
      <c r="J9" s="1">
        <f>SUM(J4,J5,J6,J7,J8)</f>
        <v>2479.4666666666662</v>
      </c>
      <c r="K9" s="2">
        <f t="shared" si="2"/>
        <v>85.498850574712634</v>
      </c>
      <c r="L9" s="1">
        <f>SUM(L4,L5,L6,L7,L8)</f>
        <v>28</v>
      </c>
      <c r="M9" s="1">
        <f>SUM(M4,M5,M6,M7,M8)</f>
        <v>2268.3333333333321</v>
      </c>
      <c r="N9" s="1">
        <f t="shared" si="3"/>
        <v>81.011904761904717</v>
      </c>
    </row>
    <row r="12" spans="1:14" s="10" customFormat="1" ht="30" customHeight="1" x14ac:dyDescent="0.2">
      <c r="B12" s="11" t="s">
        <v>111</v>
      </c>
      <c r="C12" s="11"/>
      <c r="D12" s="10" t="s">
        <v>108</v>
      </c>
      <c r="E12" s="11" t="s">
        <v>106</v>
      </c>
      <c r="F12" s="11"/>
      <c r="G12" s="10" t="s">
        <v>112</v>
      </c>
      <c r="H12" s="10" t="s">
        <v>113</v>
      </c>
    </row>
    <row r="13" spans="1:14" ht="30" customHeight="1" x14ac:dyDescent="0.2">
      <c r="A13" s="1" t="s">
        <v>103</v>
      </c>
      <c r="B13" s="8">
        <f>SUM(C9,M9)</f>
        <v>4256.6142857142831</v>
      </c>
      <c r="C13" s="8"/>
      <c r="D13" s="1">
        <f>SUM(B4,B5,B6,B7:B8,L4,L5:L6,L7:L8)</f>
        <v>59</v>
      </c>
      <c r="E13" s="8">
        <f>B13/D13</f>
        <v>72.146004842614971</v>
      </c>
      <c r="F13" s="8"/>
      <c r="G13" s="1">
        <v>182</v>
      </c>
      <c r="H13" s="1">
        <v>236</v>
      </c>
    </row>
    <row r="14" spans="1:14" ht="30" customHeight="1" x14ac:dyDescent="0.2">
      <c r="A14" s="1" t="s">
        <v>2</v>
      </c>
      <c r="B14" s="8">
        <f>SUM(F9,J9)</f>
        <v>4290.9666666666653</v>
      </c>
      <c r="C14" s="8"/>
      <c r="D14" s="1">
        <f>SUM(I4,I5:I6,I7:I8,E4,E5:E6,E7:E8)</f>
        <v>52</v>
      </c>
      <c r="E14" s="8">
        <f>B14/D14</f>
        <v>82.518589743589715</v>
      </c>
      <c r="F14" s="8"/>
      <c r="G14" s="1">
        <v>150</v>
      </c>
      <c r="H14" s="1">
        <v>207</v>
      </c>
    </row>
  </sheetData>
  <mergeCells count="12">
    <mergeCell ref="E12:F12"/>
    <mergeCell ref="E13:F13"/>
    <mergeCell ref="E14:F14"/>
    <mergeCell ref="B12:C12"/>
    <mergeCell ref="B13:C13"/>
    <mergeCell ref="B14:C14"/>
    <mergeCell ref="B1:G1"/>
    <mergeCell ref="I1:N1"/>
    <mergeCell ref="B3:D3"/>
    <mergeCell ref="E3:G3"/>
    <mergeCell ref="I3:K3"/>
    <mergeCell ref="L3:N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61E1-7088-0B48-9421-88BFE8186D57}">
  <dimension ref="A1:AI24"/>
  <sheetViews>
    <sheetView zoomScale="75" zoomScaleNormal="87" workbookViewId="0">
      <selection activeCell="E22" sqref="E22"/>
    </sheetView>
  </sheetViews>
  <sheetFormatPr baseColWidth="10" defaultColWidth="14.83203125" defaultRowHeight="30" customHeight="1" x14ac:dyDescent="0.2"/>
  <cols>
    <col min="1" max="1" width="30.5" style="4" customWidth="1"/>
    <col min="2" max="16384" width="14.83203125" style="4"/>
  </cols>
  <sheetData>
    <row r="1" spans="1:35" ht="30" customHeight="1" x14ac:dyDescent="0.2">
      <c r="B1" s="4" t="s">
        <v>107</v>
      </c>
      <c r="C1" s="4" t="s">
        <v>117</v>
      </c>
      <c r="D1" s="4" t="s">
        <v>118</v>
      </c>
      <c r="E1" s="4" t="s">
        <v>107</v>
      </c>
      <c r="F1" s="4" t="s">
        <v>117</v>
      </c>
      <c r="G1" s="4" t="s">
        <v>118</v>
      </c>
      <c r="H1" s="4" t="s">
        <v>107</v>
      </c>
      <c r="I1" s="4" t="s">
        <v>117</v>
      </c>
      <c r="J1" s="4" t="s">
        <v>118</v>
      </c>
      <c r="K1" s="4" t="s">
        <v>107</v>
      </c>
      <c r="L1" s="4" t="s">
        <v>117</v>
      </c>
      <c r="M1" s="4" t="s">
        <v>118</v>
      </c>
      <c r="N1" s="4" t="s">
        <v>107</v>
      </c>
      <c r="O1" s="4" t="s">
        <v>117</v>
      </c>
      <c r="P1" s="4" t="s">
        <v>118</v>
      </c>
      <c r="Q1" s="9" t="s">
        <v>104</v>
      </c>
      <c r="R1" s="9" t="s">
        <v>105</v>
      </c>
      <c r="S1" s="4" t="s">
        <v>107</v>
      </c>
      <c r="T1" s="4" t="s">
        <v>117</v>
      </c>
      <c r="U1" s="4" t="s">
        <v>118</v>
      </c>
      <c r="V1" s="4" t="s">
        <v>107</v>
      </c>
      <c r="W1" s="4" t="s">
        <v>117</v>
      </c>
      <c r="X1" s="4" t="s">
        <v>118</v>
      </c>
      <c r="Y1" s="4" t="s">
        <v>107</v>
      </c>
      <c r="Z1" s="4" t="s">
        <v>117</v>
      </c>
      <c r="AA1" s="4" t="s">
        <v>118</v>
      </c>
      <c r="AB1" s="4" t="s">
        <v>107</v>
      </c>
      <c r="AC1" s="4" t="s">
        <v>117</v>
      </c>
      <c r="AD1" s="4" t="s">
        <v>118</v>
      </c>
      <c r="AE1" s="4" t="s">
        <v>107</v>
      </c>
      <c r="AF1" s="4" t="s">
        <v>117</v>
      </c>
      <c r="AG1" s="4" t="s">
        <v>118</v>
      </c>
      <c r="AH1" s="9" t="s">
        <v>115</v>
      </c>
      <c r="AI1" s="9" t="s">
        <v>116</v>
      </c>
    </row>
    <row r="2" spans="1:35" ht="30" customHeight="1" x14ac:dyDescent="0.2">
      <c r="B2" s="9" t="s">
        <v>93</v>
      </c>
      <c r="C2" s="9"/>
      <c r="D2" s="9"/>
      <c r="E2" s="9" t="s">
        <v>94</v>
      </c>
      <c r="F2" s="9"/>
      <c r="G2" s="9"/>
      <c r="H2" s="9" t="s">
        <v>95</v>
      </c>
      <c r="I2" s="9"/>
      <c r="J2" s="9"/>
      <c r="K2" s="9" t="s">
        <v>96</v>
      </c>
      <c r="L2" s="9"/>
      <c r="M2" s="9"/>
      <c r="N2" s="9" t="s">
        <v>97</v>
      </c>
      <c r="O2" s="9"/>
      <c r="P2" s="9"/>
      <c r="Q2" s="9"/>
      <c r="R2" s="9"/>
      <c r="S2" s="9" t="s">
        <v>98</v>
      </c>
      <c r="T2" s="9"/>
      <c r="U2" s="9"/>
      <c r="V2" s="9" t="s">
        <v>99</v>
      </c>
      <c r="W2" s="9"/>
      <c r="X2" s="9"/>
      <c r="Y2" s="9" t="s">
        <v>100</v>
      </c>
      <c r="Z2" s="9"/>
      <c r="AA2" s="9"/>
      <c r="AB2" s="9" t="s">
        <v>101</v>
      </c>
      <c r="AC2" s="9"/>
      <c r="AD2" s="9"/>
      <c r="AE2" s="9" t="s">
        <v>102</v>
      </c>
      <c r="AF2" s="9"/>
      <c r="AG2" s="9"/>
      <c r="AH2" s="9"/>
      <c r="AI2" s="9"/>
    </row>
    <row r="3" spans="1:35" ht="30" customHeight="1" x14ac:dyDescent="0.2">
      <c r="B3" s="12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9" t="s">
        <v>1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ht="30" customHeight="1" x14ac:dyDescent="0.2">
      <c r="A4" s="3" t="s">
        <v>3</v>
      </c>
      <c r="B4" s="6">
        <v>193</v>
      </c>
      <c r="C4" s="6" t="s">
        <v>4</v>
      </c>
      <c r="D4" s="6">
        <v>0</v>
      </c>
      <c r="E4" s="6">
        <v>185</v>
      </c>
      <c r="F4" s="6" t="s">
        <v>5</v>
      </c>
      <c r="G4" s="6">
        <v>1</v>
      </c>
      <c r="H4" s="6">
        <v>360</v>
      </c>
      <c r="I4" s="6" t="s">
        <v>6</v>
      </c>
      <c r="J4" s="6">
        <v>1</v>
      </c>
      <c r="K4" s="6">
        <v>350</v>
      </c>
      <c r="L4" s="6" t="s">
        <v>7</v>
      </c>
      <c r="M4" s="6">
        <v>1</v>
      </c>
      <c r="N4" s="6">
        <v>269</v>
      </c>
      <c r="O4" s="6" t="s">
        <v>6</v>
      </c>
      <c r="P4" s="6">
        <v>1</v>
      </c>
      <c r="Q4" s="6">
        <f>AVERAGE(H4,K4,N4,E4)</f>
        <v>291</v>
      </c>
      <c r="R4" s="6">
        <f>AVERAGE(D4,G4,J4,M4,P4)</f>
        <v>0.8</v>
      </c>
      <c r="S4" s="4">
        <v>300</v>
      </c>
      <c r="T4" s="4" t="s">
        <v>8</v>
      </c>
      <c r="U4" s="4">
        <v>0</v>
      </c>
      <c r="V4" s="4">
        <v>120</v>
      </c>
      <c r="W4" s="4" t="s">
        <v>5</v>
      </c>
      <c r="X4" s="4">
        <v>1</v>
      </c>
      <c r="Y4" s="4">
        <v>70</v>
      </c>
      <c r="Z4" s="4">
        <v>3</v>
      </c>
      <c r="AA4" s="4">
        <v>0</v>
      </c>
      <c r="AB4" s="4">
        <v>457</v>
      </c>
      <c r="AC4" s="4" t="s">
        <v>9</v>
      </c>
      <c r="AD4" s="4">
        <v>1</v>
      </c>
      <c r="AE4" s="4">
        <v>534</v>
      </c>
      <c r="AF4" s="4" t="s">
        <v>10</v>
      </c>
      <c r="AG4" s="4">
        <v>1</v>
      </c>
      <c r="AH4" s="4">
        <f>AVERAGE(V4,AB4,AE4)</f>
        <v>370.33333333333331</v>
      </c>
      <c r="AI4" s="4">
        <f>AVERAGE(U4,X4,AA4,AD4,AG4)</f>
        <v>0.6</v>
      </c>
    </row>
    <row r="5" spans="1:35" ht="30" customHeight="1" x14ac:dyDescent="0.2">
      <c r="A5" s="3" t="s">
        <v>11</v>
      </c>
      <c r="B5" s="7">
        <v>77</v>
      </c>
      <c r="C5" s="6">
        <v>1</v>
      </c>
      <c r="D5" s="6">
        <v>1</v>
      </c>
      <c r="E5" s="6">
        <v>171</v>
      </c>
      <c r="F5" s="6" t="s">
        <v>12</v>
      </c>
      <c r="G5" s="6">
        <v>1</v>
      </c>
      <c r="H5" s="6">
        <v>120</v>
      </c>
      <c r="I5" s="6" t="s">
        <v>13</v>
      </c>
      <c r="J5" s="6">
        <v>1</v>
      </c>
      <c r="K5" s="6">
        <v>200</v>
      </c>
      <c r="L5" s="6" t="s">
        <v>14</v>
      </c>
      <c r="M5" s="6">
        <v>1</v>
      </c>
      <c r="N5" s="6">
        <v>238</v>
      </c>
      <c r="O5" s="6">
        <v>1</v>
      </c>
      <c r="P5" s="6">
        <v>1</v>
      </c>
      <c r="Q5" s="6">
        <f>AVERAGE(E5,N5,K5,H5,B5)</f>
        <v>161.19999999999999</v>
      </c>
      <c r="R5" s="6">
        <f t="shared" ref="R5:R11" si="0">AVERAGE(D5,G5,J5,M5,P5)</f>
        <v>1</v>
      </c>
      <c r="S5" s="4">
        <v>175</v>
      </c>
      <c r="T5" s="4">
        <v>1</v>
      </c>
      <c r="U5" s="4">
        <v>1</v>
      </c>
      <c r="V5" s="4">
        <v>180</v>
      </c>
      <c r="W5" s="4" t="s">
        <v>15</v>
      </c>
      <c r="X5" s="4">
        <v>1</v>
      </c>
      <c r="Y5" s="4">
        <v>105</v>
      </c>
      <c r="Z5" s="4">
        <v>1</v>
      </c>
      <c r="AA5" s="4">
        <v>1</v>
      </c>
      <c r="AB5" s="4">
        <v>141</v>
      </c>
      <c r="AC5" s="4">
        <v>1</v>
      </c>
      <c r="AD5" s="4">
        <v>1</v>
      </c>
      <c r="AE5" s="4">
        <v>498</v>
      </c>
      <c r="AF5" s="4">
        <v>1</v>
      </c>
      <c r="AG5" s="4">
        <v>1</v>
      </c>
      <c r="AH5" s="4">
        <f>AVERAGE(Y5,S5,V5,AB5,AE5)</f>
        <v>219.8</v>
      </c>
      <c r="AI5" s="4">
        <f t="shared" ref="AI5:AI20" si="1">AVERAGE(U5,X5,AA5,AD5,AG5)</f>
        <v>1</v>
      </c>
    </row>
    <row r="6" spans="1:35" ht="30" customHeight="1" x14ac:dyDescent="0.2">
      <c r="A6" s="3" t="s">
        <v>16</v>
      </c>
      <c r="B6" s="6">
        <v>34</v>
      </c>
      <c r="C6" s="6" t="s">
        <v>17</v>
      </c>
      <c r="D6" s="6">
        <v>1</v>
      </c>
      <c r="E6" s="6">
        <v>93</v>
      </c>
      <c r="F6" s="6" t="s">
        <v>18</v>
      </c>
      <c r="G6" s="6">
        <v>0</v>
      </c>
      <c r="H6" s="6">
        <v>150</v>
      </c>
      <c r="I6" s="6" t="s">
        <v>19</v>
      </c>
      <c r="J6" s="6">
        <v>1</v>
      </c>
      <c r="K6" s="6">
        <v>160</v>
      </c>
      <c r="L6" s="6" t="s">
        <v>15</v>
      </c>
      <c r="M6" s="6">
        <v>0</v>
      </c>
      <c r="N6" s="6">
        <v>196</v>
      </c>
      <c r="O6" s="6" t="s">
        <v>15</v>
      </c>
      <c r="P6" s="6">
        <v>0</v>
      </c>
      <c r="Q6" s="6">
        <f>AVERAGE(B6,H6)</f>
        <v>92</v>
      </c>
      <c r="R6" s="6">
        <f t="shared" si="0"/>
        <v>0.4</v>
      </c>
      <c r="S6" s="4">
        <v>200</v>
      </c>
      <c r="T6" s="4" t="s">
        <v>20</v>
      </c>
      <c r="U6" s="4">
        <v>0</v>
      </c>
      <c r="V6" s="4">
        <v>300</v>
      </c>
      <c r="W6" s="4" t="s">
        <v>19</v>
      </c>
      <c r="X6" s="4">
        <v>1</v>
      </c>
      <c r="Y6" s="4">
        <v>112</v>
      </c>
      <c r="Z6" s="4" t="s">
        <v>21</v>
      </c>
      <c r="AA6" s="4">
        <v>1</v>
      </c>
      <c r="AB6" s="4">
        <v>135</v>
      </c>
      <c r="AC6" s="4" t="s">
        <v>22</v>
      </c>
      <c r="AD6" s="4">
        <v>1</v>
      </c>
      <c r="AE6" s="4">
        <v>120</v>
      </c>
      <c r="AF6" s="4" t="s">
        <v>23</v>
      </c>
      <c r="AG6" s="4">
        <v>0</v>
      </c>
      <c r="AH6" s="4">
        <f>AVERAGE(V6,Y6,AB6)</f>
        <v>182.33333333333334</v>
      </c>
      <c r="AI6" s="4">
        <f t="shared" si="1"/>
        <v>0.6</v>
      </c>
    </row>
    <row r="7" spans="1:35" ht="30" customHeight="1" x14ac:dyDescent="0.2">
      <c r="A7" s="3" t="s">
        <v>24</v>
      </c>
      <c r="B7" s="6">
        <v>45</v>
      </c>
      <c r="C7" s="6">
        <v>2</v>
      </c>
      <c r="D7" s="6">
        <v>0</v>
      </c>
      <c r="E7" s="6">
        <v>61</v>
      </c>
      <c r="F7" s="6" t="s">
        <v>25</v>
      </c>
      <c r="G7" s="6">
        <v>1</v>
      </c>
      <c r="H7" s="6">
        <v>180</v>
      </c>
      <c r="I7" s="6" t="s">
        <v>26</v>
      </c>
      <c r="J7" s="6">
        <v>1</v>
      </c>
      <c r="K7" s="6">
        <v>200</v>
      </c>
      <c r="L7" s="6" t="s">
        <v>27</v>
      </c>
      <c r="M7" s="6">
        <v>1</v>
      </c>
      <c r="N7" s="6">
        <v>201</v>
      </c>
      <c r="O7" s="6">
        <v>6</v>
      </c>
      <c r="P7" s="6">
        <v>0</v>
      </c>
      <c r="Q7" s="6">
        <f>AVERAGE(H7,K7,E7)</f>
        <v>147</v>
      </c>
      <c r="R7" s="6">
        <f t="shared" si="0"/>
        <v>0.6</v>
      </c>
      <c r="S7" s="4">
        <v>125</v>
      </c>
      <c r="T7" s="4" t="s">
        <v>28</v>
      </c>
      <c r="U7" s="4">
        <v>1</v>
      </c>
      <c r="V7" s="4">
        <v>120</v>
      </c>
      <c r="W7" s="4" t="s">
        <v>29</v>
      </c>
      <c r="X7" s="4">
        <v>0</v>
      </c>
      <c r="Y7" s="4">
        <v>114</v>
      </c>
      <c r="Z7" s="4" t="s">
        <v>27</v>
      </c>
      <c r="AA7" s="4">
        <v>1</v>
      </c>
      <c r="AB7" s="4">
        <v>174</v>
      </c>
      <c r="AC7" s="4" t="s">
        <v>30</v>
      </c>
      <c r="AD7" s="4">
        <v>1</v>
      </c>
      <c r="AE7" s="4">
        <v>193</v>
      </c>
      <c r="AF7" s="4" t="s">
        <v>31</v>
      </c>
      <c r="AG7" s="4">
        <v>0</v>
      </c>
      <c r="AH7" s="4">
        <f>AVERAGE(S7,Y7,AB7)</f>
        <v>137.66666666666666</v>
      </c>
      <c r="AI7" s="4">
        <f t="shared" si="1"/>
        <v>0.6</v>
      </c>
    </row>
    <row r="8" spans="1:35" ht="30" customHeight="1" x14ac:dyDescent="0.2">
      <c r="A8" s="3" t="s">
        <v>32</v>
      </c>
      <c r="B8" s="6">
        <v>43</v>
      </c>
      <c r="C8" s="6" t="s">
        <v>33</v>
      </c>
      <c r="D8" s="6">
        <v>1</v>
      </c>
      <c r="E8" s="6">
        <v>82</v>
      </c>
      <c r="F8" s="6" t="s">
        <v>34</v>
      </c>
      <c r="G8" s="6">
        <v>1</v>
      </c>
      <c r="H8" s="6">
        <v>120</v>
      </c>
      <c r="I8" s="6" t="s">
        <v>33</v>
      </c>
      <c r="J8" s="6">
        <v>1</v>
      </c>
      <c r="K8" s="6">
        <v>400</v>
      </c>
      <c r="L8" s="6" t="s">
        <v>35</v>
      </c>
      <c r="M8" s="6">
        <v>1</v>
      </c>
      <c r="N8" s="6">
        <v>129</v>
      </c>
      <c r="O8" s="6">
        <v>6</v>
      </c>
      <c r="P8" s="6">
        <v>1</v>
      </c>
      <c r="Q8" s="6">
        <f>AVERAGE(B8,H8,K8,E8,N8)</f>
        <v>154.80000000000001</v>
      </c>
      <c r="R8" s="6">
        <f t="shared" si="0"/>
        <v>1</v>
      </c>
      <c r="S8" s="4">
        <v>123</v>
      </c>
      <c r="T8" s="4" t="s">
        <v>36</v>
      </c>
      <c r="U8" s="4">
        <v>1</v>
      </c>
      <c r="V8" s="4">
        <v>240</v>
      </c>
      <c r="W8" s="4" t="s">
        <v>34</v>
      </c>
      <c r="X8" s="4">
        <v>1</v>
      </c>
      <c r="Y8" s="4">
        <v>600</v>
      </c>
      <c r="Z8" s="4" t="s">
        <v>37</v>
      </c>
      <c r="AA8" s="4">
        <v>0</v>
      </c>
      <c r="AB8" s="4">
        <v>159</v>
      </c>
      <c r="AC8" s="4">
        <v>6</v>
      </c>
      <c r="AD8" s="4">
        <v>1</v>
      </c>
      <c r="AE8" s="4">
        <v>58</v>
      </c>
      <c r="AF8" s="4" t="s">
        <v>38</v>
      </c>
      <c r="AG8" s="4">
        <v>1</v>
      </c>
      <c r="AH8" s="4">
        <f>AVERAGE(S8,V8,AB8,AE8)</f>
        <v>145</v>
      </c>
      <c r="AI8" s="4">
        <f t="shared" si="1"/>
        <v>0.8</v>
      </c>
    </row>
    <row r="9" spans="1:35" ht="30" customHeight="1" x14ac:dyDescent="0.2">
      <c r="A9" s="3" t="s">
        <v>39</v>
      </c>
      <c r="B9" s="6">
        <v>29</v>
      </c>
      <c r="C9" s="6" t="s">
        <v>17</v>
      </c>
      <c r="D9" s="6">
        <v>0</v>
      </c>
      <c r="E9" s="6">
        <v>87</v>
      </c>
      <c r="F9" s="6" t="s">
        <v>40</v>
      </c>
      <c r="G9" s="6">
        <v>1</v>
      </c>
      <c r="H9" s="6">
        <v>140</v>
      </c>
      <c r="I9" s="6" t="s">
        <v>41</v>
      </c>
      <c r="J9" s="6">
        <v>1</v>
      </c>
      <c r="K9" s="6">
        <v>180</v>
      </c>
      <c r="L9" s="6" t="s">
        <v>42</v>
      </c>
      <c r="M9" s="6">
        <v>1</v>
      </c>
      <c r="N9" s="6">
        <v>186</v>
      </c>
      <c r="O9" s="6" t="s">
        <v>43</v>
      </c>
      <c r="P9" s="6">
        <v>0</v>
      </c>
      <c r="Q9" s="6">
        <f>AVERAGE(E9,H9,K9)</f>
        <v>135.66666666666666</v>
      </c>
      <c r="R9" s="6">
        <f t="shared" si="0"/>
        <v>0.6</v>
      </c>
      <c r="S9" s="4">
        <v>185</v>
      </c>
      <c r="T9" s="4" t="s">
        <v>44</v>
      </c>
      <c r="U9" s="4">
        <v>1</v>
      </c>
      <c r="V9" s="4">
        <v>120</v>
      </c>
      <c r="W9" s="4" t="s">
        <v>45</v>
      </c>
      <c r="X9" s="4">
        <v>1</v>
      </c>
      <c r="Y9" s="4">
        <v>115</v>
      </c>
      <c r="Z9" s="4" t="s">
        <v>46</v>
      </c>
      <c r="AA9" s="4">
        <v>0</v>
      </c>
      <c r="AB9" s="4">
        <v>62</v>
      </c>
      <c r="AC9" s="4" t="s">
        <v>47</v>
      </c>
      <c r="AD9" s="4">
        <v>0</v>
      </c>
      <c r="AE9" s="4">
        <v>146</v>
      </c>
      <c r="AF9" s="4" t="s">
        <v>48</v>
      </c>
      <c r="AG9" s="4">
        <v>1</v>
      </c>
      <c r="AH9" s="4">
        <f>AVERAGE(S9,V9,AE9)</f>
        <v>150.33333333333334</v>
      </c>
      <c r="AI9" s="4">
        <f t="shared" si="1"/>
        <v>0.6</v>
      </c>
    </row>
    <row r="10" spans="1:35" ht="30" customHeight="1" x14ac:dyDescent="0.2">
      <c r="A10" s="3" t="s">
        <v>49</v>
      </c>
      <c r="B10" s="6">
        <v>59</v>
      </c>
      <c r="C10" s="6">
        <v>6</v>
      </c>
      <c r="D10" s="6">
        <v>0</v>
      </c>
      <c r="E10" s="6">
        <v>66</v>
      </c>
      <c r="F10" s="6" t="s">
        <v>50</v>
      </c>
      <c r="G10" s="6">
        <v>1</v>
      </c>
      <c r="H10" s="6">
        <v>390</v>
      </c>
      <c r="I10" s="6" t="s">
        <v>51</v>
      </c>
      <c r="J10" s="6">
        <v>1</v>
      </c>
      <c r="K10" s="6">
        <v>230</v>
      </c>
      <c r="L10" s="6" t="s">
        <v>51</v>
      </c>
      <c r="M10" s="6">
        <v>1</v>
      </c>
      <c r="N10" s="6">
        <v>130</v>
      </c>
      <c r="O10" s="6" t="s">
        <v>52</v>
      </c>
      <c r="P10" s="6">
        <v>1</v>
      </c>
      <c r="Q10" s="6">
        <f>AVERAGE(H10,K10,N10,E10)</f>
        <v>204</v>
      </c>
      <c r="R10" s="6">
        <f t="shared" si="0"/>
        <v>0.8</v>
      </c>
      <c r="S10" s="4">
        <v>68</v>
      </c>
      <c r="T10" s="4">
        <v>7</v>
      </c>
      <c r="U10" s="4">
        <v>1</v>
      </c>
      <c r="V10" s="4">
        <v>120</v>
      </c>
      <c r="W10" s="4" t="s">
        <v>52</v>
      </c>
      <c r="X10" s="4">
        <v>1</v>
      </c>
      <c r="Y10" s="4">
        <v>93</v>
      </c>
      <c r="Z10" s="4" t="s">
        <v>53</v>
      </c>
      <c r="AA10" s="4">
        <v>0</v>
      </c>
      <c r="AB10" s="4">
        <v>159</v>
      </c>
      <c r="AC10" s="4" t="s">
        <v>52</v>
      </c>
      <c r="AD10" s="4">
        <v>1</v>
      </c>
      <c r="AE10" s="4">
        <v>252</v>
      </c>
      <c r="AF10" s="4" t="s">
        <v>33</v>
      </c>
      <c r="AG10" s="4">
        <v>0</v>
      </c>
      <c r="AH10" s="4">
        <f>AVERAGE(S10,V10,AB10)</f>
        <v>115.66666666666667</v>
      </c>
      <c r="AI10" s="4">
        <f t="shared" si="1"/>
        <v>0.6</v>
      </c>
    </row>
    <row r="11" spans="1:35" ht="30" customHeight="1" x14ac:dyDescent="0.2">
      <c r="A11" s="3" t="s">
        <v>54</v>
      </c>
      <c r="B11" s="6">
        <v>49</v>
      </c>
      <c r="C11" s="6" t="s">
        <v>17</v>
      </c>
      <c r="D11" s="6">
        <v>1</v>
      </c>
      <c r="E11" s="6">
        <v>83</v>
      </c>
      <c r="F11" s="6" t="s">
        <v>55</v>
      </c>
      <c r="G11" s="6">
        <v>1</v>
      </c>
      <c r="H11" s="6">
        <v>190</v>
      </c>
      <c r="I11" s="6" t="s">
        <v>56</v>
      </c>
      <c r="J11" s="6">
        <v>1</v>
      </c>
      <c r="K11" s="6">
        <v>140</v>
      </c>
      <c r="L11" s="6" t="s">
        <v>55</v>
      </c>
      <c r="M11" s="6">
        <v>1</v>
      </c>
      <c r="N11" s="6">
        <v>179</v>
      </c>
      <c r="O11" s="6" t="s">
        <v>57</v>
      </c>
      <c r="P11" s="6">
        <v>1</v>
      </c>
      <c r="Q11" s="6">
        <f>AVERAGE(B11,H11,K11,N11,E11)</f>
        <v>128.19999999999999</v>
      </c>
      <c r="R11" s="6">
        <f t="shared" si="0"/>
        <v>1</v>
      </c>
      <c r="S11" s="4">
        <v>76</v>
      </c>
      <c r="T11" s="4" t="s">
        <v>17</v>
      </c>
      <c r="U11" s="4">
        <v>1</v>
      </c>
      <c r="V11" s="4">
        <v>300</v>
      </c>
      <c r="W11" s="4" t="s">
        <v>58</v>
      </c>
      <c r="X11" s="4">
        <v>1</v>
      </c>
      <c r="Y11" s="4">
        <v>60</v>
      </c>
      <c r="Z11" s="4" t="s">
        <v>58</v>
      </c>
      <c r="AA11" s="4">
        <v>1</v>
      </c>
      <c r="AB11" s="4">
        <v>81</v>
      </c>
      <c r="AC11" s="4" t="s">
        <v>55</v>
      </c>
      <c r="AD11" s="4">
        <v>1</v>
      </c>
      <c r="AE11" s="4">
        <v>250</v>
      </c>
      <c r="AF11" s="4" t="s">
        <v>55</v>
      </c>
      <c r="AG11" s="4">
        <v>1</v>
      </c>
      <c r="AH11" s="4">
        <f>AVERAGE(S11,V11,Y11,AB11,AE11)</f>
        <v>153.4</v>
      </c>
      <c r="AI11" s="4">
        <f t="shared" si="1"/>
        <v>1</v>
      </c>
    </row>
    <row r="12" spans="1:35" ht="30" customHeight="1" x14ac:dyDescent="0.2">
      <c r="A12" s="3"/>
      <c r="B12" s="9" t="s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2" t="s">
        <v>0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ht="30" customHeight="1" x14ac:dyDescent="0.2">
      <c r="A13" s="3" t="s">
        <v>59</v>
      </c>
      <c r="B13" s="4">
        <v>111</v>
      </c>
      <c r="C13" s="4" t="s">
        <v>57</v>
      </c>
      <c r="D13" s="4">
        <v>1</v>
      </c>
      <c r="E13" s="4">
        <v>59</v>
      </c>
      <c r="F13" s="4" t="s">
        <v>60</v>
      </c>
      <c r="G13" s="4">
        <v>1</v>
      </c>
      <c r="H13" s="4">
        <v>300</v>
      </c>
      <c r="I13" s="4" t="s">
        <v>57</v>
      </c>
      <c r="J13" s="4">
        <v>1</v>
      </c>
      <c r="K13" s="4">
        <v>230</v>
      </c>
      <c r="L13" s="4" t="s">
        <v>61</v>
      </c>
      <c r="M13" s="4">
        <v>1</v>
      </c>
      <c r="N13" s="4">
        <v>200</v>
      </c>
      <c r="O13" s="4" t="s">
        <v>57</v>
      </c>
      <c r="P13" s="4">
        <v>1</v>
      </c>
      <c r="Q13" s="4">
        <f>AVERAGE(B13,H13,K13,N13,E13)</f>
        <v>180</v>
      </c>
      <c r="R13" s="4">
        <f>AVERAGE(D13,G13,J13,M13,P13)</f>
        <v>1</v>
      </c>
      <c r="S13" s="6">
        <v>240</v>
      </c>
      <c r="T13" s="6" t="s">
        <v>57</v>
      </c>
      <c r="U13" s="6">
        <v>1</v>
      </c>
      <c r="V13" s="6">
        <v>120</v>
      </c>
      <c r="W13" s="6" t="s">
        <v>58</v>
      </c>
      <c r="X13" s="6">
        <v>1</v>
      </c>
      <c r="Y13" s="6">
        <v>109</v>
      </c>
      <c r="Z13" s="6">
        <v>7</v>
      </c>
      <c r="AA13" s="6">
        <v>0</v>
      </c>
      <c r="AB13" s="6">
        <v>302</v>
      </c>
      <c r="AC13" s="6" t="s">
        <v>58</v>
      </c>
      <c r="AD13" s="6">
        <v>1</v>
      </c>
      <c r="AE13" s="6">
        <v>317</v>
      </c>
      <c r="AF13" s="6" t="s">
        <v>60</v>
      </c>
      <c r="AG13" s="6">
        <v>1</v>
      </c>
      <c r="AH13" s="6">
        <f>AVERAGE(S13,V13,AB13,AE13)</f>
        <v>244.75</v>
      </c>
      <c r="AI13" s="6">
        <f t="shared" si="1"/>
        <v>0.8</v>
      </c>
    </row>
    <row r="14" spans="1:35" ht="30" customHeight="1" x14ac:dyDescent="0.2">
      <c r="A14" s="3" t="s">
        <v>62</v>
      </c>
      <c r="B14" s="4">
        <v>231</v>
      </c>
      <c r="C14" s="5" t="s">
        <v>63</v>
      </c>
      <c r="D14" s="4">
        <v>1</v>
      </c>
      <c r="E14" s="4">
        <v>87</v>
      </c>
      <c r="F14" s="4" t="s">
        <v>64</v>
      </c>
      <c r="G14" s="4">
        <v>0</v>
      </c>
      <c r="H14" s="4">
        <v>120</v>
      </c>
      <c r="I14" s="4" t="s">
        <v>65</v>
      </c>
      <c r="J14" s="4">
        <v>1</v>
      </c>
      <c r="K14" s="4">
        <v>180</v>
      </c>
      <c r="L14" s="4" t="s">
        <v>66</v>
      </c>
      <c r="M14" s="4">
        <v>1</v>
      </c>
      <c r="N14" s="4">
        <v>125</v>
      </c>
      <c r="O14" s="4" t="s">
        <v>29</v>
      </c>
      <c r="P14" s="4">
        <v>1</v>
      </c>
      <c r="Q14" s="4">
        <f>AVERAGE(H14,B14,N14,K14)</f>
        <v>164</v>
      </c>
      <c r="R14" s="4">
        <f t="shared" ref="R14:R20" si="2">AVERAGE(D14,G14,J14,M14,P14)</f>
        <v>0.8</v>
      </c>
      <c r="S14" s="6">
        <v>174</v>
      </c>
      <c r="T14" s="6" t="s">
        <v>21</v>
      </c>
      <c r="U14" s="6">
        <v>1</v>
      </c>
      <c r="V14" s="6">
        <v>240</v>
      </c>
      <c r="W14" s="6" t="s">
        <v>31</v>
      </c>
      <c r="X14" s="6">
        <v>1</v>
      </c>
      <c r="Y14" s="6">
        <v>123</v>
      </c>
      <c r="Z14" s="6" t="s">
        <v>67</v>
      </c>
      <c r="AA14" s="6">
        <v>1</v>
      </c>
      <c r="AB14" s="6">
        <v>190</v>
      </c>
      <c r="AC14" s="6" t="s">
        <v>68</v>
      </c>
      <c r="AD14" s="6">
        <v>0</v>
      </c>
      <c r="AE14" s="6">
        <v>300</v>
      </c>
      <c r="AF14" s="6" t="s">
        <v>69</v>
      </c>
      <c r="AG14" s="6">
        <v>0</v>
      </c>
      <c r="AH14" s="6">
        <f>AVERAGE(S14,V14,Y14)</f>
        <v>179</v>
      </c>
      <c r="AI14" s="6">
        <f t="shared" si="1"/>
        <v>0.6</v>
      </c>
    </row>
    <row r="15" spans="1:35" ht="30" customHeight="1" x14ac:dyDescent="0.2">
      <c r="A15" s="3" t="s">
        <v>70</v>
      </c>
      <c r="B15" s="4">
        <v>90</v>
      </c>
      <c r="C15" s="4" t="s">
        <v>71</v>
      </c>
      <c r="D15" s="4">
        <v>0</v>
      </c>
      <c r="E15" s="4">
        <v>143</v>
      </c>
      <c r="F15" s="4">
        <v>5</v>
      </c>
      <c r="G15" s="4">
        <v>0</v>
      </c>
      <c r="H15" s="4">
        <v>130</v>
      </c>
      <c r="I15" s="4">
        <v>1</v>
      </c>
      <c r="J15" s="4">
        <v>0</v>
      </c>
      <c r="K15" s="4">
        <v>180</v>
      </c>
      <c r="L15" s="4" t="s">
        <v>72</v>
      </c>
      <c r="M15" s="4">
        <v>0</v>
      </c>
      <c r="N15" s="4">
        <v>217</v>
      </c>
      <c r="O15" s="4" t="s">
        <v>37</v>
      </c>
      <c r="P15" s="4">
        <v>0</v>
      </c>
      <c r="Q15" s="4" t="s">
        <v>119</v>
      </c>
      <c r="R15" s="4">
        <f t="shared" si="2"/>
        <v>0</v>
      </c>
      <c r="S15" s="6">
        <v>194</v>
      </c>
      <c r="T15" s="6">
        <v>7</v>
      </c>
      <c r="U15" s="6">
        <v>1</v>
      </c>
      <c r="V15" s="6">
        <v>360</v>
      </c>
      <c r="W15" s="6" t="s">
        <v>73</v>
      </c>
      <c r="X15" s="6">
        <v>1</v>
      </c>
      <c r="Y15" s="6">
        <v>123</v>
      </c>
      <c r="Z15" s="6" t="s">
        <v>74</v>
      </c>
      <c r="AA15" s="6">
        <v>1</v>
      </c>
      <c r="AB15" s="6">
        <v>188</v>
      </c>
      <c r="AC15" s="6" t="s">
        <v>75</v>
      </c>
      <c r="AD15" s="6">
        <v>1</v>
      </c>
      <c r="AE15" s="6">
        <v>80</v>
      </c>
      <c r="AF15" s="6" t="s">
        <v>76</v>
      </c>
      <c r="AG15" s="6">
        <v>1</v>
      </c>
      <c r="AH15" s="6">
        <f>AVERAGE(S15,V15,Y15,AB15,AE15)</f>
        <v>189</v>
      </c>
      <c r="AI15" s="6">
        <f t="shared" si="1"/>
        <v>1</v>
      </c>
    </row>
    <row r="16" spans="1:35" ht="30" customHeight="1" x14ac:dyDescent="0.2">
      <c r="A16" s="3" t="s">
        <v>77</v>
      </c>
      <c r="B16" s="4">
        <v>231</v>
      </c>
      <c r="C16" s="4" t="s">
        <v>71</v>
      </c>
      <c r="D16" s="4">
        <v>1</v>
      </c>
      <c r="E16" s="4">
        <v>99</v>
      </c>
      <c r="F16" s="4" t="s">
        <v>17</v>
      </c>
      <c r="G16" s="4">
        <v>1</v>
      </c>
      <c r="H16" s="4">
        <v>130</v>
      </c>
      <c r="I16" s="4" t="s">
        <v>17</v>
      </c>
      <c r="J16" s="4">
        <v>1</v>
      </c>
      <c r="K16" s="4">
        <v>320</v>
      </c>
      <c r="L16" s="4" t="s">
        <v>17</v>
      </c>
      <c r="M16" s="4">
        <v>1</v>
      </c>
      <c r="N16" s="4">
        <v>173</v>
      </c>
      <c r="O16" s="4">
        <v>5</v>
      </c>
      <c r="P16" s="4">
        <v>0</v>
      </c>
      <c r="Q16" s="4">
        <f>AVERAGE(B16,H16,K16,E16)</f>
        <v>195</v>
      </c>
      <c r="R16" s="4">
        <f t="shared" si="2"/>
        <v>0.8</v>
      </c>
      <c r="S16" s="6">
        <v>105</v>
      </c>
      <c r="T16" s="6" t="s">
        <v>72</v>
      </c>
      <c r="U16" s="6">
        <v>1</v>
      </c>
      <c r="V16" s="6">
        <v>120</v>
      </c>
      <c r="W16" s="6" t="s">
        <v>72</v>
      </c>
      <c r="X16" s="6">
        <v>1</v>
      </c>
      <c r="Y16" s="6">
        <v>74</v>
      </c>
      <c r="Z16" s="6">
        <v>5</v>
      </c>
      <c r="AA16" s="6">
        <v>0</v>
      </c>
      <c r="AB16" s="6">
        <v>179</v>
      </c>
      <c r="AC16" s="6" t="s">
        <v>72</v>
      </c>
      <c r="AD16" s="6">
        <v>1</v>
      </c>
      <c r="AE16" s="6">
        <v>110</v>
      </c>
      <c r="AF16" s="6">
        <v>5</v>
      </c>
      <c r="AG16" s="6">
        <v>0</v>
      </c>
      <c r="AH16" s="6">
        <f>AVERAGE(AB16,V16,S16)</f>
        <v>134.66666666666666</v>
      </c>
      <c r="AI16" s="6">
        <f t="shared" si="1"/>
        <v>0.6</v>
      </c>
    </row>
    <row r="17" spans="1:35" ht="30" customHeight="1" x14ac:dyDescent="0.2">
      <c r="A17" s="3" t="s">
        <v>78</v>
      </c>
      <c r="B17" s="4">
        <v>97</v>
      </c>
      <c r="C17" s="4" t="s">
        <v>79</v>
      </c>
      <c r="D17" s="4">
        <v>0</v>
      </c>
      <c r="E17" s="4">
        <v>33</v>
      </c>
      <c r="F17" s="4" t="s">
        <v>80</v>
      </c>
      <c r="G17" s="4">
        <v>1</v>
      </c>
      <c r="H17" s="4">
        <v>130</v>
      </c>
      <c r="I17" s="4" t="s">
        <v>80</v>
      </c>
      <c r="J17" s="4">
        <v>1</v>
      </c>
      <c r="K17" s="4">
        <v>190</v>
      </c>
      <c r="L17" s="4">
        <v>7</v>
      </c>
      <c r="M17" s="4">
        <v>1</v>
      </c>
      <c r="N17" s="4">
        <v>102</v>
      </c>
      <c r="O17" s="4">
        <v>7</v>
      </c>
      <c r="P17" s="4">
        <v>1</v>
      </c>
      <c r="Q17" s="4">
        <f>AVERAGE(H17,K17,N17,E17)</f>
        <v>113.75</v>
      </c>
      <c r="R17" s="4">
        <f t="shared" si="2"/>
        <v>0.8</v>
      </c>
      <c r="S17" s="6">
        <v>70</v>
      </c>
      <c r="T17" s="6">
        <v>7</v>
      </c>
      <c r="U17" s="6">
        <v>1</v>
      </c>
      <c r="V17" s="6">
        <v>240</v>
      </c>
      <c r="W17" s="6" t="s">
        <v>81</v>
      </c>
      <c r="X17" s="6">
        <v>1</v>
      </c>
      <c r="Y17" s="6">
        <v>52</v>
      </c>
      <c r="Z17" s="6">
        <v>7</v>
      </c>
      <c r="AA17" s="6">
        <v>1</v>
      </c>
      <c r="AB17" s="6">
        <v>91</v>
      </c>
      <c r="AC17" s="6">
        <v>7</v>
      </c>
      <c r="AD17" s="6">
        <v>1</v>
      </c>
      <c r="AE17" s="6">
        <v>165</v>
      </c>
      <c r="AF17" s="6">
        <v>7</v>
      </c>
      <c r="AG17" s="6">
        <v>1</v>
      </c>
      <c r="AH17" s="6">
        <f>AVERAGE(AE17,AB17,Y17,V17,S17)</f>
        <v>123.6</v>
      </c>
      <c r="AI17" s="6">
        <f t="shared" si="1"/>
        <v>1</v>
      </c>
    </row>
    <row r="18" spans="1:35" ht="30" customHeight="1" x14ac:dyDescent="0.2">
      <c r="A18" s="3" t="s">
        <v>82</v>
      </c>
      <c r="B18" s="4">
        <v>63</v>
      </c>
      <c r="C18" s="4" t="s">
        <v>31</v>
      </c>
      <c r="D18" s="4">
        <v>0</v>
      </c>
      <c r="E18" s="4">
        <v>43</v>
      </c>
      <c r="F18" s="4" t="s">
        <v>83</v>
      </c>
      <c r="G18" s="4">
        <v>1</v>
      </c>
      <c r="H18" s="4">
        <v>140</v>
      </c>
      <c r="I18" s="4">
        <v>5</v>
      </c>
      <c r="J18" s="4">
        <v>1</v>
      </c>
      <c r="K18" s="4">
        <v>160</v>
      </c>
      <c r="L18" s="4" t="s">
        <v>84</v>
      </c>
      <c r="M18" s="4">
        <v>1</v>
      </c>
      <c r="N18" s="4">
        <v>138</v>
      </c>
      <c r="O18" s="4">
        <v>8</v>
      </c>
      <c r="P18" s="4">
        <v>0</v>
      </c>
      <c r="Q18" s="4">
        <f>AVERAGE(H18,K18,E18)</f>
        <v>114.33333333333333</v>
      </c>
      <c r="R18" s="4">
        <f t="shared" si="2"/>
        <v>0.6</v>
      </c>
      <c r="S18" s="6">
        <v>115</v>
      </c>
      <c r="T18" s="6" t="s">
        <v>85</v>
      </c>
      <c r="U18" s="6">
        <v>1</v>
      </c>
      <c r="V18" s="6">
        <v>300</v>
      </c>
      <c r="W18" s="6" t="s">
        <v>83</v>
      </c>
      <c r="X18" s="6">
        <v>1</v>
      </c>
      <c r="Y18" s="6">
        <v>98</v>
      </c>
      <c r="Z18" s="6" t="s">
        <v>86</v>
      </c>
      <c r="AA18" s="6">
        <v>0</v>
      </c>
      <c r="AB18" s="6">
        <v>77</v>
      </c>
      <c r="AC18" s="6" t="s">
        <v>83</v>
      </c>
      <c r="AD18" s="6">
        <v>1</v>
      </c>
      <c r="AE18" s="6">
        <v>140</v>
      </c>
      <c r="AF18" s="6">
        <v>8</v>
      </c>
      <c r="AG18" s="6">
        <v>0</v>
      </c>
      <c r="AH18" s="6">
        <f>AVERAGE(S18,V18,AB18)</f>
        <v>164</v>
      </c>
      <c r="AI18" s="6">
        <f t="shared" si="1"/>
        <v>0.6</v>
      </c>
    </row>
    <row r="19" spans="1:35" ht="30" customHeight="1" x14ac:dyDescent="0.2">
      <c r="A19" s="3" t="s">
        <v>87</v>
      </c>
      <c r="B19" s="4">
        <v>91</v>
      </c>
      <c r="C19" s="4">
        <v>3</v>
      </c>
      <c r="D19" s="4">
        <v>0</v>
      </c>
      <c r="E19" s="4">
        <v>42</v>
      </c>
      <c r="F19" s="4">
        <v>4</v>
      </c>
      <c r="G19" s="4">
        <v>0</v>
      </c>
      <c r="H19" s="4">
        <v>230</v>
      </c>
      <c r="I19" s="4" t="s">
        <v>88</v>
      </c>
      <c r="J19" s="4">
        <v>0</v>
      </c>
      <c r="K19" s="4">
        <v>210</v>
      </c>
      <c r="L19" s="4" t="s">
        <v>89</v>
      </c>
      <c r="M19" s="4">
        <v>0</v>
      </c>
      <c r="N19" s="4">
        <v>178</v>
      </c>
      <c r="O19" s="4">
        <v>4</v>
      </c>
      <c r="P19" s="4">
        <v>0</v>
      </c>
      <c r="Q19" s="4" t="s">
        <v>119</v>
      </c>
      <c r="R19" s="4">
        <f t="shared" si="2"/>
        <v>0</v>
      </c>
      <c r="S19" s="6">
        <v>118</v>
      </c>
      <c r="T19" s="6">
        <v>4</v>
      </c>
      <c r="U19" s="6">
        <v>0</v>
      </c>
      <c r="V19" s="6">
        <v>240</v>
      </c>
      <c r="W19" s="6" t="s">
        <v>90</v>
      </c>
      <c r="X19" s="6">
        <v>0</v>
      </c>
      <c r="Y19" s="6">
        <v>99</v>
      </c>
      <c r="Z19" s="6">
        <v>7</v>
      </c>
      <c r="AA19" s="6">
        <v>0</v>
      </c>
      <c r="AB19" s="6">
        <v>172</v>
      </c>
      <c r="AC19" s="6" t="s">
        <v>14</v>
      </c>
      <c r="AD19" s="6">
        <v>0</v>
      </c>
      <c r="AE19" s="6">
        <v>190</v>
      </c>
      <c r="AF19" s="6">
        <v>4</v>
      </c>
      <c r="AG19" s="6">
        <v>0</v>
      </c>
      <c r="AH19" s="6" t="s">
        <v>119</v>
      </c>
      <c r="AI19" s="6">
        <f t="shared" si="1"/>
        <v>0</v>
      </c>
    </row>
    <row r="20" spans="1:35" ht="30" customHeight="1" x14ac:dyDescent="0.2">
      <c r="A20" s="3" t="s">
        <v>91</v>
      </c>
      <c r="B20" s="4">
        <v>56</v>
      </c>
      <c r="C20" s="4">
        <v>2</v>
      </c>
      <c r="D20" s="4">
        <v>0</v>
      </c>
      <c r="E20" s="4">
        <v>39</v>
      </c>
      <c r="F20" s="4" t="s">
        <v>92</v>
      </c>
      <c r="G20" s="4">
        <v>1</v>
      </c>
      <c r="H20" s="4">
        <v>280</v>
      </c>
      <c r="I20" s="4">
        <v>5</v>
      </c>
      <c r="J20" s="4">
        <v>1</v>
      </c>
      <c r="K20" s="4">
        <v>150</v>
      </c>
      <c r="L20" s="4" t="s">
        <v>92</v>
      </c>
      <c r="M20" s="4">
        <v>1</v>
      </c>
      <c r="N20" s="4">
        <v>168</v>
      </c>
      <c r="O20" s="4" t="s">
        <v>37</v>
      </c>
      <c r="P20" s="4">
        <v>0</v>
      </c>
      <c r="Q20" s="4">
        <f>AVERAGE(H20,K20,E20)</f>
        <v>156.33333333333334</v>
      </c>
      <c r="R20" s="4">
        <f t="shared" si="2"/>
        <v>0.6</v>
      </c>
      <c r="S20" s="6">
        <v>70</v>
      </c>
      <c r="T20" s="6" t="s">
        <v>72</v>
      </c>
      <c r="U20" s="6">
        <v>1</v>
      </c>
      <c r="V20" s="6">
        <v>240</v>
      </c>
      <c r="W20" s="6">
        <v>5</v>
      </c>
      <c r="X20" s="6">
        <v>1</v>
      </c>
      <c r="Y20" s="6">
        <v>75</v>
      </c>
      <c r="Z20" s="6" t="s">
        <v>92</v>
      </c>
      <c r="AA20" s="6">
        <v>1</v>
      </c>
      <c r="AB20" s="6">
        <v>124</v>
      </c>
      <c r="AC20" s="6" t="s">
        <v>92</v>
      </c>
      <c r="AD20" s="6">
        <v>1</v>
      </c>
      <c r="AE20" s="6">
        <v>230</v>
      </c>
      <c r="AF20" s="6">
        <v>5</v>
      </c>
      <c r="AG20" s="6">
        <v>1</v>
      </c>
      <c r="AH20" s="6">
        <f>AVERAGE(S20,V20,Y20,AB20,AE20)</f>
        <v>147.80000000000001</v>
      </c>
      <c r="AI20" s="6">
        <f t="shared" si="1"/>
        <v>1</v>
      </c>
    </row>
    <row r="21" spans="1:35" ht="31" customHeight="1" x14ac:dyDescent="0.2"/>
    <row r="22" spans="1:35" ht="30" customHeight="1" x14ac:dyDescent="0.2">
      <c r="B22" s="4" t="s">
        <v>114</v>
      </c>
      <c r="C22" s="4" t="s">
        <v>104</v>
      </c>
    </row>
    <row r="23" spans="1:35" ht="30" customHeight="1" x14ac:dyDescent="0.2">
      <c r="A23" s="4" t="s">
        <v>103</v>
      </c>
      <c r="B23" s="4">
        <f>AVERAGE(R4:R11,AI13:AI20)</f>
        <v>0.73749999999999993</v>
      </c>
      <c r="C23" s="4">
        <f>AVERAGE(Q4:Q11,AH13:AH18,AH20)</f>
        <v>166.44555555555556</v>
      </c>
    </row>
    <row r="24" spans="1:35" ht="30" customHeight="1" x14ac:dyDescent="0.2">
      <c r="A24" s="4" t="s">
        <v>2</v>
      </c>
      <c r="B24" s="4">
        <f>AVERAGE(AI4:AI11,R13:R20)</f>
        <v>0.65</v>
      </c>
      <c r="C24" s="4">
        <f>AVERAGE(Q13:Q14,Q16:Q18,Q20,AH4:AH11)</f>
        <v>171.28214285714284</v>
      </c>
    </row>
  </sheetData>
  <mergeCells count="18">
    <mergeCell ref="B3:R3"/>
    <mergeCell ref="Q1:Q2"/>
    <mergeCell ref="R1:R2"/>
    <mergeCell ref="AH1:AH2"/>
    <mergeCell ref="B12:R12"/>
    <mergeCell ref="S3:AI3"/>
    <mergeCell ref="S12:AI12"/>
    <mergeCell ref="B2:D2"/>
    <mergeCell ref="E2:G2"/>
    <mergeCell ref="H2:J2"/>
    <mergeCell ref="K2:M2"/>
    <mergeCell ref="N2:P2"/>
    <mergeCell ref="S2:U2"/>
    <mergeCell ref="AI1:AI2"/>
    <mergeCell ref="V2:X2"/>
    <mergeCell ref="Y2:AA2"/>
    <mergeCell ref="AB2:AD2"/>
    <mergeCell ref="AE2:A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2022-05-09T03:52:26Z</dcterms:created>
  <dcterms:modified xsi:type="dcterms:W3CDTF">2022-05-09T11:32:38Z</dcterms:modified>
</cp:coreProperties>
</file>