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92342\Downloads\"/>
    </mc:Choice>
  </mc:AlternateContent>
  <xr:revisionPtr revIDLastSave="0" documentId="13_ncr:1_{A856E04E-A9C3-4949-963E-BF0F66AF2C44}" xr6:coauthVersionLast="36" xr6:coauthVersionMax="36" xr10:uidLastSave="{00000000-0000-0000-0000-000000000000}"/>
  <bookViews>
    <workbookView xWindow="0" yWindow="0" windowWidth="20490" windowHeight="6945" firstSheet="2" activeTab="7" xr2:uid="{031481BD-43BF-4731-87A4-5C5D71A34A89}"/>
  </bookViews>
  <sheets>
    <sheet name="Sheet1" sheetId="1" r:id="rId1"/>
    <sheet name="Sheet2" sheetId="2" r:id="rId2"/>
    <sheet name="Sheet5" sheetId="5" r:id="rId3"/>
    <sheet name="Sheet3" sheetId="3" r:id="rId4"/>
    <sheet name="Sheet4" sheetId="4" r:id="rId5"/>
    <sheet name="Sheet6" sheetId="6" r:id="rId6"/>
    <sheet name="Sheet7" sheetId="7" r:id="rId7"/>
    <sheet name="Sheet8" sheetId="8" r:id="rId8"/>
    <sheet name="Sheet9" sheetId="9" r:id="rId9"/>
    <sheet name="Sheet10" sheetId="10" r:id="rId10"/>
    <sheet name="Sheet11" sheetId="11" r:id="rId11"/>
  </sheets>
  <definedNames>
    <definedName name="_xlnm._FilterDatabase" localSheetId="3" hidden="1">Sheet3!$C$3:$G$303</definedName>
    <definedName name="_xlnm._FilterDatabase" localSheetId="4" hidden="1">Sheet4!$C$7:$F$13</definedName>
    <definedName name="_xlchart.v1.0" hidden="1">Sheet7!$S$2</definedName>
    <definedName name="_xlchart.v1.1" hidden="1">Sheet7!$S$3:$S$302</definedName>
    <definedName name="_xlchart.v1.2" hidden="1">Sheet7!$Q$3:$Q$302</definedName>
    <definedName name="_xlchart.v1.3" hidden="1">Sheet7!$S$2</definedName>
    <definedName name="_xlchart.v1.4" hidden="1">Sheet7!$S$3:$S$302</definedName>
    <definedName name="_xlcn.WorksheetConnection_DA1.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47" r:id="rId15"/>
  </pivotCaches>
  <extLst>
    <ext xmlns:x14="http://schemas.microsoft.com/office/spreadsheetml/2009/9/main" uri="{876F7934-8845-4945-9796-88D515C7AA90}">
      <x14:pivotCaches>
        <pivotCache cacheId="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 1.xlsx!data"/>
        </x15:modelTables>
      </x15:dataModel>
    </ext>
  </extLst>
</workbook>
</file>

<file path=xl/calcChain.xml><?xml version="1.0" encoding="utf-8"?>
<calcChain xmlns="http://schemas.openxmlformats.org/spreadsheetml/2006/main">
  <c r="F8" i="10" l="1"/>
  <c r="E8" i="10"/>
  <c r="F6" i="10"/>
  <c r="F8" i="4" l="1"/>
  <c r="R10" i="4"/>
  <c r="Q10" i="4"/>
  <c r="R9" i="4"/>
  <c r="Q9" i="4"/>
  <c r="R8" i="4"/>
  <c r="Q8" i="4"/>
  <c r="R7" i="4"/>
  <c r="Q7" i="4"/>
  <c r="R6" i="4"/>
  <c r="Q6" i="4"/>
  <c r="R5" i="4"/>
  <c r="Q5" i="4"/>
  <c r="F11" i="4"/>
  <c r="F9" i="4"/>
  <c r="F12" i="4"/>
  <c r="F13" i="4"/>
  <c r="F10" i="4"/>
  <c r="D11" i="4"/>
  <c r="E11" i="4" s="1"/>
  <c r="D9" i="4"/>
  <c r="E9" i="4" s="1"/>
  <c r="D12" i="4"/>
  <c r="E12" i="4" s="1"/>
  <c r="D13" i="4"/>
  <c r="E13" i="4" s="1"/>
  <c r="D8" i="4"/>
  <c r="E8" i="4" s="1"/>
  <c r="D10" i="4"/>
  <c r="E10" i="4" s="1"/>
  <c r="D12" i="2"/>
  <c r="D11" i="2"/>
  <c r="C12" i="2"/>
  <c r="C11" i="2"/>
  <c r="D8" i="2"/>
  <c r="D7" i="2"/>
  <c r="C8" i="2"/>
  <c r="C7" i="2"/>
  <c r="C9" i="2" s="1"/>
  <c r="D6" i="2"/>
  <c r="C6" i="2"/>
  <c r="D5" i="2"/>
  <c r="C5" i="2"/>
  <c r="D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6374EC-CB95-4138-8A9D-4D0F23B231A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0292690-A854-42DB-A0EE-A48C98E867E0}" name="WorksheetConnection_DA 1.xlsx!data" type="102" refreshedVersion="6" minRefreshableVersion="5">
    <extLst>
      <ext xmlns:x15="http://schemas.microsoft.com/office/spreadsheetml/2010/11/main" uri="{DE250136-89BD-433C-8126-D09CA5730AF9}">
        <x15:connection id="data" autoDelete="1">
          <x15:rangePr sourceName="_xlcn.WorksheetConnection_DA1.xlsxdata"/>
        </x15:connection>
      </ext>
    </extLst>
  </connection>
</connections>
</file>

<file path=xl/sharedStrings.xml><?xml version="1.0" encoding="utf-8"?>
<sst xmlns="http://schemas.openxmlformats.org/spreadsheetml/2006/main" count="2859" uniqueCount="65">
  <si>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</si>
  <si>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</si>
  <si>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</si>
  <si>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</si>
  <si>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</si>
  <si>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</si>
  <si>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</si>
  <si>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</si>
  <si>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</si>
  <si>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</si>
  <si>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</si>
  <si>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</si>
  <si>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</si>
  <si>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</si>
  <si>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</si>
  <si>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</si>
  <si>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</si>
  <si>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</si>
  <si>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</si>
  <si>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</si>
  <si>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</si>
  <si>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</si>
  <si>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</si>
  <si>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</si>
  <si>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</si>
  <si>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</si>
  <si>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</si>
  <si>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</si>
  <si>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</si>
  <si>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</si>
  <si>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</si>
  <si>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</si>
  <si>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</si>
  <si>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</si>
  <si>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</si>
  <si>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</si>
  <si>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</si>
  <si>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</si>
  <si>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</si>
  <si>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</si>
  <si>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</si>
  <si>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</si>
  <si>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</si>
  <si>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</si>
  <si>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</si>
  <si>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Min</t>
  </si>
  <si>
    <t>Max</t>
  </si>
  <si>
    <t>Range</t>
  </si>
  <si>
    <t>First Q</t>
  </si>
  <si>
    <t>Third Q</t>
  </si>
  <si>
    <t>Country</t>
  </si>
  <si>
    <t>Row Labels</t>
  </si>
  <si>
    <t>Grand Total</t>
  </si>
  <si>
    <t>Sum of Amount</t>
  </si>
  <si>
    <t>Sum of Units</t>
  </si>
  <si>
    <t xml:space="preserve"> </t>
  </si>
  <si>
    <t>Sales per unit</t>
  </si>
  <si>
    <t>Cost per unit</t>
  </si>
  <si>
    <t xml:space="preserve">number of trasaction </t>
  </si>
  <si>
    <t>total</t>
  </si>
  <si>
    <t>average</t>
  </si>
  <si>
    <t>barr faughny</t>
  </si>
  <si>
    <t>brien boise</t>
  </si>
  <si>
    <t>carla molina</t>
  </si>
  <si>
    <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</si>
</sst>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_-[$$-409]* #,##0_ ;_-[$$-409]* \-#,##0\ ;_-[$$-409]* &quot;-&quot;??_ ;_-@_ "/>
    <numFmt numFmtId="166" formatCode="[$$-540A]#,##0"/>
    <numFmt numFmtId="167" formatCode="\$#,##0.00;\(\$#,##0.00\);\$#,##0.00"/>
    <numFmt numFmtId="168" formatCode="&quot;$&quot;#,##0.00_);[Red]\(&quot;$&quot;#,##0.00\)"/>
    <numFmt numFmtId="169" formatCode="&quot;Rs&quot;#,##0"/>
    <numFmt numFmtId="170" formatCode="_-[$$-409]* #,##0.00_ ;_-[$$-409]* \-#,##0.00\ ;_-[$$-409]* &quot;-&quot;??_ ;_-@_ "/>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34998626667073579"/>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4" tint="0.39997558519241921"/>
      </right>
      <top/>
      <bottom style="thin">
        <color theme="4" tint="0.39997558519241921"/>
      </bottom>
      <diagonal/>
    </border>
  </borders>
  <cellStyleXfs count="1">
    <xf numFmtId="0" fontId="0" fillId="0" borderId="0"/>
  </cellStyleXfs>
  <cellXfs count="36">
    <xf numFmtId="0" fontId="0" fillId="0" borderId="0" xfId="0"/>
    <xf numFmtId="0" fontId="1" fillId="2" borderId="1" xfId="0" applyFont="1" applyFill="1" applyBorder="1"/>
    <xf numFmtId="0" fontId="0" fillId="0" borderId="0" xfId="0"/>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0" fontId="1" fillId="2" borderId="2" xfId="0" applyFont="1" applyFill="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3" borderId="1" xfId="0" applyFont="1" applyFill="1" applyBorder="1"/>
    <xf numFmtId="0" fontId="0" fillId="3" borderId="2" xfId="0" applyFont="1" applyFill="1" applyBorder="1"/>
    <xf numFmtId="164" fontId="0" fillId="3" borderId="2" xfId="0" applyNumberFormat="1" applyFont="1" applyFill="1" applyBorder="1"/>
    <xf numFmtId="3" fontId="0" fillId="3" borderId="3" xfId="0" applyNumberFormat="1" applyFont="1" applyFill="1" applyBorder="1"/>
    <xf numFmtId="0" fontId="0" fillId="0" borderId="1" xfId="0" applyFont="1" applyBorder="1"/>
    <xf numFmtId="0" fontId="0" fillId="0" borderId="2" xfId="0" applyFont="1" applyBorder="1"/>
    <xf numFmtId="164" fontId="0" fillId="0" borderId="2" xfId="0" applyNumberFormat="1" applyFont="1" applyBorder="1"/>
    <xf numFmtId="3" fontId="0" fillId="0" borderId="3" xfId="0" applyNumberFormat="1" applyFont="1" applyBorder="1"/>
    <xf numFmtId="165" fontId="0" fillId="0" borderId="0" xfId="0" applyNumberFormat="1"/>
    <xf numFmtId="0" fontId="2" fillId="0" borderId="4" xfId="0" applyFont="1" applyBorder="1"/>
    <xf numFmtId="0" fontId="2" fillId="0" borderId="4" xfId="0" applyFont="1" applyBorder="1" applyAlignment="1">
      <alignment horizontal="right"/>
    </xf>
    <xf numFmtId="0" fontId="0" fillId="0" borderId="5" xfId="0" applyBorder="1"/>
    <xf numFmtId="165" fontId="0" fillId="0" borderId="5" xfId="0" applyNumberFormat="1" applyBorder="1"/>
    <xf numFmtId="3" fontId="3" fillId="0" borderId="5"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0" fillId="0" borderId="0" xfId="0"/>
    <xf numFmtId="168" fontId="0" fillId="0" borderId="0" xfId="0" applyNumberFormat="1"/>
    <xf numFmtId="0" fontId="0" fillId="0" borderId="0" xfId="0"/>
    <xf numFmtId="0" fontId="1" fillId="2" borderId="6" xfId="0" applyFont="1" applyFill="1" applyBorder="1" applyAlignment="1">
      <alignment horizontal="right"/>
    </xf>
    <xf numFmtId="169" fontId="0" fillId="0" borderId="0" xfId="0" applyNumberFormat="1"/>
    <xf numFmtId="170" fontId="0" fillId="0" borderId="0" xfId="0" applyNumberFormat="1"/>
  </cellXfs>
  <cellStyles count="1">
    <cellStyle name="Normal" xfId="0" builtinId="0"/>
  </cellStyles>
  <dxfs count="13">
    <dxf>
      <numFmt numFmtId="170" formatCode="_-[$$-409]* #,##0.00_ ;_-[$$-409]* \-#,##0.00\ ;_-[$$-409]* &quot;-&quot;??_ ;_-@_ "/>
    </dxf>
    <dxf>
      <numFmt numFmtId="170" formatCode="_-[$$-409]* #,##0.00_ ;_-[$$-409]* \-#,##0.00\ ;_-[$$-409]* &quot;-&quot;??_ ;_-@_ "/>
    </dxf>
    <dxf>
      <numFmt numFmtId="169" formatCode="&quot;Rs&quo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quot;$&quot;#,##0.00_);[Red]\(&quot;$&quot;#,##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right" vertical="bottom" textRotation="0" wrapText="0" indent="0" justifyLastLine="0" shrinkToFit="0" readingOrder="0"/>
      <border diagonalUp="0" diagonalDown="0" outline="0">
        <left style="thin">
          <color theme="4" tint="0.39997558519241921"/>
        </left>
        <right style="thin">
          <color theme="4" tint="0.39997558519241921"/>
        </right>
        <top/>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718CCD49-2685-4B0E-AE7D-09928FAB66AA}">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plotArea>
      <cx:plotAreaRegion>
        <cx:series layoutId="boxWhisker" uniqueId="{7F1A0417-01E9-4331-83E4-17ECF68DF7DA}">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9</xdr:col>
      <xdr:colOff>400049</xdr:colOff>
      <xdr:row>2</xdr:row>
      <xdr:rowOff>28575</xdr:rowOff>
    </xdr:from>
    <xdr:to>
      <xdr:col>14</xdr:col>
      <xdr:colOff>266700</xdr:colOff>
      <xdr:row>11</xdr:row>
      <xdr:rowOff>38100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F01B715-E1AF-4D4F-AB61-55E2C1331A8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229349" y="409575"/>
              <a:ext cx="2914651" cy="17240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3</xdr:row>
      <xdr:rowOff>33336</xdr:rowOff>
    </xdr:from>
    <xdr:to>
      <xdr:col>5</xdr:col>
      <xdr:colOff>409576</xdr:colOff>
      <xdr:row>18</xdr:row>
      <xdr:rowOff>171449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5BDDB8-EC67-40C4-9D80-13E9A2A4E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9775" y="604836"/>
              <a:ext cx="1447801" cy="2995613"/>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333375</xdr:colOff>
      <xdr:row>3</xdr:row>
      <xdr:rowOff>33337</xdr:rowOff>
    </xdr:from>
    <xdr:to>
      <xdr:col>14</xdr:col>
      <xdr:colOff>295275</xdr:colOff>
      <xdr:row>17</xdr:row>
      <xdr:rowOff>109537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49C5D8A-13F2-4400-9A2D-6352E3CE35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00575" y="604837"/>
              <a:ext cx="4229100" cy="27432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200025</xdr:colOff>
      <xdr:row>5</xdr:row>
      <xdr:rowOff>38100</xdr:rowOff>
    </xdr:from>
    <xdr:to>
      <xdr:col>10</xdr:col>
      <xdr:colOff>200025</xdr:colOff>
      <xdr:row>18</xdr:row>
      <xdr:rowOff>85725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0F12D1BB-FA65-4A37-8C6C-F0B09412F5B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695950" y="990600"/>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xdr:colOff>
      <xdr:row>3</xdr:row>
      <xdr:rowOff>95250</xdr:rowOff>
    </xdr:from>
    <xdr:to>
      <xdr:col>10</xdr:col>
      <xdr:colOff>38100</xdr:colOff>
      <xdr:row>16</xdr:row>
      <xdr:rowOff>142875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44D5407B-A797-40EB-B4E2-571A6DFE1BD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743575" y="666750"/>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wad Khan" refreshedDate="45590.622054861109" createdVersion="6" refreshedVersion="6" minRefreshableVersion="3" recordCount="300" xr:uid="{B05F3133-B1DD-4477-87A1-2FC7B0BD08A6}">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0336984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wad Khan" refreshedDate="45591.809618981482" backgroundQuery="1" createdVersion="6" refreshedVersion="6" minRefreshableVersion="3" recordCount="0" supportSubquery="1" supportAdvancedDrill="1" xr:uid="{12CAA706-EDD3-4DD6-AAFF-9CF2183CF8F2}">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wad Khan" refreshedDate="45591.811582407405" backgroundQuery="1" createdVersion="6" refreshedVersion="6" minRefreshableVersion="3" recordCount="0" supportSubquery="1" supportAdvancedDrill="1" xr:uid="{BC78BF19-8CE4-4EAE-8B0E-FB0E9738AB3D}">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5" level="32767"/>
    <cacheField name="[data].[Geography].[Geography]" caption="Geography" numFmtId="0" hierarchy="1" level="1">
      <sharedItems containsSemiMixedTypes="0" containsNonDate="0" containsString="0"/>
    </cacheField>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wad Khan" refreshedDate="45593.317274537039" backgroundQuery="1" createdVersion="6" refreshedVersion="6" minRefreshableVersion="3" recordCount="0" supportSubquery="1" supportAdvancedDrill="1" xr:uid="{A37089D5-29E6-4687-99B0-2EC40D496B4F}">
  <cacheSource type="external" connectionId="1"/>
  <cacheFields count="4">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5" level="32767"/>
    <cacheField name="[Measures].[Sum of Units]" caption="Sum of Units" numFmtId="0" hierarchy="6" level="32767"/>
    <cacheField name="[data].[Geography].[Geography]" caption="Geography" numFmtId="0" hierarchy="1" level="1">
      <sharedItems containsSemiMixedTypes="0" containsNonDate="0" containsString="0"/>
    </cacheField>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wad Khan" refreshedDate="45591.811207175924" backgroundQuery="1" createdVersion="3" refreshedVersion="6" minRefreshableVersion="3" recordCount="0" supportSubquery="1" supportAdvancedDrill="1" xr:uid="{5D838CC8-24E9-46E2-BC76-66D968AA1C21}">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319629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F767D-0DBC-4356-88EC-3612D41AA4A8}"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5">
    <pivotField showAll="0">
      <items count="11">
        <item x="7"/>
        <item x="1"/>
        <item x="3"/>
        <item x="5"/>
        <item x="4"/>
        <item x="6"/>
        <item x="8"/>
        <item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4"/>
    </i>
    <i>
      <x v="5"/>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8AC33-C081-47F2-BF8E-3E0660150253}"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97123B-3D3F-4F02-B56A-45454FD14D4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5:J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measureFilter="1">
      <items count="7">
        <item x="4"/>
        <item x="2"/>
        <item x="5"/>
        <item x="0"/>
        <item x="3"/>
        <item x="1"/>
        <item t="default"/>
      </items>
    </pivotField>
    <pivotField showAll="0"/>
    <pivotField dataField="1" numFmtId="164" showAll="0"/>
    <pivotField numFmtId="3" showAll="0"/>
  </pivotFields>
  <rowFields count="2">
    <field x="1"/>
    <field x="0"/>
  </rowFields>
  <rowItems count="3">
    <i>
      <x/>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2">
    <filter fld="0" type="count" evalOrder="-1" id="1" iMeasureFld="0">
      <autoFilter ref="A1">
        <filterColumn colId="0">
          <top10 val="1" filterVal="1"/>
        </filterColumn>
      </autoFilter>
    </filter>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70BF7D-91EC-4CB0-AA94-2B41820D3E3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4266A4-ED5B-4448-894C-F2C7B8B208E9}" name="PivotTable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5:D26"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1" baseField="0" baseItem="0"/>
  </dataFields>
  <formats count="3">
    <format dxfId="2">
      <pivotArea dataOnly="0" labelOnly="1" outline="0" axis="axisValues" fieldPosition="0"/>
    </format>
    <format dxfId="1">
      <pivotArea collapsedLevelsAreSubtotals="1" fieldPosition="0">
        <references count="1">
          <reference field="0" count="19">
            <x v="1"/>
            <x v="2"/>
            <x v="3"/>
            <x v="4"/>
            <x v="5"/>
            <x v="6"/>
            <x v="7"/>
            <x v="8"/>
            <x v="9"/>
            <x v="10"/>
            <x v="11"/>
            <x v="12"/>
            <x v="13"/>
            <x v="14"/>
            <x v="15"/>
            <x v="16"/>
            <x v="17"/>
            <x v="18"/>
            <x v="19"/>
          </reference>
        </references>
      </pivotArea>
    </format>
    <format dxfId="0">
      <pivotArea grandRow="1" outline="0" collapsedLevelsAreSubtotals="1" fieldPosition="0"/>
    </format>
  </formats>
  <pivotHierarchies count="10">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7F3703-E1F0-480B-8AE6-DEE34FF8B27C}" name="PivotTable1" cacheId="4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5:E26" firstHeaderRow="0" firstDataRow="1" firstDataCol="1"/>
  <pivotFields count="4">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2">
    <i>
      <x/>
    </i>
    <i i="1">
      <x v="1"/>
    </i>
  </colItems>
  <dataFields count="2">
    <dataField name="Sum of Amount" fld="1" baseField="0" baseItem="0"/>
    <dataField name="Sum of Units" fld="2" baseField="0" baseItem="0"/>
  </dataFields>
  <pivotHierarchies count="10">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 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1F70814-D836-4301-A1AE-DDB740C691B1}" sourceName="Sales Person">
  <pivotTables>
    <pivotTable tabId="5" name="PivotTable1"/>
  </pivotTables>
  <data>
    <tabular pivotCacheId="2033698400">
      <items count="10">
        <i x="7" s="1"/>
        <i x="1" s="1"/>
        <i x="3" s="1"/>
        <i x="5" s="1"/>
        <i x="4" s="1"/>
        <i x="6" s="1"/>
        <i x="8" s="1"/>
        <i x="2" s="1"/>
        <i x="9"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B549F52-FD52-4CC1-B953-58D82475FF96}" sourceName="[data].[Geography]">
  <pivotTables>
    <pivotTable tabId="9" name="PivotTable1"/>
  </pivotTables>
  <data>
    <olap pivotCacheId="171319629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F0090DC-D5B7-4CC9-9A51-4E6239665090}" sourceName="[data].[Geography]">
  <pivotTables>
    <pivotTable tabId="11" name="PivotTable1"/>
  </pivotTables>
  <data>
    <olap pivotCacheId="171319629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D30F2C-8091-4AFB-8818-935D4B87045A}"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D1177D-3499-4F59-B872-1B0E647F4B4F}"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248506BB-E759-4BFB-92E6-103BF80179AA}"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C7809-BF1E-4580-9054-89CBD28E16D7}" name="data" displayName="data" ref="B11:F311" totalsRowShown="0" headerRowDxfId="12">
  <autoFilter ref="B11:F311" xr:uid="{0D407ACA-2153-4AF9-BEDB-1746C7EC604A}"/>
  <tableColumns count="5">
    <tableColumn id="1" xr3:uid="{2FC33972-8A71-4C11-877D-47E0742EECD1}" name="Sales Person"/>
    <tableColumn id="2" xr3:uid="{7F27D609-9682-46D1-A1A2-917DF8D965AD}" name="Geography"/>
    <tableColumn id="3" xr3:uid="{2079D962-AC48-4A2F-9E56-994E501CB147}" name="Product"/>
    <tableColumn id="4" xr3:uid="{527865D6-8707-497E-9815-86C6ED1FCE56}" name="Amount" dataDxfId="11"/>
    <tableColumn id="5" xr3:uid="{47440617-2B89-4174-975C-6B536C03D843}" name="Unit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87F6A-34E1-4891-91AE-A355571CDDDC}" name="Table2" displayName="Table2" ref="O9:P31" totalsRowShown="0" headerRowDxfId="9" headerRowBorderDxfId="8" tableBorderDxfId="7">
  <autoFilter ref="O9:P31" xr:uid="{D1F0A07B-30BE-4BDF-9CD1-046FEF3DA54B}"/>
  <tableColumns count="2">
    <tableColumn id="1" xr3:uid="{D325666E-B2A3-47D8-953A-399AF317C28F}" name="Product"/>
    <tableColumn id="2" xr3:uid="{2F3C085A-D190-49FD-9262-484BF112F8A2}" name="Cost per un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F30CF-6A89-465C-839E-4EF078B0E0CC}">
  <dimension ref="B9:P311"/>
  <sheetViews>
    <sheetView showGridLines="0" topLeftCell="B8" workbookViewId="0">
      <selection activeCell="I17" sqref="I17"/>
    </sheetView>
  </sheetViews>
  <sheetFormatPr defaultRowHeight="15" x14ac:dyDescent="0.25"/>
  <cols>
    <col min="2" max="2" width="16" bestFit="1" customWidth="1"/>
    <col min="3" max="3" width="12.85546875" customWidth="1"/>
    <col min="4" max="4" width="21.85546875" bestFit="1" customWidth="1"/>
    <col min="5" max="5" width="10.28515625" customWidth="1"/>
    <col min="6" max="6" width="7.85546875" customWidth="1"/>
    <col min="15" max="15" width="20" customWidth="1"/>
    <col min="16" max="16" width="14.42578125" customWidth="1"/>
  </cols>
  <sheetData>
    <row r="9" spans="2:16" x14ac:dyDescent="0.25">
      <c r="O9" s="33" t="s">
        <v>2</v>
      </c>
      <c r="P9" s="33" t="s">
        <v>57</v>
      </c>
    </row>
    <row r="10" spans="2:16" x14ac:dyDescent="0.25">
      <c r="O10" s="30" t="s">
        <v>31</v>
      </c>
      <c r="P10" s="31">
        <v>9.33</v>
      </c>
    </row>
    <row r="11" spans="2:16" x14ac:dyDescent="0.25">
      <c r="B11" s="5" t="s">
        <v>0</v>
      </c>
      <c r="C11" s="5" t="s">
        <v>1</v>
      </c>
      <c r="D11" s="5" t="s">
        <v>2</v>
      </c>
      <c r="E11" s="6" t="s">
        <v>3</v>
      </c>
      <c r="F11" s="6" t="s">
        <v>4</v>
      </c>
      <c r="O11" s="30" t="s">
        <v>24</v>
      </c>
      <c r="P11" s="31">
        <v>11.7</v>
      </c>
    </row>
    <row r="12" spans="2:16" x14ac:dyDescent="0.25">
      <c r="B12" s="2" t="s">
        <v>5</v>
      </c>
      <c r="C12" s="2" t="s">
        <v>6</v>
      </c>
      <c r="D12" s="2" t="s">
        <v>7</v>
      </c>
      <c r="E12" s="3">
        <v>1624</v>
      </c>
      <c r="F12" s="4">
        <v>114</v>
      </c>
      <c r="O12" s="30" t="s">
        <v>12</v>
      </c>
      <c r="P12" s="31">
        <v>11.88</v>
      </c>
    </row>
    <row r="13" spans="2:16" x14ac:dyDescent="0.25">
      <c r="B13" s="2" t="s">
        <v>8</v>
      </c>
      <c r="C13" s="2" t="s">
        <v>9</v>
      </c>
      <c r="D13" s="2" t="s">
        <v>10</v>
      </c>
      <c r="E13" s="3">
        <v>6706</v>
      </c>
      <c r="F13" s="4">
        <v>459</v>
      </c>
      <c r="O13" s="30" t="s">
        <v>37</v>
      </c>
      <c r="P13" s="31">
        <v>11.73</v>
      </c>
    </row>
    <row r="14" spans="2:16" x14ac:dyDescent="0.25">
      <c r="B14" s="2" t="s">
        <v>11</v>
      </c>
      <c r="C14" s="2" t="s">
        <v>9</v>
      </c>
      <c r="D14" s="2" t="s">
        <v>12</v>
      </c>
      <c r="E14" s="3">
        <v>959</v>
      </c>
      <c r="F14" s="4">
        <v>147</v>
      </c>
      <c r="O14" s="30" t="s">
        <v>29</v>
      </c>
      <c r="P14" s="31">
        <v>8.7899999999999991</v>
      </c>
    </row>
    <row r="15" spans="2:16" x14ac:dyDescent="0.25">
      <c r="B15" s="2" t="s">
        <v>13</v>
      </c>
      <c r="C15" s="2" t="s">
        <v>14</v>
      </c>
      <c r="D15" s="2" t="s">
        <v>15</v>
      </c>
      <c r="E15" s="3">
        <v>9632</v>
      </c>
      <c r="F15" s="4">
        <v>288</v>
      </c>
      <c r="O15" s="30" t="s">
        <v>28</v>
      </c>
      <c r="P15" s="31">
        <v>3.11</v>
      </c>
    </row>
    <row r="16" spans="2:16" x14ac:dyDescent="0.25">
      <c r="B16" s="2" t="s">
        <v>16</v>
      </c>
      <c r="C16" s="2" t="s">
        <v>17</v>
      </c>
      <c r="D16" s="2" t="s">
        <v>18</v>
      </c>
      <c r="E16" s="3">
        <v>2100</v>
      </c>
      <c r="F16" s="4">
        <v>414</v>
      </c>
      <c r="O16" s="30" t="s">
        <v>15</v>
      </c>
      <c r="P16" s="31">
        <v>6.47</v>
      </c>
    </row>
    <row r="17" spans="2:16" x14ac:dyDescent="0.25">
      <c r="B17" s="2" t="s">
        <v>5</v>
      </c>
      <c r="C17" s="2" t="s">
        <v>9</v>
      </c>
      <c r="D17" s="2" t="s">
        <v>19</v>
      </c>
      <c r="E17" s="3">
        <v>8869</v>
      </c>
      <c r="F17" s="4">
        <v>432</v>
      </c>
      <c r="O17" s="30" t="s">
        <v>36</v>
      </c>
      <c r="P17" s="31">
        <v>7.64</v>
      </c>
    </row>
    <row r="18" spans="2:16" x14ac:dyDescent="0.25">
      <c r="B18" s="2" t="s">
        <v>16</v>
      </c>
      <c r="C18" s="2" t="s">
        <v>20</v>
      </c>
      <c r="D18" s="2" t="s">
        <v>21</v>
      </c>
      <c r="E18" s="3">
        <v>2681</v>
      </c>
      <c r="F18" s="4">
        <v>54</v>
      </c>
      <c r="O18" s="30" t="s">
        <v>33</v>
      </c>
      <c r="P18" s="31">
        <v>10.62</v>
      </c>
    </row>
    <row r="19" spans="2:16" x14ac:dyDescent="0.25">
      <c r="B19" s="2" t="s">
        <v>8</v>
      </c>
      <c r="C19" s="2" t="s">
        <v>9</v>
      </c>
      <c r="D19" s="2" t="s">
        <v>22</v>
      </c>
      <c r="E19" s="3">
        <v>5012</v>
      </c>
      <c r="F19" s="4">
        <v>210</v>
      </c>
      <c r="O19" s="30" t="s">
        <v>41</v>
      </c>
      <c r="P19" s="31">
        <v>9</v>
      </c>
    </row>
    <row r="20" spans="2:16" x14ac:dyDescent="0.25">
      <c r="B20" s="2" t="s">
        <v>23</v>
      </c>
      <c r="C20" s="2" t="s">
        <v>20</v>
      </c>
      <c r="D20" s="2" t="s">
        <v>24</v>
      </c>
      <c r="E20" s="3">
        <v>1281</v>
      </c>
      <c r="F20" s="4">
        <v>75</v>
      </c>
      <c r="O20" s="30" t="s">
        <v>22</v>
      </c>
      <c r="P20" s="31">
        <v>9.77</v>
      </c>
    </row>
    <row r="21" spans="2:16" x14ac:dyDescent="0.25">
      <c r="B21" s="2" t="s">
        <v>25</v>
      </c>
      <c r="C21" s="2" t="s">
        <v>6</v>
      </c>
      <c r="D21" s="2" t="s">
        <v>24</v>
      </c>
      <c r="E21" s="3">
        <v>4991</v>
      </c>
      <c r="F21" s="4">
        <v>12</v>
      </c>
      <c r="O21" s="30" t="s">
        <v>34</v>
      </c>
      <c r="P21" s="31">
        <v>6.49</v>
      </c>
    </row>
    <row r="22" spans="2:16" x14ac:dyDescent="0.25">
      <c r="B22" s="2" t="s">
        <v>26</v>
      </c>
      <c r="C22" s="2" t="s">
        <v>17</v>
      </c>
      <c r="D22" s="2" t="s">
        <v>18</v>
      </c>
      <c r="E22" s="3">
        <v>1785</v>
      </c>
      <c r="F22" s="4">
        <v>462</v>
      </c>
      <c r="O22" s="30" t="s">
        <v>38</v>
      </c>
      <c r="P22" s="31">
        <v>4.97</v>
      </c>
    </row>
    <row r="23" spans="2:16" x14ac:dyDescent="0.25">
      <c r="B23" s="2" t="s">
        <v>27</v>
      </c>
      <c r="C23" s="2" t="s">
        <v>6</v>
      </c>
      <c r="D23" s="2" t="s">
        <v>28</v>
      </c>
      <c r="E23" s="3">
        <v>3983</v>
      </c>
      <c r="F23" s="4">
        <v>144</v>
      </c>
      <c r="O23" s="30" t="s">
        <v>18</v>
      </c>
      <c r="P23" s="31">
        <v>13.15</v>
      </c>
    </row>
    <row r="24" spans="2:16" x14ac:dyDescent="0.25">
      <c r="B24" s="2" t="s">
        <v>11</v>
      </c>
      <c r="C24" s="2" t="s">
        <v>20</v>
      </c>
      <c r="D24" s="2" t="s">
        <v>29</v>
      </c>
      <c r="E24" s="3">
        <v>2646</v>
      </c>
      <c r="F24" s="4">
        <v>120</v>
      </c>
      <c r="O24" s="30" t="s">
        <v>42</v>
      </c>
      <c r="P24" s="31">
        <v>5.6</v>
      </c>
    </row>
    <row r="25" spans="2:16" x14ac:dyDescent="0.25">
      <c r="B25" s="2" t="s">
        <v>26</v>
      </c>
      <c r="C25" s="2" t="s">
        <v>30</v>
      </c>
      <c r="D25" s="2" t="s">
        <v>31</v>
      </c>
      <c r="E25" s="3">
        <v>252</v>
      </c>
      <c r="F25" s="4">
        <v>54</v>
      </c>
      <c r="O25" s="30" t="s">
        <v>39</v>
      </c>
      <c r="P25" s="31">
        <v>16.73</v>
      </c>
    </row>
    <row r="26" spans="2:16" x14ac:dyDescent="0.25">
      <c r="B26" s="2" t="s">
        <v>27</v>
      </c>
      <c r="C26" s="2" t="s">
        <v>9</v>
      </c>
      <c r="D26" s="2" t="s">
        <v>18</v>
      </c>
      <c r="E26" s="3">
        <v>2464</v>
      </c>
      <c r="F26" s="4">
        <v>234</v>
      </c>
      <c r="O26" s="30" t="s">
        <v>40</v>
      </c>
      <c r="P26" s="31">
        <v>10.38</v>
      </c>
    </row>
    <row r="27" spans="2:16" x14ac:dyDescent="0.25">
      <c r="B27" s="2" t="s">
        <v>27</v>
      </c>
      <c r="C27" s="2" t="s">
        <v>9</v>
      </c>
      <c r="D27" s="2" t="s">
        <v>32</v>
      </c>
      <c r="E27" s="3">
        <v>2114</v>
      </c>
      <c r="F27" s="4">
        <v>66</v>
      </c>
      <c r="O27" s="30" t="s">
        <v>32</v>
      </c>
      <c r="P27" s="31">
        <v>7.16</v>
      </c>
    </row>
    <row r="28" spans="2:16" x14ac:dyDescent="0.25">
      <c r="B28" s="2" t="s">
        <v>16</v>
      </c>
      <c r="C28" s="2" t="s">
        <v>6</v>
      </c>
      <c r="D28" s="2" t="s">
        <v>21</v>
      </c>
      <c r="E28" s="3">
        <v>7693</v>
      </c>
      <c r="F28" s="4">
        <v>87</v>
      </c>
      <c r="O28" s="30" t="s">
        <v>7</v>
      </c>
      <c r="P28" s="31">
        <v>14.49</v>
      </c>
    </row>
    <row r="29" spans="2:16" x14ac:dyDescent="0.25">
      <c r="B29" s="2" t="s">
        <v>25</v>
      </c>
      <c r="C29" s="2" t="s">
        <v>30</v>
      </c>
      <c r="D29" s="2" t="s">
        <v>33</v>
      </c>
      <c r="E29" s="3">
        <v>15610</v>
      </c>
      <c r="F29" s="4">
        <v>339</v>
      </c>
      <c r="O29" s="30" t="s">
        <v>21</v>
      </c>
      <c r="P29" s="31">
        <v>5.79</v>
      </c>
    </row>
    <row r="30" spans="2:16" x14ac:dyDescent="0.25">
      <c r="B30" s="2" t="s">
        <v>13</v>
      </c>
      <c r="C30" s="2" t="s">
        <v>30</v>
      </c>
      <c r="D30" s="2" t="s">
        <v>22</v>
      </c>
      <c r="E30" s="3">
        <v>336</v>
      </c>
      <c r="F30" s="4">
        <v>144</v>
      </c>
      <c r="O30" s="30" t="s">
        <v>10</v>
      </c>
      <c r="P30" s="31">
        <v>8.65</v>
      </c>
    </row>
    <row r="31" spans="2:16" x14ac:dyDescent="0.25">
      <c r="B31" s="2" t="s">
        <v>26</v>
      </c>
      <c r="C31" s="2" t="s">
        <v>17</v>
      </c>
      <c r="D31" s="2" t="s">
        <v>33</v>
      </c>
      <c r="E31" s="3">
        <v>9443</v>
      </c>
      <c r="F31" s="4">
        <v>162</v>
      </c>
      <c r="O31" s="30" t="s">
        <v>19</v>
      </c>
      <c r="P31" s="31">
        <v>12.37</v>
      </c>
    </row>
    <row r="32" spans="2:16" x14ac:dyDescent="0.25">
      <c r="B32" s="2" t="s">
        <v>11</v>
      </c>
      <c r="C32" s="2" t="s">
        <v>30</v>
      </c>
      <c r="D32" s="2" t="s">
        <v>34</v>
      </c>
      <c r="E32" s="3">
        <v>8155</v>
      </c>
      <c r="F32" s="4">
        <v>90</v>
      </c>
    </row>
    <row r="33" spans="2:6" x14ac:dyDescent="0.25">
      <c r="B33" s="2" t="s">
        <v>8</v>
      </c>
      <c r="C33" s="2" t="s">
        <v>20</v>
      </c>
      <c r="D33" s="2" t="s">
        <v>34</v>
      </c>
      <c r="E33" s="3">
        <v>1701</v>
      </c>
      <c r="F33" s="4">
        <v>234</v>
      </c>
    </row>
    <row r="34" spans="2:6" x14ac:dyDescent="0.25">
      <c r="B34" s="2" t="s">
        <v>35</v>
      </c>
      <c r="C34" s="2" t="s">
        <v>20</v>
      </c>
      <c r="D34" s="2" t="s">
        <v>22</v>
      </c>
      <c r="E34" s="3">
        <v>2205</v>
      </c>
      <c r="F34" s="4">
        <v>141</v>
      </c>
    </row>
    <row r="35" spans="2:6" x14ac:dyDescent="0.25">
      <c r="B35" s="2" t="s">
        <v>8</v>
      </c>
      <c r="C35" s="2" t="s">
        <v>6</v>
      </c>
      <c r="D35" s="2" t="s">
        <v>36</v>
      </c>
      <c r="E35" s="3">
        <v>1771</v>
      </c>
      <c r="F35" s="4">
        <v>204</v>
      </c>
    </row>
    <row r="36" spans="2:6" x14ac:dyDescent="0.25">
      <c r="B36" s="2" t="s">
        <v>13</v>
      </c>
      <c r="C36" s="2" t="s">
        <v>9</v>
      </c>
      <c r="D36" s="2" t="s">
        <v>37</v>
      </c>
      <c r="E36" s="3">
        <v>2114</v>
      </c>
      <c r="F36" s="4">
        <v>186</v>
      </c>
    </row>
    <row r="37" spans="2:6" x14ac:dyDescent="0.25">
      <c r="B37" s="2" t="s">
        <v>13</v>
      </c>
      <c r="C37" s="2" t="s">
        <v>14</v>
      </c>
      <c r="D37" s="2" t="s">
        <v>31</v>
      </c>
      <c r="E37" s="3">
        <v>10311</v>
      </c>
      <c r="F37" s="4">
        <v>231</v>
      </c>
    </row>
    <row r="38" spans="2:6" x14ac:dyDescent="0.25">
      <c r="B38" s="2" t="s">
        <v>27</v>
      </c>
      <c r="C38" s="2" t="s">
        <v>17</v>
      </c>
      <c r="D38" s="2" t="s">
        <v>29</v>
      </c>
      <c r="E38" s="3">
        <v>21</v>
      </c>
      <c r="F38" s="4">
        <v>168</v>
      </c>
    </row>
    <row r="39" spans="2:6" x14ac:dyDescent="0.25">
      <c r="B39" s="2" t="s">
        <v>35</v>
      </c>
      <c r="C39" s="2" t="s">
        <v>9</v>
      </c>
      <c r="D39" s="2" t="s">
        <v>33</v>
      </c>
      <c r="E39" s="3">
        <v>1974</v>
      </c>
      <c r="F39" s="4">
        <v>195</v>
      </c>
    </row>
    <row r="40" spans="2:6" x14ac:dyDescent="0.25">
      <c r="B40" s="2" t="s">
        <v>25</v>
      </c>
      <c r="C40" s="2" t="s">
        <v>14</v>
      </c>
      <c r="D40" s="2" t="s">
        <v>34</v>
      </c>
      <c r="E40" s="3">
        <v>6314</v>
      </c>
      <c r="F40" s="4">
        <v>15</v>
      </c>
    </row>
    <row r="41" spans="2:6" x14ac:dyDescent="0.25">
      <c r="B41" s="2" t="s">
        <v>35</v>
      </c>
      <c r="C41" s="2" t="s">
        <v>6</v>
      </c>
      <c r="D41" s="2" t="s">
        <v>34</v>
      </c>
      <c r="E41" s="3">
        <v>4683</v>
      </c>
      <c r="F41" s="4">
        <v>30</v>
      </c>
    </row>
    <row r="42" spans="2:6" x14ac:dyDescent="0.25">
      <c r="B42" s="2" t="s">
        <v>13</v>
      </c>
      <c r="C42" s="2" t="s">
        <v>6</v>
      </c>
      <c r="D42" s="2" t="s">
        <v>38</v>
      </c>
      <c r="E42" s="3">
        <v>6398</v>
      </c>
      <c r="F42" s="4">
        <v>102</v>
      </c>
    </row>
    <row r="43" spans="2:6" x14ac:dyDescent="0.25">
      <c r="B43" s="2" t="s">
        <v>26</v>
      </c>
      <c r="C43" s="2" t="s">
        <v>9</v>
      </c>
      <c r="D43" s="2" t="s">
        <v>36</v>
      </c>
      <c r="E43" s="3">
        <v>553</v>
      </c>
      <c r="F43" s="4">
        <v>15</v>
      </c>
    </row>
    <row r="44" spans="2:6" x14ac:dyDescent="0.25">
      <c r="B44" s="2" t="s">
        <v>8</v>
      </c>
      <c r="C44" s="2" t="s">
        <v>17</v>
      </c>
      <c r="D44" s="2" t="s">
        <v>7</v>
      </c>
      <c r="E44" s="3">
        <v>7021</v>
      </c>
      <c r="F44" s="4">
        <v>183</v>
      </c>
    </row>
    <row r="45" spans="2:6" x14ac:dyDescent="0.25">
      <c r="B45" s="2" t="s">
        <v>5</v>
      </c>
      <c r="C45" s="2" t="s">
        <v>17</v>
      </c>
      <c r="D45" s="2" t="s">
        <v>22</v>
      </c>
      <c r="E45" s="3">
        <v>5817</v>
      </c>
      <c r="F45" s="4">
        <v>12</v>
      </c>
    </row>
    <row r="46" spans="2:6" x14ac:dyDescent="0.25">
      <c r="B46" s="2" t="s">
        <v>13</v>
      </c>
      <c r="C46" s="2" t="s">
        <v>17</v>
      </c>
      <c r="D46" s="2" t="s">
        <v>24</v>
      </c>
      <c r="E46" s="3">
        <v>3976</v>
      </c>
      <c r="F46" s="4">
        <v>72</v>
      </c>
    </row>
    <row r="47" spans="2:6" x14ac:dyDescent="0.25">
      <c r="B47" s="2" t="s">
        <v>16</v>
      </c>
      <c r="C47" s="2" t="s">
        <v>20</v>
      </c>
      <c r="D47" s="2" t="s">
        <v>39</v>
      </c>
      <c r="E47" s="3">
        <v>1134</v>
      </c>
      <c r="F47" s="4">
        <v>282</v>
      </c>
    </row>
    <row r="48" spans="2:6" x14ac:dyDescent="0.25">
      <c r="B48" s="2" t="s">
        <v>26</v>
      </c>
      <c r="C48" s="2" t="s">
        <v>17</v>
      </c>
      <c r="D48" s="2" t="s">
        <v>40</v>
      </c>
      <c r="E48" s="3">
        <v>6027</v>
      </c>
      <c r="F48" s="4">
        <v>144</v>
      </c>
    </row>
    <row r="49" spans="2:6" x14ac:dyDescent="0.25">
      <c r="B49" s="2" t="s">
        <v>16</v>
      </c>
      <c r="C49" s="2" t="s">
        <v>6</v>
      </c>
      <c r="D49" s="2" t="s">
        <v>29</v>
      </c>
      <c r="E49" s="3">
        <v>1904</v>
      </c>
      <c r="F49" s="4">
        <v>405</v>
      </c>
    </row>
    <row r="50" spans="2:6" x14ac:dyDescent="0.25">
      <c r="B50" s="2" t="s">
        <v>23</v>
      </c>
      <c r="C50" s="2" t="s">
        <v>30</v>
      </c>
      <c r="D50" s="2" t="s">
        <v>10</v>
      </c>
      <c r="E50" s="3">
        <v>3262</v>
      </c>
      <c r="F50" s="4">
        <v>75</v>
      </c>
    </row>
    <row r="51" spans="2:6" x14ac:dyDescent="0.25">
      <c r="B51" s="2" t="s">
        <v>5</v>
      </c>
      <c r="C51" s="2" t="s">
        <v>30</v>
      </c>
      <c r="D51" s="2" t="s">
        <v>39</v>
      </c>
      <c r="E51" s="3">
        <v>2289</v>
      </c>
      <c r="F51" s="4">
        <v>135</v>
      </c>
    </row>
    <row r="52" spans="2:6" x14ac:dyDescent="0.25">
      <c r="B52" s="2" t="s">
        <v>25</v>
      </c>
      <c r="C52" s="2" t="s">
        <v>30</v>
      </c>
      <c r="D52" s="2" t="s">
        <v>39</v>
      </c>
      <c r="E52" s="3">
        <v>6986</v>
      </c>
      <c r="F52" s="4">
        <v>21</v>
      </c>
    </row>
    <row r="53" spans="2:6" x14ac:dyDescent="0.25">
      <c r="B53" s="2" t="s">
        <v>26</v>
      </c>
      <c r="C53" s="2" t="s">
        <v>20</v>
      </c>
      <c r="D53" s="2" t="s">
        <v>34</v>
      </c>
      <c r="E53" s="3">
        <v>4417</v>
      </c>
      <c r="F53" s="4">
        <v>153</v>
      </c>
    </row>
    <row r="54" spans="2:6" x14ac:dyDescent="0.25">
      <c r="B54" s="2" t="s">
        <v>16</v>
      </c>
      <c r="C54" s="2" t="s">
        <v>30</v>
      </c>
      <c r="D54" s="2" t="s">
        <v>37</v>
      </c>
      <c r="E54" s="3">
        <v>1442</v>
      </c>
      <c r="F54" s="4">
        <v>15</v>
      </c>
    </row>
    <row r="55" spans="2:6" x14ac:dyDescent="0.25">
      <c r="B55" s="2" t="s">
        <v>27</v>
      </c>
      <c r="C55" s="2" t="s">
        <v>9</v>
      </c>
      <c r="D55" s="2" t="s">
        <v>24</v>
      </c>
      <c r="E55" s="3">
        <v>2415</v>
      </c>
      <c r="F55" s="4">
        <v>255</v>
      </c>
    </row>
    <row r="56" spans="2:6" x14ac:dyDescent="0.25">
      <c r="B56" s="2" t="s">
        <v>26</v>
      </c>
      <c r="C56" s="2" t="s">
        <v>6</v>
      </c>
      <c r="D56" s="2" t="s">
        <v>36</v>
      </c>
      <c r="E56" s="3">
        <v>238</v>
      </c>
      <c r="F56" s="4">
        <v>18</v>
      </c>
    </row>
    <row r="57" spans="2:6" x14ac:dyDescent="0.25">
      <c r="B57" s="2" t="s">
        <v>16</v>
      </c>
      <c r="C57" s="2" t="s">
        <v>6</v>
      </c>
      <c r="D57" s="2" t="s">
        <v>34</v>
      </c>
      <c r="E57" s="3">
        <v>4949</v>
      </c>
      <c r="F57" s="4">
        <v>189</v>
      </c>
    </row>
    <row r="58" spans="2:6" x14ac:dyDescent="0.25">
      <c r="B58" s="2" t="s">
        <v>25</v>
      </c>
      <c r="C58" s="2" t="s">
        <v>20</v>
      </c>
      <c r="D58" s="2" t="s">
        <v>10</v>
      </c>
      <c r="E58" s="3">
        <v>5075</v>
      </c>
      <c r="F58" s="4">
        <v>21</v>
      </c>
    </row>
    <row r="59" spans="2:6" x14ac:dyDescent="0.25">
      <c r="B59" s="2" t="s">
        <v>27</v>
      </c>
      <c r="C59" s="2" t="s">
        <v>14</v>
      </c>
      <c r="D59" s="2" t="s">
        <v>29</v>
      </c>
      <c r="E59" s="3">
        <v>9198</v>
      </c>
      <c r="F59" s="4">
        <v>36</v>
      </c>
    </row>
    <row r="60" spans="2:6" x14ac:dyDescent="0.25">
      <c r="B60" s="2" t="s">
        <v>16</v>
      </c>
      <c r="C60" s="2" t="s">
        <v>30</v>
      </c>
      <c r="D60" s="2" t="s">
        <v>32</v>
      </c>
      <c r="E60" s="3">
        <v>3339</v>
      </c>
      <c r="F60" s="4">
        <v>75</v>
      </c>
    </row>
    <row r="61" spans="2:6" x14ac:dyDescent="0.25">
      <c r="B61" s="2" t="s">
        <v>5</v>
      </c>
      <c r="C61" s="2" t="s">
        <v>30</v>
      </c>
      <c r="D61" s="2" t="s">
        <v>28</v>
      </c>
      <c r="E61" s="3">
        <v>5019</v>
      </c>
      <c r="F61" s="4">
        <v>156</v>
      </c>
    </row>
    <row r="62" spans="2:6" x14ac:dyDescent="0.25">
      <c r="B62" s="2" t="s">
        <v>25</v>
      </c>
      <c r="C62" s="2" t="s">
        <v>14</v>
      </c>
      <c r="D62" s="2" t="s">
        <v>29</v>
      </c>
      <c r="E62" s="3">
        <v>16184</v>
      </c>
      <c r="F62" s="4">
        <v>39</v>
      </c>
    </row>
    <row r="63" spans="2:6" x14ac:dyDescent="0.25">
      <c r="B63" s="2" t="s">
        <v>16</v>
      </c>
      <c r="C63" s="2" t="s">
        <v>14</v>
      </c>
      <c r="D63" s="2" t="s">
        <v>41</v>
      </c>
      <c r="E63" s="3">
        <v>497</v>
      </c>
      <c r="F63" s="4">
        <v>63</v>
      </c>
    </row>
    <row r="64" spans="2:6" x14ac:dyDescent="0.25">
      <c r="B64" s="2" t="s">
        <v>26</v>
      </c>
      <c r="C64" s="2" t="s">
        <v>14</v>
      </c>
      <c r="D64" s="2" t="s">
        <v>32</v>
      </c>
      <c r="E64" s="3">
        <v>8211</v>
      </c>
      <c r="F64" s="4">
        <v>75</v>
      </c>
    </row>
    <row r="65" spans="2:6" x14ac:dyDescent="0.25">
      <c r="B65" s="2" t="s">
        <v>26</v>
      </c>
      <c r="C65" s="2" t="s">
        <v>20</v>
      </c>
      <c r="D65" s="2" t="s">
        <v>40</v>
      </c>
      <c r="E65" s="3">
        <v>6580</v>
      </c>
      <c r="F65" s="4">
        <v>183</v>
      </c>
    </row>
    <row r="66" spans="2:6" x14ac:dyDescent="0.25">
      <c r="B66" s="2" t="s">
        <v>13</v>
      </c>
      <c r="C66" s="2" t="s">
        <v>9</v>
      </c>
      <c r="D66" s="2" t="s">
        <v>31</v>
      </c>
      <c r="E66" s="3">
        <v>4760</v>
      </c>
      <c r="F66" s="4">
        <v>69</v>
      </c>
    </row>
    <row r="67" spans="2:6" x14ac:dyDescent="0.25">
      <c r="B67" s="2" t="s">
        <v>5</v>
      </c>
      <c r="C67" s="2" t="s">
        <v>14</v>
      </c>
      <c r="D67" s="2" t="s">
        <v>18</v>
      </c>
      <c r="E67" s="3">
        <v>5439</v>
      </c>
      <c r="F67" s="4">
        <v>30</v>
      </c>
    </row>
    <row r="68" spans="2:6" x14ac:dyDescent="0.25">
      <c r="B68" s="2" t="s">
        <v>13</v>
      </c>
      <c r="C68" s="2" t="s">
        <v>30</v>
      </c>
      <c r="D68" s="2" t="s">
        <v>28</v>
      </c>
      <c r="E68" s="3">
        <v>1463</v>
      </c>
      <c r="F68" s="4">
        <v>39</v>
      </c>
    </row>
    <row r="69" spans="2:6" x14ac:dyDescent="0.25">
      <c r="B69" s="2" t="s">
        <v>27</v>
      </c>
      <c r="C69" s="2" t="s">
        <v>30</v>
      </c>
      <c r="D69" s="2" t="s">
        <v>10</v>
      </c>
      <c r="E69" s="3">
        <v>7777</v>
      </c>
      <c r="F69" s="4">
        <v>504</v>
      </c>
    </row>
    <row r="70" spans="2:6" x14ac:dyDescent="0.25">
      <c r="B70" s="2" t="s">
        <v>11</v>
      </c>
      <c r="C70" s="2" t="s">
        <v>6</v>
      </c>
      <c r="D70" s="2" t="s">
        <v>32</v>
      </c>
      <c r="E70" s="3">
        <v>1085</v>
      </c>
      <c r="F70" s="4">
        <v>273</v>
      </c>
    </row>
    <row r="71" spans="2:6" x14ac:dyDescent="0.25">
      <c r="B71" s="2" t="s">
        <v>25</v>
      </c>
      <c r="C71" s="2" t="s">
        <v>6</v>
      </c>
      <c r="D71" s="2" t="s">
        <v>21</v>
      </c>
      <c r="E71" s="3">
        <v>182</v>
      </c>
      <c r="F71" s="4">
        <v>48</v>
      </c>
    </row>
    <row r="72" spans="2:6" x14ac:dyDescent="0.25">
      <c r="B72" s="2" t="s">
        <v>16</v>
      </c>
      <c r="C72" s="2" t="s">
        <v>30</v>
      </c>
      <c r="D72" s="2" t="s">
        <v>39</v>
      </c>
      <c r="E72" s="3">
        <v>4242</v>
      </c>
      <c r="F72" s="4">
        <v>207</v>
      </c>
    </row>
    <row r="73" spans="2:6" x14ac:dyDescent="0.25">
      <c r="B73" s="2" t="s">
        <v>16</v>
      </c>
      <c r="C73" s="2" t="s">
        <v>14</v>
      </c>
      <c r="D73" s="2" t="s">
        <v>10</v>
      </c>
      <c r="E73" s="3">
        <v>6118</v>
      </c>
      <c r="F73" s="4">
        <v>9</v>
      </c>
    </row>
    <row r="74" spans="2:6" x14ac:dyDescent="0.25">
      <c r="B74" s="2" t="s">
        <v>35</v>
      </c>
      <c r="C74" s="2" t="s">
        <v>14</v>
      </c>
      <c r="D74" s="2" t="s">
        <v>34</v>
      </c>
      <c r="E74" s="3">
        <v>2317</v>
      </c>
      <c r="F74" s="4">
        <v>261</v>
      </c>
    </row>
    <row r="75" spans="2:6" x14ac:dyDescent="0.25">
      <c r="B75" s="2" t="s">
        <v>16</v>
      </c>
      <c r="C75" s="2" t="s">
        <v>20</v>
      </c>
      <c r="D75" s="2" t="s">
        <v>29</v>
      </c>
      <c r="E75" s="3">
        <v>938</v>
      </c>
      <c r="F75" s="4">
        <v>6</v>
      </c>
    </row>
    <row r="76" spans="2:6" x14ac:dyDescent="0.25">
      <c r="B76" s="2" t="s">
        <v>8</v>
      </c>
      <c r="C76" s="2" t="s">
        <v>6</v>
      </c>
      <c r="D76" s="2" t="s">
        <v>37</v>
      </c>
      <c r="E76" s="3">
        <v>9709</v>
      </c>
      <c r="F76" s="4">
        <v>30</v>
      </c>
    </row>
    <row r="77" spans="2:6" x14ac:dyDescent="0.25">
      <c r="B77" s="2" t="s">
        <v>23</v>
      </c>
      <c r="C77" s="2" t="s">
        <v>30</v>
      </c>
      <c r="D77" s="2" t="s">
        <v>33</v>
      </c>
      <c r="E77" s="3">
        <v>2205</v>
      </c>
      <c r="F77" s="4">
        <v>138</v>
      </c>
    </row>
    <row r="78" spans="2:6" x14ac:dyDescent="0.25">
      <c r="B78" s="2" t="s">
        <v>23</v>
      </c>
      <c r="C78" s="2" t="s">
        <v>6</v>
      </c>
      <c r="D78" s="2" t="s">
        <v>28</v>
      </c>
      <c r="E78" s="3">
        <v>4487</v>
      </c>
      <c r="F78" s="4">
        <v>111</v>
      </c>
    </row>
    <row r="79" spans="2:6" x14ac:dyDescent="0.25">
      <c r="B79" s="2" t="s">
        <v>25</v>
      </c>
      <c r="C79" s="2" t="s">
        <v>9</v>
      </c>
      <c r="D79" s="2" t="s">
        <v>15</v>
      </c>
      <c r="E79" s="3">
        <v>2415</v>
      </c>
      <c r="F79" s="4">
        <v>15</v>
      </c>
    </row>
    <row r="80" spans="2:6" x14ac:dyDescent="0.25">
      <c r="B80" s="2" t="s">
        <v>5</v>
      </c>
      <c r="C80" s="2" t="s">
        <v>30</v>
      </c>
      <c r="D80" s="2" t="s">
        <v>36</v>
      </c>
      <c r="E80" s="3">
        <v>4018</v>
      </c>
      <c r="F80" s="4">
        <v>162</v>
      </c>
    </row>
    <row r="81" spans="2:6" x14ac:dyDescent="0.25">
      <c r="B81" s="2" t="s">
        <v>25</v>
      </c>
      <c r="C81" s="2" t="s">
        <v>30</v>
      </c>
      <c r="D81" s="2" t="s">
        <v>36</v>
      </c>
      <c r="E81" s="3">
        <v>861</v>
      </c>
      <c r="F81" s="4">
        <v>195</v>
      </c>
    </row>
    <row r="82" spans="2:6" x14ac:dyDescent="0.25">
      <c r="B82" s="2" t="s">
        <v>35</v>
      </c>
      <c r="C82" s="2" t="s">
        <v>20</v>
      </c>
      <c r="D82" s="2" t="s">
        <v>24</v>
      </c>
      <c r="E82" s="3">
        <v>5586</v>
      </c>
      <c r="F82" s="4">
        <v>525</v>
      </c>
    </row>
    <row r="83" spans="2:6" x14ac:dyDescent="0.25">
      <c r="B83" s="2" t="s">
        <v>23</v>
      </c>
      <c r="C83" s="2" t="s">
        <v>30</v>
      </c>
      <c r="D83" s="2" t="s">
        <v>19</v>
      </c>
      <c r="E83" s="3">
        <v>2226</v>
      </c>
      <c r="F83" s="4">
        <v>48</v>
      </c>
    </row>
    <row r="84" spans="2:6" x14ac:dyDescent="0.25">
      <c r="B84" s="2" t="s">
        <v>11</v>
      </c>
      <c r="C84" s="2" t="s">
        <v>30</v>
      </c>
      <c r="D84" s="2" t="s">
        <v>40</v>
      </c>
      <c r="E84" s="3">
        <v>14329</v>
      </c>
      <c r="F84" s="4">
        <v>150</v>
      </c>
    </row>
    <row r="85" spans="2:6" x14ac:dyDescent="0.25">
      <c r="B85" s="2" t="s">
        <v>11</v>
      </c>
      <c r="C85" s="2" t="s">
        <v>30</v>
      </c>
      <c r="D85" s="2" t="s">
        <v>33</v>
      </c>
      <c r="E85" s="3">
        <v>8463</v>
      </c>
      <c r="F85" s="4">
        <v>492</v>
      </c>
    </row>
    <row r="86" spans="2:6" x14ac:dyDescent="0.25">
      <c r="B86" s="2" t="s">
        <v>25</v>
      </c>
      <c r="C86" s="2" t="s">
        <v>30</v>
      </c>
      <c r="D86" s="2" t="s">
        <v>32</v>
      </c>
      <c r="E86" s="3">
        <v>2891</v>
      </c>
      <c r="F86" s="4">
        <v>102</v>
      </c>
    </row>
    <row r="87" spans="2:6" x14ac:dyDescent="0.25">
      <c r="B87" s="2" t="s">
        <v>27</v>
      </c>
      <c r="C87" s="2" t="s">
        <v>14</v>
      </c>
      <c r="D87" s="2" t="s">
        <v>34</v>
      </c>
      <c r="E87" s="3">
        <v>3773</v>
      </c>
      <c r="F87" s="4">
        <v>165</v>
      </c>
    </row>
    <row r="88" spans="2:6" x14ac:dyDescent="0.25">
      <c r="B88" s="2" t="s">
        <v>13</v>
      </c>
      <c r="C88" s="2" t="s">
        <v>14</v>
      </c>
      <c r="D88" s="2" t="s">
        <v>40</v>
      </c>
      <c r="E88" s="3">
        <v>854</v>
      </c>
      <c r="F88" s="4">
        <v>309</v>
      </c>
    </row>
    <row r="89" spans="2:6" x14ac:dyDescent="0.25">
      <c r="B89" s="2" t="s">
        <v>16</v>
      </c>
      <c r="C89" s="2" t="s">
        <v>14</v>
      </c>
      <c r="D89" s="2" t="s">
        <v>28</v>
      </c>
      <c r="E89" s="3">
        <v>4970</v>
      </c>
      <c r="F89" s="4">
        <v>156</v>
      </c>
    </row>
    <row r="90" spans="2:6" x14ac:dyDescent="0.25">
      <c r="B90" s="2" t="s">
        <v>11</v>
      </c>
      <c r="C90" s="2" t="s">
        <v>9</v>
      </c>
      <c r="D90" s="2" t="s">
        <v>42</v>
      </c>
      <c r="E90" s="3">
        <v>98</v>
      </c>
      <c r="F90" s="4">
        <v>159</v>
      </c>
    </row>
    <row r="91" spans="2:6" x14ac:dyDescent="0.25">
      <c r="B91" s="2" t="s">
        <v>25</v>
      </c>
      <c r="C91" s="2" t="s">
        <v>9</v>
      </c>
      <c r="D91" s="2" t="s">
        <v>37</v>
      </c>
      <c r="E91" s="3">
        <v>13391</v>
      </c>
      <c r="F91" s="4">
        <v>201</v>
      </c>
    </row>
    <row r="92" spans="2:6" x14ac:dyDescent="0.25">
      <c r="B92" s="2" t="s">
        <v>8</v>
      </c>
      <c r="C92" s="2" t="s">
        <v>17</v>
      </c>
      <c r="D92" s="2" t="s">
        <v>21</v>
      </c>
      <c r="E92" s="3">
        <v>8890</v>
      </c>
      <c r="F92" s="4">
        <v>210</v>
      </c>
    </row>
    <row r="93" spans="2:6" x14ac:dyDescent="0.25">
      <c r="B93" s="2" t="s">
        <v>26</v>
      </c>
      <c r="C93" s="2" t="s">
        <v>20</v>
      </c>
      <c r="D93" s="2" t="s">
        <v>31</v>
      </c>
      <c r="E93" s="3">
        <v>56</v>
      </c>
      <c r="F93" s="4">
        <v>51</v>
      </c>
    </row>
    <row r="94" spans="2:6" x14ac:dyDescent="0.25">
      <c r="B94" s="2" t="s">
        <v>27</v>
      </c>
      <c r="C94" s="2" t="s">
        <v>14</v>
      </c>
      <c r="D94" s="2" t="s">
        <v>18</v>
      </c>
      <c r="E94" s="3">
        <v>3339</v>
      </c>
      <c r="F94" s="4">
        <v>39</v>
      </c>
    </row>
    <row r="95" spans="2:6" x14ac:dyDescent="0.25">
      <c r="B95" s="2" t="s">
        <v>35</v>
      </c>
      <c r="C95" s="2" t="s">
        <v>9</v>
      </c>
      <c r="D95" s="2" t="s">
        <v>15</v>
      </c>
      <c r="E95" s="3">
        <v>3808</v>
      </c>
      <c r="F95" s="4">
        <v>279</v>
      </c>
    </row>
    <row r="96" spans="2:6" x14ac:dyDescent="0.25">
      <c r="B96" s="2" t="s">
        <v>35</v>
      </c>
      <c r="C96" s="2" t="s">
        <v>20</v>
      </c>
      <c r="D96" s="2" t="s">
        <v>31</v>
      </c>
      <c r="E96" s="3">
        <v>63</v>
      </c>
      <c r="F96" s="4">
        <v>123</v>
      </c>
    </row>
    <row r="97" spans="2:6" x14ac:dyDescent="0.25">
      <c r="B97" s="2" t="s">
        <v>26</v>
      </c>
      <c r="C97" s="2" t="s">
        <v>17</v>
      </c>
      <c r="D97" s="2" t="s">
        <v>39</v>
      </c>
      <c r="E97" s="3">
        <v>7812</v>
      </c>
      <c r="F97" s="4">
        <v>81</v>
      </c>
    </row>
    <row r="98" spans="2:6" x14ac:dyDescent="0.25">
      <c r="B98" s="2" t="s">
        <v>5</v>
      </c>
      <c r="C98" s="2" t="s">
        <v>6</v>
      </c>
      <c r="D98" s="2" t="s">
        <v>36</v>
      </c>
      <c r="E98" s="3">
        <v>7693</v>
      </c>
      <c r="F98" s="4">
        <v>21</v>
      </c>
    </row>
    <row r="99" spans="2:6" x14ac:dyDescent="0.25">
      <c r="B99" s="2" t="s">
        <v>27</v>
      </c>
      <c r="C99" s="2" t="s">
        <v>14</v>
      </c>
      <c r="D99" s="2" t="s">
        <v>40</v>
      </c>
      <c r="E99" s="3">
        <v>973</v>
      </c>
      <c r="F99" s="4">
        <v>162</v>
      </c>
    </row>
    <row r="100" spans="2:6" x14ac:dyDescent="0.25">
      <c r="B100" s="2" t="s">
        <v>35</v>
      </c>
      <c r="C100" s="2" t="s">
        <v>9</v>
      </c>
      <c r="D100" s="2" t="s">
        <v>41</v>
      </c>
      <c r="E100" s="3">
        <v>567</v>
      </c>
      <c r="F100" s="4">
        <v>228</v>
      </c>
    </row>
    <row r="101" spans="2:6" x14ac:dyDescent="0.25">
      <c r="B101" s="2" t="s">
        <v>35</v>
      </c>
      <c r="C101" s="2" t="s">
        <v>14</v>
      </c>
      <c r="D101" s="2" t="s">
        <v>32</v>
      </c>
      <c r="E101" s="3">
        <v>2471</v>
      </c>
      <c r="F101" s="4">
        <v>342</v>
      </c>
    </row>
    <row r="102" spans="2:6" x14ac:dyDescent="0.25">
      <c r="B102" s="2" t="s">
        <v>25</v>
      </c>
      <c r="C102" s="2" t="s">
        <v>20</v>
      </c>
      <c r="D102" s="2" t="s">
        <v>31</v>
      </c>
      <c r="E102" s="3">
        <v>7189</v>
      </c>
      <c r="F102" s="4">
        <v>54</v>
      </c>
    </row>
    <row r="103" spans="2:6" x14ac:dyDescent="0.25">
      <c r="B103" s="2" t="s">
        <v>13</v>
      </c>
      <c r="C103" s="2" t="s">
        <v>9</v>
      </c>
      <c r="D103" s="2" t="s">
        <v>40</v>
      </c>
      <c r="E103" s="3">
        <v>7455</v>
      </c>
      <c r="F103" s="4">
        <v>216</v>
      </c>
    </row>
    <row r="104" spans="2:6" x14ac:dyDescent="0.25">
      <c r="B104" s="2" t="s">
        <v>27</v>
      </c>
      <c r="C104" s="2" t="s">
        <v>30</v>
      </c>
      <c r="D104" s="2" t="s">
        <v>42</v>
      </c>
      <c r="E104" s="3">
        <v>3108</v>
      </c>
      <c r="F104" s="4">
        <v>54</v>
      </c>
    </row>
    <row r="105" spans="2:6" x14ac:dyDescent="0.25">
      <c r="B105" s="2" t="s">
        <v>16</v>
      </c>
      <c r="C105" s="2" t="s">
        <v>20</v>
      </c>
      <c r="D105" s="2" t="s">
        <v>18</v>
      </c>
      <c r="E105" s="3">
        <v>469</v>
      </c>
      <c r="F105" s="4">
        <v>75</v>
      </c>
    </row>
    <row r="106" spans="2:6" x14ac:dyDescent="0.25">
      <c r="B106" s="2" t="s">
        <v>11</v>
      </c>
      <c r="C106" s="2" t="s">
        <v>6</v>
      </c>
      <c r="D106" s="2" t="s">
        <v>34</v>
      </c>
      <c r="E106" s="3">
        <v>2737</v>
      </c>
      <c r="F106" s="4">
        <v>93</v>
      </c>
    </row>
    <row r="107" spans="2:6" x14ac:dyDescent="0.25">
      <c r="B107" s="2" t="s">
        <v>11</v>
      </c>
      <c r="C107" s="2" t="s">
        <v>6</v>
      </c>
      <c r="D107" s="2" t="s">
        <v>18</v>
      </c>
      <c r="E107" s="3">
        <v>4305</v>
      </c>
      <c r="F107" s="4">
        <v>156</v>
      </c>
    </row>
    <row r="108" spans="2:6" x14ac:dyDescent="0.25">
      <c r="B108" s="2" t="s">
        <v>11</v>
      </c>
      <c r="C108" s="2" t="s">
        <v>20</v>
      </c>
      <c r="D108" s="2" t="s">
        <v>28</v>
      </c>
      <c r="E108" s="3">
        <v>2408</v>
      </c>
      <c r="F108" s="4">
        <v>9</v>
      </c>
    </row>
    <row r="109" spans="2:6" x14ac:dyDescent="0.25">
      <c r="B109" s="2" t="s">
        <v>27</v>
      </c>
      <c r="C109" s="2" t="s">
        <v>14</v>
      </c>
      <c r="D109" s="2" t="s">
        <v>36</v>
      </c>
      <c r="E109" s="3">
        <v>1281</v>
      </c>
      <c r="F109" s="4">
        <v>18</v>
      </c>
    </row>
    <row r="110" spans="2:6" x14ac:dyDescent="0.25">
      <c r="B110" s="2" t="s">
        <v>5</v>
      </c>
      <c r="C110" s="2" t="s">
        <v>9</v>
      </c>
      <c r="D110" s="2" t="s">
        <v>10</v>
      </c>
      <c r="E110" s="3">
        <v>12348</v>
      </c>
      <c r="F110" s="4">
        <v>234</v>
      </c>
    </row>
    <row r="111" spans="2:6" x14ac:dyDescent="0.25">
      <c r="B111" s="2" t="s">
        <v>27</v>
      </c>
      <c r="C111" s="2" t="s">
        <v>30</v>
      </c>
      <c r="D111" s="2" t="s">
        <v>40</v>
      </c>
      <c r="E111" s="3">
        <v>3689</v>
      </c>
      <c r="F111" s="4">
        <v>312</v>
      </c>
    </row>
    <row r="112" spans="2:6" x14ac:dyDescent="0.25">
      <c r="B112" s="2" t="s">
        <v>23</v>
      </c>
      <c r="C112" s="2" t="s">
        <v>14</v>
      </c>
      <c r="D112" s="2" t="s">
        <v>36</v>
      </c>
      <c r="E112" s="3">
        <v>2870</v>
      </c>
      <c r="F112" s="4">
        <v>300</v>
      </c>
    </row>
    <row r="113" spans="2:6" x14ac:dyDescent="0.25">
      <c r="B113" s="2" t="s">
        <v>26</v>
      </c>
      <c r="C113" s="2" t="s">
        <v>14</v>
      </c>
      <c r="D113" s="2" t="s">
        <v>39</v>
      </c>
      <c r="E113" s="3">
        <v>798</v>
      </c>
      <c r="F113" s="4">
        <v>519</v>
      </c>
    </row>
    <row r="114" spans="2:6" x14ac:dyDescent="0.25">
      <c r="B114" s="2" t="s">
        <v>13</v>
      </c>
      <c r="C114" s="2" t="s">
        <v>6</v>
      </c>
      <c r="D114" s="2" t="s">
        <v>41</v>
      </c>
      <c r="E114" s="3">
        <v>2933</v>
      </c>
      <c r="F114" s="4">
        <v>9</v>
      </c>
    </row>
    <row r="115" spans="2:6" x14ac:dyDescent="0.25">
      <c r="B115" s="2" t="s">
        <v>25</v>
      </c>
      <c r="C115" s="2" t="s">
        <v>9</v>
      </c>
      <c r="D115" s="2" t="s">
        <v>12</v>
      </c>
      <c r="E115" s="3">
        <v>2744</v>
      </c>
      <c r="F115" s="4">
        <v>9</v>
      </c>
    </row>
    <row r="116" spans="2:6" x14ac:dyDescent="0.25">
      <c r="B116" s="2" t="s">
        <v>5</v>
      </c>
      <c r="C116" s="2" t="s">
        <v>14</v>
      </c>
      <c r="D116" s="2" t="s">
        <v>19</v>
      </c>
      <c r="E116" s="3">
        <v>9772</v>
      </c>
      <c r="F116" s="4">
        <v>90</v>
      </c>
    </row>
    <row r="117" spans="2:6" x14ac:dyDescent="0.25">
      <c r="B117" s="2" t="s">
        <v>23</v>
      </c>
      <c r="C117" s="2" t="s">
        <v>30</v>
      </c>
      <c r="D117" s="2" t="s">
        <v>18</v>
      </c>
      <c r="E117" s="3">
        <v>1568</v>
      </c>
      <c r="F117" s="4">
        <v>96</v>
      </c>
    </row>
    <row r="118" spans="2:6" x14ac:dyDescent="0.25">
      <c r="B118" s="2" t="s">
        <v>26</v>
      </c>
      <c r="C118" s="2" t="s">
        <v>14</v>
      </c>
      <c r="D118" s="2" t="s">
        <v>29</v>
      </c>
      <c r="E118" s="3">
        <v>11417</v>
      </c>
      <c r="F118" s="4">
        <v>21</v>
      </c>
    </row>
    <row r="119" spans="2:6" x14ac:dyDescent="0.25">
      <c r="B119" s="2" t="s">
        <v>5</v>
      </c>
      <c r="C119" s="2" t="s">
        <v>30</v>
      </c>
      <c r="D119" s="2" t="s">
        <v>42</v>
      </c>
      <c r="E119" s="3">
        <v>6748</v>
      </c>
      <c r="F119" s="4">
        <v>48</v>
      </c>
    </row>
    <row r="120" spans="2:6" x14ac:dyDescent="0.25">
      <c r="B120" s="2" t="s">
        <v>35</v>
      </c>
      <c r="C120" s="2" t="s">
        <v>14</v>
      </c>
      <c r="D120" s="2" t="s">
        <v>39</v>
      </c>
      <c r="E120" s="3">
        <v>1407</v>
      </c>
      <c r="F120" s="4">
        <v>72</v>
      </c>
    </row>
    <row r="121" spans="2:6" x14ac:dyDescent="0.25">
      <c r="B121" s="2" t="s">
        <v>8</v>
      </c>
      <c r="C121" s="2" t="s">
        <v>9</v>
      </c>
      <c r="D121" s="2" t="s">
        <v>32</v>
      </c>
      <c r="E121" s="3">
        <v>2023</v>
      </c>
      <c r="F121" s="4">
        <v>168</v>
      </c>
    </row>
    <row r="122" spans="2:6" x14ac:dyDescent="0.25">
      <c r="B122" s="2" t="s">
        <v>25</v>
      </c>
      <c r="C122" s="2" t="s">
        <v>17</v>
      </c>
      <c r="D122" s="2" t="s">
        <v>42</v>
      </c>
      <c r="E122" s="3">
        <v>5236</v>
      </c>
      <c r="F122" s="4">
        <v>51</v>
      </c>
    </row>
    <row r="123" spans="2:6" x14ac:dyDescent="0.25">
      <c r="B123" s="2" t="s">
        <v>13</v>
      </c>
      <c r="C123" s="2" t="s">
        <v>14</v>
      </c>
      <c r="D123" s="2" t="s">
        <v>36</v>
      </c>
      <c r="E123" s="3">
        <v>1925</v>
      </c>
      <c r="F123" s="4">
        <v>192</v>
      </c>
    </row>
    <row r="124" spans="2:6" x14ac:dyDescent="0.25">
      <c r="B124" s="2" t="s">
        <v>23</v>
      </c>
      <c r="C124" s="2" t="s">
        <v>6</v>
      </c>
      <c r="D124" s="2" t="s">
        <v>24</v>
      </c>
      <c r="E124" s="3">
        <v>6608</v>
      </c>
      <c r="F124" s="4">
        <v>225</v>
      </c>
    </row>
    <row r="125" spans="2:6" x14ac:dyDescent="0.25">
      <c r="B125" s="2" t="s">
        <v>16</v>
      </c>
      <c r="C125" s="2" t="s">
        <v>30</v>
      </c>
      <c r="D125" s="2" t="s">
        <v>42</v>
      </c>
      <c r="E125" s="3">
        <v>8008</v>
      </c>
      <c r="F125" s="4">
        <v>456</v>
      </c>
    </row>
    <row r="126" spans="2:6" x14ac:dyDescent="0.25">
      <c r="B126" s="2" t="s">
        <v>35</v>
      </c>
      <c r="C126" s="2" t="s">
        <v>30</v>
      </c>
      <c r="D126" s="2" t="s">
        <v>18</v>
      </c>
      <c r="E126" s="3">
        <v>1428</v>
      </c>
      <c r="F126" s="4">
        <v>93</v>
      </c>
    </row>
    <row r="127" spans="2:6" x14ac:dyDescent="0.25">
      <c r="B127" s="2" t="s">
        <v>16</v>
      </c>
      <c r="C127" s="2" t="s">
        <v>30</v>
      </c>
      <c r="D127" s="2" t="s">
        <v>12</v>
      </c>
      <c r="E127" s="3">
        <v>525</v>
      </c>
      <c r="F127" s="4">
        <v>48</v>
      </c>
    </row>
    <row r="128" spans="2:6" x14ac:dyDescent="0.25">
      <c r="B128" s="2" t="s">
        <v>16</v>
      </c>
      <c r="C128" s="2" t="s">
        <v>6</v>
      </c>
      <c r="D128" s="2" t="s">
        <v>15</v>
      </c>
      <c r="E128" s="3">
        <v>1505</v>
      </c>
      <c r="F128" s="4">
        <v>102</v>
      </c>
    </row>
    <row r="129" spans="2:6" x14ac:dyDescent="0.25">
      <c r="B129" s="2" t="s">
        <v>23</v>
      </c>
      <c r="C129" s="2" t="s">
        <v>9</v>
      </c>
      <c r="D129" s="2" t="s">
        <v>7</v>
      </c>
      <c r="E129" s="3">
        <v>6755</v>
      </c>
      <c r="F129" s="4">
        <v>252</v>
      </c>
    </row>
    <row r="130" spans="2:6" x14ac:dyDescent="0.25">
      <c r="B130" s="2" t="s">
        <v>26</v>
      </c>
      <c r="C130" s="2" t="s">
        <v>6</v>
      </c>
      <c r="D130" s="2" t="s">
        <v>15</v>
      </c>
      <c r="E130" s="3">
        <v>11571</v>
      </c>
      <c r="F130" s="4">
        <v>138</v>
      </c>
    </row>
    <row r="131" spans="2:6" x14ac:dyDescent="0.25">
      <c r="B131" s="2" t="s">
        <v>5</v>
      </c>
      <c r="C131" s="2" t="s">
        <v>20</v>
      </c>
      <c r="D131" s="2" t="s">
        <v>18</v>
      </c>
      <c r="E131" s="3">
        <v>2541</v>
      </c>
      <c r="F131" s="4">
        <v>90</v>
      </c>
    </row>
    <row r="132" spans="2:6" x14ac:dyDescent="0.25">
      <c r="B132" s="2" t="s">
        <v>13</v>
      </c>
      <c r="C132" s="2" t="s">
        <v>6</v>
      </c>
      <c r="D132" s="2" t="s">
        <v>7</v>
      </c>
      <c r="E132" s="3">
        <v>1526</v>
      </c>
      <c r="F132" s="4">
        <v>240</v>
      </c>
    </row>
    <row r="133" spans="2:6" x14ac:dyDescent="0.25">
      <c r="B133" s="2" t="s">
        <v>5</v>
      </c>
      <c r="C133" s="2" t="s">
        <v>20</v>
      </c>
      <c r="D133" s="2" t="s">
        <v>12</v>
      </c>
      <c r="E133" s="3">
        <v>6125</v>
      </c>
      <c r="F133" s="4">
        <v>102</v>
      </c>
    </row>
    <row r="134" spans="2:6" x14ac:dyDescent="0.25">
      <c r="B134" s="2" t="s">
        <v>13</v>
      </c>
      <c r="C134" s="2" t="s">
        <v>9</v>
      </c>
      <c r="D134" s="2" t="s">
        <v>39</v>
      </c>
      <c r="E134" s="3">
        <v>847</v>
      </c>
      <c r="F134" s="4">
        <v>129</v>
      </c>
    </row>
    <row r="135" spans="2:6" x14ac:dyDescent="0.25">
      <c r="B135" s="2" t="s">
        <v>8</v>
      </c>
      <c r="C135" s="2" t="s">
        <v>9</v>
      </c>
      <c r="D135" s="2" t="s">
        <v>39</v>
      </c>
      <c r="E135" s="3">
        <v>4753</v>
      </c>
      <c r="F135" s="4">
        <v>300</v>
      </c>
    </row>
    <row r="136" spans="2:6" x14ac:dyDescent="0.25">
      <c r="B136" s="2" t="s">
        <v>16</v>
      </c>
      <c r="C136" s="2" t="s">
        <v>20</v>
      </c>
      <c r="D136" s="2" t="s">
        <v>19</v>
      </c>
      <c r="E136" s="3">
        <v>959</v>
      </c>
      <c r="F136" s="4">
        <v>135</v>
      </c>
    </row>
    <row r="137" spans="2:6" x14ac:dyDescent="0.25">
      <c r="B137" s="2" t="s">
        <v>23</v>
      </c>
      <c r="C137" s="2" t="s">
        <v>9</v>
      </c>
      <c r="D137" s="2" t="s">
        <v>38</v>
      </c>
      <c r="E137" s="3">
        <v>2793</v>
      </c>
      <c r="F137" s="4">
        <v>114</v>
      </c>
    </row>
    <row r="138" spans="2:6" x14ac:dyDescent="0.25">
      <c r="B138" s="2" t="s">
        <v>23</v>
      </c>
      <c r="C138" s="2" t="s">
        <v>9</v>
      </c>
      <c r="D138" s="2" t="s">
        <v>24</v>
      </c>
      <c r="E138" s="3">
        <v>4606</v>
      </c>
      <c r="F138" s="4">
        <v>63</v>
      </c>
    </row>
    <row r="139" spans="2:6" x14ac:dyDescent="0.25">
      <c r="B139" s="2" t="s">
        <v>23</v>
      </c>
      <c r="C139" s="2" t="s">
        <v>14</v>
      </c>
      <c r="D139" s="2" t="s">
        <v>32</v>
      </c>
      <c r="E139" s="3">
        <v>5551</v>
      </c>
      <c r="F139" s="4">
        <v>252</v>
      </c>
    </row>
    <row r="140" spans="2:6" x14ac:dyDescent="0.25">
      <c r="B140" s="2" t="s">
        <v>35</v>
      </c>
      <c r="C140" s="2" t="s">
        <v>14</v>
      </c>
      <c r="D140" s="2" t="s">
        <v>10</v>
      </c>
      <c r="E140" s="3">
        <v>6657</v>
      </c>
      <c r="F140" s="4">
        <v>303</v>
      </c>
    </row>
    <row r="141" spans="2:6" x14ac:dyDescent="0.25">
      <c r="B141" s="2" t="s">
        <v>23</v>
      </c>
      <c r="C141" s="2" t="s">
        <v>17</v>
      </c>
      <c r="D141" s="2" t="s">
        <v>28</v>
      </c>
      <c r="E141" s="3">
        <v>4438</v>
      </c>
      <c r="F141" s="4">
        <v>246</v>
      </c>
    </row>
    <row r="142" spans="2:6" x14ac:dyDescent="0.25">
      <c r="B142" s="2" t="s">
        <v>8</v>
      </c>
      <c r="C142" s="2" t="s">
        <v>20</v>
      </c>
      <c r="D142" s="2" t="s">
        <v>22</v>
      </c>
      <c r="E142" s="3">
        <v>168</v>
      </c>
      <c r="F142" s="4">
        <v>84</v>
      </c>
    </row>
    <row r="143" spans="2:6" x14ac:dyDescent="0.25">
      <c r="B143" s="2" t="s">
        <v>23</v>
      </c>
      <c r="C143" s="2" t="s">
        <v>30</v>
      </c>
      <c r="D143" s="2" t="s">
        <v>28</v>
      </c>
      <c r="E143" s="3">
        <v>7777</v>
      </c>
      <c r="F143" s="4">
        <v>39</v>
      </c>
    </row>
    <row r="144" spans="2:6" x14ac:dyDescent="0.25">
      <c r="B144" s="2" t="s">
        <v>25</v>
      </c>
      <c r="C144" s="2" t="s">
        <v>14</v>
      </c>
      <c r="D144" s="2" t="s">
        <v>28</v>
      </c>
      <c r="E144" s="3">
        <v>3339</v>
      </c>
      <c r="F144" s="4">
        <v>348</v>
      </c>
    </row>
    <row r="145" spans="2:6" x14ac:dyDescent="0.25">
      <c r="B145" s="2" t="s">
        <v>23</v>
      </c>
      <c r="C145" s="2" t="s">
        <v>6</v>
      </c>
      <c r="D145" s="2" t="s">
        <v>19</v>
      </c>
      <c r="E145" s="3">
        <v>6391</v>
      </c>
      <c r="F145" s="4">
        <v>48</v>
      </c>
    </row>
    <row r="146" spans="2:6" x14ac:dyDescent="0.25">
      <c r="B146" s="2" t="s">
        <v>25</v>
      </c>
      <c r="C146" s="2" t="s">
        <v>6</v>
      </c>
      <c r="D146" s="2" t="s">
        <v>22</v>
      </c>
      <c r="E146" s="3">
        <v>518</v>
      </c>
      <c r="F146" s="4">
        <v>75</v>
      </c>
    </row>
    <row r="147" spans="2:6" x14ac:dyDescent="0.25">
      <c r="B147" s="2" t="s">
        <v>23</v>
      </c>
      <c r="C147" s="2" t="s">
        <v>20</v>
      </c>
      <c r="D147" s="2" t="s">
        <v>40</v>
      </c>
      <c r="E147" s="3">
        <v>5677</v>
      </c>
      <c r="F147" s="4">
        <v>258</v>
      </c>
    </row>
    <row r="148" spans="2:6" x14ac:dyDescent="0.25">
      <c r="B148" s="2" t="s">
        <v>16</v>
      </c>
      <c r="C148" s="2" t="s">
        <v>17</v>
      </c>
      <c r="D148" s="2" t="s">
        <v>28</v>
      </c>
      <c r="E148" s="3">
        <v>6048</v>
      </c>
      <c r="F148" s="4">
        <v>27</v>
      </c>
    </row>
    <row r="149" spans="2:6" x14ac:dyDescent="0.25">
      <c r="B149" s="2" t="s">
        <v>8</v>
      </c>
      <c r="C149" s="2" t="s">
        <v>20</v>
      </c>
      <c r="D149" s="2" t="s">
        <v>10</v>
      </c>
      <c r="E149" s="3">
        <v>3752</v>
      </c>
      <c r="F149" s="4">
        <v>213</v>
      </c>
    </row>
    <row r="150" spans="2:6" x14ac:dyDescent="0.25">
      <c r="B150" s="2" t="s">
        <v>25</v>
      </c>
      <c r="C150" s="2" t="s">
        <v>9</v>
      </c>
      <c r="D150" s="2" t="s">
        <v>32</v>
      </c>
      <c r="E150" s="3">
        <v>4480</v>
      </c>
      <c r="F150" s="4">
        <v>357</v>
      </c>
    </row>
    <row r="151" spans="2:6" x14ac:dyDescent="0.25">
      <c r="B151" s="2" t="s">
        <v>11</v>
      </c>
      <c r="C151" s="2" t="s">
        <v>6</v>
      </c>
      <c r="D151" s="2" t="s">
        <v>12</v>
      </c>
      <c r="E151" s="3">
        <v>259</v>
      </c>
      <c r="F151" s="4">
        <v>207</v>
      </c>
    </row>
    <row r="152" spans="2:6" x14ac:dyDescent="0.25">
      <c r="B152" s="2" t="s">
        <v>8</v>
      </c>
      <c r="C152" s="2" t="s">
        <v>6</v>
      </c>
      <c r="D152" s="2" t="s">
        <v>7</v>
      </c>
      <c r="E152" s="3">
        <v>42</v>
      </c>
      <c r="F152" s="4">
        <v>150</v>
      </c>
    </row>
    <row r="153" spans="2:6" x14ac:dyDescent="0.25">
      <c r="B153" s="2" t="s">
        <v>13</v>
      </c>
      <c r="C153" s="2" t="s">
        <v>14</v>
      </c>
      <c r="D153" s="2" t="s">
        <v>42</v>
      </c>
      <c r="E153" s="3">
        <v>98</v>
      </c>
      <c r="F153" s="4">
        <v>204</v>
      </c>
    </row>
    <row r="154" spans="2:6" x14ac:dyDescent="0.25">
      <c r="B154" s="2" t="s">
        <v>23</v>
      </c>
      <c r="C154" s="2" t="s">
        <v>9</v>
      </c>
      <c r="D154" s="2" t="s">
        <v>39</v>
      </c>
      <c r="E154" s="3">
        <v>2478</v>
      </c>
      <c r="F154" s="4">
        <v>21</v>
      </c>
    </row>
    <row r="155" spans="2:6" x14ac:dyDescent="0.25">
      <c r="B155" s="2" t="s">
        <v>13</v>
      </c>
      <c r="C155" s="2" t="s">
        <v>30</v>
      </c>
      <c r="D155" s="2" t="s">
        <v>19</v>
      </c>
      <c r="E155" s="3">
        <v>7847</v>
      </c>
      <c r="F155" s="4">
        <v>174</v>
      </c>
    </row>
    <row r="156" spans="2:6" x14ac:dyDescent="0.25">
      <c r="B156" s="2" t="s">
        <v>26</v>
      </c>
      <c r="C156" s="2" t="s">
        <v>6</v>
      </c>
      <c r="D156" s="2" t="s">
        <v>28</v>
      </c>
      <c r="E156" s="3">
        <v>9926</v>
      </c>
      <c r="F156" s="4">
        <v>201</v>
      </c>
    </row>
    <row r="157" spans="2:6" x14ac:dyDescent="0.25">
      <c r="B157" s="2" t="s">
        <v>8</v>
      </c>
      <c r="C157" s="2" t="s">
        <v>20</v>
      </c>
      <c r="D157" s="2" t="s">
        <v>31</v>
      </c>
      <c r="E157" s="3">
        <v>819</v>
      </c>
      <c r="F157" s="4">
        <v>510</v>
      </c>
    </row>
    <row r="158" spans="2:6" x14ac:dyDescent="0.25">
      <c r="B158" s="2" t="s">
        <v>16</v>
      </c>
      <c r="C158" s="2" t="s">
        <v>17</v>
      </c>
      <c r="D158" s="2" t="s">
        <v>32</v>
      </c>
      <c r="E158" s="3">
        <v>3052</v>
      </c>
      <c r="F158" s="4">
        <v>378</v>
      </c>
    </row>
    <row r="159" spans="2:6" x14ac:dyDescent="0.25">
      <c r="B159" s="2" t="s">
        <v>11</v>
      </c>
      <c r="C159" s="2" t="s">
        <v>30</v>
      </c>
      <c r="D159" s="2" t="s">
        <v>41</v>
      </c>
      <c r="E159" s="3">
        <v>6832</v>
      </c>
      <c r="F159" s="4">
        <v>27</v>
      </c>
    </row>
    <row r="160" spans="2:6" x14ac:dyDescent="0.25">
      <c r="B160" s="2" t="s">
        <v>26</v>
      </c>
      <c r="C160" s="2" t="s">
        <v>17</v>
      </c>
      <c r="D160" s="2" t="s">
        <v>29</v>
      </c>
      <c r="E160" s="3">
        <v>2016</v>
      </c>
      <c r="F160" s="4">
        <v>117</v>
      </c>
    </row>
    <row r="161" spans="2:6" x14ac:dyDescent="0.25">
      <c r="B161" s="2" t="s">
        <v>16</v>
      </c>
      <c r="C161" s="2" t="s">
        <v>20</v>
      </c>
      <c r="D161" s="2" t="s">
        <v>41</v>
      </c>
      <c r="E161" s="3">
        <v>7322</v>
      </c>
      <c r="F161" s="4">
        <v>36</v>
      </c>
    </row>
    <row r="162" spans="2:6" x14ac:dyDescent="0.25">
      <c r="B162" s="2" t="s">
        <v>8</v>
      </c>
      <c r="C162" s="2" t="s">
        <v>9</v>
      </c>
      <c r="D162" s="2" t="s">
        <v>19</v>
      </c>
      <c r="E162" s="3">
        <v>357</v>
      </c>
      <c r="F162" s="4">
        <v>126</v>
      </c>
    </row>
    <row r="163" spans="2:6" x14ac:dyDescent="0.25">
      <c r="B163" s="2" t="s">
        <v>11</v>
      </c>
      <c r="C163" s="2" t="s">
        <v>17</v>
      </c>
      <c r="D163" s="2" t="s">
        <v>18</v>
      </c>
      <c r="E163" s="3">
        <v>3192</v>
      </c>
      <c r="F163" s="4">
        <v>72</v>
      </c>
    </row>
    <row r="164" spans="2:6" x14ac:dyDescent="0.25">
      <c r="B164" s="2" t="s">
        <v>23</v>
      </c>
      <c r="C164" s="2" t="s">
        <v>14</v>
      </c>
      <c r="D164" s="2" t="s">
        <v>22</v>
      </c>
      <c r="E164" s="3">
        <v>8435</v>
      </c>
      <c r="F164" s="4">
        <v>42</v>
      </c>
    </row>
    <row r="165" spans="2:6" x14ac:dyDescent="0.25">
      <c r="B165" s="2" t="s">
        <v>5</v>
      </c>
      <c r="C165" s="2" t="s">
        <v>17</v>
      </c>
      <c r="D165" s="2" t="s">
        <v>32</v>
      </c>
      <c r="E165" s="3">
        <v>0</v>
      </c>
      <c r="F165" s="4">
        <v>135</v>
      </c>
    </row>
    <row r="166" spans="2:6" x14ac:dyDescent="0.25">
      <c r="B166" s="2" t="s">
        <v>23</v>
      </c>
      <c r="C166" s="2" t="s">
        <v>30</v>
      </c>
      <c r="D166" s="2" t="s">
        <v>38</v>
      </c>
      <c r="E166" s="3">
        <v>8862</v>
      </c>
      <c r="F166" s="4">
        <v>189</v>
      </c>
    </row>
    <row r="167" spans="2:6" x14ac:dyDescent="0.25">
      <c r="B167" s="2" t="s">
        <v>16</v>
      </c>
      <c r="C167" s="2" t="s">
        <v>6</v>
      </c>
      <c r="D167" s="2" t="s">
        <v>40</v>
      </c>
      <c r="E167" s="3">
        <v>3556</v>
      </c>
      <c r="F167" s="4">
        <v>459</v>
      </c>
    </row>
    <row r="168" spans="2:6" x14ac:dyDescent="0.25">
      <c r="B168" s="2" t="s">
        <v>25</v>
      </c>
      <c r="C168" s="2" t="s">
        <v>30</v>
      </c>
      <c r="D168" s="2" t="s">
        <v>37</v>
      </c>
      <c r="E168" s="3">
        <v>7280</v>
      </c>
      <c r="F168" s="4">
        <v>201</v>
      </c>
    </row>
    <row r="169" spans="2:6" x14ac:dyDescent="0.25">
      <c r="B169" s="2" t="s">
        <v>16</v>
      </c>
      <c r="C169" s="2" t="s">
        <v>30</v>
      </c>
      <c r="D169" s="2" t="s">
        <v>7</v>
      </c>
      <c r="E169" s="3">
        <v>3402</v>
      </c>
      <c r="F169" s="4">
        <v>366</v>
      </c>
    </row>
    <row r="170" spans="2:6" x14ac:dyDescent="0.25">
      <c r="B170" s="2" t="s">
        <v>27</v>
      </c>
      <c r="C170" s="2" t="s">
        <v>6</v>
      </c>
      <c r="D170" s="2" t="s">
        <v>32</v>
      </c>
      <c r="E170" s="3">
        <v>4592</v>
      </c>
      <c r="F170" s="4">
        <v>324</v>
      </c>
    </row>
    <row r="171" spans="2:6" x14ac:dyDescent="0.25">
      <c r="B171" s="2" t="s">
        <v>11</v>
      </c>
      <c r="C171" s="2" t="s">
        <v>9</v>
      </c>
      <c r="D171" s="2" t="s">
        <v>37</v>
      </c>
      <c r="E171" s="3">
        <v>7833</v>
      </c>
      <c r="F171" s="4">
        <v>243</v>
      </c>
    </row>
    <row r="172" spans="2:6" x14ac:dyDescent="0.25">
      <c r="B172" s="2" t="s">
        <v>26</v>
      </c>
      <c r="C172" s="2" t="s">
        <v>17</v>
      </c>
      <c r="D172" s="2" t="s">
        <v>41</v>
      </c>
      <c r="E172" s="3">
        <v>7651</v>
      </c>
      <c r="F172" s="4">
        <v>213</v>
      </c>
    </row>
    <row r="173" spans="2:6" x14ac:dyDescent="0.25">
      <c r="B173" s="2" t="s">
        <v>5</v>
      </c>
      <c r="C173" s="2" t="s">
        <v>9</v>
      </c>
      <c r="D173" s="2" t="s">
        <v>7</v>
      </c>
      <c r="E173" s="3">
        <v>2275</v>
      </c>
      <c r="F173" s="4">
        <v>447</v>
      </c>
    </row>
    <row r="174" spans="2:6" x14ac:dyDescent="0.25">
      <c r="B174" s="2" t="s">
        <v>5</v>
      </c>
      <c r="C174" s="2" t="s">
        <v>20</v>
      </c>
      <c r="D174" s="2" t="s">
        <v>31</v>
      </c>
      <c r="E174" s="3">
        <v>5670</v>
      </c>
      <c r="F174" s="4">
        <v>297</v>
      </c>
    </row>
    <row r="175" spans="2:6" x14ac:dyDescent="0.25">
      <c r="B175" s="2" t="s">
        <v>23</v>
      </c>
      <c r="C175" s="2" t="s">
        <v>9</v>
      </c>
      <c r="D175" s="2" t="s">
        <v>29</v>
      </c>
      <c r="E175" s="3">
        <v>2135</v>
      </c>
      <c r="F175" s="4">
        <v>27</v>
      </c>
    </row>
    <row r="176" spans="2:6" x14ac:dyDescent="0.25">
      <c r="B176" s="2" t="s">
        <v>5</v>
      </c>
      <c r="C176" s="2" t="s">
        <v>30</v>
      </c>
      <c r="D176" s="2" t="s">
        <v>34</v>
      </c>
      <c r="E176" s="3">
        <v>2779</v>
      </c>
      <c r="F176" s="4">
        <v>75</v>
      </c>
    </row>
    <row r="177" spans="2:6" x14ac:dyDescent="0.25">
      <c r="B177" s="2" t="s">
        <v>35</v>
      </c>
      <c r="C177" s="2" t="s">
        <v>17</v>
      </c>
      <c r="D177" s="2" t="s">
        <v>19</v>
      </c>
      <c r="E177" s="3">
        <v>12950</v>
      </c>
      <c r="F177" s="4">
        <v>30</v>
      </c>
    </row>
    <row r="178" spans="2:6" x14ac:dyDescent="0.25">
      <c r="B178" s="2" t="s">
        <v>23</v>
      </c>
      <c r="C178" s="2" t="s">
        <v>14</v>
      </c>
      <c r="D178" s="2" t="s">
        <v>15</v>
      </c>
      <c r="E178" s="3">
        <v>2646</v>
      </c>
      <c r="F178" s="4">
        <v>177</v>
      </c>
    </row>
    <row r="179" spans="2:6" x14ac:dyDescent="0.25">
      <c r="B179" s="2" t="s">
        <v>5</v>
      </c>
      <c r="C179" s="2" t="s">
        <v>30</v>
      </c>
      <c r="D179" s="2" t="s">
        <v>19</v>
      </c>
      <c r="E179" s="3">
        <v>3794</v>
      </c>
      <c r="F179" s="4">
        <v>159</v>
      </c>
    </row>
    <row r="180" spans="2:6" x14ac:dyDescent="0.25">
      <c r="B180" s="2" t="s">
        <v>27</v>
      </c>
      <c r="C180" s="2" t="s">
        <v>9</v>
      </c>
      <c r="D180" s="2" t="s">
        <v>19</v>
      </c>
      <c r="E180" s="3">
        <v>819</v>
      </c>
      <c r="F180" s="4">
        <v>306</v>
      </c>
    </row>
    <row r="181" spans="2:6" x14ac:dyDescent="0.25">
      <c r="B181" s="2" t="s">
        <v>27</v>
      </c>
      <c r="C181" s="2" t="s">
        <v>30</v>
      </c>
      <c r="D181" s="2" t="s">
        <v>33</v>
      </c>
      <c r="E181" s="3">
        <v>2583</v>
      </c>
      <c r="F181" s="4">
        <v>18</v>
      </c>
    </row>
    <row r="182" spans="2:6" x14ac:dyDescent="0.25">
      <c r="B182" s="2" t="s">
        <v>23</v>
      </c>
      <c r="C182" s="2" t="s">
        <v>9</v>
      </c>
      <c r="D182" s="2" t="s">
        <v>36</v>
      </c>
      <c r="E182" s="3">
        <v>4585</v>
      </c>
      <c r="F182" s="4">
        <v>240</v>
      </c>
    </row>
    <row r="183" spans="2:6" x14ac:dyDescent="0.25">
      <c r="B183" s="2" t="s">
        <v>25</v>
      </c>
      <c r="C183" s="2" t="s">
        <v>30</v>
      </c>
      <c r="D183" s="2" t="s">
        <v>19</v>
      </c>
      <c r="E183" s="3">
        <v>1652</v>
      </c>
      <c r="F183" s="4">
        <v>93</v>
      </c>
    </row>
    <row r="184" spans="2:6" x14ac:dyDescent="0.25">
      <c r="B184" s="2" t="s">
        <v>35</v>
      </c>
      <c r="C184" s="2" t="s">
        <v>30</v>
      </c>
      <c r="D184" s="2" t="s">
        <v>42</v>
      </c>
      <c r="E184" s="3">
        <v>4991</v>
      </c>
      <c r="F184" s="4">
        <v>9</v>
      </c>
    </row>
    <row r="185" spans="2:6" x14ac:dyDescent="0.25">
      <c r="B185" s="2" t="s">
        <v>8</v>
      </c>
      <c r="C185" s="2" t="s">
        <v>30</v>
      </c>
      <c r="D185" s="2" t="s">
        <v>29</v>
      </c>
      <c r="E185" s="3">
        <v>2009</v>
      </c>
      <c r="F185" s="4">
        <v>219</v>
      </c>
    </row>
    <row r="186" spans="2:6" x14ac:dyDescent="0.25">
      <c r="B186" s="2" t="s">
        <v>26</v>
      </c>
      <c r="C186" s="2" t="s">
        <v>17</v>
      </c>
      <c r="D186" s="2" t="s">
        <v>22</v>
      </c>
      <c r="E186" s="3">
        <v>1568</v>
      </c>
      <c r="F186" s="4">
        <v>141</v>
      </c>
    </row>
    <row r="187" spans="2:6" x14ac:dyDescent="0.25">
      <c r="B187" s="2" t="s">
        <v>13</v>
      </c>
      <c r="C187" s="2" t="s">
        <v>6</v>
      </c>
      <c r="D187" s="2" t="s">
        <v>33</v>
      </c>
      <c r="E187" s="3">
        <v>3388</v>
      </c>
      <c r="F187" s="4">
        <v>123</v>
      </c>
    </row>
    <row r="188" spans="2:6" x14ac:dyDescent="0.25">
      <c r="B188" s="2" t="s">
        <v>5</v>
      </c>
      <c r="C188" s="2" t="s">
        <v>20</v>
      </c>
      <c r="D188" s="2" t="s">
        <v>38</v>
      </c>
      <c r="E188" s="3">
        <v>623</v>
      </c>
      <c r="F188" s="4">
        <v>51</v>
      </c>
    </row>
    <row r="189" spans="2:6" x14ac:dyDescent="0.25">
      <c r="B189" s="2" t="s">
        <v>16</v>
      </c>
      <c r="C189" s="2" t="s">
        <v>14</v>
      </c>
      <c r="D189" s="2" t="s">
        <v>12</v>
      </c>
      <c r="E189" s="3">
        <v>10073</v>
      </c>
      <c r="F189" s="4">
        <v>120</v>
      </c>
    </row>
    <row r="190" spans="2:6" x14ac:dyDescent="0.25">
      <c r="B190" s="2" t="s">
        <v>8</v>
      </c>
      <c r="C190" s="2" t="s">
        <v>17</v>
      </c>
      <c r="D190" s="2" t="s">
        <v>42</v>
      </c>
      <c r="E190" s="3">
        <v>1561</v>
      </c>
      <c r="F190" s="4">
        <v>27</v>
      </c>
    </row>
    <row r="191" spans="2:6" x14ac:dyDescent="0.25">
      <c r="B191" s="2" t="s">
        <v>11</v>
      </c>
      <c r="C191" s="2" t="s">
        <v>14</v>
      </c>
      <c r="D191" s="2" t="s">
        <v>39</v>
      </c>
      <c r="E191" s="3">
        <v>11522</v>
      </c>
      <c r="F191" s="4">
        <v>204</v>
      </c>
    </row>
    <row r="192" spans="2:6" x14ac:dyDescent="0.25">
      <c r="B192" s="2" t="s">
        <v>16</v>
      </c>
      <c r="C192" s="2" t="s">
        <v>20</v>
      </c>
      <c r="D192" s="2" t="s">
        <v>31</v>
      </c>
      <c r="E192" s="3">
        <v>2317</v>
      </c>
      <c r="F192" s="4">
        <v>123</v>
      </c>
    </row>
    <row r="193" spans="2:6" x14ac:dyDescent="0.25">
      <c r="B193" s="2" t="s">
        <v>35</v>
      </c>
      <c r="C193" s="2" t="s">
        <v>6</v>
      </c>
      <c r="D193" s="2" t="s">
        <v>40</v>
      </c>
      <c r="E193" s="3">
        <v>3059</v>
      </c>
      <c r="F193" s="4">
        <v>27</v>
      </c>
    </row>
    <row r="194" spans="2:6" x14ac:dyDescent="0.25">
      <c r="B194" s="2" t="s">
        <v>13</v>
      </c>
      <c r="C194" s="2" t="s">
        <v>6</v>
      </c>
      <c r="D194" s="2" t="s">
        <v>42</v>
      </c>
      <c r="E194" s="3">
        <v>2324</v>
      </c>
      <c r="F194" s="4">
        <v>177</v>
      </c>
    </row>
    <row r="195" spans="2:6" x14ac:dyDescent="0.25">
      <c r="B195" s="2" t="s">
        <v>27</v>
      </c>
      <c r="C195" s="2" t="s">
        <v>17</v>
      </c>
      <c r="D195" s="2" t="s">
        <v>42</v>
      </c>
      <c r="E195" s="3">
        <v>4956</v>
      </c>
      <c r="F195" s="4">
        <v>171</v>
      </c>
    </row>
    <row r="196" spans="2:6" x14ac:dyDescent="0.25">
      <c r="B196" s="2" t="s">
        <v>35</v>
      </c>
      <c r="C196" s="2" t="s">
        <v>30</v>
      </c>
      <c r="D196" s="2" t="s">
        <v>36</v>
      </c>
      <c r="E196" s="3">
        <v>5355</v>
      </c>
      <c r="F196" s="4">
        <v>204</v>
      </c>
    </row>
    <row r="197" spans="2:6" x14ac:dyDescent="0.25">
      <c r="B197" s="2" t="s">
        <v>27</v>
      </c>
      <c r="C197" s="2" t="s">
        <v>30</v>
      </c>
      <c r="D197" s="2" t="s">
        <v>24</v>
      </c>
      <c r="E197" s="3">
        <v>7259</v>
      </c>
      <c r="F197" s="4">
        <v>276</v>
      </c>
    </row>
    <row r="198" spans="2:6" x14ac:dyDescent="0.25">
      <c r="B198" s="2" t="s">
        <v>8</v>
      </c>
      <c r="C198" s="2" t="s">
        <v>6</v>
      </c>
      <c r="D198" s="2" t="s">
        <v>42</v>
      </c>
      <c r="E198" s="3">
        <v>6279</v>
      </c>
      <c r="F198" s="4">
        <v>45</v>
      </c>
    </row>
    <row r="199" spans="2:6" x14ac:dyDescent="0.25">
      <c r="B199" s="2" t="s">
        <v>5</v>
      </c>
      <c r="C199" s="2" t="s">
        <v>20</v>
      </c>
      <c r="D199" s="2" t="s">
        <v>32</v>
      </c>
      <c r="E199" s="3">
        <v>2541</v>
      </c>
      <c r="F199" s="4">
        <v>45</v>
      </c>
    </row>
    <row r="200" spans="2:6" x14ac:dyDescent="0.25">
      <c r="B200" s="2" t="s">
        <v>16</v>
      </c>
      <c r="C200" s="2" t="s">
        <v>9</v>
      </c>
      <c r="D200" s="2" t="s">
        <v>39</v>
      </c>
      <c r="E200" s="3">
        <v>3864</v>
      </c>
      <c r="F200" s="4">
        <v>177</v>
      </c>
    </row>
    <row r="201" spans="2:6" x14ac:dyDescent="0.25">
      <c r="B201" s="2" t="s">
        <v>25</v>
      </c>
      <c r="C201" s="2" t="s">
        <v>14</v>
      </c>
      <c r="D201" s="2" t="s">
        <v>31</v>
      </c>
      <c r="E201" s="3">
        <v>6146</v>
      </c>
      <c r="F201" s="4">
        <v>63</v>
      </c>
    </row>
    <row r="202" spans="2:6" x14ac:dyDescent="0.25">
      <c r="B202" s="2" t="s">
        <v>11</v>
      </c>
      <c r="C202" s="2" t="s">
        <v>17</v>
      </c>
      <c r="D202" s="2" t="s">
        <v>15</v>
      </c>
      <c r="E202" s="3">
        <v>2639</v>
      </c>
      <c r="F202" s="4">
        <v>204</v>
      </c>
    </row>
    <row r="203" spans="2:6" x14ac:dyDescent="0.25">
      <c r="B203" s="2" t="s">
        <v>8</v>
      </c>
      <c r="C203" s="2" t="s">
        <v>6</v>
      </c>
      <c r="D203" s="2" t="s">
        <v>22</v>
      </c>
      <c r="E203" s="3">
        <v>1890</v>
      </c>
      <c r="F203" s="4">
        <v>195</v>
      </c>
    </row>
    <row r="204" spans="2:6" x14ac:dyDescent="0.25">
      <c r="B204" s="2" t="s">
        <v>23</v>
      </c>
      <c r="C204" s="2" t="s">
        <v>30</v>
      </c>
      <c r="D204" s="2" t="s">
        <v>24</v>
      </c>
      <c r="E204" s="3">
        <v>1932</v>
      </c>
      <c r="F204" s="4">
        <v>369</v>
      </c>
    </row>
    <row r="205" spans="2:6" x14ac:dyDescent="0.25">
      <c r="B205" s="2" t="s">
        <v>27</v>
      </c>
      <c r="C205" s="2" t="s">
        <v>30</v>
      </c>
      <c r="D205" s="2" t="s">
        <v>18</v>
      </c>
      <c r="E205" s="3">
        <v>6300</v>
      </c>
      <c r="F205" s="4">
        <v>42</v>
      </c>
    </row>
    <row r="206" spans="2:6" x14ac:dyDescent="0.25">
      <c r="B206" s="2" t="s">
        <v>16</v>
      </c>
      <c r="C206" s="2" t="s">
        <v>6</v>
      </c>
      <c r="D206" s="2" t="s">
        <v>7</v>
      </c>
      <c r="E206" s="3">
        <v>560</v>
      </c>
      <c r="F206" s="4">
        <v>81</v>
      </c>
    </row>
    <row r="207" spans="2:6" x14ac:dyDescent="0.25">
      <c r="B207" s="2" t="s">
        <v>11</v>
      </c>
      <c r="C207" s="2" t="s">
        <v>6</v>
      </c>
      <c r="D207" s="2" t="s">
        <v>42</v>
      </c>
      <c r="E207" s="3">
        <v>2856</v>
      </c>
      <c r="F207" s="4">
        <v>246</v>
      </c>
    </row>
    <row r="208" spans="2:6" x14ac:dyDescent="0.25">
      <c r="B208" s="2" t="s">
        <v>11</v>
      </c>
      <c r="C208" s="2" t="s">
        <v>30</v>
      </c>
      <c r="D208" s="2" t="s">
        <v>28</v>
      </c>
      <c r="E208" s="3">
        <v>707</v>
      </c>
      <c r="F208" s="4">
        <v>174</v>
      </c>
    </row>
    <row r="209" spans="2:6" x14ac:dyDescent="0.25">
      <c r="B209" s="2" t="s">
        <v>8</v>
      </c>
      <c r="C209" s="2" t="s">
        <v>9</v>
      </c>
      <c r="D209" s="2" t="s">
        <v>7</v>
      </c>
      <c r="E209" s="3">
        <v>3598</v>
      </c>
      <c r="F209" s="4">
        <v>81</v>
      </c>
    </row>
    <row r="210" spans="2:6" x14ac:dyDescent="0.25">
      <c r="B210" s="2" t="s">
        <v>5</v>
      </c>
      <c r="C210" s="2" t="s">
        <v>9</v>
      </c>
      <c r="D210" s="2" t="s">
        <v>22</v>
      </c>
      <c r="E210" s="3">
        <v>6853</v>
      </c>
      <c r="F210" s="4">
        <v>372</v>
      </c>
    </row>
    <row r="211" spans="2:6" x14ac:dyDescent="0.25">
      <c r="B211" s="2" t="s">
        <v>5</v>
      </c>
      <c r="C211" s="2" t="s">
        <v>9</v>
      </c>
      <c r="D211" s="2" t="s">
        <v>29</v>
      </c>
      <c r="E211" s="3">
        <v>4725</v>
      </c>
      <c r="F211" s="4">
        <v>174</v>
      </c>
    </row>
    <row r="212" spans="2:6" x14ac:dyDescent="0.25">
      <c r="B212" s="2" t="s">
        <v>13</v>
      </c>
      <c r="C212" s="2" t="s">
        <v>14</v>
      </c>
      <c r="D212" s="2" t="s">
        <v>10</v>
      </c>
      <c r="E212" s="3">
        <v>10304</v>
      </c>
      <c r="F212" s="4">
        <v>84</v>
      </c>
    </row>
    <row r="213" spans="2:6" x14ac:dyDescent="0.25">
      <c r="B213" s="2" t="s">
        <v>13</v>
      </c>
      <c r="C213" s="2" t="s">
        <v>30</v>
      </c>
      <c r="D213" s="2" t="s">
        <v>29</v>
      </c>
      <c r="E213" s="3">
        <v>1274</v>
      </c>
      <c r="F213" s="4">
        <v>225</v>
      </c>
    </row>
    <row r="214" spans="2:6" x14ac:dyDescent="0.25">
      <c r="B214" s="2" t="s">
        <v>25</v>
      </c>
      <c r="C214" s="2" t="s">
        <v>14</v>
      </c>
      <c r="D214" s="2" t="s">
        <v>7</v>
      </c>
      <c r="E214" s="3">
        <v>1526</v>
      </c>
      <c r="F214" s="4">
        <v>105</v>
      </c>
    </row>
    <row r="215" spans="2:6" x14ac:dyDescent="0.25">
      <c r="B215" s="2" t="s">
        <v>5</v>
      </c>
      <c r="C215" s="2" t="s">
        <v>17</v>
      </c>
      <c r="D215" s="2" t="s">
        <v>40</v>
      </c>
      <c r="E215" s="3">
        <v>3101</v>
      </c>
      <c r="F215" s="4">
        <v>225</v>
      </c>
    </row>
    <row r="216" spans="2:6" x14ac:dyDescent="0.25">
      <c r="B216" s="2" t="s">
        <v>26</v>
      </c>
      <c r="C216" s="2" t="s">
        <v>6</v>
      </c>
      <c r="D216" s="2" t="s">
        <v>24</v>
      </c>
      <c r="E216" s="3">
        <v>1057</v>
      </c>
      <c r="F216" s="4">
        <v>54</v>
      </c>
    </row>
    <row r="217" spans="2:6" x14ac:dyDescent="0.25">
      <c r="B217" s="2" t="s">
        <v>23</v>
      </c>
      <c r="C217" s="2" t="s">
        <v>6</v>
      </c>
      <c r="D217" s="2" t="s">
        <v>42</v>
      </c>
      <c r="E217" s="3">
        <v>5306</v>
      </c>
      <c r="F217" s="4">
        <v>0</v>
      </c>
    </row>
    <row r="218" spans="2:6" x14ac:dyDescent="0.25">
      <c r="B218" s="2" t="s">
        <v>25</v>
      </c>
      <c r="C218" s="2" t="s">
        <v>17</v>
      </c>
      <c r="D218" s="2" t="s">
        <v>38</v>
      </c>
      <c r="E218" s="3">
        <v>4018</v>
      </c>
      <c r="F218" s="4">
        <v>171</v>
      </c>
    </row>
    <row r="219" spans="2:6" x14ac:dyDescent="0.25">
      <c r="B219" s="2" t="s">
        <v>11</v>
      </c>
      <c r="C219" s="2" t="s">
        <v>30</v>
      </c>
      <c r="D219" s="2" t="s">
        <v>29</v>
      </c>
      <c r="E219" s="3">
        <v>938</v>
      </c>
      <c r="F219" s="4">
        <v>189</v>
      </c>
    </row>
    <row r="220" spans="2:6" x14ac:dyDescent="0.25">
      <c r="B220" s="2" t="s">
        <v>23</v>
      </c>
      <c r="C220" s="2" t="s">
        <v>20</v>
      </c>
      <c r="D220" s="2" t="s">
        <v>15</v>
      </c>
      <c r="E220" s="3">
        <v>1778</v>
      </c>
      <c r="F220" s="4">
        <v>270</v>
      </c>
    </row>
    <row r="221" spans="2:6" x14ac:dyDescent="0.25">
      <c r="B221" s="2" t="s">
        <v>16</v>
      </c>
      <c r="C221" s="2" t="s">
        <v>17</v>
      </c>
      <c r="D221" s="2" t="s">
        <v>7</v>
      </c>
      <c r="E221" s="3">
        <v>1638</v>
      </c>
      <c r="F221" s="4">
        <v>63</v>
      </c>
    </row>
    <row r="222" spans="2:6" x14ac:dyDescent="0.25">
      <c r="B222" s="2" t="s">
        <v>13</v>
      </c>
      <c r="C222" s="2" t="s">
        <v>20</v>
      </c>
      <c r="D222" s="2" t="s">
        <v>18</v>
      </c>
      <c r="E222" s="3">
        <v>154</v>
      </c>
      <c r="F222" s="4">
        <v>21</v>
      </c>
    </row>
    <row r="223" spans="2:6" x14ac:dyDescent="0.25">
      <c r="B223" s="2" t="s">
        <v>23</v>
      </c>
      <c r="C223" s="2" t="s">
        <v>6</v>
      </c>
      <c r="D223" s="2" t="s">
        <v>22</v>
      </c>
      <c r="E223" s="3">
        <v>9835</v>
      </c>
      <c r="F223" s="4">
        <v>207</v>
      </c>
    </row>
    <row r="224" spans="2:6" x14ac:dyDescent="0.25">
      <c r="B224" s="2" t="s">
        <v>11</v>
      </c>
      <c r="C224" s="2" t="s">
        <v>6</v>
      </c>
      <c r="D224" s="2" t="s">
        <v>33</v>
      </c>
      <c r="E224" s="3">
        <v>7273</v>
      </c>
      <c r="F224" s="4">
        <v>96</v>
      </c>
    </row>
    <row r="225" spans="2:6" x14ac:dyDescent="0.25">
      <c r="B225" s="2" t="s">
        <v>25</v>
      </c>
      <c r="C225" s="2" t="s">
        <v>17</v>
      </c>
      <c r="D225" s="2" t="s">
        <v>22</v>
      </c>
      <c r="E225" s="3">
        <v>6909</v>
      </c>
      <c r="F225" s="4">
        <v>81</v>
      </c>
    </row>
    <row r="226" spans="2:6" x14ac:dyDescent="0.25">
      <c r="B226" s="2" t="s">
        <v>11</v>
      </c>
      <c r="C226" s="2" t="s">
        <v>17</v>
      </c>
      <c r="D226" s="2" t="s">
        <v>38</v>
      </c>
      <c r="E226" s="3">
        <v>3920</v>
      </c>
      <c r="F226" s="4">
        <v>306</v>
      </c>
    </row>
    <row r="227" spans="2:6" x14ac:dyDescent="0.25">
      <c r="B227" s="2" t="s">
        <v>35</v>
      </c>
      <c r="C227" s="2" t="s">
        <v>17</v>
      </c>
      <c r="D227" s="2" t="s">
        <v>41</v>
      </c>
      <c r="E227" s="3">
        <v>4858</v>
      </c>
      <c r="F227" s="4">
        <v>279</v>
      </c>
    </row>
    <row r="228" spans="2:6" x14ac:dyDescent="0.25">
      <c r="B228" s="2" t="s">
        <v>26</v>
      </c>
      <c r="C228" s="2" t="s">
        <v>20</v>
      </c>
      <c r="D228" s="2" t="s">
        <v>12</v>
      </c>
      <c r="E228" s="3">
        <v>3549</v>
      </c>
      <c r="F228" s="4">
        <v>3</v>
      </c>
    </row>
    <row r="229" spans="2:6" x14ac:dyDescent="0.25">
      <c r="B229" s="2" t="s">
        <v>23</v>
      </c>
      <c r="C229" s="2" t="s">
        <v>17</v>
      </c>
      <c r="D229" s="2" t="s">
        <v>39</v>
      </c>
      <c r="E229" s="3">
        <v>966</v>
      </c>
      <c r="F229" s="4">
        <v>198</v>
      </c>
    </row>
    <row r="230" spans="2:6" x14ac:dyDescent="0.25">
      <c r="B230" s="2" t="s">
        <v>25</v>
      </c>
      <c r="C230" s="2" t="s">
        <v>17</v>
      </c>
      <c r="D230" s="2" t="s">
        <v>15</v>
      </c>
      <c r="E230" s="3">
        <v>385</v>
      </c>
      <c r="F230" s="4">
        <v>249</v>
      </c>
    </row>
    <row r="231" spans="2:6" x14ac:dyDescent="0.25">
      <c r="B231" s="2" t="s">
        <v>16</v>
      </c>
      <c r="C231" s="2" t="s">
        <v>30</v>
      </c>
      <c r="D231" s="2" t="s">
        <v>29</v>
      </c>
      <c r="E231" s="3">
        <v>2219</v>
      </c>
      <c r="F231" s="4">
        <v>75</v>
      </c>
    </row>
    <row r="232" spans="2:6" x14ac:dyDescent="0.25">
      <c r="B232" s="2" t="s">
        <v>11</v>
      </c>
      <c r="C232" s="2" t="s">
        <v>14</v>
      </c>
      <c r="D232" s="2" t="s">
        <v>10</v>
      </c>
      <c r="E232" s="3">
        <v>2954</v>
      </c>
      <c r="F232" s="4">
        <v>189</v>
      </c>
    </row>
    <row r="233" spans="2:6" x14ac:dyDescent="0.25">
      <c r="B233" s="2" t="s">
        <v>23</v>
      </c>
      <c r="C233" s="2" t="s">
        <v>14</v>
      </c>
      <c r="D233" s="2" t="s">
        <v>10</v>
      </c>
      <c r="E233" s="3">
        <v>280</v>
      </c>
      <c r="F233" s="4">
        <v>87</v>
      </c>
    </row>
    <row r="234" spans="2:6" x14ac:dyDescent="0.25">
      <c r="B234" s="2" t="s">
        <v>13</v>
      </c>
      <c r="C234" s="2" t="s">
        <v>14</v>
      </c>
      <c r="D234" s="2" t="s">
        <v>7</v>
      </c>
      <c r="E234" s="3">
        <v>6118</v>
      </c>
      <c r="F234" s="4">
        <v>174</v>
      </c>
    </row>
    <row r="235" spans="2:6" x14ac:dyDescent="0.25">
      <c r="B235" s="2" t="s">
        <v>26</v>
      </c>
      <c r="C235" s="2" t="s">
        <v>17</v>
      </c>
      <c r="D235" s="2" t="s">
        <v>37</v>
      </c>
      <c r="E235" s="3">
        <v>4802</v>
      </c>
      <c r="F235" s="4">
        <v>36</v>
      </c>
    </row>
    <row r="236" spans="2:6" x14ac:dyDescent="0.25">
      <c r="B236" s="2" t="s">
        <v>11</v>
      </c>
      <c r="C236" s="2" t="s">
        <v>20</v>
      </c>
      <c r="D236" s="2" t="s">
        <v>38</v>
      </c>
      <c r="E236" s="3">
        <v>4137</v>
      </c>
      <c r="F236" s="4">
        <v>60</v>
      </c>
    </row>
    <row r="237" spans="2:6" x14ac:dyDescent="0.25">
      <c r="B237" s="2" t="s">
        <v>27</v>
      </c>
      <c r="C237" s="2" t="s">
        <v>9</v>
      </c>
      <c r="D237" s="2" t="s">
        <v>34</v>
      </c>
      <c r="E237" s="3">
        <v>2023</v>
      </c>
      <c r="F237" s="4">
        <v>78</v>
      </c>
    </row>
    <row r="238" spans="2:6" x14ac:dyDescent="0.25">
      <c r="B238" s="2" t="s">
        <v>11</v>
      </c>
      <c r="C238" s="2" t="s">
        <v>14</v>
      </c>
      <c r="D238" s="2" t="s">
        <v>7</v>
      </c>
      <c r="E238" s="3">
        <v>9051</v>
      </c>
      <c r="F238" s="4">
        <v>57</v>
      </c>
    </row>
    <row r="239" spans="2:6" x14ac:dyDescent="0.25">
      <c r="B239" s="2" t="s">
        <v>11</v>
      </c>
      <c r="C239" s="2" t="s">
        <v>6</v>
      </c>
      <c r="D239" s="2" t="s">
        <v>40</v>
      </c>
      <c r="E239" s="3">
        <v>2919</v>
      </c>
      <c r="F239" s="4">
        <v>45</v>
      </c>
    </row>
    <row r="240" spans="2:6" x14ac:dyDescent="0.25">
      <c r="B240" s="2" t="s">
        <v>13</v>
      </c>
      <c r="C240" s="2" t="s">
        <v>20</v>
      </c>
      <c r="D240" s="2" t="s">
        <v>22</v>
      </c>
      <c r="E240" s="3">
        <v>5915</v>
      </c>
      <c r="F240" s="4">
        <v>3</v>
      </c>
    </row>
    <row r="241" spans="2:6" x14ac:dyDescent="0.25">
      <c r="B241" s="2" t="s">
        <v>35</v>
      </c>
      <c r="C241" s="2" t="s">
        <v>9</v>
      </c>
      <c r="D241" s="2" t="s">
        <v>37</v>
      </c>
      <c r="E241" s="3">
        <v>2562</v>
      </c>
      <c r="F241" s="4">
        <v>6</v>
      </c>
    </row>
    <row r="242" spans="2:6" x14ac:dyDescent="0.25">
      <c r="B242" s="2" t="s">
        <v>25</v>
      </c>
      <c r="C242" s="2" t="s">
        <v>6</v>
      </c>
      <c r="D242" s="2" t="s">
        <v>18</v>
      </c>
      <c r="E242" s="3">
        <v>8813</v>
      </c>
      <c r="F242" s="4">
        <v>21</v>
      </c>
    </row>
    <row r="243" spans="2:6" x14ac:dyDescent="0.25">
      <c r="B243" s="2" t="s">
        <v>25</v>
      </c>
      <c r="C243" s="2" t="s">
        <v>14</v>
      </c>
      <c r="D243" s="2" t="s">
        <v>15</v>
      </c>
      <c r="E243" s="3">
        <v>6111</v>
      </c>
      <c r="F243" s="4">
        <v>3</v>
      </c>
    </row>
    <row r="244" spans="2:6" x14ac:dyDescent="0.25">
      <c r="B244" s="2" t="s">
        <v>8</v>
      </c>
      <c r="C244" s="2" t="s">
        <v>30</v>
      </c>
      <c r="D244" s="2" t="s">
        <v>21</v>
      </c>
      <c r="E244" s="3">
        <v>3507</v>
      </c>
      <c r="F244" s="4">
        <v>288</v>
      </c>
    </row>
    <row r="245" spans="2:6" x14ac:dyDescent="0.25">
      <c r="B245" s="2" t="s">
        <v>16</v>
      </c>
      <c r="C245" s="2" t="s">
        <v>14</v>
      </c>
      <c r="D245" s="2" t="s">
        <v>31</v>
      </c>
      <c r="E245" s="3">
        <v>4319</v>
      </c>
      <c r="F245" s="4">
        <v>30</v>
      </c>
    </row>
    <row r="246" spans="2:6" x14ac:dyDescent="0.25">
      <c r="B246" s="2" t="s">
        <v>5</v>
      </c>
      <c r="C246" s="2" t="s">
        <v>20</v>
      </c>
      <c r="D246" s="2" t="s">
        <v>42</v>
      </c>
      <c r="E246" s="3">
        <v>609</v>
      </c>
      <c r="F246" s="4">
        <v>87</v>
      </c>
    </row>
    <row r="247" spans="2:6" x14ac:dyDescent="0.25">
      <c r="B247" s="2" t="s">
        <v>5</v>
      </c>
      <c r="C247" s="2" t="s">
        <v>17</v>
      </c>
      <c r="D247" s="2" t="s">
        <v>39</v>
      </c>
      <c r="E247" s="3">
        <v>6370</v>
      </c>
      <c r="F247" s="4">
        <v>30</v>
      </c>
    </row>
    <row r="248" spans="2:6" x14ac:dyDescent="0.25">
      <c r="B248" s="2" t="s">
        <v>25</v>
      </c>
      <c r="C248" s="2" t="s">
        <v>20</v>
      </c>
      <c r="D248" s="2" t="s">
        <v>36</v>
      </c>
      <c r="E248" s="3">
        <v>5474</v>
      </c>
      <c r="F248" s="4">
        <v>168</v>
      </c>
    </row>
    <row r="249" spans="2:6" x14ac:dyDescent="0.25">
      <c r="B249" s="2" t="s">
        <v>5</v>
      </c>
      <c r="C249" s="2" t="s">
        <v>14</v>
      </c>
      <c r="D249" s="2" t="s">
        <v>39</v>
      </c>
      <c r="E249" s="3">
        <v>3164</v>
      </c>
      <c r="F249" s="4">
        <v>306</v>
      </c>
    </row>
    <row r="250" spans="2:6" x14ac:dyDescent="0.25">
      <c r="B250" s="2" t="s">
        <v>16</v>
      </c>
      <c r="C250" s="2" t="s">
        <v>9</v>
      </c>
      <c r="D250" s="2" t="s">
        <v>12</v>
      </c>
      <c r="E250" s="3">
        <v>1302</v>
      </c>
      <c r="F250" s="4">
        <v>402</v>
      </c>
    </row>
    <row r="251" spans="2:6" x14ac:dyDescent="0.25">
      <c r="B251" s="2" t="s">
        <v>27</v>
      </c>
      <c r="C251" s="2" t="s">
        <v>6</v>
      </c>
      <c r="D251" s="2" t="s">
        <v>40</v>
      </c>
      <c r="E251" s="3">
        <v>7308</v>
      </c>
      <c r="F251" s="4">
        <v>327</v>
      </c>
    </row>
    <row r="252" spans="2:6" x14ac:dyDescent="0.25">
      <c r="B252" s="2" t="s">
        <v>5</v>
      </c>
      <c r="C252" s="2" t="s">
        <v>6</v>
      </c>
      <c r="D252" s="2" t="s">
        <v>39</v>
      </c>
      <c r="E252" s="3">
        <v>6132</v>
      </c>
      <c r="F252" s="4">
        <v>93</v>
      </c>
    </row>
    <row r="253" spans="2:6" x14ac:dyDescent="0.25">
      <c r="B253" s="2" t="s">
        <v>35</v>
      </c>
      <c r="C253" s="2" t="s">
        <v>9</v>
      </c>
      <c r="D253" s="2" t="s">
        <v>24</v>
      </c>
      <c r="E253" s="3">
        <v>3472</v>
      </c>
      <c r="F253" s="4">
        <v>96</v>
      </c>
    </row>
    <row r="254" spans="2:6" x14ac:dyDescent="0.25">
      <c r="B254" s="2" t="s">
        <v>8</v>
      </c>
      <c r="C254" s="2" t="s">
        <v>17</v>
      </c>
      <c r="D254" s="2" t="s">
        <v>15</v>
      </c>
      <c r="E254" s="3">
        <v>9660</v>
      </c>
      <c r="F254" s="4">
        <v>27</v>
      </c>
    </row>
    <row r="255" spans="2:6" x14ac:dyDescent="0.25">
      <c r="B255" s="2" t="s">
        <v>11</v>
      </c>
      <c r="C255" s="2" t="s">
        <v>20</v>
      </c>
      <c r="D255" s="2" t="s">
        <v>42</v>
      </c>
      <c r="E255" s="3">
        <v>2436</v>
      </c>
      <c r="F255" s="4">
        <v>99</v>
      </c>
    </row>
    <row r="256" spans="2:6" x14ac:dyDescent="0.25">
      <c r="B256" s="2" t="s">
        <v>11</v>
      </c>
      <c r="C256" s="2" t="s">
        <v>20</v>
      </c>
      <c r="D256" s="2" t="s">
        <v>19</v>
      </c>
      <c r="E256" s="3">
        <v>9506</v>
      </c>
      <c r="F256" s="4">
        <v>87</v>
      </c>
    </row>
    <row r="257" spans="2:6" x14ac:dyDescent="0.25">
      <c r="B257" s="2" t="s">
        <v>35</v>
      </c>
      <c r="C257" s="2" t="s">
        <v>6</v>
      </c>
      <c r="D257" s="2" t="s">
        <v>41</v>
      </c>
      <c r="E257" s="3">
        <v>245</v>
      </c>
      <c r="F257" s="4">
        <v>288</v>
      </c>
    </row>
    <row r="258" spans="2:6" x14ac:dyDescent="0.25">
      <c r="B258" s="2" t="s">
        <v>8</v>
      </c>
      <c r="C258" s="2" t="s">
        <v>9</v>
      </c>
      <c r="D258" s="2" t="s">
        <v>33</v>
      </c>
      <c r="E258" s="3">
        <v>2702</v>
      </c>
      <c r="F258" s="4">
        <v>363</v>
      </c>
    </row>
    <row r="259" spans="2:6" x14ac:dyDescent="0.25">
      <c r="B259" s="2" t="s">
        <v>35</v>
      </c>
      <c r="C259" s="2" t="s">
        <v>30</v>
      </c>
      <c r="D259" s="2" t="s">
        <v>28</v>
      </c>
      <c r="E259" s="3">
        <v>700</v>
      </c>
      <c r="F259" s="4">
        <v>87</v>
      </c>
    </row>
    <row r="260" spans="2:6" x14ac:dyDescent="0.25">
      <c r="B260" s="2" t="s">
        <v>16</v>
      </c>
      <c r="C260" s="2" t="s">
        <v>30</v>
      </c>
      <c r="D260" s="2" t="s">
        <v>28</v>
      </c>
      <c r="E260" s="3">
        <v>3759</v>
      </c>
      <c r="F260" s="4">
        <v>150</v>
      </c>
    </row>
    <row r="261" spans="2:6" x14ac:dyDescent="0.25">
      <c r="B261" s="2" t="s">
        <v>26</v>
      </c>
      <c r="C261" s="2" t="s">
        <v>9</v>
      </c>
      <c r="D261" s="2" t="s">
        <v>28</v>
      </c>
      <c r="E261" s="3">
        <v>1589</v>
      </c>
      <c r="F261" s="4">
        <v>303</v>
      </c>
    </row>
    <row r="262" spans="2:6" x14ac:dyDescent="0.25">
      <c r="B262" s="2" t="s">
        <v>23</v>
      </c>
      <c r="C262" s="2" t="s">
        <v>9</v>
      </c>
      <c r="D262" s="2" t="s">
        <v>40</v>
      </c>
      <c r="E262" s="3">
        <v>5194</v>
      </c>
      <c r="F262" s="4">
        <v>288</v>
      </c>
    </row>
    <row r="263" spans="2:6" x14ac:dyDescent="0.25">
      <c r="B263" s="2" t="s">
        <v>35</v>
      </c>
      <c r="C263" s="2" t="s">
        <v>14</v>
      </c>
      <c r="D263" s="2" t="s">
        <v>31</v>
      </c>
      <c r="E263" s="3">
        <v>945</v>
      </c>
      <c r="F263" s="4">
        <v>75</v>
      </c>
    </row>
    <row r="264" spans="2:6" x14ac:dyDescent="0.25">
      <c r="B264" s="2" t="s">
        <v>5</v>
      </c>
      <c r="C264" s="2" t="s">
        <v>20</v>
      </c>
      <c r="D264" s="2" t="s">
        <v>21</v>
      </c>
      <c r="E264" s="3">
        <v>1988</v>
      </c>
      <c r="F264" s="4">
        <v>39</v>
      </c>
    </row>
    <row r="265" spans="2:6" x14ac:dyDescent="0.25">
      <c r="B265" s="2" t="s">
        <v>16</v>
      </c>
      <c r="C265" s="2" t="s">
        <v>30</v>
      </c>
      <c r="D265" s="2" t="s">
        <v>10</v>
      </c>
      <c r="E265" s="3">
        <v>6734</v>
      </c>
      <c r="F265" s="4">
        <v>123</v>
      </c>
    </row>
    <row r="266" spans="2:6" x14ac:dyDescent="0.25">
      <c r="B266" s="2" t="s">
        <v>5</v>
      </c>
      <c r="C266" s="2" t="s">
        <v>14</v>
      </c>
      <c r="D266" s="2" t="s">
        <v>12</v>
      </c>
      <c r="E266" s="3">
        <v>217</v>
      </c>
      <c r="F266" s="4">
        <v>36</v>
      </c>
    </row>
    <row r="267" spans="2:6" x14ac:dyDescent="0.25">
      <c r="B267" s="2" t="s">
        <v>25</v>
      </c>
      <c r="C267" s="2" t="s">
        <v>30</v>
      </c>
      <c r="D267" s="2" t="s">
        <v>22</v>
      </c>
      <c r="E267" s="3">
        <v>6279</v>
      </c>
      <c r="F267" s="4">
        <v>237</v>
      </c>
    </row>
    <row r="268" spans="2:6" x14ac:dyDescent="0.25">
      <c r="B268" s="2" t="s">
        <v>5</v>
      </c>
      <c r="C268" s="2" t="s">
        <v>14</v>
      </c>
      <c r="D268" s="2" t="s">
        <v>31</v>
      </c>
      <c r="E268" s="3">
        <v>4424</v>
      </c>
      <c r="F268" s="4">
        <v>201</v>
      </c>
    </row>
    <row r="269" spans="2:6" x14ac:dyDescent="0.25">
      <c r="B269" s="2" t="s">
        <v>26</v>
      </c>
      <c r="C269" s="2" t="s">
        <v>14</v>
      </c>
      <c r="D269" s="2" t="s">
        <v>28</v>
      </c>
      <c r="E269" s="3">
        <v>189</v>
      </c>
      <c r="F269" s="4">
        <v>48</v>
      </c>
    </row>
    <row r="270" spans="2:6" x14ac:dyDescent="0.25">
      <c r="B270" s="2" t="s">
        <v>25</v>
      </c>
      <c r="C270" s="2" t="s">
        <v>9</v>
      </c>
      <c r="D270" s="2" t="s">
        <v>22</v>
      </c>
      <c r="E270" s="3">
        <v>490</v>
      </c>
      <c r="F270" s="4">
        <v>84</v>
      </c>
    </row>
    <row r="271" spans="2:6" x14ac:dyDescent="0.25">
      <c r="B271" s="2" t="s">
        <v>8</v>
      </c>
      <c r="C271" s="2" t="s">
        <v>6</v>
      </c>
      <c r="D271" s="2" t="s">
        <v>41</v>
      </c>
      <c r="E271" s="3">
        <v>434</v>
      </c>
      <c r="F271" s="4">
        <v>87</v>
      </c>
    </row>
    <row r="272" spans="2:6" x14ac:dyDescent="0.25">
      <c r="B272" s="2" t="s">
        <v>23</v>
      </c>
      <c r="C272" s="2" t="s">
        <v>20</v>
      </c>
      <c r="D272" s="2" t="s">
        <v>7</v>
      </c>
      <c r="E272" s="3">
        <v>10129</v>
      </c>
      <c r="F272" s="4">
        <v>312</v>
      </c>
    </row>
    <row r="273" spans="2:6" x14ac:dyDescent="0.25">
      <c r="B273" s="2" t="s">
        <v>27</v>
      </c>
      <c r="C273" s="2" t="s">
        <v>17</v>
      </c>
      <c r="D273" s="2" t="s">
        <v>40</v>
      </c>
      <c r="E273" s="3">
        <v>1652</v>
      </c>
      <c r="F273" s="4">
        <v>102</v>
      </c>
    </row>
    <row r="274" spans="2:6" x14ac:dyDescent="0.25">
      <c r="B274" s="2" t="s">
        <v>8</v>
      </c>
      <c r="C274" s="2" t="s">
        <v>20</v>
      </c>
      <c r="D274" s="2" t="s">
        <v>41</v>
      </c>
      <c r="E274" s="3">
        <v>6433</v>
      </c>
      <c r="F274" s="4">
        <v>78</v>
      </c>
    </row>
    <row r="275" spans="2:6" x14ac:dyDescent="0.25">
      <c r="B275" s="2" t="s">
        <v>27</v>
      </c>
      <c r="C275" s="2" t="s">
        <v>30</v>
      </c>
      <c r="D275" s="2" t="s">
        <v>34</v>
      </c>
      <c r="E275" s="3">
        <v>2212</v>
      </c>
      <c r="F275" s="4">
        <v>117</v>
      </c>
    </row>
    <row r="276" spans="2:6" x14ac:dyDescent="0.25">
      <c r="B276" s="2" t="s">
        <v>13</v>
      </c>
      <c r="C276" s="2" t="s">
        <v>9</v>
      </c>
      <c r="D276" s="2" t="s">
        <v>36</v>
      </c>
      <c r="E276" s="3">
        <v>609</v>
      </c>
      <c r="F276" s="4">
        <v>99</v>
      </c>
    </row>
    <row r="277" spans="2:6" x14ac:dyDescent="0.25">
      <c r="B277" s="2" t="s">
        <v>5</v>
      </c>
      <c r="C277" s="2" t="s">
        <v>9</v>
      </c>
      <c r="D277" s="2" t="s">
        <v>38</v>
      </c>
      <c r="E277" s="3">
        <v>1638</v>
      </c>
      <c r="F277" s="4">
        <v>48</v>
      </c>
    </row>
    <row r="278" spans="2:6" x14ac:dyDescent="0.25">
      <c r="B278" s="2" t="s">
        <v>23</v>
      </c>
      <c r="C278" s="2" t="s">
        <v>30</v>
      </c>
      <c r="D278" s="2" t="s">
        <v>37</v>
      </c>
      <c r="E278" s="3">
        <v>3829</v>
      </c>
      <c r="F278" s="4">
        <v>24</v>
      </c>
    </row>
    <row r="279" spans="2:6" x14ac:dyDescent="0.25">
      <c r="B279" s="2" t="s">
        <v>5</v>
      </c>
      <c r="C279" s="2" t="s">
        <v>17</v>
      </c>
      <c r="D279" s="2" t="s">
        <v>37</v>
      </c>
      <c r="E279" s="3">
        <v>5775</v>
      </c>
      <c r="F279" s="4">
        <v>42</v>
      </c>
    </row>
    <row r="280" spans="2:6" x14ac:dyDescent="0.25">
      <c r="B280" s="2" t="s">
        <v>16</v>
      </c>
      <c r="C280" s="2" t="s">
        <v>9</v>
      </c>
      <c r="D280" s="2" t="s">
        <v>33</v>
      </c>
      <c r="E280" s="3">
        <v>1071</v>
      </c>
      <c r="F280" s="4">
        <v>270</v>
      </c>
    </row>
    <row r="281" spans="2:6" x14ac:dyDescent="0.25">
      <c r="B281" s="2" t="s">
        <v>8</v>
      </c>
      <c r="C281" s="2" t="s">
        <v>14</v>
      </c>
      <c r="D281" s="2" t="s">
        <v>34</v>
      </c>
      <c r="E281" s="3">
        <v>5019</v>
      </c>
      <c r="F281" s="4">
        <v>150</v>
      </c>
    </row>
    <row r="282" spans="2:6" x14ac:dyDescent="0.25">
      <c r="B282" s="2" t="s">
        <v>26</v>
      </c>
      <c r="C282" s="2" t="s">
        <v>6</v>
      </c>
      <c r="D282" s="2" t="s">
        <v>37</v>
      </c>
      <c r="E282" s="3">
        <v>2863</v>
      </c>
      <c r="F282" s="4">
        <v>42</v>
      </c>
    </row>
    <row r="283" spans="2:6" x14ac:dyDescent="0.25">
      <c r="B283" s="2" t="s">
        <v>5</v>
      </c>
      <c r="C283" s="2" t="s">
        <v>9</v>
      </c>
      <c r="D283" s="2" t="s">
        <v>32</v>
      </c>
      <c r="E283" s="3">
        <v>1617</v>
      </c>
      <c r="F283" s="4">
        <v>126</v>
      </c>
    </row>
    <row r="284" spans="2:6" x14ac:dyDescent="0.25">
      <c r="B284" s="2" t="s">
        <v>16</v>
      </c>
      <c r="C284" s="2" t="s">
        <v>6</v>
      </c>
      <c r="D284" s="2" t="s">
        <v>42</v>
      </c>
      <c r="E284" s="3">
        <v>6818</v>
      </c>
      <c r="F284" s="4">
        <v>6</v>
      </c>
    </row>
    <row r="285" spans="2:6" x14ac:dyDescent="0.25">
      <c r="B285" s="2" t="s">
        <v>27</v>
      </c>
      <c r="C285" s="2" t="s">
        <v>9</v>
      </c>
      <c r="D285" s="2" t="s">
        <v>37</v>
      </c>
      <c r="E285" s="3">
        <v>6657</v>
      </c>
      <c r="F285" s="4">
        <v>276</v>
      </c>
    </row>
    <row r="286" spans="2:6" x14ac:dyDescent="0.25">
      <c r="B286" s="2" t="s">
        <v>27</v>
      </c>
      <c r="C286" s="2" t="s">
        <v>30</v>
      </c>
      <c r="D286" s="2" t="s">
        <v>28</v>
      </c>
      <c r="E286" s="3">
        <v>2919</v>
      </c>
      <c r="F286" s="4">
        <v>93</v>
      </c>
    </row>
    <row r="287" spans="2:6" x14ac:dyDescent="0.25">
      <c r="B287" s="2" t="s">
        <v>26</v>
      </c>
      <c r="C287" s="2" t="s">
        <v>14</v>
      </c>
      <c r="D287" s="2" t="s">
        <v>21</v>
      </c>
      <c r="E287" s="3">
        <v>3094</v>
      </c>
      <c r="F287" s="4">
        <v>246</v>
      </c>
    </row>
    <row r="288" spans="2:6" x14ac:dyDescent="0.25">
      <c r="B288" s="2" t="s">
        <v>16</v>
      </c>
      <c r="C288" s="2" t="s">
        <v>17</v>
      </c>
      <c r="D288" s="2" t="s">
        <v>38</v>
      </c>
      <c r="E288" s="3">
        <v>2989</v>
      </c>
      <c r="F288" s="4">
        <v>3</v>
      </c>
    </row>
    <row r="289" spans="2:6" x14ac:dyDescent="0.25">
      <c r="B289" s="2" t="s">
        <v>8</v>
      </c>
      <c r="C289" s="2" t="s">
        <v>20</v>
      </c>
      <c r="D289" s="2" t="s">
        <v>39</v>
      </c>
      <c r="E289" s="3">
        <v>2268</v>
      </c>
      <c r="F289" s="4">
        <v>63</v>
      </c>
    </row>
    <row r="290" spans="2:6" x14ac:dyDescent="0.25">
      <c r="B290" s="2" t="s">
        <v>25</v>
      </c>
      <c r="C290" s="2" t="s">
        <v>9</v>
      </c>
      <c r="D290" s="2" t="s">
        <v>21</v>
      </c>
      <c r="E290" s="3">
        <v>4753</v>
      </c>
      <c r="F290" s="4">
        <v>246</v>
      </c>
    </row>
    <row r="291" spans="2:6" x14ac:dyDescent="0.25">
      <c r="B291" s="2" t="s">
        <v>26</v>
      </c>
      <c r="C291" s="2" t="s">
        <v>30</v>
      </c>
      <c r="D291" s="2" t="s">
        <v>36</v>
      </c>
      <c r="E291" s="3">
        <v>7511</v>
      </c>
      <c r="F291" s="4">
        <v>120</v>
      </c>
    </row>
    <row r="292" spans="2:6" x14ac:dyDescent="0.25">
      <c r="B292" s="2" t="s">
        <v>26</v>
      </c>
      <c r="C292" s="2" t="s">
        <v>20</v>
      </c>
      <c r="D292" s="2" t="s">
        <v>21</v>
      </c>
      <c r="E292" s="3">
        <v>4326</v>
      </c>
      <c r="F292" s="4">
        <v>348</v>
      </c>
    </row>
    <row r="293" spans="2:6" x14ac:dyDescent="0.25">
      <c r="B293" s="2" t="s">
        <v>13</v>
      </c>
      <c r="C293" s="2" t="s">
        <v>30</v>
      </c>
      <c r="D293" s="2" t="s">
        <v>34</v>
      </c>
      <c r="E293" s="3">
        <v>4935</v>
      </c>
      <c r="F293" s="4">
        <v>126</v>
      </c>
    </row>
    <row r="294" spans="2:6" x14ac:dyDescent="0.25">
      <c r="B294" s="2" t="s">
        <v>16</v>
      </c>
      <c r="C294" s="2" t="s">
        <v>9</v>
      </c>
      <c r="D294" s="2" t="s">
        <v>7</v>
      </c>
      <c r="E294" s="3">
        <v>4781</v>
      </c>
      <c r="F294" s="4">
        <v>123</v>
      </c>
    </row>
    <row r="295" spans="2:6" x14ac:dyDescent="0.25">
      <c r="B295" s="2" t="s">
        <v>25</v>
      </c>
      <c r="C295" s="2" t="s">
        <v>20</v>
      </c>
      <c r="D295" s="2" t="s">
        <v>18</v>
      </c>
      <c r="E295" s="3">
        <v>7483</v>
      </c>
      <c r="F295" s="4">
        <v>45</v>
      </c>
    </row>
    <row r="296" spans="2:6" x14ac:dyDescent="0.25">
      <c r="B296" s="2" t="s">
        <v>35</v>
      </c>
      <c r="C296" s="2" t="s">
        <v>20</v>
      </c>
      <c r="D296" s="2" t="s">
        <v>12</v>
      </c>
      <c r="E296" s="3">
        <v>6860</v>
      </c>
      <c r="F296" s="4">
        <v>126</v>
      </c>
    </row>
    <row r="297" spans="2:6" x14ac:dyDescent="0.25">
      <c r="B297" s="2" t="s">
        <v>5</v>
      </c>
      <c r="C297" s="2" t="s">
        <v>6</v>
      </c>
      <c r="D297" s="2" t="s">
        <v>32</v>
      </c>
      <c r="E297" s="3">
        <v>9002</v>
      </c>
      <c r="F297" s="4">
        <v>72</v>
      </c>
    </row>
    <row r="298" spans="2:6" x14ac:dyDescent="0.25">
      <c r="B298" s="2" t="s">
        <v>16</v>
      </c>
      <c r="C298" s="2" t="s">
        <v>14</v>
      </c>
      <c r="D298" s="2" t="s">
        <v>32</v>
      </c>
      <c r="E298" s="3">
        <v>1400</v>
      </c>
      <c r="F298" s="4">
        <v>135</v>
      </c>
    </row>
    <row r="299" spans="2:6" x14ac:dyDescent="0.25">
      <c r="B299" s="2" t="s">
        <v>35</v>
      </c>
      <c r="C299" s="2" t="s">
        <v>30</v>
      </c>
      <c r="D299" s="2" t="s">
        <v>22</v>
      </c>
      <c r="E299" s="3">
        <v>4053</v>
      </c>
      <c r="F299" s="4">
        <v>24</v>
      </c>
    </row>
    <row r="300" spans="2:6" x14ac:dyDescent="0.25">
      <c r="B300" s="2" t="s">
        <v>23</v>
      </c>
      <c r="C300" s="2" t="s">
        <v>14</v>
      </c>
      <c r="D300" s="2" t="s">
        <v>21</v>
      </c>
      <c r="E300" s="3">
        <v>2149</v>
      </c>
      <c r="F300" s="4">
        <v>117</v>
      </c>
    </row>
    <row r="301" spans="2:6" x14ac:dyDescent="0.25">
      <c r="B301" s="2" t="s">
        <v>27</v>
      </c>
      <c r="C301" s="2" t="s">
        <v>17</v>
      </c>
      <c r="D301" s="2" t="s">
        <v>32</v>
      </c>
      <c r="E301" s="3">
        <v>3640</v>
      </c>
      <c r="F301" s="4">
        <v>51</v>
      </c>
    </row>
    <row r="302" spans="2:6" x14ac:dyDescent="0.25">
      <c r="B302" s="2" t="s">
        <v>26</v>
      </c>
      <c r="C302" s="2" t="s">
        <v>17</v>
      </c>
      <c r="D302" s="2" t="s">
        <v>34</v>
      </c>
      <c r="E302" s="3">
        <v>630</v>
      </c>
      <c r="F302" s="4">
        <v>36</v>
      </c>
    </row>
    <row r="303" spans="2:6" x14ac:dyDescent="0.25">
      <c r="B303" s="2" t="s">
        <v>11</v>
      </c>
      <c r="C303" s="2" t="s">
        <v>9</v>
      </c>
      <c r="D303" s="2" t="s">
        <v>39</v>
      </c>
      <c r="E303" s="3">
        <v>2429</v>
      </c>
      <c r="F303" s="4">
        <v>144</v>
      </c>
    </row>
    <row r="304" spans="2:6" x14ac:dyDescent="0.25">
      <c r="B304" s="2" t="s">
        <v>11</v>
      </c>
      <c r="C304" s="2" t="s">
        <v>14</v>
      </c>
      <c r="D304" s="2" t="s">
        <v>18</v>
      </c>
      <c r="E304" s="3">
        <v>2142</v>
      </c>
      <c r="F304" s="4">
        <v>114</v>
      </c>
    </row>
    <row r="305" spans="2:6" x14ac:dyDescent="0.25">
      <c r="B305" s="2" t="s">
        <v>23</v>
      </c>
      <c r="C305" s="2" t="s">
        <v>6</v>
      </c>
      <c r="D305" s="2" t="s">
        <v>7</v>
      </c>
      <c r="E305" s="3">
        <v>6454</v>
      </c>
      <c r="F305" s="4">
        <v>54</v>
      </c>
    </row>
    <row r="306" spans="2:6" x14ac:dyDescent="0.25">
      <c r="B306" s="2" t="s">
        <v>23</v>
      </c>
      <c r="C306" s="2" t="s">
        <v>6</v>
      </c>
      <c r="D306" s="2" t="s">
        <v>29</v>
      </c>
      <c r="E306" s="3">
        <v>4487</v>
      </c>
      <c r="F306" s="4">
        <v>333</v>
      </c>
    </row>
    <row r="307" spans="2:6" x14ac:dyDescent="0.25">
      <c r="B307" s="2" t="s">
        <v>27</v>
      </c>
      <c r="C307" s="2" t="s">
        <v>6</v>
      </c>
      <c r="D307" s="2" t="s">
        <v>12</v>
      </c>
      <c r="E307" s="3">
        <v>938</v>
      </c>
      <c r="F307" s="4">
        <v>366</v>
      </c>
    </row>
    <row r="308" spans="2:6" x14ac:dyDescent="0.25">
      <c r="B308" s="2" t="s">
        <v>27</v>
      </c>
      <c r="C308" s="2" t="s">
        <v>20</v>
      </c>
      <c r="D308" s="2" t="s">
        <v>42</v>
      </c>
      <c r="E308" s="3">
        <v>8841</v>
      </c>
      <c r="F308" s="4">
        <v>303</v>
      </c>
    </row>
    <row r="309" spans="2:6" x14ac:dyDescent="0.25">
      <c r="B309" s="2" t="s">
        <v>26</v>
      </c>
      <c r="C309" s="2" t="s">
        <v>17</v>
      </c>
      <c r="D309" s="2" t="s">
        <v>19</v>
      </c>
      <c r="E309" s="3">
        <v>4018</v>
      </c>
      <c r="F309" s="4">
        <v>126</v>
      </c>
    </row>
    <row r="310" spans="2:6" x14ac:dyDescent="0.25">
      <c r="B310" s="2" t="s">
        <v>13</v>
      </c>
      <c r="C310" s="2" t="s">
        <v>6</v>
      </c>
      <c r="D310" s="2" t="s">
        <v>37</v>
      </c>
      <c r="E310" s="3">
        <v>714</v>
      </c>
      <c r="F310" s="4">
        <v>231</v>
      </c>
    </row>
    <row r="311" spans="2:6" x14ac:dyDescent="0.25">
      <c r="B311" s="2" t="s">
        <v>11</v>
      </c>
      <c r="C311" s="2" t="s">
        <v>20</v>
      </c>
      <c r="D311" s="2" t="s">
        <v>18</v>
      </c>
      <c r="E311" s="3">
        <v>3850</v>
      </c>
      <c r="F311" s="4">
        <v>102</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07E9-E245-4D51-A4DA-7995B03AD238}">
  <dimension ref="C3:O10"/>
  <sheetViews>
    <sheetView workbookViewId="0">
      <selection activeCell="N8" sqref="N8"/>
    </sheetView>
  </sheetViews>
  <sheetFormatPr defaultRowHeight="15" x14ac:dyDescent="0.25"/>
  <cols>
    <col min="5" max="5" width="12.28515625" bestFit="1" customWidth="1"/>
    <col min="6" max="6" width="10.28515625" bestFit="1" customWidth="1"/>
  </cols>
  <sheetData>
    <row r="3" spans="3:15" x14ac:dyDescent="0.25">
      <c r="C3" t="s">
        <v>30</v>
      </c>
    </row>
    <row r="5" spans="3:15" x14ac:dyDescent="0.25">
      <c r="N5" t="s">
        <v>61</v>
      </c>
      <c r="O5" s="32"/>
    </row>
    <row r="6" spans="3:15" x14ac:dyDescent="0.25">
      <c r="C6" t="s">
        <v>58</v>
      </c>
      <c r="F6">
        <f>COUNTIFS(data[Geography],C3)</f>
        <v>58</v>
      </c>
      <c r="N6" t="s">
        <v>62</v>
      </c>
    </row>
    <row r="7" spans="3:15" x14ac:dyDescent="0.25">
      <c r="E7" t="s">
        <v>59</v>
      </c>
      <c r="F7" t="s">
        <v>60</v>
      </c>
      <c r="N7" t="s">
        <v>63</v>
      </c>
    </row>
    <row r="8" spans="3:15" x14ac:dyDescent="0.25">
      <c r="E8" s="35">
        <f>SUMIFS(data[Amount], data[Geography],C$3)</f>
        <v>252469</v>
      </c>
      <c r="F8" s="35">
        <f>AVERAGEIFS(data[Amount], data[Geography],C$3)</f>
        <v>4352.9137931034484</v>
      </c>
      <c r="N8" t="s">
        <v>64</v>
      </c>
    </row>
    <row r="9" spans="3:15" x14ac:dyDescent="0.25">
      <c r="E9" s="35"/>
      <c r="F9" s="35"/>
    </row>
    <row r="10" spans="3:15" x14ac:dyDescent="0.25">
      <c r="F10" s="3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EFFE47-8328-41C5-B76F-B2DE0B0F5181}">
          <x14:formula1>
            <xm:f>Sheet4!$P$5:$P$10</xm:f>
          </x14:formula1>
          <xm:sqref>C3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B72C-AA00-4C13-88C0-A6C77D32EA5E}">
  <dimension ref="C5:E26"/>
  <sheetViews>
    <sheetView workbookViewId="0">
      <selection activeCell="L10" sqref="L10"/>
    </sheetView>
  </sheetViews>
  <sheetFormatPr defaultRowHeight="15" x14ac:dyDescent="0.25"/>
  <cols>
    <col min="3" max="3" width="21.85546875" bestFit="1" customWidth="1"/>
    <col min="4" max="4" width="14.85546875" bestFit="1" customWidth="1"/>
    <col min="5" max="5" width="12.28515625" bestFit="1" customWidth="1"/>
  </cols>
  <sheetData>
    <row r="5" spans="3:5" x14ac:dyDescent="0.25">
      <c r="C5" s="24" t="s">
        <v>51</v>
      </c>
      <c r="D5" s="32" t="s">
        <v>53</v>
      </c>
      <c r="E5" s="32" t="s">
        <v>54</v>
      </c>
    </row>
    <row r="6" spans="3:5" x14ac:dyDescent="0.25">
      <c r="C6" s="25" t="s">
        <v>15</v>
      </c>
      <c r="D6" s="26">
        <v>1778</v>
      </c>
      <c r="E6" s="26">
        <v>270</v>
      </c>
    </row>
    <row r="7" spans="3:5" x14ac:dyDescent="0.25">
      <c r="C7" s="25" t="s">
        <v>28</v>
      </c>
      <c r="D7" s="26">
        <v>2408</v>
      </c>
      <c r="E7" s="26">
        <v>9</v>
      </c>
    </row>
    <row r="8" spans="3:5" x14ac:dyDescent="0.25">
      <c r="C8" s="25" t="s">
        <v>32</v>
      </c>
      <c r="D8" s="26">
        <v>2541</v>
      </c>
      <c r="E8" s="26">
        <v>45</v>
      </c>
    </row>
    <row r="9" spans="3:5" x14ac:dyDescent="0.25">
      <c r="C9" s="25" t="s">
        <v>39</v>
      </c>
      <c r="D9" s="26">
        <v>3402</v>
      </c>
      <c r="E9" s="26">
        <v>345</v>
      </c>
    </row>
    <row r="10" spans="3:5" x14ac:dyDescent="0.25">
      <c r="C10" s="25" t="s">
        <v>29</v>
      </c>
      <c r="D10" s="26">
        <v>3584</v>
      </c>
      <c r="E10" s="26">
        <v>126</v>
      </c>
    </row>
    <row r="11" spans="3:5" x14ac:dyDescent="0.25">
      <c r="C11" s="25" t="s">
        <v>38</v>
      </c>
      <c r="D11" s="26">
        <v>4760</v>
      </c>
      <c r="E11" s="26">
        <v>111</v>
      </c>
    </row>
    <row r="12" spans="3:5" x14ac:dyDescent="0.25">
      <c r="C12" s="25" t="s">
        <v>36</v>
      </c>
      <c r="D12" s="26">
        <v>5474</v>
      </c>
      <c r="E12" s="26">
        <v>168</v>
      </c>
    </row>
    <row r="13" spans="3:5" x14ac:dyDescent="0.25">
      <c r="C13" s="25" t="s">
        <v>34</v>
      </c>
      <c r="D13" s="26">
        <v>6118</v>
      </c>
      <c r="E13" s="26">
        <v>387</v>
      </c>
    </row>
    <row r="14" spans="3:5" x14ac:dyDescent="0.25">
      <c r="C14" s="25" t="s">
        <v>24</v>
      </c>
      <c r="D14" s="26">
        <v>6867</v>
      </c>
      <c r="E14" s="26">
        <v>600</v>
      </c>
    </row>
    <row r="15" spans="3:5" x14ac:dyDescent="0.25">
      <c r="C15" s="25" t="s">
        <v>22</v>
      </c>
      <c r="D15" s="26">
        <v>8288</v>
      </c>
      <c r="E15" s="26">
        <v>228</v>
      </c>
    </row>
    <row r="16" spans="3:5" x14ac:dyDescent="0.25">
      <c r="C16" s="25" t="s">
        <v>10</v>
      </c>
      <c r="D16" s="26">
        <v>8827</v>
      </c>
      <c r="E16" s="26">
        <v>234</v>
      </c>
    </row>
    <row r="17" spans="3:5" x14ac:dyDescent="0.25">
      <c r="C17" s="25" t="s">
        <v>21</v>
      </c>
      <c r="D17" s="26">
        <v>8995</v>
      </c>
      <c r="E17" s="26">
        <v>441</v>
      </c>
    </row>
    <row r="18" spans="3:5" x14ac:dyDescent="0.25">
      <c r="C18" s="25" t="s">
        <v>7</v>
      </c>
      <c r="D18" s="26">
        <v>10129</v>
      </c>
      <c r="E18" s="26">
        <v>312</v>
      </c>
    </row>
    <row r="19" spans="3:5" x14ac:dyDescent="0.25">
      <c r="C19" s="25" t="s">
        <v>19</v>
      </c>
      <c r="D19" s="26">
        <v>10465</v>
      </c>
      <c r="E19" s="26">
        <v>222</v>
      </c>
    </row>
    <row r="20" spans="3:5" x14ac:dyDescent="0.25">
      <c r="C20" s="25" t="s">
        <v>42</v>
      </c>
      <c r="D20" s="26">
        <v>11886</v>
      </c>
      <c r="E20" s="26">
        <v>489</v>
      </c>
    </row>
    <row r="21" spans="3:5" x14ac:dyDescent="0.25">
      <c r="C21" s="25" t="s">
        <v>40</v>
      </c>
      <c r="D21" s="26">
        <v>12257</v>
      </c>
      <c r="E21" s="26">
        <v>441</v>
      </c>
    </row>
    <row r="22" spans="3:5" x14ac:dyDescent="0.25">
      <c r="C22" s="25" t="s">
        <v>41</v>
      </c>
      <c r="D22" s="26">
        <v>13755</v>
      </c>
      <c r="E22" s="26">
        <v>114</v>
      </c>
    </row>
    <row r="23" spans="3:5" x14ac:dyDescent="0.25">
      <c r="C23" s="25" t="s">
        <v>18</v>
      </c>
      <c r="D23" s="26">
        <v>14497</v>
      </c>
      <c r="E23" s="26">
        <v>333</v>
      </c>
    </row>
    <row r="24" spans="3:5" x14ac:dyDescent="0.25">
      <c r="C24" s="25" t="s">
        <v>31</v>
      </c>
      <c r="D24" s="26">
        <v>16114</v>
      </c>
      <c r="E24" s="26">
        <v>1158</v>
      </c>
    </row>
    <row r="25" spans="3:5" x14ac:dyDescent="0.25">
      <c r="C25" s="25" t="s">
        <v>12</v>
      </c>
      <c r="D25" s="26">
        <v>16534</v>
      </c>
      <c r="E25" s="26">
        <v>231</v>
      </c>
    </row>
    <row r="26" spans="3:5" x14ac:dyDescent="0.25">
      <c r="C26" s="25" t="s">
        <v>52</v>
      </c>
      <c r="D26" s="26">
        <v>168679</v>
      </c>
      <c r="E26" s="26">
        <v>6264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A7F9-BC3A-4DD4-9DFF-DB4887111D13}">
  <dimension ref="B4:D12"/>
  <sheetViews>
    <sheetView workbookViewId="0">
      <selection activeCell="B14" sqref="B14:D14"/>
    </sheetView>
  </sheetViews>
  <sheetFormatPr defaultRowHeight="15" x14ac:dyDescent="0.25"/>
  <sheetData>
    <row r="4" spans="2:4" x14ac:dyDescent="0.25">
      <c r="C4" t="s">
        <v>3</v>
      </c>
      <c r="D4" t="s">
        <v>4</v>
      </c>
    </row>
    <row r="5" spans="2:4" x14ac:dyDescent="0.25">
      <c r="B5" t="s">
        <v>43</v>
      </c>
      <c r="C5">
        <f>AVERAGE(data[Amount])</f>
        <v>4136.2299999999996</v>
      </c>
      <c r="D5" s="2">
        <f>AVERAGE(data[Units])</f>
        <v>152.19999999999999</v>
      </c>
    </row>
    <row r="6" spans="2:4" x14ac:dyDescent="0.25">
      <c r="B6" t="s">
        <v>44</v>
      </c>
      <c r="C6">
        <f>MEDIAN(data[Amount])</f>
        <v>3437</v>
      </c>
      <c r="D6" s="2">
        <f>MEDIAN(data[Units])</f>
        <v>124.5</v>
      </c>
    </row>
    <row r="7" spans="2:4" x14ac:dyDescent="0.25">
      <c r="B7" t="s">
        <v>45</v>
      </c>
      <c r="C7">
        <f>MIN(data[Amount])</f>
        <v>0</v>
      </c>
      <c r="D7" s="2">
        <f>MIN(data[Units])</f>
        <v>0</v>
      </c>
    </row>
    <row r="8" spans="2:4" x14ac:dyDescent="0.25">
      <c r="B8" t="s">
        <v>46</v>
      </c>
      <c r="C8">
        <f>MAX(data[Amount])</f>
        <v>16184</v>
      </c>
      <c r="D8" s="2">
        <f>MAX(data[Units])</f>
        <v>525</v>
      </c>
    </row>
    <row r="9" spans="2:4" x14ac:dyDescent="0.25">
      <c r="B9" t="s">
        <v>47</v>
      </c>
      <c r="C9">
        <f>C8-C7</f>
        <v>16184</v>
      </c>
      <c r="D9" s="2">
        <f>D8-D7</f>
        <v>525</v>
      </c>
    </row>
    <row r="11" spans="2:4" x14ac:dyDescent="0.25">
      <c r="B11" t="s">
        <v>48</v>
      </c>
      <c r="C11">
        <f>_xlfn.PERCENTILE.EXC(data[Amount],0.25)</f>
        <v>1652</v>
      </c>
      <c r="D11" s="2">
        <f>_xlfn.PERCENTILE.EXC(data[Units],0.25)</f>
        <v>54</v>
      </c>
    </row>
    <row r="12" spans="2:4" x14ac:dyDescent="0.25">
      <c r="B12" t="s">
        <v>49</v>
      </c>
      <c r="C12" s="2">
        <f>_xlfn.PERCENTILE.EXC(data[Amount],0.75)</f>
        <v>6245.75</v>
      </c>
      <c r="D12" s="2">
        <f>_xlfn.PERCENTILE.EXC(data[Units],0.75)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6E0D-2101-4842-AA1F-5AEE7CF9D60A}">
  <dimension ref="C4:F10"/>
  <sheetViews>
    <sheetView workbookViewId="0">
      <selection activeCell="L1" sqref="L1"/>
    </sheetView>
  </sheetViews>
  <sheetFormatPr defaultRowHeight="15" x14ac:dyDescent="0.25"/>
  <cols>
    <col min="3" max="3" width="13.140625" bestFit="1" customWidth="1"/>
    <col min="4" max="4" width="14.85546875" bestFit="1" customWidth="1"/>
    <col min="5" max="5" width="1.42578125" bestFit="1" customWidth="1"/>
    <col min="6" max="6" width="12.28515625" bestFit="1" customWidth="1"/>
  </cols>
  <sheetData>
    <row r="4" spans="3:6" x14ac:dyDescent="0.25">
      <c r="C4" s="24" t="s">
        <v>51</v>
      </c>
      <c r="D4" s="32" t="s">
        <v>53</v>
      </c>
      <c r="E4" s="32" t="s">
        <v>55</v>
      </c>
      <c r="F4" s="32" t="s">
        <v>54</v>
      </c>
    </row>
    <row r="5" spans="3:6" x14ac:dyDescent="0.25">
      <c r="C5" s="25" t="s">
        <v>30</v>
      </c>
      <c r="D5" s="27">
        <v>227822</v>
      </c>
      <c r="E5" s="26">
        <v>227822</v>
      </c>
      <c r="F5" s="26">
        <v>8025</v>
      </c>
    </row>
    <row r="6" spans="3:6" x14ac:dyDescent="0.25">
      <c r="C6" s="25" t="s">
        <v>14</v>
      </c>
      <c r="D6" s="27">
        <v>214928</v>
      </c>
      <c r="E6" s="26">
        <v>214928</v>
      </c>
      <c r="F6" s="26">
        <v>6639</v>
      </c>
    </row>
    <row r="7" spans="3:6" x14ac:dyDescent="0.25">
      <c r="C7" s="25" t="s">
        <v>6</v>
      </c>
      <c r="D7" s="27">
        <v>194362</v>
      </c>
      <c r="E7" s="26">
        <v>194362</v>
      </c>
      <c r="F7" s="26">
        <v>7131</v>
      </c>
    </row>
    <row r="8" spans="3:6" x14ac:dyDescent="0.25">
      <c r="C8" s="25" t="s">
        <v>17</v>
      </c>
      <c r="D8" s="27">
        <v>152467</v>
      </c>
      <c r="E8" s="26">
        <v>152467</v>
      </c>
      <c r="F8" s="26">
        <v>5301</v>
      </c>
    </row>
    <row r="9" spans="3:6" x14ac:dyDescent="0.25">
      <c r="C9" s="25" t="s">
        <v>9</v>
      </c>
      <c r="D9" s="27">
        <v>151109</v>
      </c>
      <c r="E9" s="26">
        <v>151109</v>
      </c>
      <c r="F9" s="26">
        <v>8325</v>
      </c>
    </row>
    <row r="10" spans="3:6" x14ac:dyDescent="0.25">
      <c r="C10" s="25" t="s">
        <v>20</v>
      </c>
      <c r="D10" s="27">
        <v>148582</v>
      </c>
      <c r="E10" s="26">
        <v>148582</v>
      </c>
      <c r="F10" s="26">
        <v>5553</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{CF95D3BD-AAEC-44AB-B1D7-163881E5F783}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F95D3BD-AAEC-44AB-B1D7-163881E5F783}">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832D-322B-4962-8D82-B1EB210525A0}">
  <dimension ref="C3:G303"/>
  <sheetViews>
    <sheetView topLeftCell="A284" workbookViewId="0">
      <selection activeCell="J296" sqref="J296"/>
    </sheetView>
  </sheetViews>
  <sheetFormatPr defaultRowHeight="15" x14ac:dyDescent="0.25"/>
  <cols>
    <col min="3" max="3" width="16" bestFit="1" customWidth="1"/>
    <col min="4" max="4" width="12.5703125" bestFit="1" customWidth="1"/>
    <col min="5" max="5" width="21.85546875" bestFit="1" customWidth="1"/>
    <col min="6" max="6" width="9.5703125" customWidth="1"/>
    <col min="7" max="7" width="10.28515625" customWidth="1"/>
  </cols>
  <sheetData>
    <row r="3" spans="3:7" x14ac:dyDescent="0.25">
      <c r="C3" s="1" t="s">
        <v>0</v>
      </c>
      <c r="D3" s="7" t="s">
        <v>1</v>
      </c>
      <c r="E3" s="7" t="s">
        <v>2</v>
      </c>
      <c r="F3" s="8" t="s">
        <v>3</v>
      </c>
      <c r="G3" s="9" t="s">
        <v>4</v>
      </c>
    </row>
    <row r="4" spans="3:7" x14ac:dyDescent="0.25">
      <c r="C4" s="10" t="s">
        <v>35</v>
      </c>
      <c r="D4" s="11" t="s">
        <v>20</v>
      </c>
      <c r="E4" s="11" t="s">
        <v>24</v>
      </c>
      <c r="F4" s="12">
        <v>5586</v>
      </c>
      <c r="G4" s="13">
        <v>525</v>
      </c>
    </row>
    <row r="5" spans="3:7" x14ac:dyDescent="0.25">
      <c r="C5" s="14" t="s">
        <v>26</v>
      </c>
      <c r="D5" s="15" t="s">
        <v>14</v>
      </c>
      <c r="E5" s="15" t="s">
        <v>39</v>
      </c>
      <c r="F5" s="16">
        <v>798</v>
      </c>
      <c r="G5" s="17">
        <v>519</v>
      </c>
    </row>
    <row r="6" spans="3:7" x14ac:dyDescent="0.25">
      <c r="C6" s="14" t="s">
        <v>8</v>
      </c>
      <c r="D6" s="15" t="s">
        <v>20</v>
      </c>
      <c r="E6" s="15" t="s">
        <v>31</v>
      </c>
      <c r="F6" s="16">
        <v>819</v>
      </c>
      <c r="G6" s="17">
        <v>510</v>
      </c>
    </row>
    <row r="7" spans="3:7" x14ac:dyDescent="0.25">
      <c r="C7" s="14" t="s">
        <v>27</v>
      </c>
      <c r="D7" s="15" t="s">
        <v>30</v>
      </c>
      <c r="E7" s="15" t="s">
        <v>10</v>
      </c>
      <c r="F7" s="16">
        <v>7777</v>
      </c>
      <c r="G7" s="17">
        <v>504</v>
      </c>
    </row>
    <row r="8" spans="3:7" x14ac:dyDescent="0.25">
      <c r="C8" s="14" t="s">
        <v>11</v>
      </c>
      <c r="D8" s="15" t="s">
        <v>30</v>
      </c>
      <c r="E8" s="15" t="s">
        <v>33</v>
      </c>
      <c r="F8" s="16">
        <v>8463</v>
      </c>
      <c r="G8" s="17">
        <v>492</v>
      </c>
    </row>
    <row r="9" spans="3:7" x14ac:dyDescent="0.25">
      <c r="C9" s="10" t="s">
        <v>26</v>
      </c>
      <c r="D9" s="11" t="s">
        <v>17</v>
      </c>
      <c r="E9" s="11" t="s">
        <v>18</v>
      </c>
      <c r="F9" s="12">
        <v>1785</v>
      </c>
      <c r="G9" s="13">
        <v>462</v>
      </c>
    </row>
    <row r="10" spans="3:7" x14ac:dyDescent="0.25">
      <c r="C10" s="14" t="s">
        <v>8</v>
      </c>
      <c r="D10" s="15" t="s">
        <v>9</v>
      </c>
      <c r="E10" s="15" t="s">
        <v>10</v>
      </c>
      <c r="F10" s="16">
        <v>6706</v>
      </c>
      <c r="G10" s="17">
        <v>459</v>
      </c>
    </row>
    <row r="11" spans="3:7" x14ac:dyDescent="0.25">
      <c r="C11" s="14" t="s">
        <v>16</v>
      </c>
      <c r="D11" s="15" t="s">
        <v>6</v>
      </c>
      <c r="E11" s="15" t="s">
        <v>40</v>
      </c>
      <c r="F11" s="16">
        <v>3556</v>
      </c>
      <c r="G11" s="17">
        <v>459</v>
      </c>
    </row>
    <row r="12" spans="3:7" x14ac:dyDescent="0.25">
      <c r="C12" s="14" t="s">
        <v>16</v>
      </c>
      <c r="D12" s="15" t="s">
        <v>30</v>
      </c>
      <c r="E12" s="15" t="s">
        <v>42</v>
      </c>
      <c r="F12" s="16">
        <v>8008</v>
      </c>
      <c r="G12" s="17">
        <v>456</v>
      </c>
    </row>
    <row r="13" spans="3:7" x14ac:dyDescent="0.25">
      <c r="C13" s="14" t="s">
        <v>5</v>
      </c>
      <c r="D13" s="15" t="s">
        <v>9</v>
      </c>
      <c r="E13" s="15" t="s">
        <v>7</v>
      </c>
      <c r="F13" s="16">
        <v>2275</v>
      </c>
      <c r="G13" s="17">
        <v>447</v>
      </c>
    </row>
    <row r="14" spans="3:7" x14ac:dyDescent="0.25">
      <c r="C14" s="14" t="s">
        <v>5</v>
      </c>
      <c r="D14" s="15" t="s">
        <v>9</v>
      </c>
      <c r="E14" s="15" t="s">
        <v>19</v>
      </c>
      <c r="F14" s="16">
        <v>8869</v>
      </c>
      <c r="G14" s="17">
        <v>432</v>
      </c>
    </row>
    <row r="15" spans="3:7" x14ac:dyDescent="0.25">
      <c r="C15" s="10" t="s">
        <v>16</v>
      </c>
      <c r="D15" s="11" t="s">
        <v>17</v>
      </c>
      <c r="E15" s="11" t="s">
        <v>18</v>
      </c>
      <c r="F15" s="12">
        <v>2100</v>
      </c>
      <c r="G15" s="13">
        <v>414</v>
      </c>
    </row>
    <row r="16" spans="3:7" x14ac:dyDescent="0.25">
      <c r="C16" s="14" t="s">
        <v>16</v>
      </c>
      <c r="D16" s="15" t="s">
        <v>6</v>
      </c>
      <c r="E16" s="15" t="s">
        <v>29</v>
      </c>
      <c r="F16" s="16">
        <v>1904</v>
      </c>
      <c r="G16" s="17">
        <v>405</v>
      </c>
    </row>
    <row r="17" spans="3:7" x14ac:dyDescent="0.25">
      <c r="C17" s="10" t="s">
        <v>16</v>
      </c>
      <c r="D17" s="11" t="s">
        <v>9</v>
      </c>
      <c r="E17" s="11" t="s">
        <v>12</v>
      </c>
      <c r="F17" s="12">
        <v>1302</v>
      </c>
      <c r="G17" s="13">
        <v>402</v>
      </c>
    </row>
    <row r="18" spans="3:7" x14ac:dyDescent="0.25">
      <c r="C18" s="10" t="s">
        <v>16</v>
      </c>
      <c r="D18" s="11" t="s">
        <v>17</v>
      </c>
      <c r="E18" s="11" t="s">
        <v>32</v>
      </c>
      <c r="F18" s="12">
        <v>3052</v>
      </c>
      <c r="G18" s="13">
        <v>378</v>
      </c>
    </row>
    <row r="19" spans="3:7" x14ac:dyDescent="0.25">
      <c r="C19" s="10" t="s">
        <v>5</v>
      </c>
      <c r="D19" s="11" t="s">
        <v>9</v>
      </c>
      <c r="E19" s="11" t="s">
        <v>22</v>
      </c>
      <c r="F19" s="12">
        <v>6853</v>
      </c>
      <c r="G19" s="13">
        <v>372</v>
      </c>
    </row>
    <row r="20" spans="3:7" x14ac:dyDescent="0.25">
      <c r="C20" s="10" t="s">
        <v>23</v>
      </c>
      <c r="D20" s="11" t="s">
        <v>30</v>
      </c>
      <c r="E20" s="11" t="s">
        <v>24</v>
      </c>
      <c r="F20" s="12">
        <v>1932</v>
      </c>
      <c r="G20" s="13">
        <v>369</v>
      </c>
    </row>
    <row r="21" spans="3:7" x14ac:dyDescent="0.25">
      <c r="C21" s="14" t="s">
        <v>16</v>
      </c>
      <c r="D21" s="15" t="s">
        <v>30</v>
      </c>
      <c r="E21" s="15" t="s">
        <v>7</v>
      </c>
      <c r="F21" s="16">
        <v>3402</v>
      </c>
      <c r="G21" s="17">
        <v>366</v>
      </c>
    </row>
    <row r="22" spans="3:7" x14ac:dyDescent="0.25">
      <c r="C22" s="14" t="s">
        <v>27</v>
      </c>
      <c r="D22" s="15" t="s">
        <v>6</v>
      </c>
      <c r="E22" s="15" t="s">
        <v>12</v>
      </c>
      <c r="F22" s="16">
        <v>938</v>
      </c>
      <c r="G22" s="17">
        <v>366</v>
      </c>
    </row>
    <row r="23" spans="3:7" x14ac:dyDescent="0.25">
      <c r="C23" s="10" t="s">
        <v>8</v>
      </c>
      <c r="D23" s="11" t="s">
        <v>9</v>
      </c>
      <c r="E23" s="11" t="s">
        <v>33</v>
      </c>
      <c r="F23" s="12">
        <v>2702</v>
      </c>
      <c r="G23" s="13">
        <v>363</v>
      </c>
    </row>
    <row r="24" spans="3:7" x14ac:dyDescent="0.25">
      <c r="C24" s="10" t="s">
        <v>25</v>
      </c>
      <c r="D24" s="11" t="s">
        <v>9</v>
      </c>
      <c r="E24" s="11" t="s">
        <v>32</v>
      </c>
      <c r="F24" s="12">
        <v>4480</v>
      </c>
      <c r="G24" s="13">
        <v>357</v>
      </c>
    </row>
    <row r="25" spans="3:7" x14ac:dyDescent="0.25">
      <c r="C25" s="10" t="s">
        <v>26</v>
      </c>
      <c r="D25" s="11" t="s">
        <v>20</v>
      </c>
      <c r="E25" s="11" t="s">
        <v>21</v>
      </c>
      <c r="F25" s="12">
        <v>4326</v>
      </c>
      <c r="G25" s="13">
        <v>348</v>
      </c>
    </row>
    <row r="26" spans="3:7" x14ac:dyDescent="0.25">
      <c r="C26" s="10" t="s">
        <v>25</v>
      </c>
      <c r="D26" s="11" t="s">
        <v>14</v>
      </c>
      <c r="E26" s="11" t="s">
        <v>28</v>
      </c>
      <c r="F26" s="12">
        <v>3339</v>
      </c>
      <c r="G26" s="13">
        <v>348</v>
      </c>
    </row>
    <row r="27" spans="3:7" x14ac:dyDescent="0.25">
      <c r="C27" s="14" t="s">
        <v>35</v>
      </c>
      <c r="D27" s="15" t="s">
        <v>14</v>
      </c>
      <c r="E27" s="15" t="s">
        <v>32</v>
      </c>
      <c r="F27" s="16">
        <v>2471</v>
      </c>
      <c r="G27" s="17">
        <v>342</v>
      </c>
    </row>
    <row r="28" spans="3:7" x14ac:dyDescent="0.25">
      <c r="C28" s="14" t="s">
        <v>25</v>
      </c>
      <c r="D28" s="15" t="s">
        <v>30</v>
      </c>
      <c r="E28" s="15" t="s">
        <v>33</v>
      </c>
      <c r="F28" s="16">
        <v>15610</v>
      </c>
      <c r="G28" s="17">
        <v>339</v>
      </c>
    </row>
    <row r="29" spans="3:7" x14ac:dyDescent="0.25">
      <c r="C29" s="10" t="s">
        <v>23</v>
      </c>
      <c r="D29" s="11" t="s">
        <v>6</v>
      </c>
      <c r="E29" s="11" t="s">
        <v>29</v>
      </c>
      <c r="F29" s="12">
        <v>4487</v>
      </c>
      <c r="G29" s="13">
        <v>333</v>
      </c>
    </row>
    <row r="30" spans="3:7" x14ac:dyDescent="0.25">
      <c r="C30" s="14" t="s">
        <v>27</v>
      </c>
      <c r="D30" s="15" t="s">
        <v>6</v>
      </c>
      <c r="E30" s="15" t="s">
        <v>40</v>
      </c>
      <c r="F30" s="16">
        <v>7308</v>
      </c>
      <c r="G30" s="17">
        <v>327</v>
      </c>
    </row>
    <row r="31" spans="3:7" x14ac:dyDescent="0.25">
      <c r="C31" s="10" t="s">
        <v>27</v>
      </c>
      <c r="D31" s="11" t="s">
        <v>6</v>
      </c>
      <c r="E31" s="11" t="s">
        <v>32</v>
      </c>
      <c r="F31" s="12">
        <v>4592</v>
      </c>
      <c r="G31" s="13">
        <v>324</v>
      </c>
    </row>
    <row r="32" spans="3:7" x14ac:dyDescent="0.25">
      <c r="C32" s="10" t="s">
        <v>23</v>
      </c>
      <c r="D32" s="11" t="s">
        <v>20</v>
      </c>
      <c r="E32" s="11" t="s">
        <v>7</v>
      </c>
      <c r="F32" s="12">
        <v>10129</v>
      </c>
      <c r="G32" s="13">
        <v>312</v>
      </c>
    </row>
    <row r="33" spans="3:7" x14ac:dyDescent="0.25">
      <c r="C33" s="14" t="s">
        <v>27</v>
      </c>
      <c r="D33" s="15" t="s">
        <v>30</v>
      </c>
      <c r="E33" s="15" t="s">
        <v>40</v>
      </c>
      <c r="F33" s="16">
        <v>3689</v>
      </c>
      <c r="G33" s="17">
        <v>312</v>
      </c>
    </row>
    <row r="34" spans="3:7" x14ac:dyDescent="0.25">
      <c r="C34" s="10" t="s">
        <v>13</v>
      </c>
      <c r="D34" s="11" t="s">
        <v>14</v>
      </c>
      <c r="E34" s="11" t="s">
        <v>40</v>
      </c>
      <c r="F34" s="12">
        <v>854</v>
      </c>
      <c r="G34" s="13">
        <v>309</v>
      </c>
    </row>
    <row r="35" spans="3:7" x14ac:dyDescent="0.25">
      <c r="C35" s="10" t="s">
        <v>11</v>
      </c>
      <c r="D35" s="11" t="s">
        <v>17</v>
      </c>
      <c r="E35" s="11" t="s">
        <v>38</v>
      </c>
      <c r="F35" s="12">
        <v>3920</v>
      </c>
      <c r="G35" s="13">
        <v>306</v>
      </c>
    </row>
    <row r="36" spans="3:7" x14ac:dyDescent="0.25">
      <c r="C36" s="14" t="s">
        <v>5</v>
      </c>
      <c r="D36" s="15" t="s">
        <v>14</v>
      </c>
      <c r="E36" s="15" t="s">
        <v>39</v>
      </c>
      <c r="F36" s="16">
        <v>3164</v>
      </c>
      <c r="G36" s="17">
        <v>306</v>
      </c>
    </row>
    <row r="37" spans="3:7" x14ac:dyDescent="0.25">
      <c r="C37" s="10" t="s">
        <v>27</v>
      </c>
      <c r="D37" s="11" t="s">
        <v>9</v>
      </c>
      <c r="E37" s="11" t="s">
        <v>19</v>
      </c>
      <c r="F37" s="12">
        <v>819</v>
      </c>
      <c r="G37" s="13">
        <v>306</v>
      </c>
    </row>
    <row r="38" spans="3:7" x14ac:dyDescent="0.25">
      <c r="C38" s="10" t="s">
        <v>27</v>
      </c>
      <c r="D38" s="11" t="s">
        <v>20</v>
      </c>
      <c r="E38" s="11" t="s">
        <v>42</v>
      </c>
      <c r="F38" s="12">
        <v>8841</v>
      </c>
      <c r="G38" s="13">
        <v>303</v>
      </c>
    </row>
    <row r="39" spans="3:7" x14ac:dyDescent="0.25">
      <c r="C39" s="10" t="s">
        <v>35</v>
      </c>
      <c r="D39" s="11" t="s">
        <v>14</v>
      </c>
      <c r="E39" s="11" t="s">
        <v>10</v>
      </c>
      <c r="F39" s="12">
        <v>6657</v>
      </c>
      <c r="G39" s="13">
        <v>303</v>
      </c>
    </row>
    <row r="40" spans="3:7" x14ac:dyDescent="0.25">
      <c r="C40" s="14" t="s">
        <v>26</v>
      </c>
      <c r="D40" s="15" t="s">
        <v>9</v>
      </c>
      <c r="E40" s="15" t="s">
        <v>28</v>
      </c>
      <c r="F40" s="16">
        <v>1589</v>
      </c>
      <c r="G40" s="17">
        <v>303</v>
      </c>
    </row>
    <row r="41" spans="3:7" x14ac:dyDescent="0.25">
      <c r="C41" s="14" t="s">
        <v>8</v>
      </c>
      <c r="D41" s="15" t="s">
        <v>9</v>
      </c>
      <c r="E41" s="15" t="s">
        <v>39</v>
      </c>
      <c r="F41" s="16">
        <v>4753</v>
      </c>
      <c r="G41" s="17">
        <v>300</v>
      </c>
    </row>
    <row r="42" spans="3:7" x14ac:dyDescent="0.25">
      <c r="C42" s="10" t="s">
        <v>23</v>
      </c>
      <c r="D42" s="11" t="s">
        <v>14</v>
      </c>
      <c r="E42" s="11" t="s">
        <v>36</v>
      </c>
      <c r="F42" s="12">
        <v>2870</v>
      </c>
      <c r="G42" s="13">
        <v>300</v>
      </c>
    </row>
    <row r="43" spans="3:7" x14ac:dyDescent="0.25">
      <c r="C43" s="10" t="s">
        <v>5</v>
      </c>
      <c r="D43" s="11" t="s">
        <v>20</v>
      </c>
      <c r="E43" s="11" t="s">
        <v>31</v>
      </c>
      <c r="F43" s="12">
        <v>5670</v>
      </c>
      <c r="G43" s="13">
        <v>297</v>
      </c>
    </row>
    <row r="44" spans="3:7" x14ac:dyDescent="0.25">
      <c r="C44" s="14" t="s">
        <v>13</v>
      </c>
      <c r="D44" s="15" t="s">
        <v>14</v>
      </c>
      <c r="E44" s="15" t="s">
        <v>15</v>
      </c>
      <c r="F44" s="16">
        <v>9632</v>
      </c>
      <c r="G44" s="17">
        <v>288</v>
      </c>
    </row>
    <row r="45" spans="3:7" x14ac:dyDescent="0.25">
      <c r="C45" s="10" t="s">
        <v>23</v>
      </c>
      <c r="D45" s="11" t="s">
        <v>9</v>
      </c>
      <c r="E45" s="11" t="s">
        <v>40</v>
      </c>
      <c r="F45" s="12">
        <v>5194</v>
      </c>
      <c r="G45" s="13">
        <v>288</v>
      </c>
    </row>
    <row r="46" spans="3:7" x14ac:dyDescent="0.25">
      <c r="C46" s="10" t="s">
        <v>8</v>
      </c>
      <c r="D46" s="11" t="s">
        <v>30</v>
      </c>
      <c r="E46" s="11" t="s">
        <v>21</v>
      </c>
      <c r="F46" s="12">
        <v>3507</v>
      </c>
      <c r="G46" s="13">
        <v>288</v>
      </c>
    </row>
    <row r="47" spans="3:7" x14ac:dyDescent="0.25">
      <c r="C47" s="14" t="s">
        <v>35</v>
      </c>
      <c r="D47" s="15" t="s">
        <v>6</v>
      </c>
      <c r="E47" s="15" t="s">
        <v>41</v>
      </c>
      <c r="F47" s="16">
        <v>245</v>
      </c>
      <c r="G47" s="17">
        <v>288</v>
      </c>
    </row>
    <row r="48" spans="3:7" x14ac:dyDescent="0.25">
      <c r="C48" s="14" t="s">
        <v>16</v>
      </c>
      <c r="D48" s="15" t="s">
        <v>20</v>
      </c>
      <c r="E48" s="15" t="s">
        <v>39</v>
      </c>
      <c r="F48" s="16">
        <v>1134</v>
      </c>
      <c r="G48" s="17">
        <v>282</v>
      </c>
    </row>
    <row r="49" spans="3:7" x14ac:dyDescent="0.25">
      <c r="C49" s="14" t="s">
        <v>35</v>
      </c>
      <c r="D49" s="15" t="s">
        <v>17</v>
      </c>
      <c r="E49" s="15" t="s">
        <v>41</v>
      </c>
      <c r="F49" s="16">
        <v>4858</v>
      </c>
      <c r="G49" s="17">
        <v>279</v>
      </c>
    </row>
    <row r="50" spans="3:7" x14ac:dyDescent="0.25">
      <c r="C50" s="14" t="s">
        <v>35</v>
      </c>
      <c r="D50" s="15" t="s">
        <v>9</v>
      </c>
      <c r="E50" s="15" t="s">
        <v>15</v>
      </c>
      <c r="F50" s="16">
        <v>3808</v>
      </c>
      <c r="G50" s="17">
        <v>279</v>
      </c>
    </row>
    <row r="51" spans="3:7" x14ac:dyDescent="0.25">
      <c r="C51" s="14" t="s">
        <v>27</v>
      </c>
      <c r="D51" s="15" t="s">
        <v>30</v>
      </c>
      <c r="E51" s="15" t="s">
        <v>24</v>
      </c>
      <c r="F51" s="16">
        <v>7259</v>
      </c>
      <c r="G51" s="17">
        <v>276</v>
      </c>
    </row>
    <row r="52" spans="3:7" x14ac:dyDescent="0.25">
      <c r="C52" s="14" t="s">
        <v>27</v>
      </c>
      <c r="D52" s="15" t="s">
        <v>9</v>
      </c>
      <c r="E52" s="15" t="s">
        <v>37</v>
      </c>
      <c r="F52" s="16">
        <v>6657</v>
      </c>
      <c r="G52" s="17">
        <v>276</v>
      </c>
    </row>
    <row r="53" spans="3:7" x14ac:dyDescent="0.25">
      <c r="C53" s="10" t="s">
        <v>11</v>
      </c>
      <c r="D53" s="11" t="s">
        <v>6</v>
      </c>
      <c r="E53" s="11" t="s">
        <v>32</v>
      </c>
      <c r="F53" s="12">
        <v>1085</v>
      </c>
      <c r="G53" s="13">
        <v>273</v>
      </c>
    </row>
    <row r="54" spans="3:7" x14ac:dyDescent="0.25">
      <c r="C54" s="10" t="s">
        <v>23</v>
      </c>
      <c r="D54" s="11" t="s">
        <v>20</v>
      </c>
      <c r="E54" s="11" t="s">
        <v>15</v>
      </c>
      <c r="F54" s="12">
        <v>1778</v>
      </c>
      <c r="G54" s="13">
        <v>270</v>
      </c>
    </row>
    <row r="55" spans="3:7" x14ac:dyDescent="0.25">
      <c r="C55" s="10" t="s">
        <v>16</v>
      </c>
      <c r="D55" s="11" t="s">
        <v>9</v>
      </c>
      <c r="E55" s="11" t="s">
        <v>33</v>
      </c>
      <c r="F55" s="12">
        <v>1071</v>
      </c>
      <c r="G55" s="13">
        <v>270</v>
      </c>
    </row>
    <row r="56" spans="3:7" x14ac:dyDescent="0.25">
      <c r="C56" s="10" t="s">
        <v>35</v>
      </c>
      <c r="D56" s="11" t="s">
        <v>14</v>
      </c>
      <c r="E56" s="11" t="s">
        <v>34</v>
      </c>
      <c r="F56" s="12">
        <v>2317</v>
      </c>
      <c r="G56" s="13">
        <v>261</v>
      </c>
    </row>
    <row r="57" spans="3:7" x14ac:dyDescent="0.25">
      <c r="C57" s="14" t="s">
        <v>23</v>
      </c>
      <c r="D57" s="15" t="s">
        <v>20</v>
      </c>
      <c r="E57" s="15" t="s">
        <v>40</v>
      </c>
      <c r="F57" s="16">
        <v>5677</v>
      </c>
      <c r="G57" s="17">
        <v>258</v>
      </c>
    </row>
    <row r="58" spans="3:7" x14ac:dyDescent="0.25">
      <c r="C58" s="14" t="s">
        <v>27</v>
      </c>
      <c r="D58" s="15" t="s">
        <v>9</v>
      </c>
      <c r="E58" s="15" t="s">
        <v>24</v>
      </c>
      <c r="F58" s="16">
        <v>2415</v>
      </c>
      <c r="G58" s="17">
        <v>255</v>
      </c>
    </row>
    <row r="59" spans="3:7" x14ac:dyDescent="0.25">
      <c r="C59" s="14" t="s">
        <v>23</v>
      </c>
      <c r="D59" s="15" t="s">
        <v>9</v>
      </c>
      <c r="E59" s="15" t="s">
        <v>7</v>
      </c>
      <c r="F59" s="16">
        <v>6755</v>
      </c>
      <c r="G59" s="17">
        <v>252</v>
      </c>
    </row>
    <row r="60" spans="3:7" x14ac:dyDescent="0.25">
      <c r="C60" s="14" t="s">
        <v>23</v>
      </c>
      <c r="D60" s="15" t="s">
        <v>14</v>
      </c>
      <c r="E60" s="15" t="s">
        <v>32</v>
      </c>
      <c r="F60" s="16">
        <v>5551</v>
      </c>
      <c r="G60" s="17">
        <v>252</v>
      </c>
    </row>
    <row r="61" spans="3:7" x14ac:dyDescent="0.25">
      <c r="C61" s="10" t="s">
        <v>25</v>
      </c>
      <c r="D61" s="11" t="s">
        <v>17</v>
      </c>
      <c r="E61" s="11" t="s">
        <v>15</v>
      </c>
      <c r="F61" s="12">
        <v>385</v>
      </c>
      <c r="G61" s="13">
        <v>249</v>
      </c>
    </row>
    <row r="62" spans="3:7" x14ac:dyDescent="0.25">
      <c r="C62" s="10" t="s">
        <v>25</v>
      </c>
      <c r="D62" s="11" t="s">
        <v>9</v>
      </c>
      <c r="E62" s="11" t="s">
        <v>21</v>
      </c>
      <c r="F62" s="12">
        <v>4753</v>
      </c>
      <c r="G62" s="13">
        <v>246</v>
      </c>
    </row>
    <row r="63" spans="3:7" x14ac:dyDescent="0.25">
      <c r="C63" s="14" t="s">
        <v>23</v>
      </c>
      <c r="D63" s="15" t="s">
        <v>17</v>
      </c>
      <c r="E63" s="15" t="s">
        <v>28</v>
      </c>
      <c r="F63" s="16">
        <v>4438</v>
      </c>
      <c r="G63" s="17">
        <v>246</v>
      </c>
    </row>
    <row r="64" spans="3:7" x14ac:dyDescent="0.25">
      <c r="C64" s="14" t="s">
        <v>26</v>
      </c>
      <c r="D64" s="15" t="s">
        <v>14</v>
      </c>
      <c r="E64" s="15" t="s">
        <v>21</v>
      </c>
      <c r="F64" s="16">
        <v>3094</v>
      </c>
      <c r="G64" s="17">
        <v>246</v>
      </c>
    </row>
    <row r="65" spans="3:7" x14ac:dyDescent="0.25">
      <c r="C65" s="14" t="s">
        <v>11</v>
      </c>
      <c r="D65" s="15" t="s">
        <v>6</v>
      </c>
      <c r="E65" s="15" t="s">
        <v>42</v>
      </c>
      <c r="F65" s="16">
        <v>2856</v>
      </c>
      <c r="G65" s="17">
        <v>246</v>
      </c>
    </row>
    <row r="66" spans="3:7" x14ac:dyDescent="0.25">
      <c r="C66" s="14" t="s">
        <v>11</v>
      </c>
      <c r="D66" s="15" t="s">
        <v>9</v>
      </c>
      <c r="E66" s="15" t="s">
        <v>37</v>
      </c>
      <c r="F66" s="16">
        <v>7833</v>
      </c>
      <c r="G66" s="17">
        <v>243</v>
      </c>
    </row>
    <row r="67" spans="3:7" x14ac:dyDescent="0.25">
      <c r="C67" s="10" t="s">
        <v>23</v>
      </c>
      <c r="D67" s="11" t="s">
        <v>9</v>
      </c>
      <c r="E67" s="11" t="s">
        <v>36</v>
      </c>
      <c r="F67" s="12">
        <v>4585</v>
      </c>
      <c r="G67" s="13">
        <v>240</v>
      </c>
    </row>
    <row r="68" spans="3:7" x14ac:dyDescent="0.25">
      <c r="C68" s="10" t="s">
        <v>13</v>
      </c>
      <c r="D68" s="11" t="s">
        <v>6</v>
      </c>
      <c r="E68" s="11" t="s">
        <v>7</v>
      </c>
      <c r="F68" s="12">
        <v>1526</v>
      </c>
      <c r="G68" s="13">
        <v>240</v>
      </c>
    </row>
    <row r="69" spans="3:7" x14ac:dyDescent="0.25">
      <c r="C69" s="14" t="s">
        <v>25</v>
      </c>
      <c r="D69" s="15" t="s">
        <v>30</v>
      </c>
      <c r="E69" s="15" t="s">
        <v>22</v>
      </c>
      <c r="F69" s="16">
        <v>6279</v>
      </c>
      <c r="G69" s="17">
        <v>237</v>
      </c>
    </row>
    <row r="70" spans="3:7" x14ac:dyDescent="0.25">
      <c r="C70" s="10" t="s">
        <v>5</v>
      </c>
      <c r="D70" s="11" t="s">
        <v>9</v>
      </c>
      <c r="E70" s="11" t="s">
        <v>10</v>
      </c>
      <c r="F70" s="12">
        <v>12348</v>
      </c>
      <c r="G70" s="13">
        <v>234</v>
      </c>
    </row>
    <row r="71" spans="3:7" x14ac:dyDescent="0.25">
      <c r="C71" s="10" t="s">
        <v>27</v>
      </c>
      <c r="D71" s="11" t="s">
        <v>9</v>
      </c>
      <c r="E71" s="11" t="s">
        <v>18</v>
      </c>
      <c r="F71" s="12">
        <v>2464</v>
      </c>
      <c r="G71" s="13">
        <v>234</v>
      </c>
    </row>
    <row r="72" spans="3:7" x14ac:dyDescent="0.25">
      <c r="C72" s="14" t="s">
        <v>8</v>
      </c>
      <c r="D72" s="15" t="s">
        <v>20</v>
      </c>
      <c r="E72" s="15" t="s">
        <v>34</v>
      </c>
      <c r="F72" s="16">
        <v>1701</v>
      </c>
      <c r="G72" s="17">
        <v>234</v>
      </c>
    </row>
    <row r="73" spans="3:7" x14ac:dyDescent="0.25">
      <c r="C73" s="14" t="s">
        <v>13</v>
      </c>
      <c r="D73" s="15" t="s">
        <v>14</v>
      </c>
      <c r="E73" s="15" t="s">
        <v>31</v>
      </c>
      <c r="F73" s="16">
        <v>10311</v>
      </c>
      <c r="G73" s="17">
        <v>231</v>
      </c>
    </row>
    <row r="74" spans="3:7" x14ac:dyDescent="0.25">
      <c r="C74" s="10" t="s">
        <v>13</v>
      </c>
      <c r="D74" s="11" t="s">
        <v>6</v>
      </c>
      <c r="E74" s="11" t="s">
        <v>37</v>
      </c>
      <c r="F74" s="12">
        <v>714</v>
      </c>
      <c r="G74" s="13">
        <v>231</v>
      </c>
    </row>
    <row r="75" spans="3:7" x14ac:dyDescent="0.25">
      <c r="C75" s="10" t="s">
        <v>35</v>
      </c>
      <c r="D75" s="11" t="s">
        <v>9</v>
      </c>
      <c r="E75" s="11" t="s">
        <v>41</v>
      </c>
      <c r="F75" s="12">
        <v>567</v>
      </c>
      <c r="G75" s="13">
        <v>228</v>
      </c>
    </row>
    <row r="76" spans="3:7" x14ac:dyDescent="0.25">
      <c r="C76" s="10" t="s">
        <v>23</v>
      </c>
      <c r="D76" s="11" t="s">
        <v>6</v>
      </c>
      <c r="E76" s="11" t="s">
        <v>24</v>
      </c>
      <c r="F76" s="12">
        <v>6608</v>
      </c>
      <c r="G76" s="13">
        <v>225</v>
      </c>
    </row>
    <row r="77" spans="3:7" x14ac:dyDescent="0.25">
      <c r="C77" s="14" t="s">
        <v>5</v>
      </c>
      <c r="D77" s="15" t="s">
        <v>17</v>
      </c>
      <c r="E77" s="15" t="s">
        <v>40</v>
      </c>
      <c r="F77" s="16">
        <v>3101</v>
      </c>
      <c r="G77" s="17">
        <v>225</v>
      </c>
    </row>
    <row r="78" spans="3:7" x14ac:dyDescent="0.25">
      <c r="C78" s="14" t="s">
        <v>13</v>
      </c>
      <c r="D78" s="15" t="s">
        <v>30</v>
      </c>
      <c r="E78" s="15" t="s">
        <v>29</v>
      </c>
      <c r="F78" s="16">
        <v>1274</v>
      </c>
      <c r="G78" s="17">
        <v>225</v>
      </c>
    </row>
    <row r="79" spans="3:7" x14ac:dyDescent="0.25">
      <c r="C79" s="14" t="s">
        <v>8</v>
      </c>
      <c r="D79" s="15" t="s">
        <v>30</v>
      </c>
      <c r="E79" s="15" t="s">
        <v>29</v>
      </c>
      <c r="F79" s="16">
        <v>2009</v>
      </c>
      <c r="G79" s="17">
        <v>219</v>
      </c>
    </row>
    <row r="80" spans="3:7" x14ac:dyDescent="0.25">
      <c r="C80" s="14" t="s">
        <v>13</v>
      </c>
      <c r="D80" s="15" t="s">
        <v>9</v>
      </c>
      <c r="E80" s="15" t="s">
        <v>40</v>
      </c>
      <c r="F80" s="16">
        <v>7455</v>
      </c>
      <c r="G80" s="17">
        <v>216</v>
      </c>
    </row>
    <row r="81" spans="3:7" x14ac:dyDescent="0.25">
      <c r="C81" s="10" t="s">
        <v>26</v>
      </c>
      <c r="D81" s="11" t="s">
        <v>17</v>
      </c>
      <c r="E81" s="11" t="s">
        <v>41</v>
      </c>
      <c r="F81" s="12">
        <v>7651</v>
      </c>
      <c r="G81" s="13">
        <v>213</v>
      </c>
    </row>
    <row r="82" spans="3:7" x14ac:dyDescent="0.25">
      <c r="C82" s="14" t="s">
        <v>8</v>
      </c>
      <c r="D82" s="15" t="s">
        <v>20</v>
      </c>
      <c r="E82" s="15" t="s">
        <v>10</v>
      </c>
      <c r="F82" s="16">
        <v>3752</v>
      </c>
      <c r="G82" s="17">
        <v>213</v>
      </c>
    </row>
    <row r="83" spans="3:7" x14ac:dyDescent="0.25">
      <c r="C83" s="10" t="s">
        <v>8</v>
      </c>
      <c r="D83" s="11" t="s">
        <v>17</v>
      </c>
      <c r="E83" s="11" t="s">
        <v>21</v>
      </c>
      <c r="F83" s="12">
        <v>8890</v>
      </c>
      <c r="G83" s="13">
        <v>210</v>
      </c>
    </row>
    <row r="84" spans="3:7" x14ac:dyDescent="0.25">
      <c r="C84" s="14" t="s">
        <v>8</v>
      </c>
      <c r="D84" s="15" t="s">
        <v>9</v>
      </c>
      <c r="E84" s="15" t="s">
        <v>22</v>
      </c>
      <c r="F84" s="16">
        <v>5012</v>
      </c>
      <c r="G84" s="17">
        <v>210</v>
      </c>
    </row>
    <row r="85" spans="3:7" x14ac:dyDescent="0.25">
      <c r="C85" s="14" t="s">
        <v>23</v>
      </c>
      <c r="D85" s="15" t="s">
        <v>6</v>
      </c>
      <c r="E85" s="15" t="s">
        <v>22</v>
      </c>
      <c r="F85" s="16">
        <v>9835</v>
      </c>
      <c r="G85" s="17">
        <v>207</v>
      </c>
    </row>
    <row r="86" spans="3:7" x14ac:dyDescent="0.25">
      <c r="C86" s="10" t="s">
        <v>16</v>
      </c>
      <c r="D86" s="11" t="s">
        <v>30</v>
      </c>
      <c r="E86" s="11" t="s">
        <v>39</v>
      </c>
      <c r="F86" s="12">
        <v>4242</v>
      </c>
      <c r="G86" s="13">
        <v>207</v>
      </c>
    </row>
    <row r="87" spans="3:7" x14ac:dyDescent="0.25">
      <c r="C87" s="14" t="s">
        <v>11</v>
      </c>
      <c r="D87" s="15" t="s">
        <v>6</v>
      </c>
      <c r="E87" s="15" t="s">
        <v>12</v>
      </c>
      <c r="F87" s="16">
        <v>259</v>
      </c>
      <c r="G87" s="17">
        <v>207</v>
      </c>
    </row>
    <row r="88" spans="3:7" x14ac:dyDescent="0.25">
      <c r="C88" s="14" t="s">
        <v>11</v>
      </c>
      <c r="D88" s="15" t="s">
        <v>14</v>
      </c>
      <c r="E88" s="15" t="s">
        <v>39</v>
      </c>
      <c r="F88" s="16">
        <v>11522</v>
      </c>
      <c r="G88" s="17">
        <v>204</v>
      </c>
    </row>
    <row r="89" spans="3:7" x14ac:dyDescent="0.25">
      <c r="C89" s="10" t="s">
        <v>35</v>
      </c>
      <c r="D89" s="11" t="s">
        <v>30</v>
      </c>
      <c r="E89" s="11" t="s">
        <v>36</v>
      </c>
      <c r="F89" s="12">
        <v>5355</v>
      </c>
      <c r="G89" s="13">
        <v>204</v>
      </c>
    </row>
    <row r="90" spans="3:7" x14ac:dyDescent="0.25">
      <c r="C90" s="10" t="s">
        <v>11</v>
      </c>
      <c r="D90" s="11" t="s">
        <v>17</v>
      </c>
      <c r="E90" s="11" t="s">
        <v>15</v>
      </c>
      <c r="F90" s="12">
        <v>2639</v>
      </c>
      <c r="G90" s="13">
        <v>204</v>
      </c>
    </row>
    <row r="91" spans="3:7" x14ac:dyDescent="0.25">
      <c r="C91" s="14" t="s">
        <v>8</v>
      </c>
      <c r="D91" s="15" t="s">
        <v>6</v>
      </c>
      <c r="E91" s="15" t="s">
        <v>36</v>
      </c>
      <c r="F91" s="16">
        <v>1771</v>
      </c>
      <c r="G91" s="17">
        <v>204</v>
      </c>
    </row>
    <row r="92" spans="3:7" x14ac:dyDescent="0.25">
      <c r="C92" s="14" t="s">
        <v>13</v>
      </c>
      <c r="D92" s="15" t="s">
        <v>14</v>
      </c>
      <c r="E92" s="15" t="s">
        <v>42</v>
      </c>
      <c r="F92" s="16">
        <v>98</v>
      </c>
      <c r="G92" s="17">
        <v>204</v>
      </c>
    </row>
    <row r="93" spans="3:7" x14ac:dyDescent="0.25">
      <c r="C93" s="14" t="s">
        <v>25</v>
      </c>
      <c r="D93" s="15" t="s">
        <v>9</v>
      </c>
      <c r="E93" s="15" t="s">
        <v>37</v>
      </c>
      <c r="F93" s="16">
        <v>13391</v>
      </c>
      <c r="G93" s="17">
        <v>201</v>
      </c>
    </row>
    <row r="94" spans="3:7" x14ac:dyDescent="0.25">
      <c r="C94" s="10" t="s">
        <v>26</v>
      </c>
      <c r="D94" s="11" t="s">
        <v>6</v>
      </c>
      <c r="E94" s="11" t="s">
        <v>28</v>
      </c>
      <c r="F94" s="12">
        <v>9926</v>
      </c>
      <c r="G94" s="13">
        <v>201</v>
      </c>
    </row>
    <row r="95" spans="3:7" x14ac:dyDescent="0.25">
      <c r="C95" s="10" t="s">
        <v>25</v>
      </c>
      <c r="D95" s="11" t="s">
        <v>30</v>
      </c>
      <c r="E95" s="11" t="s">
        <v>37</v>
      </c>
      <c r="F95" s="12">
        <v>7280</v>
      </c>
      <c r="G95" s="13">
        <v>201</v>
      </c>
    </row>
    <row r="96" spans="3:7" x14ac:dyDescent="0.25">
      <c r="C96" s="10" t="s">
        <v>5</v>
      </c>
      <c r="D96" s="11" t="s">
        <v>14</v>
      </c>
      <c r="E96" s="11" t="s">
        <v>31</v>
      </c>
      <c r="F96" s="12">
        <v>4424</v>
      </c>
      <c r="G96" s="13">
        <v>201</v>
      </c>
    </row>
    <row r="97" spans="3:7" x14ac:dyDescent="0.25">
      <c r="C97" s="14" t="s">
        <v>23</v>
      </c>
      <c r="D97" s="15" t="s">
        <v>17</v>
      </c>
      <c r="E97" s="15" t="s">
        <v>39</v>
      </c>
      <c r="F97" s="16">
        <v>966</v>
      </c>
      <c r="G97" s="17">
        <v>198</v>
      </c>
    </row>
    <row r="98" spans="3:7" x14ac:dyDescent="0.25">
      <c r="C98" s="14" t="s">
        <v>35</v>
      </c>
      <c r="D98" s="15" t="s">
        <v>9</v>
      </c>
      <c r="E98" s="15" t="s">
        <v>33</v>
      </c>
      <c r="F98" s="16">
        <v>1974</v>
      </c>
      <c r="G98" s="17">
        <v>195</v>
      </c>
    </row>
    <row r="99" spans="3:7" x14ac:dyDescent="0.25">
      <c r="C99" s="14" t="s">
        <v>8</v>
      </c>
      <c r="D99" s="15" t="s">
        <v>6</v>
      </c>
      <c r="E99" s="15" t="s">
        <v>22</v>
      </c>
      <c r="F99" s="16">
        <v>1890</v>
      </c>
      <c r="G99" s="17">
        <v>195</v>
      </c>
    </row>
    <row r="100" spans="3:7" x14ac:dyDescent="0.25">
      <c r="C100" s="14" t="s">
        <v>25</v>
      </c>
      <c r="D100" s="15" t="s">
        <v>30</v>
      </c>
      <c r="E100" s="15" t="s">
        <v>36</v>
      </c>
      <c r="F100" s="16">
        <v>861</v>
      </c>
      <c r="G100" s="17">
        <v>195</v>
      </c>
    </row>
    <row r="101" spans="3:7" x14ac:dyDescent="0.25">
      <c r="C101" s="14" t="s">
        <v>13</v>
      </c>
      <c r="D101" s="15" t="s">
        <v>14</v>
      </c>
      <c r="E101" s="15" t="s">
        <v>36</v>
      </c>
      <c r="F101" s="16">
        <v>1925</v>
      </c>
      <c r="G101" s="17">
        <v>192</v>
      </c>
    </row>
    <row r="102" spans="3:7" x14ac:dyDescent="0.25">
      <c r="C102" s="10" t="s">
        <v>23</v>
      </c>
      <c r="D102" s="11" t="s">
        <v>30</v>
      </c>
      <c r="E102" s="11" t="s">
        <v>38</v>
      </c>
      <c r="F102" s="12">
        <v>8862</v>
      </c>
      <c r="G102" s="13">
        <v>189</v>
      </c>
    </row>
    <row r="103" spans="3:7" x14ac:dyDescent="0.25">
      <c r="C103" s="14" t="s">
        <v>16</v>
      </c>
      <c r="D103" s="15" t="s">
        <v>6</v>
      </c>
      <c r="E103" s="15" t="s">
        <v>34</v>
      </c>
      <c r="F103" s="16">
        <v>4949</v>
      </c>
      <c r="G103" s="17">
        <v>189</v>
      </c>
    </row>
    <row r="104" spans="3:7" x14ac:dyDescent="0.25">
      <c r="C104" s="10" t="s">
        <v>11</v>
      </c>
      <c r="D104" s="11" t="s">
        <v>14</v>
      </c>
      <c r="E104" s="11" t="s">
        <v>10</v>
      </c>
      <c r="F104" s="12">
        <v>2954</v>
      </c>
      <c r="G104" s="13">
        <v>189</v>
      </c>
    </row>
    <row r="105" spans="3:7" x14ac:dyDescent="0.25">
      <c r="C105" s="14" t="s">
        <v>11</v>
      </c>
      <c r="D105" s="15" t="s">
        <v>30</v>
      </c>
      <c r="E105" s="15" t="s">
        <v>29</v>
      </c>
      <c r="F105" s="16">
        <v>938</v>
      </c>
      <c r="G105" s="17">
        <v>189</v>
      </c>
    </row>
    <row r="106" spans="3:7" x14ac:dyDescent="0.25">
      <c r="C106" s="10" t="s">
        <v>13</v>
      </c>
      <c r="D106" s="11" t="s">
        <v>9</v>
      </c>
      <c r="E106" s="11" t="s">
        <v>37</v>
      </c>
      <c r="F106" s="12">
        <v>2114</v>
      </c>
      <c r="G106" s="13">
        <v>186</v>
      </c>
    </row>
    <row r="107" spans="3:7" x14ac:dyDescent="0.25">
      <c r="C107" s="10" t="s">
        <v>8</v>
      </c>
      <c r="D107" s="11" t="s">
        <v>17</v>
      </c>
      <c r="E107" s="11" t="s">
        <v>7</v>
      </c>
      <c r="F107" s="12">
        <v>7021</v>
      </c>
      <c r="G107" s="13">
        <v>183</v>
      </c>
    </row>
    <row r="108" spans="3:7" x14ac:dyDescent="0.25">
      <c r="C108" s="14" t="s">
        <v>26</v>
      </c>
      <c r="D108" s="15" t="s">
        <v>20</v>
      </c>
      <c r="E108" s="15" t="s">
        <v>40</v>
      </c>
      <c r="F108" s="16">
        <v>6580</v>
      </c>
      <c r="G108" s="17">
        <v>183</v>
      </c>
    </row>
    <row r="109" spans="3:7" x14ac:dyDescent="0.25">
      <c r="C109" s="10" t="s">
        <v>16</v>
      </c>
      <c r="D109" s="11" t="s">
        <v>9</v>
      </c>
      <c r="E109" s="11" t="s">
        <v>39</v>
      </c>
      <c r="F109" s="12">
        <v>3864</v>
      </c>
      <c r="G109" s="13">
        <v>177</v>
      </c>
    </row>
    <row r="110" spans="3:7" x14ac:dyDescent="0.25">
      <c r="C110" s="10" t="s">
        <v>23</v>
      </c>
      <c r="D110" s="11" t="s">
        <v>14</v>
      </c>
      <c r="E110" s="11" t="s">
        <v>15</v>
      </c>
      <c r="F110" s="12">
        <v>2646</v>
      </c>
      <c r="G110" s="13">
        <v>177</v>
      </c>
    </row>
    <row r="111" spans="3:7" x14ac:dyDescent="0.25">
      <c r="C111" s="10" t="s">
        <v>13</v>
      </c>
      <c r="D111" s="11" t="s">
        <v>6</v>
      </c>
      <c r="E111" s="11" t="s">
        <v>42</v>
      </c>
      <c r="F111" s="12">
        <v>2324</v>
      </c>
      <c r="G111" s="13">
        <v>177</v>
      </c>
    </row>
    <row r="112" spans="3:7" x14ac:dyDescent="0.25">
      <c r="C112" s="14" t="s">
        <v>13</v>
      </c>
      <c r="D112" s="15" t="s">
        <v>30</v>
      </c>
      <c r="E112" s="15" t="s">
        <v>19</v>
      </c>
      <c r="F112" s="16">
        <v>7847</v>
      </c>
      <c r="G112" s="17">
        <v>174</v>
      </c>
    </row>
    <row r="113" spans="3:7" x14ac:dyDescent="0.25">
      <c r="C113" s="10" t="s">
        <v>13</v>
      </c>
      <c r="D113" s="11" t="s">
        <v>14</v>
      </c>
      <c r="E113" s="11" t="s">
        <v>7</v>
      </c>
      <c r="F113" s="12">
        <v>6118</v>
      </c>
      <c r="G113" s="13">
        <v>174</v>
      </c>
    </row>
    <row r="114" spans="3:7" x14ac:dyDescent="0.25">
      <c r="C114" s="14" t="s">
        <v>5</v>
      </c>
      <c r="D114" s="15" t="s">
        <v>9</v>
      </c>
      <c r="E114" s="15" t="s">
        <v>29</v>
      </c>
      <c r="F114" s="16">
        <v>4725</v>
      </c>
      <c r="G114" s="17">
        <v>174</v>
      </c>
    </row>
    <row r="115" spans="3:7" x14ac:dyDescent="0.25">
      <c r="C115" s="10" t="s">
        <v>11</v>
      </c>
      <c r="D115" s="11" t="s">
        <v>30</v>
      </c>
      <c r="E115" s="11" t="s">
        <v>28</v>
      </c>
      <c r="F115" s="12">
        <v>707</v>
      </c>
      <c r="G115" s="13">
        <v>174</v>
      </c>
    </row>
    <row r="116" spans="3:7" x14ac:dyDescent="0.25">
      <c r="C116" s="14" t="s">
        <v>27</v>
      </c>
      <c r="D116" s="15" t="s">
        <v>17</v>
      </c>
      <c r="E116" s="15" t="s">
        <v>42</v>
      </c>
      <c r="F116" s="16">
        <v>4956</v>
      </c>
      <c r="G116" s="17">
        <v>171</v>
      </c>
    </row>
    <row r="117" spans="3:7" x14ac:dyDescent="0.25">
      <c r="C117" s="10" t="s">
        <v>25</v>
      </c>
      <c r="D117" s="11" t="s">
        <v>17</v>
      </c>
      <c r="E117" s="11" t="s">
        <v>38</v>
      </c>
      <c r="F117" s="12">
        <v>4018</v>
      </c>
      <c r="G117" s="13">
        <v>171</v>
      </c>
    </row>
    <row r="118" spans="3:7" x14ac:dyDescent="0.25">
      <c r="C118" s="10" t="s">
        <v>25</v>
      </c>
      <c r="D118" s="11" t="s">
        <v>20</v>
      </c>
      <c r="E118" s="11" t="s">
        <v>36</v>
      </c>
      <c r="F118" s="12">
        <v>5474</v>
      </c>
      <c r="G118" s="13">
        <v>168</v>
      </c>
    </row>
    <row r="119" spans="3:7" x14ac:dyDescent="0.25">
      <c r="C119" s="14" t="s">
        <v>8</v>
      </c>
      <c r="D119" s="15" t="s">
        <v>9</v>
      </c>
      <c r="E119" s="15" t="s">
        <v>32</v>
      </c>
      <c r="F119" s="16">
        <v>2023</v>
      </c>
      <c r="G119" s="17">
        <v>168</v>
      </c>
    </row>
    <row r="120" spans="3:7" x14ac:dyDescent="0.25">
      <c r="C120" s="10" t="s">
        <v>27</v>
      </c>
      <c r="D120" s="11" t="s">
        <v>17</v>
      </c>
      <c r="E120" s="11" t="s">
        <v>29</v>
      </c>
      <c r="F120" s="12">
        <v>21</v>
      </c>
      <c r="G120" s="13">
        <v>168</v>
      </c>
    </row>
    <row r="121" spans="3:7" x14ac:dyDescent="0.25">
      <c r="C121" s="14" t="s">
        <v>27</v>
      </c>
      <c r="D121" s="15" t="s">
        <v>14</v>
      </c>
      <c r="E121" s="15" t="s">
        <v>34</v>
      </c>
      <c r="F121" s="16">
        <v>3773</v>
      </c>
      <c r="G121" s="17">
        <v>165</v>
      </c>
    </row>
    <row r="122" spans="3:7" x14ac:dyDescent="0.25">
      <c r="C122" s="14" t="s">
        <v>26</v>
      </c>
      <c r="D122" s="15" t="s">
        <v>17</v>
      </c>
      <c r="E122" s="15" t="s">
        <v>33</v>
      </c>
      <c r="F122" s="16">
        <v>9443</v>
      </c>
      <c r="G122" s="17">
        <v>162</v>
      </c>
    </row>
    <row r="123" spans="3:7" x14ac:dyDescent="0.25">
      <c r="C123" s="10" t="s">
        <v>5</v>
      </c>
      <c r="D123" s="11" t="s">
        <v>30</v>
      </c>
      <c r="E123" s="11" t="s">
        <v>36</v>
      </c>
      <c r="F123" s="12">
        <v>4018</v>
      </c>
      <c r="G123" s="13">
        <v>162</v>
      </c>
    </row>
    <row r="124" spans="3:7" x14ac:dyDescent="0.25">
      <c r="C124" s="14" t="s">
        <v>27</v>
      </c>
      <c r="D124" s="15" t="s">
        <v>14</v>
      </c>
      <c r="E124" s="15" t="s">
        <v>40</v>
      </c>
      <c r="F124" s="16">
        <v>973</v>
      </c>
      <c r="G124" s="17">
        <v>162</v>
      </c>
    </row>
    <row r="125" spans="3:7" x14ac:dyDescent="0.25">
      <c r="C125" s="14" t="s">
        <v>5</v>
      </c>
      <c r="D125" s="15" t="s">
        <v>30</v>
      </c>
      <c r="E125" s="15" t="s">
        <v>19</v>
      </c>
      <c r="F125" s="16">
        <v>3794</v>
      </c>
      <c r="G125" s="17">
        <v>159</v>
      </c>
    </row>
    <row r="126" spans="3:7" x14ac:dyDescent="0.25">
      <c r="C126" s="10" t="s">
        <v>11</v>
      </c>
      <c r="D126" s="11" t="s">
        <v>9</v>
      </c>
      <c r="E126" s="11" t="s">
        <v>42</v>
      </c>
      <c r="F126" s="12">
        <v>98</v>
      </c>
      <c r="G126" s="13">
        <v>159</v>
      </c>
    </row>
    <row r="127" spans="3:7" x14ac:dyDescent="0.25">
      <c r="C127" s="14" t="s">
        <v>5</v>
      </c>
      <c r="D127" s="15" t="s">
        <v>30</v>
      </c>
      <c r="E127" s="15" t="s">
        <v>28</v>
      </c>
      <c r="F127" s="16">
        <v>5019</v>
      </c>
      <c r="G127" s="17">
        <v>156</v>
      </c>
    </row>
    <row r="128" spans="3:7" x14ac:dyDescent="0.25">
      <c r="C128" s="14" t="s">
        <v>16</v>
      </c>
      <c r="D128" s="15" t="s">
        <v>14</v>
      </c>
      <c r="E128" s="15" t="s">
        <v>28</v>
      </c>
      <c r="F128" s="16">
        <v>4970</v>
      </c>
      <c r="G128" s="17">
        <v>156</v>
      </c>
    </row>
    <row r="129" spans="3:7" x14ac:dyDescent="0.25">
      <c r="C129" s="14" t="s">
        <v>11</v>
      </c>
      <c r="D129" s="15" t="s">
        <v>6</v>
      </c>
      <c r="E129" s="15" t="s">
        <v>18</v>
      </c>
      <c r="F129" s="16">
        <v>4305</v>
      </c>
      <c r="G129" s="17">
        <v>156</v>
      </c>
    </row>
    <row r="130" spans="3:7" x14ac:dyDescent="0.25">
      <c r="C130" s="14" t="s">
        <v>26</v>
      </c>
      <c r="D130" s="15" t="s">
        <v>20</v>
      </c>
      <c r="E130" s="15" t="s">
        <v>34</v>
      </c>
      <c r="F130" s="16">
        <v>4417</v>
      </c>
      <c r="G130" s="17">
        <v>153</v>
      </c>
    </row>
    <row r="131" spans="3:7" x14ac:dyDescent="0.25">
      <c r="C131" s="10" t="s">
        <v>11</v>
      </c>
      <c r="D131" s="11" t="s">
        <v>30</v>
      </c>
      <c r="E131" s="11" t="s">
        <v>40</v>
      </c>
      <c r="F131" s="12">
        <v>14329</v>
      </c>
      <c r="G131" s="13">
        <v>150</v>
      </c>
    </row>
    <row r="132" spans="3:7" x14ac:dyDescent="0.25">
      <c r="C132" s="14" t="s">
        <v>8</v>
      </c>
      <c r="D132" s="15" t="s">
        <v>14</v>
      </c>
      <c r="E132" s="15" t="s">
        <v>34</v>
      </c>
      <c r="F132" s="16">
        <v>5019</v>
      </c>
      <c r="G132" s="17">
        <v>150</v>
      </c>
    </row>
    <row r="133" spans="3:7" x14ac:dyDescent="0.25">
      <c r="C133" s="10" t="s">
        <v>16</v>
      </c>
      <c r="D133" s="11" t="s">
        <v>30</v>
      </c>
      <c r="E133" s="11" t="s">
        <v>28</v>
      </c>
      <c r="F133" s="12">
        <v>3759</v>
      </c>
      <c r="G133" s="13">
        <v>150</v>
      </c>
    </row>
    <row r="134" spans="3:7" x14ac:dyDescent="0.25">
      <c r="C134" s="10" t="s">
        <v>8</v>
      </c>
      <c r="D134" s="11" t="s">
        <v>6</v>
      </c>
      <c r="E134" s="11" t="s">
        <v>7</v>
      </c>
      <c r="F134" s="12">
        <v>42</v>
      </c>
      <c r="G134" s="13">
        <v>150</v>
      </c>
    </row>
    <row r="135" spans="3:7" x14ac:dyDescent="0.25">
      <c r="C135" s="10" t="s">
        <v>11</v>
      </c>
      <c r="D135" s="11" t="s">
        <v>9</v>
      </c>
      <c r="E135" s="11" t="s">
        <v>12</v>
      </c>
      <c r="F135" s="12">
        <v>959</v>
      </c>
      <c r="G135" s="13">
        <v>147</v>
      </c>
    </row>
    <row r="136" spans="3:7" x14ac:dyDescent="0.25">
      <c r="C136" s="10" t="s">
        <v>26</v>
      </c>
      <c r="D136" s="11" t="s">
        <v>17</v>
      </c>
      <c r="E136" s="11" t="s">
        <v>40</v>
      </c>
      <c r="F136" s="12">
        <v>6027</v>
      </c>
      <c r="G136" s="13">
        <v>144</v>
      </c>
    </row>
    <row r="137" spans="3:7" x14ac:dyDescent="0.25">
      <c r="C137" s="14" t="s">
        <v>27</v>
      </c>
      <c r="D137" s="15" t="s">
        <v>6</v>
      </c>
      <c r="E137" s="15" t="s">
        <v>28</v>
      </c>
      <c r="F137" s="16">
        <v>3983</v>
      </c>
      <c r="G137" s="17">
        <v>144</v>
      </c>
    </row>
    <row r="138" spans="3:7" x14ac:dyDescent="0.25">
      <c r="C138" s="14" t="s">
        <v>11</v>
      </c>
      <c r="D138" s="15" t="s">
        <v>9</v>
      </c>
      <c r="E138" s="15" t="s">
        <v>39</v>
      </c>
      <c r="F138" s="16">
        <v>2429</v>
      </c>
      <c r="G138" s="17">
        <v>144</v>
      </c>
    </row>
    <row r="139" spans="3:7" x14ac:dyDescent="0.25">
      <c r="C139" s="10" t="s">
        <v>13</v>
      </c>
      <c r="D139" s="11" t="s">
        <v>30</v>
      </c>
      <c r="E139" s="11" t="s">
        <v>22</v>
      </c>
      <c r="F139" s="12">
        <v>336</v>
      </c>
      <c r="G139" s="13">
        <v>144</v>
      </c>
    </row>
    <row r="140" spans="3:7" x14ac:dyDescent="0.25">
      <c r="C140" s="10" t="s">
        <v>35</v>
      </c>
      <c r="D140" s="11" t="s">
        <v>20</v>
      </c>
      <c r="E140" s="11" t="s">
        <v>22</v>
      </c>
      <c r="F140" s="12">
        <v>2205</v>
      </c>
      <c r="G140" s="13">
        <v>141</v>
      </c>
    </row>
    <row r="141" spans="3:7" x14ac:dyDescent="0.25">
      <c r="C141" s="10" t="s">
        <v>26</v>
      </c>
      <c r="D141" s="11" t="s">
        <v>17</v>
      </c>
      <c r="E141" s="11" t="s">
        <v>22</v>
      </c>
      <c r="F141" s="12">
        <v>1568</v>
      </c>
      <c r="G141" s="13">
        <v>141</v>
      </c>
    </row>
    <row r="142" spans="3:7" x14ac:dyDescent="0.25">
      <c r="C142" s="10" t="s">
        <v>26</v>
      </c>
      <c r="D142" s="11" t="s">
        <v>6</v>
      </c>
      <c r="E142" s="11" t="s">
        <v>15</v>
      </c>
      <c r="F142" s="12">
        <v>11571</v>
      </c>
      <c r="G142" s="13">
        <v>138</v>
      </c>
    </row>
    <row r="143" spans="3:7" x14ac:dyDescent="0.25">
      <c r="C143" s="14" t="s">
        <v>23</v>
      </c>
      <c r="D143" s="15" t="s">
        <v>30</v>
      </c>
      <c r="E143" s="15" t="s">
        <v>33</v>
      </c>
      <c r="F143" s="16">
        <v>2205</v>
      </c>
      <c r="G143" s="17">
        <v>138</v>
      </c>
    </row>
    <row r="144" spans="3:7" x14ac:dyDescent="0.25">
      <c r="C144" s="14" t="s">
        <v>5</v>
      </c>
      <c r="D144" s="15" t="s">
        <v>30</v>
      </c>
      <c r="E144" s="15" t="s">
        <v>39</v>
      </c>
      <c r="F144" s="16">
        <v>2289</v>
      </c>
      <c r="G144" s="17">
        <v>135</v>
      </c>
    </row>
    <row r="145" spans="3:7" x14ac:dyDescent="0.25">
      <c r="C145" s="10" t="s">
        <v>16</v>
      </c>
      <c r="D145" s="11" t="s">
        <v>14</v>
      </c>
      <c r="E145" s="11" t="s">
        <v>32</v>
      </c>
      <c r="F145" s="12">
        <v>1400</v>
      </c>
      <c r="G145" s="13">
        <v>135</v>
      </c>
    </row>
    <row r="146" spans="3:7" x14ac:dyDescent="0.25">
      <c r="C146" s="10" t="s">
        <v>16</v>
      </c>
      <c r="D146" s="11" t="s">
        <v>20</v>
      </c>
      <c r="E146" s="11" t="s">
        <v>19</v>
      </c>
      <c r="F146" s="12">
        <v>959</v>
      </c>
      <c r="G146" s="13">
        <v>135</v>
      </c>
    </row>
    <row r="147" spans="3:7" x14ac:dyDescent="0.25">
      <c r="C147" s="14" t="s">
        <v>5</v>
      </c>
      <c r="D147" s="15" t="s">
        <v>17</v>
      </c>
      <c r="E147" s="15" t="s">
        <v>32</v>
      </c>
      <c r="F147" s="16">
        <v>0</v>
      </c>
      <c r="G147" s="17">
        <v>135</v>
      </c>
    </row>
    <row r="148" spans="3:7" x14ac:dyDescent="0.25">
      <c r="C148" s="10" t="s">
        <v>13</v>
      </c>
      <c r="D148" s="11" t="s">
        <v>9</v>
      </c>
      <c r="E148" s="11" t="s">
        <v>39</v>
      </c>
      <c r="F148" s="12">
        <v>847</v>
      </c>
      <c r="G148" s="13">
        <v>129</v>
      </c>
    </row>
    <row r="149" spans="3:7" x14ac:dyDescent="0.25">
      <c r="C149" s="10" t="s">
        <v>35</v>
      </c>
      <c r="D149" s="11" t="s">
        <v>20</v>
      </c>
      <c r="E149" s="11" t="s">
        <v>12</v>
      </c>
      <c r="F149" s="12">
        <v>6860</v>
      </c>
      <c r="G149" s="13">
        <v>126</v>
      </c>
    </row>
    <row r="150" spans="3:7" x14ac:dyDescent="0.25">
      <c r="C150" s="14" t="s">
        <v>13</v>
      </c>
      <c r="D150" s="15" t="s">
        <v>30</v>
      </c>
      <c r="E150" s="15" t="s">
        <v>34</v>
      </c>
      <c r="F150" s="16">
        <v>4935</v>
      </c>
      <c r="G150" s="17">
        <v>126</v>
      </c>
    </row>
    <row r="151" spans="3:7" x14ac:dyDescent="0.25">
      <c r="C151" s="14" t="s">
        <v>26</v>
      </c>
      <c r="D151" s="15" t="s">
        <v>17</v>
      </c>
      <c r="E151" s="15" t="s">
        <v>19</v>
      </c>
      <c r="F151" s="16">
        <v>4018</v>
      </c>
      <c r="G151" s="17">
        <v>126</v>
      </c>
    </row>
    <row r="152" spans="3:7" x14ac:dyDescent="0.25">
      <c r="C152" s="14" t="s">
        <v>5</v>
      </c>
      <c r="D152" s="15" t="s">
        <v>9</v>
      </c>
      <c r="E152" s="15" t="s">
        <v>32</v>
      </c>
      <c r="F152" s="16">
        <v>1617</v>
      </c>
      <c r="G152" s="17">
        <v>126</v>
      </c>
    </row>
    <row r="153" spans="3:7" x14ac:dyDescent="0.25">
      <c r="C153" s="10" t="s">
        <v>8</v>
      </c>
      <c r="D153" s="11" t="s">
        <v>9</v>
      </c>
      <c r="E153" s="11" t="s">
        <v>19</v>
      </c>
      <c r="F153" s="12">
        <v>357</v>
      </c>
      <c r="G153" s="13">
        <v>126</v>
      </c>
    </row>
    <row r="154" spans="3:7" x14ac:dyDescent="0.25">
      <c r="C154" s="14" t="s">
        <v>16</v>
      </c>
      <c r="D154" s="15" t="s">
        <v>30</v>
      </c>
      <c r="E154" s="15" t="s">
        <v>10</v>
      </c>
      <c r="F154" s="16">
        <v>6734</v>
      </c>
      <c r="G154" s="17">
        <v>123</v>
      </c>
    </row>
    <row r="155" spans="3:7" x14ac:dyDescent="0.25">
      <c r="C155" s="10" t="s">
        <v>16</v>
      </c>
      <c r="D155" s="11" t="s">
        <v>9</v>
      </c>
      <c r="E155" s="11" t="s">
        <v>7</v>
      </c>
      <c r="F155" s="12">
        <v>4781</v>
      </c>
      <c r="G155" s="13">
        <v>123</v>
      </c>
    </row>
    <row r="156" spans="3:7" x14ac:dyDescent="0.25">
      <c r="C156" s="14" t="s">
        <v>13</v>
      </c>
      <c r="D156" s="15" t="s">
        <v>6</v>
      </c>
      <c r="E156" s="15" t="s">
        <v>33</v>
      </c>
      <c r="F156" s="16">
        <v>3388</v>
      </c>
      <c r="G156" s="17">
        <v>123</v>
      </c>
    </row>
    <row r="157" spans="3:7" x14ac:dyDescent="0.25">
      <c r="C157" s="10" t="s">
        <v>16</v>
      </c>
      <c r="D157" s="11" t="s">
        <v>20</v>
      </c>
      <c r="E157" s="11" t="s">
        <v>31</v>
      </c>
      <c r="F157" s="12">
        <v>2317</v>
      </c>
      <c r="G157" s="13">
        <v>123</v>
      </c>
    </row>
    <row r="158" spans="3:7" x14ac:dyDescent="0.25">
      <c r="C158" s="10" t="s">
        <v>35</v>
      </c>
      <c r="D158" s="11" t="s">
        <v>20</v>
      </c>
      <c r="E158" s="11" t="s">
        <v>31</v>
      </c>
      <c r="F158" s="12">
        <v>63</v>
      </c>
      <c r="G158" s="13">
        <v>123</v>
      </c>
    </row>
    <row r="159" spans="3:7" x14ac:dyDescent="0.25">
      <c r="C159" s="14" t="s">
        <v>16</v>
      </c>
      <c r="D159" s="15" t="s">
        <v>14</v>
      </c>
      <c r="E159" s="15" t="s">
        <v>12</v>
      </c>
      <c r="F159" s="16">
        <v>10073</v>
      </c>
      <c r="G159" s="17">
        <v>120</v>
      </c>
    </row>
    <row r="160" spans="3:7" x14ac:dyDescent="0.25">
      <c r="C160" s="14" t="s">
        <v>26</v>
      </c>
      <c r="D160" s="15" t="s">
        <v>30</v>
      </c>
      <c r="E160" s="15" t="s">
        <v>36</v>
      </c>
      <c r="F160" s="16">
        <v>7511</v>
      </c>
      <c r="G160" s="17">
        <v>120</v>
      </c>
    </row>
    <row r="161" spans="3:7" x14ac:dyDescent="0.25">
      <c r="C161" s="10" t="s">
        <v>11</v>
      </c>
      <c r="D161" s="11" t="s">
        <v>20</v>
      </c>
      <c r="E161" s="11" t="s">
        <v>29</v>
      </c>
      <c r="F161" s="12">
        <v>2646</v>
      </c>
      <c r="G161" s="13">
        <v>120</v>
      </c>
    </row>
    <row r="162" spans="3:7" x14ac:dyDescent="0.25">
      <c r="C162" s="14" t="s">
        <v>27</v>
      </c>
      <c r="D162" s="15" t="s">
        <v>30</v>
      </c>
      <c r="E162" s="15" t="s">
        <v>34</v>
      </c>
      <c r="F162" s="16">
        <v>2212</v>
      </c>
      <c r="G162" s="17">
        <v>117</v>
      </c>
    </row>
    <row r="163" spans="3:7" x14ac:dyDescent="0.25">
      <c r="C163" s="10" t="s">
        <v>23</v>
      </c>
      <c r="D163" s="11" t="s">
        <v>14</v>
      </c>
      <c r="E163" s="11" t="s">
        <v>21</v>
      </c>
      <c r="F163" s="12">
        <v>2149</v>
      </c>
      <c r="G163" s="13">
        <v>117</v>
      </c>
    </row>
    <row r="164" spans="3:7" x14ac:dyDescent="0.25">
      <c r="C164" s="10" t="s">
        <v>26</v>
      </c>
      <c r="D164" s="11" t="s">
        <v>17</v>
      </c>
      <c r="E164" s="11" t="s">
        <v>29</v>
      </c>
      <c r="F164" s="12">
        <v>2016</v>
      </c>
      <c r="G164" s="13">
        <v>117</v>
      </c>
    </row>
    <row r="165" spans="3:7" x14ac:dyDescent="0.25">
      <c r="C165" s="14" t="s">
        <v>23</v>
      </c>
      <c r="D165" s="15" t="s">
        <v>9</v>
      </c>
      <c r="E165" s="15" t="s">
        <v>38</v>
      </c>
      <c r="F165" s="16">
        <v>2793</v>
      </c>
      <c r="G165" s="17">
        <v>114</v>
      </c>
    </row>
    <row r="166" spans="3:7" x14ac:dyDescent="0.25">
      <c r="C166" s="10" t="s">
        <v>11</v>
      </c>
      <c r="D166" s="11" t="s">
        <v>14</v>
      </c>
      <c r="E166" s="11" t="s">
        <v>18</v>
      </c>
      <c r="F166" s="12">
        <v>2142</v>
      </c>
      <c r="G166" s="13">
        <v>114</v>
      </c>
    </row>
    <row r="167" spans="3:7" x14ac:dyDescent="0.25">
      <c r="C167" s="10" t="s">
        <v>5</v>
      </c>
      <c r="D167" s="11" t="s">
        <v>6</v>
      </c>
      <c r="E167" s="11" t="s">
        <v>7</v>
      </c>
      <c r="F167" s="12">
        <v>1624</v>
      </c>
      <c r="G167" s="13">
        <v>114</v>
      </c>
    </row>
    <row r="168" spans="3:7" x14ac:dyDescent="0.25">
      <c r="C168" s="10" t="s">
        <v>23</v>
      </c>
      <c r="D168" s="11" t="s">
        <v>6</v>
      </c>
      <c r="E168" s="11" t="s">
        <v>28</v>
      </c>
      <c r="F168" s="12">
        <v>4487</v>
      </c>
      <c r="G168" s="13">
        <v>111</v>
      </c>
    </row>
    <row r="169" spans="3:7" x14ac:dyDescent="0.25">
      <c r="C169" s="10" t="s">
        <v>25</v>
      </c>
      <c r="D169" s="11" t="s">
        <v>14</v>
      </c>
      <c r="E169" s="11" t="s">
        <v>7</v>
      </c>
      <c r="F169" s="12">
        <v>1526</v>
      </c>
      <c r="G169" s="13">
        <v>105</v>
      </c>
    </row>
    <row r="170" spans="3:7" x14ac:dyDescent="0.25">
      <c r="C170" s="10" t="s">
        <v>13</v>
      </c>
      <c r="D170" s="11" t="s">
        <v>6</v>
      </c>
      <c r="E170" s="11" t="s">
        <v>38</v>
      </c>
      <c r="F170" s="12">
        <v>6398</v>
      </c>
      <c r="G170" s="13">
        <v>102</v>
      </c>
    </row>
    <row r="171" spans="3:7" x14ac:dyDescent="0.25">
      <c r="C171" s="14" t="s">
        <v>5</v>
      </c>
      <c r="D171" s="15" t="s">
        <v>20</v>
      </c>
      <c r="E171" s="15" t="s">
        <v>12</v>
      </c>
      <c r="F171" s="16">
        <v>6125</v>
      </c>
      <c r="G171" s="17">
        <v>102</v>
      </c>
    </row>
    <row r="172" spans="3:7" x14ac:dyDescent="0.25">
      <c r="C172" s="14" t="s">
        <v>11</v>
      </c>
      <c r="D172" s="15" t="s">
        <v>20</v>
      </c>
      <c r="E172" s="15" t="s">
        <v>18</v>
      </c>
      <c r="F172" s="16">
        <v>3850</v>
      </c>
      <c r="G172" s="17">
        <v>102</v>
      </c>
    </row>
    <row r="173" spans="3:7" x14ac:dyDescent="0.25">
      <c r="C173" s="10" t="s">
        <v>25</v>
      </c>
      <c r="D173" s="11" t="s">
        <v>30</v>
      </c>
      <c r="E173" s="11" t="s">
        <v>32</v>
      </c>
      <c r="F173" s="12">
        <v>2891</v>
      </c>
      <c r="G173" s="13">
        <v>102</v>
      </c>
    </row>
    <row r="174" spans="3:7" x14ac:dyDescent="0.25">
      <c r="C174" s="14" t="s">
        <v>27</v>
      </c>
      <c r="D174" s="15" t="s">
        <v>17</v>
      </c>
      <c r="E174" s="15" t="s">
        <v>40</v>
      </c>
      <c r="F174" s="16">
        <v>1652</v>
      </c>
      <c r="G174" s="17">
        <v>102</v>
      </c>
    </row>
    <row r="175" spans="3:7" x14ac:dyDescent="0.25">
      <c r="C175" s="10" t="s">
        <v>16</v>
      </c>
      <c r="D175" s="11" t="s">
        <v>6</v>
      </c>
      <c r="E175" s="11" t="s">
        <v>15</v>
      </c>
      <c r="F175" s="12">
        <v>1505</v>
      </c>
      <c r="G175" s="13">
        <v>102</v>
      </c>
    </row>
    <row r="176" spans="3:7" x14ac:dyDescent="0.25">
      <c r="C176" s="14" t="s">
        <v>11</v>
      </c>
      <c r="D176" s="15" t="s">
        <v>20</v>
      </c>
      <c r="E176" s="15" t="s">
        <v>42</v>
      </c>
      <c r="F176" s="16">
        <v>2436</v>
      </c>
      <c r="G176" s="17">
        <v>99</v>
      </c>
    </row>
    <row r="177" spans="3:7" x14ac:dyDescent="0.25">
      <c r="C177" s="10" t="s">
        <v>13</v>
      </c>
      <c r="D177" s="11" t="s">
        <v>9</v>
      </c>
      <c r="E177" s="11" t="s">
        <v>36</v>
      </c>
      <c r="F177" s="12">
        <v>609</v>
      </c>
      <c r="G177" s="13">
        <v>99</v>
      </c>
    </row>
    <row r="178" spans="3:7" x14ac:dyDescent="0.25">
      <c r="C178" s="10" t="s">
        <v>11</v>
      </c>
      <c r="D178" s="11" t="s">
        <v>6</v>
      </c>
      <c r="E178" s="11" t="s">
        <v>33</v>
      </c>
      <c r="F178" s="12">
        <v>7273</v>
      </c>
      <c r="G178" s="13">
        <v>96</v>
      </c>
    </row>
    <row r="179" spans="3:7" x14ac:dyDescent="0.25">
      <c r="C179" s="14" t="s">
        <v>35</v>
      </c>
      <c r="D179" s="15" t="s">
        <v>9</v>
      </c>
      <c r="E179" s="15" t="s">
        <v>24</v>
      </c>
      <c r="F179" s="16">
        <v>3472</v>
      </c>
      <c r="G179" s="17">
        <v>96</v>
      </c>
    </row>
    <row r="180" spans="3:7" x14ac:dyDescent="0.25">
      <c r="C180" s="14" t="s">
        <v>23</v>
      </c>
      <c r="D180" s="15" t="s">
        <v>30</v>
      </c>
      <c r="E180" s="15" t="s">
        <v>18</v>
      </c>
      <c r="F180" s="16">
        <v>1568</v>
      </c>
      <c r="G180" s="17">
        <v>96</v>
      </c>
    </row>
    <row r="181" spans="3:7" x14ac:dyDescent="0.25">
      <c r="C181" s="10" t="s">
        <v>5</v>
      </c>
      <c r="D181" s="11" t="s">
        <v>6</v>
      </c>
      <c r="E181" s="11" t="s">
        <v>39</v>
      </c>
      <c r="F181" s="12">
        <v>6132</v>
      </c>
      <c r="G181" s="13">
        <v>93</v>
      </c>
    </row>
    <row r="182" spans="3:7" x14ac:dyDescent="0.25">
      <c r="C182" s="10" t="s">
        <v>27</v>
      </c>
      <c r="D182" s="11" t="s">
        <v>30</v>
      </c>
      <c r="E182" s="11" t="s">
        <v>28</v>
      </c>
      <c r="F182" s="12">
        <v>2919</v>
      </c>
      <c r="G182" s="13">
        <v>93</v>
      </c>
    </row>
    <row r="183" spans="3:7" x14ac:dyDescent="0.25">
      <c r="C183" s="10" t="s">
        <v>11</v>
      </c>
      <c r="D183" s="11" t="s">
        <v>6</v>
      </c>
      <c r="E183" s="11" t="s">
        <v>34</v>
      </c>
      <c r="F183" s="12">
        <v>2737</v>
      </c>
      <c r="G183" s="13">
        <v>93</v>
      </c>
    </row>
    <row r="184" spans="3:7" x14ac:dyDescent="0.25">
      <c r="C184" s="14" t="s">
        <v>25</v>
      </c>
      <c r="D184" s="15" t="s">
        <v>30</v>
      </c>
      <c r="E184" s="15" t="s">
        <v>19</v>
      </c>
      <c r="F184" s="16">
        <v>1652</v>
      </c>
      <c r="G184" s="17">
        <v>93</v>
      </c>
    </row>
    <row r="185" spans="3:7" x14ac:dyDescent="0.25">
      <c r="C185" s="10" t="s">
        <v>35</v>
      </c>
      <c r="D185" s="11" t="s">
        <v>30</v>
      </c>
      <c r="E185" s="11" t="s">
        <v>18</v>
      </c>
      <c r="F185" s="12">
        <v>1428</v>
      </c>
      <c r="G185" s="13">
        <v>93</v>
      </c>
    </row>
    <row r="186" spans="3:7" x14ac:dyDescent="0.25">
      <c r="C186" s="10" t="s">
        <v>5</v>
      </c>
      <c r="D186" s="11" t="s">
        <v>14</v>
      </c>
      <c r="E186" s="11" t="s">
        <v>19</v>
      </c>
      <c r="F186" s="12">
        <v>9772</v>
      </c>
      <c r="G186" s="13">
        <v>90</v>
      </c>
    </row>
    <row r="187" spans="3:7" x14ac:dyDescent="0.25">
      <c r="C187" s="10" t="s">
        <v>11</v>
      </c>
      <c r="D187" s="11" t="s">
        <v>30</v>
      </c>
      <c r="E187" s="11" t="s">
        <v>34</v>
      </c>
      <c r="F187" s="12">
        <v>8155</v>
      </c>
      <c r="G187" s="13">
        <v>90</v>
      </c>
    </row>
    <row r="188" spans="3:7" x14ac:dyDescent="0.25">
      <c r="C188" s="14" t="s">
        <v>5</v>
      </c>
      <c r="D188" s="15" t="s">
        <v>20</v>
      </c>
      <c r="E188" s="15" t="s">
        <v>18</v>
      </c>
      <c r="F188" s="16">
        <v>2541</v>
      </c>
      <c r="G188" s="17">
        <v>90</v>
      </c>
    </row>
    <row r="189" spans="3:7" x14ac:dyDescent="0.25">
      <c r="C189" s="10" t="s">
        <v>11</v>
      </c>
      <c r="D189" s="11" t="s">
        <v>20</v>
      </c>
      <c r="E189" s="11" t="s">
        <v>19</v>
      </c>
      <c r="F189" s="12">
        <v>9506</v>
      </c>
      <c r="G189" s="13">
        <v>87</v>
      </c>
    </row>
    <row r="190" spans="3:7" x14ac:dyDescent="0.25">
      <c r="C190" s="10" t="s">
        <v>16</v>
      </c>
      <c r="D190" s="11" t="s">
        <v>6</v>
      </c>
      <c r="E190" s="11" t="s">
        <v>21</v>
      </c>
      <c r="F190" s="12">
        <v>7693</v>
      </c>
      <c r="G190" s="13">
        <v>87</v>
      </c>
    </row>
    <row r="191" spans="3:7" x14ac:dyDescent="0.25">
      <c r="C191" s="14" t="s">
        <v>35</v>
      </c>
      <c r="D191" s="15" t="s">
        <v>30</v>
      </c>
      <c r="E191" s="15" t="s">
        <v>28</v>
      </c>
      <c r="F191" s="16">
        <v>700</v>
      </c>
      <c r="G191" s="17">
        <v>87</v>
      </c>
    </row>
    <row r="192" spans="3:7" x14ac:dyDescent="0.25">
      <c r="C192" s="10" t="s">
        <v>5</v>
      </c>
      <c r="D192" s="11" t="s">
        <v>20</v>
      </c>
      <c r="E192" s="11" t="s">
        <v>42</v>
      </c>
      <c r="F192" s="12">
        <v>609</v>
      </c>
      <c r="G192" s="13">
        <v>87</v>
      </c>
    </row>
    <row r="193" spans="3:7" x14ac:dyDescent="0.25">
      <c r="C193" s="14" t="s">
        <v>8</v>
      </c>
      <c r="D193" s="15" t="s">
        <v>6</v>
      </c>
      <c r="E193" s="15" t="s">
        <v>41</v>
      </c>
      <c r="F193" s="16">
        <v>434</v>
      </c>
      <c r="G193" s="17">
        <v>87</v>
      </c>
    </row>
    <row r="194" spans="3:7" x14ac:dyDescent="0.25">
      <c r="C194" s="14" t="s">
        <v>23</v>
      </c>
      <c r="D194" s="15" t="s">
        <v>14</v>
      </c>
      <c r="E194" s="15" t="s">
        <v>10</v>
      </c>
      <c r="F194" s="16">
        <v>280</v>
      </c>
      <c r="G194" s="17">
        <v>87</v>
      </c>
    </row>
    <row r="195" spans="3:7" x14ac:dyDescent="0.25">
      <c r="C195" s="10" t="s">
        <v>13</v>
      </c>
      <c r="D195" s="11" t="s">
        <v>14</v>
      </c>
      <c r="E195" s="11" t="s">
        <v>10</v>
      </c>
      <c r="F195" s="12">
        <v>10304</v>
      </c>
      <c r="G195" s="13">
        <v>84</v>
      </c>
    </row>
    <row r="196" spans="3:7" x14ac:dyDescent="0.25">
      <c r="C196" s="10" t="s">
        <v>25</v>
      </c>
      <c r="D196" s="11" t="s">
        <v>9</v>
      </c>
      <c r="E196" s="11" t="s">
        <v>22</v>
      </c>
      <c r="F196" s="12">
        <v>490</v>
      </c>
      <c r="G196" s="13">
        <v>84</v>
      </c>
    </row>
    <row r="197" spans="3:7" x14ac:dyDescent="0.25">
      <c r="C197" s="10" t="s">
        <v>8</v>
      </c>
      <c r="D197" s="11" t="s">
        <v>20</v>
      </c>
      <c r="E197" s="11" t="s">
        <v>22</v>
      </c>
      <c r="F197" s="12">
        <v>168</v>
      </c>
      <c r="G197" s="13">
        <v>84</v>
      </c>
    </row>
    <row r="198" spans="3:7" x14ac:dyDescent="0.25">
      <c r="C198" s="14" t="s">
        <v>26</v>
      </c>
      <c r="D198" s="15" t="s">
        <v>17</v>
      </c>
      <c r="E198" s="15" t="s">
        <v>39</v>
      </c>
      <c r="F198" s="16">
        <v>7812</v>
      </c>
      <c r="G198" s="17">
        <v>81</v>
      </c>
    </row>
    <row r="199" spans="3:7" x14ac:dyDescent="0.25">
      <c r="C199" s="14" t="s">
        <v>25</v>
      </c>
      <c r="D199" s="15" t="s">
        <v>17</v>
      </c>
      <c r="E199" s="15" t="s">
        <v>22</v>
      </c>
      <c r="F199" s="16">
        <v>6909</v>
      </c>
      <c r="G199" s="17">
        <v>81</v>
      </c>
    </row>
    <row r="200" spans="3:7" x14ac:dyDescent="0.25">
      <c r="C200" s="14" t="s">
        <v>8</v>
      </c>
      <c r="D200" s="15" t="s">
        <v>9</v>
      </c>
      <c r="E200" s="15" t="s">
        <v>7</v>
      </c>
      <c r="F200" s="16">
        <v>3598</v>
      </c>
      <c r="G200" s="17">
        <v>81</v>
      </c>
    </row>
    <row r="201" spans="3:7" x14ac:dyDescent="0.25">
      <c r="C201" s="10" t="s">
        <v>16</v>
      </c>
      <c r="D201" s="11" t="s">
        <v>6</v>
      </c>
      <c r="E201" s="11" t="s">
        <v>7</v>
      </c>
      <c r="F201" s="12">
        <v>560</v>
      </c>
      <c r="G201" s="13">
        <v>81</v>
      </c>
    </row>
    <row r="202" spans="3:7" x14ac:dyDescent="0.25">
      <c r="C202" s="10" t="s">
        <v>8</v>
      </c>
      <c r="D202" s="11" t="s">
        <v>20</v>
      </c>
      <c r="E202" s="11" t="s">
        <v>41</v>
      </c>
      <c r="F202" s="12">
        <v>6433</v>
      </c>
      <c r="G202" s="13">
        <v>78</v>
      </c>
    </row>
    <row r="203" spans="3:7" x14ac:dyDescent="0.25">
      <c r="C203" s="14" t="s">
        <v>27</v>
      </c>
      <c r="D203" s="15" t="s">
        <v>9</v>
      </c>
      <c r="E203" s="15" t="s">
        <v>34</v>
      </c>
      <c r="F203" s="16">
        <v>2023</v>
      </c>
      <c r="G203" s="17">
        <v>78</v>
      </c>
    </row>
    <row r="204" spans="3:7" x14ac:dyDescent="0.25">
      <c r="C204" s="10" t="s">
        <v>26</v>
      </c>
      <c r="D204" s="11" t="s">
        <v>14</v>
      </c>
      <c r="E204" s="11" t="s">
        <v>32</v>
      </c>
      <c r="F204" s="12">
        <v>8211</v>
      </c>
      <c r="G204" s="13">
        <v>75</v>
      </c>
    </row>
    <row r="205" spans="3:7" x14ac:dyDescent="0.25">
      <c r="C205" s="10" t="s">
        <v>16</v>
      </c>
      <c r="D205" s="11" t="s">
        <v>30</v>
      </c>
      <c r="E205" s="11" t="s">
        <v>32</v>
      </c>
      <c r="F205" s="12">
        <v>3339</v>
      </c>
      <c r="G205" s="13">
        <v>75</v>
      </c>
    </row>
    <row r="206" spans="3:7" x14ac:dyDescent="0.25">
      <c r="C206" s="10" t="s">
        <v>23</v>
      </c>
      <c r="D206" s="11" t="s">
        <v>30</v>
      </c>
      <c r="E206" s="11" t="s">
        <v>10</v>
      </c>
      <c r="F206" s="12">
        <v>3262</v>
      </c>
      <c r="G206" s="13">
        <v>75</v>
      </c>
    </row>
    <row r="207" spans="3:7" x14ac:dyDescent="0.25">
      <c r="C207" s="10" t="s">
        <v>5</v>
      </c>
      <c r="D207" s="11" t="s">
        <v>30</v>
      </c>
      <c r="E207" s="11" t="s">
        <v>34</v>
      </c>
      <c r="F207" s="12">
        <v>2779</v>
      </c>
      <c r="G207" s="13">
        <v>75</v>
      </c>
    </row>
    <row r="208" spans="3:7" x14ac:dyDescent="0.25">
      <c r="C208" s="14" t="s">
        <v>16</v>
      </c>
      <c r="D208" s="15" t="s">
        <v>30</v>
      </c>
      <c r="E208" s="15" t="s">
        <v>29</v>
      </c>
      <c r="F208" s="16">
        <v>2219</v>
      </c>
      <c r="G208" s="17">
        <v>75</v>
      </c>
    </row>
    <row r="209" spans="3:7" x14ac:dyDescent="0.25">
      <c r="C209" s="10" t="s">
        <v>23</v>
      </c>
      <c r="D209" s="11" t="s">
        <v>20</v>
      </c>
      <c r="E209" s="11" t="s">
        <v>24</v>
      </c>
      <c r="F209" s="12">
        <v>1281</v>
      </c>
      <c r="G209" s="13">
        <v>75</v>
      </c>
    </row>
    <row r="210" spans="3:7" x14ac:dyDescent="0.25">
      <c r="C210" s="14" t="s">
        <v>35</v>
      </c>
      <c r="D210" s="15" t="s">
        <v>14</v>
      </c>
      <c r="E210" s="15" t="s">
        <v>31</v>
      </c>
      <c r="F210" s="16">
        <v>945</v>
      </c>
      <c r="G210" s="17">
        <v>75</v>
      </c>
    </row>
    <row r="211" spans="3:7" x14ac:dyDescent="0.25">
      <c r="C211" s="10" t="s">
        <v>25</v>
      </c>
      <c r="D211" s="11" t="s">
        <v>6</v>
      </c>
      <c r="E211" s="11" t="s">
        <v>22</v>
      </c>
      <c r="F211" s="12">
        <v>518</v>
      </c>
      <c r="G211" s="13">
        <v>75</v>
      </c>
    </row>
    <row r="212" spans="3:7" x14ac:dyDescent="0.25">
      <c r="C212" s="14" t="s">
        <v>16</v>
      </c>
      <c r="D212" s="15" t="s">
        <v>20</v>
      </c>
      <c r="E212" s="15" t="s">
        <v>18</v>
      </c>
      <c r="F212" s="16">
        <v>469</v>
      </c>
      <c r="G212" s="17">
        <v>75</v>
      </c>
    </row>
    <row r="213" spans="3:7" x14ac:dyDescent="0.25">
      <c r="C213" s="14" t="s">
        <v>5</v>
      </c>
      <c r="D213" s="15" t="s">
        <v>6</v>
      </c>
      <c r="E213" s="15" t="s">
        <v>32</v>
      </c>
      <c r="F213" s="16">
        <v>9002</v>
      </c>
      <c r="G213" s="17">
        <v>72</v>
      </c>
    </row>
    <row r="214" spans="3:7" x14ac:dyDescent="0.25">
      <c r="C214" s="10" t="s">
        <v>13</v>
      </c>
      <c r="D214" s="11" t="s">
        <v>17</v>
      </c>
      <c r="E214" s="11" t="s">
        <v>24</v>
      </c>
      <c r="F214" s="12">
        <v>3976</v>
      </c>
      <c r="G214" s="13">
        <v>72</v>
      </c>
    </row>
    <row r="215" spans="3:7" x14ac:dyDescent="0.25">
      <c r="C215" s="14" t="s">
        <v>11</v>
      </c>
      <c r="D215" s="15" t="s">
        <v>17</v>
      </c>
      <c r="E215" s="15" t="s">
        <v>18</v>
      </c>
      <c r="F215" s="16">
        <v>3192</v>
      </c>
      <c r="G215" s="17">
        <v>72</v>
      </c>
    </row>
    <row r="216" spans="3:7" x14ac:dyDescent="0.25">
      <c r="C216" s="10" t="s">
        <v>35</v>
      </c>
      <c r="D216" s="11" t="s">
        <v>14</v>
      </c>
      <c r="E216" s="11" t="s">
        <v>39</v>
      </c>
      <c r="F216" s="12">
        <v>1407</v>
      </c>
      <c r="G216" s="13">
        <v>72</v>
      </c>
    </row>
    <row r="217" spans="3:7" x14ac:dyDescent="0.25">
      <c r="C217" s="10" t="s">
        <v>13</v>
      </c>
      <c r="D217" s="11" t="s">
        <v>9</v>
      </c>
      <c r="E217" s="11" t="s">
        <v>31</v>
      </c>
      <c r="F217" s="12">
        <v>4760</v>
      </c>
      <c r="G217" s="13">
        <v>69</v>
      </c>
    </row>
    <row r="218" spans="3:7" x14ac:dyDescent="0.25">
      <c r="C218" s="14" t="s">
        <v>27</v>
      </c>
      <c r="D218" s="15" t="s">
        <v>9</v>
      </c>
      <c r="E218" s="15" t="s">
        <v>32</v>
      </c>
      <c r="F218" s="16">
        <v>2114</v>
      </c>
      <c r="G218" s="17">
        <v>66</v>
      </c>
    </row>
    <row r="219" spans="3:7" x14ac:dyDescent="0.25">
      <c r="C219" s="14" t="s">
        <v>25</v>
      </c>
      <c r="D219" s="15" t="s">
        <v>14</v>
      </c>
      <c r="E219" s="15" t="s">
        <v>31</v>
      </c>
      <c r="F219" s="16">
        <v>6146</v>
      </c>
      <c r="G219" s="17">
        <v>63</v>
      </c>
    </row>
    <row r="220" spans="3:7" x14ac:dyDescent="0.25">
      <c r="C220" s="10" t="s">
        <v>23</v>
      </c>
      <c r="D220" s="11" t="s">
        <v>9</v>
      </c>
      <c r="E220" s="11" t="s">
        <v>24</v>
      </c>
      <c r="F220" s="12">
        <v>4606</v>
      </c>
      <c r="G220" s="13">
        <v>63</v>
      </c>
    </row>
    <row r="221" spans="3:7" x14ac:dyDescent="0.25">
      <c r="C221" s="14" t="s">
        <v>8</v>
      </c>
      <c r="D221" s="15" t="s">
        <v>20</v>
      </c>
      <c r="E221" s="15" t="s">
        <v>39</v>
      </c>
      <c r="F221" s="16">
        <v>2268</v>
      </c>
      <c r="G221" s="17">
        <v>63</v>
      </c>
    </row>
    <row r="222" spans="3:7" x14ac:dyDescent="0.25">
      <c r="C222" s="14" t="s">
        <v>16</v>
      </c>
      <c r="D222" s="15" t="s">
        <v>17</v>
      </c>
      <c r="E222" s="15" t="s">
        <v>7</v>
      </c>
      <c r="F222" s="16">
        <v>1638</v>
      </c>
      <c r="G222" s="17">
        <v>63</v>
      </c>
    </row>
    <row r="223" spans="3:7" x14ac:dyDescent="0.25">
      <c r="C223" s="14" t="s">
        <v>16</v>
      </c>
      <c r="D223" s="15" t="s">
        <v>14</v>
      </c>
      <c r="E223" s="15" t="s">
        <v>41</v>
      </c>
      <c r="F223" s="16">
        <v>497</v>
      </c>
      <c r="G223" s="17">
        <v>63</v>
      </c>
    </row>
    <row r="224" spans="3:7" x14ac:dyDescent="0.25">
      <c r="C224" s="10" t="s">
        <v>11</v>
      </c>
      <c r="D224" s="11" t="s">
        <v>20</v>
      </c>
      <c r="E224" s="11" t="s">
        <v>38</v>
      </c>
      <c r="F224" s="12">
        <v>4137</v>
      </c>
      <c r="G224" s="13">
        <v>60</v>
      </c>
    </row>
    <row r="225" spans="3:7" x14ac:dyDescent="0.25">
      <c r="C225" s="10" t="s">
        <v>11</v>
      </c>
      <c r="D225" s="11" t="s">
        <v>14</v>
      </c>
      <c r="E225" s="11" t="s">
        <v>7</v>
      </c>
      <c r="F225" s="12">
        <v>9051</v>
      </c>
      <c r="G225" s="13">
        <v>57</v>
      </c>
    </row>
    <row r="226" spans="3:7" x14ac:dyDescent="0.25">
      <c r="C226" s="10" t="s">
        <v>25</v>
      </c>
      <c r="D226" s="11" t="s">
        <v>20</v>
      </c>
      <c r="E226" s="11" t="s">
        <v>31</v>
      </c>
      <c r="F226" s="12">
        <v>7189</v>
      </c>
      <c r="G226" s="13">
        <v>54</v>
      </c>
    </row>
    <row r="227" spans="3:7" x14ac:dyDescent="0.25">
      <c r="C227" s="14" t="s">
        <v>23</v>
      </c>
      <c r="D227" s="15" t="s">
        <v>6</v>
      </c>
      <c r="E227" s="15" t="s">
        <v>7</v>
      </c>
      <c r="F227" s="16">
        <v>6454</v>
      </c>
      <c r="G227" s="17">
        <v>54</v>
      </c>
    </row>
    <row r="228" spans="3:7" x14ac:dyDescent="0.25">
      <c r="C228" s="10" t="s">
        <v>27</v>
      </c>
      <c r="D228" s="11" t="s">
        <v>30</v>
      </c>
      <c r="E228" s="11" t="s">
        <v>42</v>
      </c>
      <c r="F228" s="12">
        <v>3108</v>
      </c>
      <c r="G228" s="13">
        <v>54</v>
      </c>
    </row>
    <row r="229" spans="3:7" x14ac:dyDescent="0.25">
      <c r="C229" s="10" t="s">
        <v>16</v>
      </c>
      <c r="D229" s="11" t="s">
        <v>20</v>
      </c>
      <c r="E229" s="11" t="s">
        <v>21</v>
      </c>
      <c r="F229" s="12">
        <v>2681</v>
      </c>
      <c r="G229" s="13">
        <v>54</v>
      </c>
    </row>
    <row r="230" spans="3:7" x14ac:dyDescent="0.25">
      <c r="C230" s="10" t="s">
        <v>26</v>
      </c>
      <c r="D230" s="11" t="s">
        <v>6</v>
      </c>
      <c r="E230" s="11" t="s">
        <v>24</v>
      </c>
      <c r="F230" s="12">
        <v>1057</v>
      </c>
      <c r="G230" s="13">
        <v>54</v>
      </c>
    </row>
    <row r="231" spans="3:7" x14ac:dyDescent="0.25">
      <c r="C231" s="14" t="s">
        <v>26</v>
      </c>
      <c r="D231" s="15" t="s">
        <v>30</v>
      </c>
      <c r="E231" s="15" t="s">
        <v>31</v>
      </c>
      <c r="F231" s="16">
        <v>252</v>
      </c>
      <c r="G231" s="17">
        <v>54</v>
      </c>
    </row>
    <row r="232" spans="3:7" x14ac:dyDescent="0.25">
      <c r="C232" s="10" t="s">
        <v>25</v>
      </c>
      <c r="D232" s="11" t="s">
        <v>17</v>
      </c>
      <c r="E232" s="11" t="s">
        <v>42</v>
      </c>
      <c r="F232" s="12">
        <v>5236</v>
      </c>
      <c r="G232" s="13">
        <v>51</v>
      </c>
    </row>
    <row r="233" spans="3:7" x14ac:dyDescent="0.25">
      <c r="C233" s="14" t="s">
        <v>27</v>
      </c>
      <c r="D233" s="15" t="s">
        <v>17</v>
      </c>
      <c r="E233" s="15" t="s">
        <v>32</v>
      </c>
      <c r="F233" s="16">
        <v>3640</v>
      </c>
      <c r="G233" s="17">
        <v>51</v>
      </c>
    </row>
    <row r="234" spans="3:7" x14ac:dyDescent="0.25">
      <c r="C234" s="10" t="s">
        <v>5</v>
      </c>
      <c r="D234" s="11" t="s">
        <v>20</v>
      </c>
      <c r="E234" s="11" t="s">
        <v>38</v>
      </c>
      <c r="F234" s="12">
        <v>623</v>
      </c>
      <c r="G234" s="13">
        <v>51</v>
      </c>
    </row>
    <row r="235" spans="3:7" x14ac:dyDescent="0.25">
      <c r="C235" s="14" t="s">
        <v>26</v>
      </c>
      <c r="D235" s="15" t="s">
        <v>20</v>
      </c>
      <c r="E235" s="15" t="s">
        <v>31</v>
      </c>
      <c r="F235" s="16">
        <v>56</v>
      </c>
      <c r="G235" s="17">
        <v>51</v>
      </c>
    </row>
    <row r="236" spans="3:7" x14ac:dyDescent="0.25">
      <c r="C236" s="14" t="s">
        <v>5</v>
      </c>
      <c r="D236" s="15" t="s">
        <v>30</v>
      </c>
      <c r="E236" s="15" t="s">
        <v>42</v>
      </c>
      <c r="F236" s="16">
        <v>6748</v>
      </c>
      <c r="G236" s="17">
        <v>48</v>
      </c>
    </row>
    <row r="237" spans="3:7" x14ac:dyDescent="0.25">
      <c r="C237" s="14" t="s">
        <v>23</v>
      </c>
      <c r="D237" s="15" t="s">
        <v>6</v>
      </c>
      <c r="E237" s="15" t="s">
        <v>19</v>
      </c>
      <c r="F237" s="16">
        <v>6391</v>
      </c>
      <c r="G237" s="17">
        <v>48</v>
      </c>
    </row>
    <row r="238" spans="3:7" x14ac:dyDescent="0.25">
      <c r="C238" s="14" t="s">
        <v>23</v>
      </c>
      <c r="D238" s="15" t="s">
        <v>30</v>
      </c>
      <c r="E238" s="15" t="s">
        <v>19</v>
      </c>
      <c r="F238" s="16">
        <v>2226</v>
      </c>
      <c r="G238" s="17">
        <v>48</v>
      </c>
    </row>
    <row r="239" spans="3:7" x14ac:dyDescent="0.25">
      <c r="C239" s="14" t="s">
        <v>5</v>
      </c>
      <c r="D239" s="15" t="s">
        <v>9</v>
      </c>
      <c r="E239" s="15" t="s">
        <v>38</v>
      </c>
      <c r="F239" s="16">
        <v>1638</v>
      </c>
      <c r="G239" s="17">
        <v>48</v>
      </c>
    </row>
    <row r="240" spans="3:7" x14ac:dyDescent="0.25">
      <c r="C240" s="14" t="s">
        <v>16</v>
      </c>
      <c r="D240" s="15" t="s">
        <v>30</v>
      </c>
      <c r="E240" s="15" t="s">
        <v>12</v>
      </c>
      <c r="F240" s="16">
        <v>525</v>
      </c>
      <c r="G240" s="17">
        <v>48</v>
      </c>
    </row>
    <row r="241" spans="3:7" x14ac:dyDescent="0.25">
      <c r="C241" s="14" t="s">
        <v>26</v>
      </c>
      <c r="D241" s="15" t="s">
        <v>14</v>
      </c>
      <c r="E241" s="15" t="s">
        <v>28</v>
      </c>
      <c r="F241" s="16">
        <v>189</v>
      </c>
      <c r="G241" s="17">
        <v>48</v>
      </c>
    </row>
    <row r="242" spans="3:7" x14ac:dyDescent="0.25">
      <c r="C242" s="14" t="s">
        <v>25</v>
      </c>
      <c r="D242" s="15" t="s">
        <v>6</v>
      </c>
      <c r="E242" s="15" t="s">
        <v>21</v>
      </c>
      <c r="F242" s="16">
        <v>182</v>
      </c>
      <c r="G242" s="17">
        <v>48</v>
      </c>
    </row>
    <row r="243" spans="3:7" x14ac:dyDescent="0.25">
      <c r="C243" s="14" t="s">
        <v>25</v>
      </c>
      <c r="D243" s="15" t="s">
        <v>20</v>
      </c>
      <c r="E243" s="15" t="s">
        <v>18</v>
      </c>
      <c r="F243" s="16">
        <v>7483</v>
      </c>
      <c r="G243" s="17">
        <v>45</v>
      </c>
    </row>
    <row r="244" spans="3:7" x14ac:dyDescent="0.25">
      <c r="C244" s="10" t="s">
        <v>8</v>
      </c>
      <c r="D244" s="11" t="s">
        <v>6</v>
      </c>
      <c r="E244" s="11" t="s">
        <v>42</v>
      </c>
      <c r="F244" s="12">
        <v>6279</v>
      </c>
      <c r="G244" s="13">
        <v>45</v>
      </c>
    </row>
    <row r="245" spans="3:7" x14ac:dyDescent="0.25">
      <c r="C245" s="14" t="s">
        <v>11</v>
      </c>
      <c r="D245" s="15" t="s">
        <v>6</v>
      </c>
      <c r="E245" s="15" t="s">
        <v>40</v>
      </c>
      <c r="F245" s="16">
        <v>2919</v>
      </c>
      <c r="G245" s="17">
        <v>45</v>
      </c>
    </row>
    <row r="246" spans="3:7" x14ac:dyDescent="0.25">
      <c r="C246" s="14" t="s">
        <v>5</v>
      </c>
      <c r="D246" s="15" t="s">
        <v>20</v>
      </c>
      <c r="E246" s="15" t="s">
        <v>32</v>
      </c>
      <c r="F246" s="16">
        <v>2541</v>
      </c>
      <c r="G246" s="17">
        <v>45</v>
      </c>
    </row>
    <row r="247" spans="3:7" x14ac:dyDescent="0.25">
      <c r="C247" s="10" t="s">
        <v>23</v>
      </c>
      <c r="D247" s="11" t="s">
        <v>14</v>
      </c>
      <c r="E247" s="11" t="s">
        <v>22</v>
      </c>
      <c r="F247" s="12">
        <v>8435</v>
      </c>
      <c r="G247" s="13">
        <v>42</v>
      </c>
    </row>
    <row r="248" spans="3:7" x14ac:dyDescent="0.25">
      <c r="C248" s="14" t="s">
        <v>27</v>
      </c>
      <c r="D248" s="15" t="s">
        <v>30</v>
      </c>
      <c r="E248" s="15" t="s">
        <v>18</v>
      </c>
      <c r="F248" s="16">
        <v>6300</v>
      </c>
      <c r="G248" s="17">
        <v>42</v>
      </c>
    </row>
    <row r="249" spans="3:7" x14ac:dyDescent="0.25">
      <c r="C249" s="14" t="s">
        <v>5</v>
      </c>
      <c r="D249" s="15" t="s">
        <v>17</v>
      </c>
      <c r="E249" s="15" t="s">
        <v>37</v>
      </c>
      <c r="F249" s="16">
        <v>5775</v>
      </c>
      <c r="G249" s="17">
        <v>42</v>
      </c>
    </row>
    <row r="250" spans="3:7" x14ac:dyDescent="0.25">
      <c r="C250" s="10" t="s">
        <v>26</v>
      </c>
      <c r="D250" s="11" t="s">
        <v>6</v>
      </c>
      <c r="E250" s="11" t="s">
        <v>37</v>
      </c>
      <c r="F250" s="12">
        <v>2863</v>
      </c>
      <c r="G250" s="13">
        <v>42</v>
      </c>
    </row>
    <row r="251" spans="3:7" x14ac:dyDescent="0.25">
      <c r="C251" s="10" t="s">
        <v>25</v>
      </c>
      <c r="D251" s="11" t="s">
        <v>14</v>
      </c>
      <c r="E251" s="11" t="s">
        <v>29</v>
      </c>
      <c r="F251" s="12">
        <v>16184</v>
      </c>
      <c r="G251" s="13">
        <v>39</v>
      </c>
    </row>
    <row r="252" spans="3:7" x14ac:dyDescent="0.25">
      <c r="C252" s="14" t="s">
        <v>23</v>
      </c>
      <c r="D252" s="15" t="s">
        <v>30</v>
      </c>
      <c r="E252" s="15" t="s">
        <v>28</v>
      </c>
      <c r="F252" s="16">
        <v>7777</v>
      </c>
      <c r="G252" s="17">
        <v>39</v>
      </c>
    </row>
    <row r="253" spans="3:7" x14ac:dyDescent="0.25">
      <c r="C253" s="10" t="s">
        <v>27</v>
      </c>
      <c r="D253" s="11" t="s">
        <v>14</v>
      </c>
      <c r="E253" s="11" t="s">
        <v>18</v>
      </c>
      <c r="F253" s="12">
        <v>3339</v>
      </c>
      <c r="G253" s="13">
        <v>39</v>
      </c>
    </row>
    <row r="254" spans="3:7" x14ac:dyDescent="0.25">
      <c r="C254" s="10" t="s">
        <v>5</v>
      </c>
      <c r="D254" s="11" t="s">
        <v>20</v>
      </c>
      <c r="E254" s="11" t="s">
        <v>21</v>
      </c>
      <c r="F254" s="12">
        <v>1988</v>
      </c>
      <c r="G254" s="13">
        <v>39</v>
      </c>
    </row>
    <row r="255" spans="3:7" x14ac:dyDescent="0.25">
      <c r="C255" s="10" t="s">
        <v>13</v>
      </c>
      <c r="D255" s="11" t="s">
        <v>30</v>
      </c>
      <c r="E255" s="11" t="s">
        <v>28</v>
      </c>
      <c r="F255" s="12">
        <v>1463</v>
      </c>
      <c r="G255" s="13">
        <v>39</v>
      </c>
    </row>
    <row r="256" spans="3:7" x14ac:dyDescent="0.25">
      <c r="C256" s="14" t="s">
        <v>27</v>
      </c>
      <c r="D256" s="15" t="s">
        <v>14</v>
      </c>
      <c r="E256" s="15" t="s">
        <v>29</v>
      </c>
      <c r="F256" s="16">
        <v>9198</v>
      </c>
      <c r="G256" s="17">
        <v>36</v>
      </c>
    </row>
    <row r="257" spans="3:7" x14ac:dyDescent="0.25">
      <c r="C257" s="14" t="s">
        <v>16</v>
      </c>
      <c r="D257" s="15" t="s">
        <v>20</v>
      </c>
      <c r="E257" s="15" t="s">
        <v>41</v>
      </c>
      <c r="F257" s="16">
        <v>7322</v>
      </c>
      <c r="G257" s="17">
        <v>36</v>
      </c>
    </row>
    <row r="258" spans="3:7" x14ac:dyDescent="0.25">
      <c r="C258" s="14" t="s">
        <v>26</v>
      </c>
      <c r="D258" s="15" t="s">
        <v>17</v>
      </c>
      <c r="E258" s="15" t="s">
        <v>37</v>
      </c>
      <c r="F258" s="16">
        <v>4802</v>
      </c>
      <c r="G258" s="17">
        <v>36</v>
      </c>
    </row>
    <row r="259" spans="3:7" x14ac:dyDescent="0.25">
      <c r="C259" s="10" t="s">
        <v>26</v>
      </c>
      <c r="D259" s="11" t="s">
        <v>17</v>
      </c>
      <c r="E259" s="11" t="s">
        <v>34</v>
      </c>
      <c r="F259" s="12">
        <v>630</v>
      </c>
      <c r="G259" s="13">
        <v>36</v>
      </c>
    </row>
    <row r="260" spans="3:7" x14ac:dyDescent="0.25">
      <c r="C260" s="10" t="s">
        <v>5</v>
      </c>
      <c r="D260" s="11" t="s">
        <v>14</v>
      </c>
      <c r="E260" s="11" t="s">
        <v>12</v>
      </c>
      <c r="F260" s="12">
        <v>217</v>
      </c>
      <c r="G260" s="13">
        <v>36</v>
      </c>
    </row>
    <row r="261" spans="3:7" x14ac:dyDescent="0.25">
      <c r="C261" s="14" t="s">
        <v>35</v>
      </c>
      <c r="D261" s="15" t="s">
        <v>17</v>
      </c>
      <c r="E261" s="15" t="s">
        <v>19</v>
      </c>
      <c r="F261" s="16">
        <v>12950</v>
      </c>
      <c r="G261" s="17">
        <v>30</v>
      </c>
    </row>
    <row r="262" spans="3:7" x14ac:dyDescent="0.25">
      <c r="C262" s="10" t="s">
        <v>8</v>
      </c>
      <c r="D262" s="11" t="s">
        <v>6</v>
      </c>
      <c r="E262" s="11" t="s">
        <v>37</v>
      </c>
      <c r="F262" s="12">
        <v>9709</v>
      </c>
      <c r="G262" s="13">
        <v>30</v>
      </c>
    </row>
    <row r="263" spans="3:7" x14ac:dyDescent="0.25">
      <c r="C263" s="14" t="s">
        <v>5</v>
      </c>
      <c r="D263" s="15" t="s">
        <v>17</v>
      </c>
      <c r="E263" s="15" t="s">
        <v>39</v>
      </c>
      <c r="F263" s="16">
        <v>6370</v>
      </c>
      <c r="G263" s="17">
        <v>30</v>
      </c>
    </row>
    <row r="264" spans="3:7" x14ac:dyDescent="0.25">
      <c r="C264" s="14" t="s">
        <v>5</v>
      </c>
      <c r="D264" s="15" t="s">
        <v>14</v>
      </c>
      <c r="E264" s="15" t="s">
        <v>18</v>
      </c>
      <c r="F264" s="16">
        <v>5439</v>
      </c>
      <c r="G264" s="17">
        <v>30</v>
      </c>
    </row>
    <row r="265" spans="3:7" x14ac:dyDescent="0.25">
      <c r="C265" s="14" t="s">
        <v>35</v>
      </c>
      <c r="D265" s="15" t="s">
        <v>6</v>
      </c>
      <c r="E265" s="15" t="s">
        <v>34</v>
      </c>
      <c r="F265" s="16">
        <v>4683</v>
      </c>
      <c r="G265" s="17">
        <v>30</v>
      </c>
    </row>
    <row r="266" spans="3:7" x14ac:dyDescent="0.25">
      <c r="C266" s="14" t="s">
        <v>16</v>
      </c>
      <c r="D266" s="15" t="s">
        <v>14</v>
      </c>
      <c r="E266" s="15" t="s">
        <v>31</v>
      </c>
      <c r="F266" s="16">
        <v>4319</v>
      </c>
      <c r="G266" s="17">
        <v>30</v>
      </c>
    </row>
    <row r="267" spans="3:7" x14ac:dyDescent="0.25">
      <c r="C267" s="10" t="s">
        <v>8</v>
      </c>
      <c r="D267" s="11" t="s">
        <v>17</v>
      </c>
      <c r="E267" s="11" t="s">
        <v>15</v>
      </c>
      <c r="F267" s="12">
        <v>9660</v>
      </c>
      <c r="G267" s="13">
        <v>27</v>
      </c>
    </row>
    <row r="268" spans="3:7" x14ac:dyDescent="0.25">
      <c r="C268" s="14" t="s">
        <v>11</v>
      </c>
      <c r="D268" s="15" t="s">
        <v>30</v>
      </c>
      <c r="E268" s="15" t="s">
        <v>41</v>
      </c>
      <c r="F268" s="16">
        <v>6832</v>
      </c>
      <c r="G268" s="17">
        <v>27</v>
      </c>
    </row>
    <row r="269" spans="3:7" x14ac:dyDescent="0.25">
      <c r="C269" s="10" t="s">
        <v>16</v>
      </c>
      <c r="D269" s="11" t="s">
        <v>17</v>
      </c>
      <c r="E269" s="11" t="s">
        <v>28</v>
      </c>
      <c r="F269" s="12">
        <v>6048</v>
      </c>
      <c r="G269" s="13">
        <v>27</v>
      </c>
    </row>
    <row r="270" spans="3:7" x14ac:dyDescent="0.25">
      <c r="C270" s="14" t="s">
        <v>35</v>
      </c>
      <c r="D270" s="15" t="s">
        <v>6</v>
      </c>
      <c r="E270" s="15" t="s">
        <v>40</v>
      </c>
      <c r="F270" s="16">
        <v>3059</v>
      </c>
      <c r="G270" s="17">
        <v>27</v>
      </c>
    </row>
    <row r="271" spans="3:7" x14ac:dyDescent="0.25">
      <c r="C271" s="14" t="s">
        <v>23</v>
      </c>
      <c r="D271" s="15" t="s">
        <v>9</v>
      </c>
      <c r="E271" s="15" t="s">
        <v>29</v>
      </c>
      <c r="F271" s="16">
        <v>2135</v>
      </c>
      <c r="G271" s="17">
        <v>27</v>
      </c>
    </row>
    <row r="272" spans="3:7" x14ac:dyDescent="0.25">
      <c r="C272" s="10" t="s">
        <v>8</v>
      </c>
      <c r="D272" s="11" t="s">
        <v>17</v>
      </c>
      <c r="E272" s="11" t="s">
        <v>42</v>
      </c>
      <c r="F272" s="12">
        <v>1561</v>
      </c>
      <c r="G272" s="13">
        <v>27</v>
      </c>
    </row>
    <row r="273" spans="3:7" x14ac:dyDescent="0.25">
      <c r="C273" s="14" t="s">
        <v>35</v>
      </c>
      <c r="D273" s="15" t="s">
        <v>30</v>
      </c>
      <c r="E273" s="15" t="s">
        <v>22</v>
      </c>
      <c r="F273" s="16">
        <v>4053</v>
      </c>
      <c r="G273" s="17">
        <v>24</v>
      </c>
    </row>
    <row r="274" spans="3:7" x14ac:dyDescent="0.25">
      <c r="C274" s="10" t="s">
        <v>23</v>
      </c>
      <c r="D274" s="11" t="s">
        <v>30</v>
      </c>
      <c r="E274" s="11" t="s">
        <v>37</v>
      </c>
      <c r="F274" s="12">
        <v>3829</v>
      </c>
      <c r="G274" s="13">
        <v>24</v>
      </c>
    </row>
    <row r="275" spans="3:7" x14ac:dyDescent="0.25">
      <c r="C275" s="10" t="s">
        <v>26</v>
      </c>
      <c r="D275" s="11" t="s">
        <v>14</v>
      </c>
      <c r="E275" s="11" t="s">
        <v>29</v>
      </c>
      <c r="F275" s="12">
        <v>11417</v>
      </c>
      <c r="G275" s="13">
        <v>21</v>
      </c>
    </row>
    <row r="276" spans="3:7" x14ac:dyDescent="0.25">
      <c r="C276" s="10" t="s">
        <v>25</v>
      </c>
      <c r="D276" s="11" t="s">
        <v>6</v>
      </c>
      <c r="E276" s="11" t="s">
        <v>18</v>
      </c>
      <c r="F276" s="12">
        <v>8813</v>
      </c>
      <c r="G276" s="13">
        <v>21</v>
      </c>
    </row>
    <row r="277" spans="3:7" x14ac:dyDescent="0.25">
      <c r="C277" s="10" t="s">
        <v>5</v>
      </c>
      <c r="D277" s="11" t="s">
        <v>6</v>
      </c>
      <c r="E277" s="11" t="s">
        <v>36</v>
      </c>
      <c r="F277" s="12">
        <v>7693</v>
      </c>
      <c r="G277" s="13">
        <v>21</v>
      </c>
    </row>
    <row r="278" spans="3:7" x14ac:dyDescent="0.25">
      <c r="C278" s="10" t="s">
        <v>25</v>
      </c>
      <c r="D278" s="11" t="s">
        <v>30</v>
      </c>
      <c r="E278" s="11" t="s">
        <v>39</v>
      </c>
      <c r="F278" s="12">
        <v>6986</v>
      </c>
      <c r="G278" s="13">
        <v>21</v>
      </c>
    </row>
    <row r="279" spans="3:7" x14ac:dyDescent="0.25">
      <c r="C279" s="10" t="s">
        <v>25</v>
      </c>
      <c r="D279" s="11" t="s">
        <v>20</v>
      </c>
      <c r="E279" s="11" t="s">
        <v>10</v>
      </c>
      <c r="F279" s="12">
        <v>5075</v>
      </c>
      <c r="G279" s="13">
        <v>21</v>
      </c>
    </row>
    <row r="280" spans="3:7" x14ac:dyDescent="0.25">
      <c r="C280" s="10" t="s">
        <v>23</v>
      </c>
      <c r="D280" s="11" t="s">
        <v>9</v>
      </c>
      <c r="E280" s="11" t="s">
        <v>39</v>
      </c>
      <c r="F280" s="12">
        <v>2478</v>
      </c>
      <c r="G280" s="13">
        <v>21</v>
      </c>
    </row>
    <row r="281" spans="3:7" x14ac:dyDescent="0.25">
      <c r="C281" s="10" t="s">
        <v>13</v>
      </c>
      <c r="D281" s="11" t="s">
        <v>20</v>
      </c>
      <c r="E281" s="11" t="s">
        <v>18</v>
      </c>
      <c r="F281" s="12">
        <v>154</v>
      </c>
      <c r="G281" s="13">
        <v>21</v>
      </c>
    </row>
    <row r="282" spans="3:7" x14ac:dyDescent="0.25">
      <c r="C282" s="14" t="s">
        <v>27</v>
      </c>
      <c r="D282" s="15" t="s">
        <v>30</v>
      </c>
      <c r="E282" s="15" t="s">
        <v>33</v>
      </c>
      <c r="F282" s="16">
        <v>2583</v>
      </c>
      <c r="G282" s="17">
        <v>18</v>
      </c>
    </row>
    <row r="283" spans="3:7" x14ac:dyDescent="0.25">
      <c r="C283" s="14" t="s">
        <v>27</v>
      </c>
      <c r="D283" s="15" t="s">
        <v>14</v>
      </c>
      <c r="E283" s="15" t="s">
        <v>36</v>
      </c>
      <c r="F283" s="16">
        <v>1281</v>
      </c>
      <c r="G283" s="17">
        <v>18</v>
      </c>
    </row>
    <row r="284" spans="3:7" x14ac:dyDescent="0.25">
      <c r="C284" s="10" t="s">
        <v>26</v>
      </c>
      <c r="D284" s="11" t="s">
        <v>6</v>
      </c>
      <c r="E284" s="11" t="s">
        <v>36</v>
      </c>
      <c r="F284" s="12">
        <v>238</v>
      </c>
      <c r="G284" s="13">
        <v>18</v>
      </c>
    </row>
    <row r="285" spans="3:7" x14ac:dyDescent="0.25">
      <c r="C285" s="10" t="s">
        <v>25</v>
      </c>
      <c r="D285" s="11" t="s">
        <v>14</v>
      </c>
      <c r="E285" s="11" t="s">
        <v>34</v>
      </c>
      <c r="F285" s="12">
        <v>6314</v>
      </c>
      <c r="G285" s="13">
        <v>15</v>
      </c>
    </row>
    <row r="286" spans="3:7" x14ac:dyDescent="0.25">
      <c r="C286" s="14" t="s">
        <v>25</v>
      </c>
      <c r="D286" s="15" t="s">
        <v>9</v>
      </c>
      <c r="E286" s="15" t="s">
        <v>15</v>
      </c>
      <c r="F286" s="16">
        <v>2415</v>
      </c>
      <c r="G286" s="17">
        <v>15</v>
      </c>
    </row>
    <row r="287" spans="3:7" x14ac:dyDescent="0.25">
      <c r="C287" s="10" t="s">
        <v>16</v>
      </c>
      <c r="D287" s="11" t="s">
        <v>30</v>
      </c>
      <c r="E287" s="11" t="s">
        <v>37</v>
      </c>
      <c r="F287" s="12">
        <v>1442</v>
      </c>
      <c r="G287" s="13">
        <v>15</v>
      </c>
    </row>
    <row r="288" spans="3:7" x14ac:dyDescent="0.25">
      <c r="C288" s="14" t="s">
        <v>26</v>
      </c>
      <c r="D288" s="15" t="s">
        <v>9</v>
      </c>
      <c r="E288" s="15" t="s">
        <v>36</v>
      </c>
      <c r="F288" s="16">
        <v>553</v>
      </c>
      <c r="G288" s="17">
        <v>15</v>
      </c>
    </row>
    <row r="289" spans="3:7" x14ac:dyDescent="0.25">
      <c r="C289" s="14" t="s">
        <v>5</v>
      </c>
      <c r="D289" s="15" t="s">
        <v>17</v>
      </c>
      <c r="E289" s="15" t="s">
        <v>22</v>
      </c>
      <c r="F289" s="16">
        <v>5817</v>
      </c>
      <c r="G289" s="17">
        <v>12</v>
      </c>
    </row>
    <row r="290" spans="3:7" x14ac:dyDescent="0.25">
      <c r="C290" s="14" t="s">
        <v>25</v>
      </c>
      <c r="D290" s="15" t="s">
        <v>6</v>
      </c>
      <c r="E290" s="15" t="s">
        <v>24</v>
      </c>
      <c r="F290" s="16">
        <v>4991</v>
      </c>
      <c r="G290" s="17">
        <v>12</v>
      </c>
    </row>
    <row r="291" spans="3:7" x14ac:dyDescent="0.25">
      <c r="C291" s="14" t="s">
        <v>16</v>
      </c>
      <c r="D291" s="15" t="s">
        <v>14</v>
      </c>
      <c r="E291" s="15" t="s">
        <v>10</v>
      </c>
      <c r="F291" s="16">
        <v>6118</v>
      </c>
      <c r="G291" s="17">
        <v>9</v>
      </c>
    </row>
    <row r="292" spans="3:7" x14ac:dyDescent="0.25">
      <c r="C292" s="10" t="s">
        <v>35</v>
      </c>
      <c r="D292" s="11" t="s">
        <v>30</v>
      </c>
      <c r="E292" s="11" t="s">
        <v>42</v>
      </c>
      <c r="F292" s="12">
        <v>4991</v>
      </c>
      <c r="G292" s="13">
        <v>9</v>
      </c>
    </row>
    <row r="293" spans="3:7" x14ac:dyDescent="0.25">
      <c r="C293" s="10" t="s">
        <v>13</v>
      </c>
      <c r="D293" s="11" t="s">
        <v>6</v>
      </c>
      <c r="E293" s="11" t="s">
        <v>41</v>
      </c>
      <c r="F293" s="12">
        <v>2933</v>
      </c>
      <c r="G293" s="13">
        <v>9</v>
      </c>
    </row>
    <row r="294" spans="3:7" x14ac:dyDescent="0.25">
      <c r="C294" s="14" t="s">
        <v>25</v>
      </c>
      <c r="D294" s="15" t="s">
        <v>9</v>
      </c>
      <c r="E294" s="15" t="s">
        <v>12</v>
      </c>
      <c r="F294" s="16">
        <v>2744</v>
      </c>
      <c r="G294" s="17">
        <v>9</v>
      </c>
    </row>
    <row r="295" spans="3:7" x14ac:dyDescent="0.25">
      <c r="C295" s="10" t="s">
        <v>11</v>
      </c>
      <c r="D295" s="11" t="s">
        <v>20</v>
      </c>
      <c r="E295" s="11" t="s">
        <v>28</v>
      </c>
      <c r="F295" s="12">
        <v>2408</v>
      </c>
      <c r="G295" s="13">
        <v>9</v>
      </c>
    </row>
    <row r="296" spans="3:7" x14ac:dyDescent="0.25">
      <c r="C296" s="10" t="s">
        <v>16</v>
      </c>
      <c r="D296" s="11" t="s">
        <v>6</v>
      </c>
      <c r="E296" s="11" t="s">
        <v>42</v>
      </c>
      <c r="F296" s="12">
        <v>6818</v>
      </c>
      <c r="G296" s="13">
        <v>6</v>
      </c>
    </row>
    <row r="297" spans="3:7" x14ac:dyDescent="0.25">
      <c r="C297" s="14" t="s">
        <v>35</v>
      </c>
      <c r="D297" s="15" t="s">
        <v>9</v>
      </c>
      <c r="E297" s="15" t="s">
        <v>37</v>
      </c>
      <c r="F297" s="16">
        <v>2562</v>
      </c>
      <c r="G297" s="17">
        <v>6</v>
      </c>
    </row>
    <row r="298" spans="3:7" x14ac:dyDescent="0.25">
      <c r="C298" s="14" t="s">
        <v>16</v>
      </c>
      <c r="D298" s="15" t="s">
        <v>20</v>
      </c>
      <c r="E298" s="15" t="s">
        <v>29</v>
      </c>
      <c r="F298" s="16">
        <v>938</v>
      </c>
      <c r="G298" s="17">
        <v>6</v>
      </c>
    </row>
    <row r="299" spans="3:7" x14ac:dyDescent="0.25">
      <c r="C299" s="14" t="s">
        <v>25</v>
      </c>
      <c r="D299" s="15" t="s">
        <v>14</v>
      </c>
      <c r="E299" s="15" t="s">
        <v>15</v>
      </c>
      <c r="F299" s="16">
        <v>6111</v>
      </c>
      <c r="G299" s="17">
        <v>3</v>
      </c>
    </row>
    <row r="300" spans="3:7" x14ac:dyDescent="0.25">
      <c r="C300" s="10" t="s">
        <v>13</v>
      </c>
      <c r="D300" s="11" t="s">
        <v>20</v>
      </c>
      <c r="E300" s="11" t="s">
        <v>22</v>
      </c>
      <c r="F300" s="12">
        <v>5915</v>
      </c>
      <c r="G300" s="13">
        <v>3</v>
      </c>
    </row>
    <row r="301" spans="3:7" x14ac:dyDescent="0.25">
      <c r="C301" s="10" t="s">
        <v>26</v>
      </c>
      <c r="D301" s="11" t="s">
        <v>20</v>
      </c>
      <c r="E301" s="11" t="s">
        <v>12</v>
      </c>
      <c r="F301" s="12">
        <v>3549</v>
      </c>
      <c r="G301" s="13">
        <v>3</v>
      </c>
    </row>
    <row r="302" spans="3:7" x14ac:dyDescent="0.25">
      <c r="C302" s="10" t="s">
        <v>16</v>
      </c>
      <c r="D302" s="11" t="s">
        <v>17</v>
      </c>
      <c r="E302" s="11" t="s">
        <v>38</v>
      </c>
      <c r="F302" s="12">
        <v>2989</v>
      </c>
      <c r="G302" s="13">
        <v>3</v>
      </c>
    </row>
    <row r="303" spans="3:7" x14ac:dyDescent="0.25">
      <c r="C303" s="14" t="s">
        <v>23</v>
      </c>
      <c r="D303" s="15" t="s">
        <v>6</v>
      </c>
      <c r="E303" s="15" t="s">
        <v>42</v>
      </c>
      <c r="F303" s="16">
        <v>5306</v>
      </c>
      <c r="G303" s="17">
        <v>0</v>
      </c>
    </row>
  </sheetData>
  <autoFilter ref="C3:G303" xr:uid="{6A7BA836-25FE-482C-A89A-4E51835FF409}">
    <sortState ref="C4:G303">
      <sortCondition descending="1" ref="G3:G303"/>
    </sortState>
  </autoFilter>
  <conditionalFormatting sqref="F4:F303">
    <cfRule type="top10" dxfId="5" priority="2" rank="10"/>
    <cfRule type="top10" dxfId="4" priority="3" rank="10"/>
  </conditionalFormatting>
  <conditionalFormatting sqref="G3:G303">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03CF4-0E22-4B83-B122-3B8435700CBE}">
  <dimension ref="C4:R13"/>
  <sheetViews>
    <sheetView showGridLines="0" workbookViewId="0">
      <selection activeCell="P4" sqref="P4:P10"/>
    </sheetView>
  </sheetViews>
  <sheetFormatPr defaultRowHeight="15" x14ac:dyDescent="0.25"/>
  <cols>
    <col min="3" max="3" width="12.5703125" bestFit="1" customWidth="1"/>
    <col min="4" max="4" width="12.28515625" bestFit="1" customWidth="1"/>
    <col min="5" max="5" width="9.7109375" bestFit="1" customWidth="1"/>
    <col min="17" max="17" width="9.7109375" bestFit="1" customWidth="1"/>
  </cols>
  <sheetData>
    <row r="4" spans="3:18" x14ac:dyDescent="0.25">
      <c r="P4" s="2" t="s">
        <v>50</v>
      </c>
      <c r="Q4" s="2" t="s">
        <v>3</v>
      </c>
      <c r="R4" s="2" t="s">
        <v>4</v>
      </c>
    </row>
    <row r="5" spans="3:18" x14ac:dyDescent="0.25">
      <c r="P5" s="2" t="s">
        <v>6</v>
      </c>
      <c r="Q5" s="18">
        <f>SUMIFS(data[Amount],data[Geography],P5)</f>
        <v>218813</v>
      </c>
      <c r="R5" s="4">
        <f>SUMIFS(data[Units],data[Geography],P5)</f>
        <v>7431</v>
      </c>
    </row>
    <row r="6" spans="3:18" x14ac:dyDescent="0.25">
      <c r="P6" s="2" t="s">
        <v>9</v>
      </c>
      <c r="Q6" s="18">
        <f>SUMIFS(data[Amount],data[Geography],P6)</f>
        <v>189434</v>
      </c>
      <c r="R6" s="4">
        <f>SUMIFS(data[Units],data[Geography],P6)</f>
        <v>10158</v>
      </c>
    </row>
    <row r="7" spans="3:18" x14ac:dyDescent="0.25">
      <c r="C7" s="19" t="s">
        <v>50</v>
      </c>
      <c r="D7" s="20" t="s">
        <v>3</v>
      </c>
      <c r="F7" s="20" t="s">
        <v>4</v>
      </c>
      <c r="P7" s="2" t="s">
        <v>14</v>
      </c>
      <c r="Q7" s="18">
        <f>SUMIFS(data[Amount],data[Geography],P7)</f>
        <v>237944</v>
      </c>
      <c r="R7" s="4">
        <f>SUMIFS(data[Units],data[Geography],P7)</f>
        <v>7302</v>
      </c>
    </row>
    <row r="8" spans="3:18" x14ac:dyDescent="0.25">
      <c r="C8" s="21" t="s">
        <v>30</v>
      </c>
      <c r="D8" s="22">
        <f>SUMIFS(data[Amount],data[Geography],C8)</f>
        <v>252469</v>
      </c>
      <c r="E8" s="18">
        <f>D8</f>
        <v>252469</v>
      </c>
      <c r="F8" s="23">
        <f>SUMIFS(data[Units],data[Geography],C8)</f>
        <v>8760</v>
      </c>
      <c r="P8" s="2" t="s">
        <v>17</v>
      </c>
      <c r="Q8" s="18">
        <f>SUMIFS(data[Amount],data[Geography],P8)</f>
        <v>173530</v>
      </c>
      <c r="R8" s="4">
        <f>SUMIFS(data[Units],data[Geography],P8)</f>
        <v>5745</v>
      </c>
    </row>
    <row r="9" spans="3:18" x14ac:dyDescent="0.25">
      <c r="C9" s="21" t="s">
        <v>14</v>
      </c>
      <c r="D9" s="22">
        <f>SUMIFS(data[Amount],data[Geography],C9)</f>
        <v>237944</v>
      </c>
      <c r="E9" s="18">
        <f t="shared" ref="E9:E13" si="0">D9</f>
        <v>237944</v>
      </c>
      <c r="F9" s="23">
        <f>SUMIFS(data[Units],data[Geography],C9)</f>
        <v>7302</v>
      </c>
      <c r="P9" s="2" t="s">
        <v>20</v>
      </c>
      <c r="Q9" s="18">
        <f>SUMIFS(data[Amount],data[Geography],P9)</f>
        <v>168679</v>
      </c>
      <c r="R9" s="4">
        <f>SUMIFS(data[Units],data[Geography],P9)</f>
        <v>6264</v>
      </c>
    </row>
    <row r="10" spans="3:18" x14ac:dyDescent="0.25">
      <c r="C10" s="21" t="s">
        <v>6</v>
      </c>
      <c r="D10" s="22">
        <f>SUMIFS(data[Amount],data[Geography],C10)</f>
        <v>218813</v>
      </c>
      <c r="E10" s="18">
        <f t="shared" si="0"/>
        <v>218813</v>
      </c>
      <c r="F10" s="23">
        <f>SUMIFS(data[Units],data[Geography],C10)</f>
        <v>7431</v>
      </c>
      <c r="P10" s="2" t="s">
        <v>30</v>
      </c>
      <c r="Q10" s="18">
        <f>SUMIFS(data[Amount],data[Geography],P10)</f>
        <v>252469</v>
      </c>
      <c r="R10" s="4">
        <f>SUMIFS(data[Units],data[Geography],P10)</f>
        <v>8760</v>
      </c>
    </row>
    <row r="11" spans="3:18" x14ac:dyDescent="0.25">
      <c r="C11" s="21" t="s">
        <v>9</v>
      </c>
      <c r="D11" s="22">
        <f>SUMIFS(data[Amount],data[Geography],C11)</f>
        <v>189434</v>
      </c>
      <c r="E11" s="18">
        <f t="shared" si="0"/>
        <v>189434</v>
      </c>
      <c r="F11" s="23">
        <f>SUMIFS(data[Units],data[Geography],C11)</f>
        <v>10158</v>
      </c>
    </row>
    <row r="12" spans="3:18" x14ac:dyDescent="0.25">
      <c r="C12" s="21" t="s">
        <v>17</v>
      </c>
      <c r="D12" s="22">
        <f>SUMIFS(data[Amount],data[Geography],C12)</f>
        <v>173530</v>
      </c>
      <c r="E12" s="18">
        <f t="shared" si="0"/>
        <v>173530</v>
      </c>
      <c r="F12" s="23">
        <f>SUMIFS(data[Units],data[Geography],C12)</f>
        <v>5745</v>
      </c>
    </row>
    <row r="13" spans="3:18" x14ac:dyDescent="0.25">
      <c r="C13" s="21" t="s">
        <v>20</v>
      </c>
      <c r="D13" s="22">
        <f>SUMIFS(data[Amount],data[Geography],C13)</f>
        <v>168679</v>
      </c>
      <c r="E13" s="18">
        <f t="shared" si="0"/>
        <v>168679</v>
      </c>
      <c r="F13" s="23">
        <f>SUMIFS(data[Units],data[Geography],C13)</f>
        <v>6264</v>
      </c>
    </row>
  </sheetData>
  <conditionalFormatting sqref="E8:E13">
    <cfRule type="dataBar" priority="1">
      <dataBar showValue="0">
        <cfvo type="min"/>
        <cfvo type="max"/>
        <color theme="3" tint="0.39997558519241921"/>
      </dataBar>
      <extLst>
        <ext xmlns:x14="http://schemas.microsoft.com/office/spreadsheetml/2009/9/main" uri="{B025F937-C7B1-47D3-B67F-A62EFF666E3E}">
          <x14:id>{882E2032-0AD4-4972-B9DF-271ACAABDC7D}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82E2032-0AD4-4972-B9DF-271ACAABDC7D}">
            <x14:dataBar minLength="0" maxLength="100" gradient="0">
              <x14:cfvo type="autoMin"/>
              <x14:cfvo type="autoMax"/>
              <x14:negativeFillColor rgb="FFFF0000"/>
              <x14:axisColor rgb="FF000000"/>
            </x14:dataBar>
          </x14:cfRule>
          <xm:sqref>E8:E13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F871-1DB8-4D7C-B685-EE7F00B38577}">
  <dimension ref="C5:D11"/>
  <sheetViews>
    <sheetView workbookViewId="0">
      <selection activeCell="D6" sqref="D6"/>
    </sheetView>
  </sheetViews>
  <sheetFormatPr defaultRowHeight="15" x14ac:dyDescent="0.25"/>
  <cols>
    <col min="3" max="3" width="19.42578125" bestFit="1" customWidth="1"/>
    <col min="4" max="5" width="13.140625" bestFit="1" customWidth="1"/>
    <col min="6" max="6" width="26.85546875" customWidth="1"/>
  </cols>
  <sheetData>
    <row r="5" spans="3:4" x14ac:dyDescent="0.25">
      <c r="C5" s="24" t="s">
        <v>51</v>
      </c>
      <c r="D5" t="s">
        <v>56</v>
      </c>
    </row>
    <row r="6" spans="3:4" x14ac:dyDescent="0.25">
      <c r="C6" s="25" t="s">
        <v>37</v>
      </c>
      <c r="D6" s="28">
        <v>44.990867579908674</v>
      </c>
    </row>
    <row r="7" spans="3:4" x14ac:dyDescent="0.25">
      <c r="C7" s="25" t="s">
        <v>19</v>
      </c>
      <c r="D7" s="28">
        <v>37.303128371089535</v>
      </c>
    </row>
    <row r="8" spans="3:4" x14ac:dyDescent="0.25">
      <c r="C8" s="25" t="s">
        <v>38</v>
      </c>
      <c r="D8" s="28">
        <v>33.88697318007663</v>
      </c>
    </row>
    <row r="9" spans="3:4" x14ac:dyDescent="0.25">
      <c r="C9" s="25" t="s">
        <v>42</v>
      </c>
      <c r="D9" s="28">
        <v>32.807189542483663</v>
      </c>
    </row>
    <row r="10" spans="3:4" x14ac:dyDescent="0.25">
      <c r="C10" s="25" t="s">
        <v>22</v>
      </c>
      <c r="D10" s="28">
        <v>32.301656920077974</v>
      </c>
    </row>
    <row r="11" spans="3:4" x14ac:dyDescent="0.25">
      <c r="C11" s="25" t="s">
        <v>52</v>
      </c>
      <c r="D11" s="28">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D08-E770-4C79-8372-573449726D72}">
  <dimension ref="P2:T302"/>
  <sheetViews>
    <sheetView topLeftCell="B1" workbookViewId="0">
      <selection activeCell="G4" sqref="G4"/>
    </sheetView>
  </sheetViews>
  <sheetFormatPr defaultRowHeight="15" x14ac:dyDescent="0.25"/>
  <sheetData>
    <row r="2" spans="16:20" x14ac:dyDescent="0.25">
      <c r="P2" s="1" t="s">
        <v>0</v>
      </c>
      <c r="Q2" s="7" t="s">
        <v>1</v>
      </c>
      <c r="R2" s="7" t="s">
        <v>2</v>
      </c>
      <c r="S2" s="8" t="s">
        <v>3</v>
      </c>
      <c r="T2" s="9" t="s">
        <v>4</v>
      </c>
    </row>
    <row r="3" spans="16:20" x14ac:dyDescent="0.25">
      <c r="P3" s="10" t="s">
        <v>5</v>
      </c>
      <c r="Q3" s="11" t="s">
        <v>6</v>
      </c>
      <c r="R3" s="11" t="s">
        <v>7</v>
      </c>
      <c r="S3" s="12">
        <v>1624</v>
      </c>
      <c r="T3" s="13">
        <v>114</v>
      </c>
    </row>
    <row r="4" spans="16:20" x14ac:dyDescent="0.25">
      <c r="P4" s="14" t="s">
        <v>8</v>
      </c>
      <c r="Q4" s="15" t="s">
        <v>9</v>
      </c>
      <c r="R4" s="15" t="s">
        <v>10</v>
      </c>
      <c r="S4" s="16">
        <v>6706</v>
      </c>
      <c r="T4" s="17">
        <v>459</v>
      </c>
    </row>
    <row r="5" spans="16:20" x14ac:dyDescent="0.25">
      <c r="P5" s="10" t="s">
        <v>11</v>
      </c>
      <c r="Q5" s="11" t="s">
        <v>9</v>
      </c>
      <c r="R5" s="11" t="s">
        <v>12</v>
      </c>
      <c r="S5" s="12">
        <v>959</v>
      </c>
      <c r="T5" s="13">
        <v>147</v>
      </c>
    </row>
    <row r="6" spans="16:20" x14ac:dyDescent="0.25">
      <c r="P6" s="14" t="s">
        <v>13</v>
      </c>
      <c r="Q6" s="15" t="s">
        <v>14</v>
      </c>
      <c r="R6" s="15" t="s">
        <v>15</v>
      </c>
      <c r="S6" s="16">
        <v>9632</v>
      </c>
      <c r="T6" s="17">
        <v>288</v>
      </c>
    </row>
    <row r="7" spans="16:20" x14ac:dyDescent="0.25">
      <c r="P7" s="10" t="s">
        <v>16</v>
      </c>
      <c r="Q7" s="11" t="s">
        <v>17</v>
      </c>
      <c r="R7" s="11" t="s">
        <v>18</v>
      </c>
      <c r="S7" s="12">
        <v>2100</v>
      </c>
      <c r="T7" s="13">
        <v>414</v>
      </c>
    </row>
    <row r="8" spans="16:20" x14ac:dyDescent="0.25">
      <c r="P8" s="14" t="s">
        <v>5</v>
      </c>
      <c r="Q8" s="15" t="s">
        <v>9</v>
      </c>
      <c r="R8" s="15" t="s">
        <v>19</v>
      </c>
      <c r="S8" s="16">
        <v>8869</v>
      </c>
      <c r="T8" s="17">
        <v>432</v>
      </c>
    </row>
    <row r="9" spans="16:20" x14ac:dyDescent="0.25">
      <c r="P9" s="10" t="s">
        <v>16</v>
      </c>
      <c r="Q9" s="11" t="s">
        <v>20</v>
      </c>
      <c r="R9" s="11" t="s">
        <v>21</v>
      </c>
      <c r="S9" s="12">
        <v>2681</v>
      </c>
      <c r="T9" s="13">
        <v>54</v>
      </c>
    </row>
    <row r="10" spans="16:20" x14ac:dyDescent="0.25">
      <c r="P10" s="14" t="s">
        <v>8</v>
      </c>
      <c r="Q10" s="15" t="s">
        <v>9</v>
      </c>
      <c r="R10" s="15" t="s">
        <v>22</v>
      </c>
      <c r="S10" s="16">
        <v>5012</v>
      </c>
      <c r="T10" s="17">
        <v>210</v>
      </c>
    </row>
    <row r="11" spans="16:20" x14ac:dyDescent="0.25">
      <c r="P11" s="10" t="s">
        <v>23</v>
      </c>
      <c r="Q11" s="11" t="s">
        <v>20</v>
      </c>
      <c r="R11" s="11" t="s">
        <v>24</v>
      </c>
      <c r="S11" s="12">
        <v>1281</v>
      </c>
      <c r="T11" s="13">
        <v>75</v>
      </c>
    </row>
    <row r="12" spans="16:20" x14ac:dyDescent="0.25">
      <c r="P12" s="14" t="s">
        <v>25</v>
      </c>
      <c r="Q12" s="15" t="s">
        <v>6</v>
      </c>
      <c r="R12" s="15" t="s">
        <v>24</v>
      </c>
      <c r="S12" s="16">
        <v>4991</v>
      </c>
      <c r="T12" s="17">
        <v>12</v>
      </c>
    </row>
    <row r="13" spans="16:20" x14ac:dyDescent="0.25">
      <c r="P13" s="10" t="s">
        <v>26</v>
      </c>
      <c r="Q13" s="11" t="s">
        <v>17</v>
      </c>
      <c r="R13" s="11" t="s">
        <v>18</v>
      </c>
      <c r="S13" s="12">
        <v>1785</v>
      </c>
      <c r="T13" s="13">
        <v>462</v>
      </c>
    </row>
    <row r="14" spans="16:20" x14ac:dyDescent="0.25">
      <c r="P14" s="14" t="s">
        <v>27</v>
      </c>
      <c r="Q14" s="15" t="s">
        <v>6</v>
      </c>
      <c r="R14" s="15" t="s">
        <v>28</v>
      </c>
      <c r="S14" s="16">
        <v>3983</v>
      </c>
      <c r="T14" s="17">
        <v>144</v>
      </c>
    </row>
    <row r="15" spans="16:20" x14ac:dyDescent="0.25">
      <c r="P15" s="10" t="s">
        <v>11</v>
      </c>
      <c r="Q15" s="11" t="s">
        <v>20</v>
      </c>
      <c r="R15" s="11" t="s">
        <v>29</v>
      </c>
      <c r="S15" s="12">
        <v>2646</v>
      </c>
      <c r="T15" s="13">
        <v>120</v>
      </c>
    </row>
    <row r="16" spans="16:20" x14ac:dyDescent="0.25">
      <c r="P16" s="14" t="s">
        <v>26</v>
      </c>
      <c r="Q16" s="15" t="s">
        <v>30</v>
      </c>
      <c r="R16" s="15" t="s">
        <v>31</v>
      </c>
      <c r="S16" s="16">
        <v>252</v>
      </c>
      <c r="T16" s="17">
        <v>54</v>
      </c>
    </row>
    <row r="17" spans="16:20" x14ac:dyDescent="0.25">
      <c r="P17" s="10" t="s">
        <v>27</v>
      </c>
      <c r="Q17" s="11" t="s">
        <v>9</v>
      </c>
      <c r="R17" s="11" t="s">
        <v>18</v>
      </c>
      <c r="S17" s="12">
        <v>2464</v>
      </c>
      <c r="T17" s="13">
        <v>234</v>
      </c>
    </row>
    <row r="18" spans="16:20" x14ac:dyDescent="0.25">
      <c r="P18" s="14" t="s">
        <v>27</v>
      </c>
      <c r="Q18" s="15" t="s">
        <v>9</v>
      </c>
      <c r="R18" s="15" t="s">
        <v>32</v>
      </c>
      <c r="S18" s="16">
        <v>2114</v>
      </c>
      <c r="T18" s="17">
        <v>66</v>
      </c>
    </row>
    <row r="19" spans="16:20" x14ac:dyDescent="0.25">
      <c r="P19" s="10" t="s">
        <v>16</v>
      </c>
      <c r="Q19" s="11" t="s">
        <v>6</v>
      </c>
      <c r="R19" s="11" t="s">
        <v>21</v>
      </c>
      <c r="S19" s="12">
        <v>7693</v>
      </c>
      <c r="T19" s="13">
        <v>87</v>
      </c>
    </row>
    <row r="20" spans="16:20" x14ac:dyDescent="0.25">
      <c r="P20" s="14" t="s">
        <v>25</v>
      </c>
      <c r="Q20" s="15" t="s">
        <v>30</v>
      </c>
      <c r="R20" s="15" t="s">
        <v>33</v>
      </c>
      <c r="S20" s="16">
        <v>15610</v>
      </c>
      <c r="T20" s="17">
        <v>339</v>
      </c>
    </row>
    <row r="21" spans="16:20" x14ac:dyDescent="0.25">
      <c r="P21" s="10" t="s">
        <v>13</v>
      </c>
      <c r="Q21" s="11" t="s">
        <v>30</v>
      </c>
      <c r="R21" s="11" t="s">
        <v>22</v>
      </c>
      <c r="S21" s="12">
        <v>336</v>
      </c>
      <c r="T21" s="13">
        <v>144</v>
      </c>
    </row>
    <row r="22" spans="16:20" x14ac:dyDescent="0.25">
      <c r="P22" s="14" t="s">
        <v>26</v>
      </c>
      <c r="Q22" s="15" t="s">
        <v>17</v>
      </c>
      <c r="R22" s="15" t="s">
        <v>33</v>
      </c>
      <c r="S22" s="16">
        <v>9443</v>
      </c>
      <c r="T22" s="17">
        <v>162</v>
      </c>
    </row>
    <row r="23" spans="16:20" x14ac:dyDescent="0.25">
      <c r="P23" s="10" t="s">
        <v>11</v>
      </c>
      <c r="Q23" s="11" t="s">
        <v>30</v>
      </c>
      <c r="R23" s="11" t="s">
        <v>34</v>
      </c>
      <c r="S23" s="12">
        <v>8155</v>
      </c>
      <c r="T23" s="13">
        <v>90</v>
      </c>
    </row>
    <row r="24" spans="16:20" x14ac:dyDescent="0.25">
      <c r="P24" s="14" t="s">
        <v>8</v>
      </c>
      <c r="Q24" s="15" t="s">
        <v>20</v>
      </c>
      <c r="R24" s="15" t="s">
        <v>34</v>
      </c>
      <c r="S24" s="16">
        <v>1701</v>
      </c>
      <c r="T24" s="17">
        <v>234</v>
      </c>
    </row>
    <row r="25" spans="16:20" x14ac:dyDescent="0.25">
      <c r="P25" s="10" t="s">
        <v>35</v>
      </c>
      <c r="Q25" s="11" t="s">
        <v>20</v>
      </c>
      <c r="R25" s="11" t="s">
        <v>22</v>
      </c>
      <c r="S25" s="12">
        <v>2205</v>
      </c>
      <c r="T25" s="13">
        <v>141</v>
      </c>
    </row>
    <row r="26" spans="16:20" x14ac:dyDescent="0.25">
      <c r="P26" s="14" t="s">
        <v>8</v>
      </c>
      <c r="Q26" s="15" t="s">
        <v>6</v>
      </c>
      <c r="R26" s="15" t="s">
        <v>36</v>
      </c>
      <c r="S26" s="16">
        <v>1771</v>
      </c>
      <c r="T26" s="17">
        <v>204</v>
      </c>
    </row>
    <row r="27" spans="16:20" x14ac:dyDescent="0.25">
      <c r="P27" s="10" t="s">
        <v>13</v>
      </c>
      <c r="Q27" s="11" t="s">
        <v>9</v>
      </c>
      <c r="R27" s="11" t="s">
        <v>37</v>
      </c>
      <c r="S27" s="12">
        <v>2114</v>
      </c>
      <c r="T27" s="13">
        <v>186</v>
      </c>
    </row>
    <row r="28" spans="16:20" x14ac:dyDescent="0.25">
      <c r="P28" s="14" t="s">
        <v>13</v>
      </c>
      <c r="Q28" s="15" t="s">
        <v>14</v>
      </c>
      <c r="R28" s="15" t="s">
        <v>31</v>
      </c>
      <c r="S28" s="16">
        <v>10311</v>
      </c>
      <c r="T28" s="17">
        <v>231</v>
      </c>
    </row>
    <row r="29" spans="16:20" x14ac:dyDescent="0.25">
      <c r="P29" s="10" t="s">
        <v>27</v>
      </c>
      <c r="Q29" s="11" t="s">
        <v>17</v>
      </c>
      <c r="R29" s="11" t="s">
        <v>29</v>
      </c>
      <c r="S29" s="12">
        <v>21</v>
      </c>
      <c r="T29" s="13">
        <v>168</v>
      </c>
    </row>
    <row r="30" spans="16:20" x14ac:dyDescent="0.25">
      <c r="P30" s="14" t="s">
        <v>35</v>
      </c>
      <c r="Q30" s="15" t="s">
        <v>9</v>
      </c>
      <c r="R30" s="15" t="s">
        <v>33</v>
      </c>
      <c r="S30" s="16">
        <v>1974</v>
      </c>
      <c r="T30" s="17">
        <v>195</v>
      </c>
    </row>
    <row r="31" spans="16:20" x14ac:dyDescent="0.25">
      <c r="P31" s="10" t="s">
        <v>25</v>
      </c>
      <c r="Q31" s="11" t="s">
        <v>14</v>
      </c>
      <c r="R31" s="11" t="s">
        <v>34</v>
      </c>
      <c r="S31" s="12">
        <v>6314</v>
      </c>
      <c r="T31" s="13">
        <v>15</v>
      </c>
    </row>
    <row r="32" spans="16:20" x14ac:dyDescent="0.25">
      <c r="P32" s="14" t="s">
        <v>35</v>
      </c>
      <c r="Q32" s="15" t="s">
        <v>6</v>
      </c>
      <c r="R32" s="15" t="s">
        <v>34</v>
      </c>
      <c r="S32" s="16">
        <v>4683</v>
      </c>
      <c r="T32" s="17">
        <v>30</v>
      </c>
    </row>
    <row r="33" spans="16:20" x14ac:dyDescent="0.25">
      <c r="P33" s="10" t="s">
        <v>13</v>
      </c>
      <c r="Q33" s="11" t="s">
        <v>6</v>
      </c>
      <c r="R33" s="11" t="s">
        <v>38</v>
      </c>
      <c r="S33" s="12">
        <v>6398</v>
      </c>
      <c r="T33" s="13">
        <v>102</v>
      </c>
    </row>
    <row r="34" spans="16:20" x14ac:dyDescent="0.25">
      <c r="P34" s="14" t="s">
        <v>26</v>
      </c>
      <c r="Q34" s="15" t="s">
        <v>9</v>
      </c>
      <c r="R34" s="15" t="s">
        <v>36</v>
      </c>
      <c r="S34" s="16">
        <v>553</v>
      </c>
      <c r="T34" s="17">
        <v>15</v>
      </c>
    </row>
    <row r="35" spans="16:20" x14ac:dyDescent="0.25">
      <c r="P35" s="10" t="s">
        <v>8</v>
      </c>
      <c r="Q35" s="11" t="s">
        <v>17</v>
      </c>
      <c r="R35" s="11" t="s">
        <v>7</v>
      </c>
      <c r="S35" s="12">
        <v>7021</v>
      </c>
      <c r="T35" s="13">
        <v>183</v>
      </c>
    </row>
    <row r="36" spans="16:20" x14ac:dyDescent="0.25">
      <c r="P36" s="14" t="s">
        <v>5</v>
      </c>
      <c r="Q36" s="15" t="s">
        <v>17</v>
      </c>
      <c r="R36" s="15" t="s">
        <v>22</v>
      </c>
      <c r="S36" s="16">
        <v>5817</v>
      </c>
      <c r="T36" s="17">
        <v>12</v>
      </c>
    </row>
    <row r="37" spans="16:20" x14ac:dyDescent="0.25">
      <c r="P37" s="10" t="s">
        <v>13</v>
      </c>
      <c r="Q37" s="11" t="s">
        <v>17</v>
      </c>
      <c r="R37" s="11" t="s">
        <v>24</v>
      </c>
      <c r="S37" s="12">
        <v>3976</v>
      </c>
      <c r="T37" s="13">
        <v>72</v>
      </c>
    </row>
    <row r="38" spans="16:20" x14ac:dyDescent="0.25">
      <c r="P38" s="14" t="s">
        <v>16</v>
      </c>
      <c r="Q38" s="15" t="s">
        <v>20</v>
      </c>
      <c r="R38" s="15" t="s">
        <v>39</v>
      </c>
      <c r="S38" s="16">
        <v>1134</v>
      </c>
      <c r="T38" s="17">
        <v>282</v>
      </c>
    </row>
    <row r="39" spans="16:20" x14ac:dyDescent="0.25">
      <c r="P39" s="10" t="s">
        <v>26</v>
      </c>
      <c r="Q39" s="11" t="s">
        <v>17</v>
      </c>
      <c r="R39" s="11" t="s">
        <v>40</v>
      </c>
      <c r="S39" s="12">
        <v>6027</v>
      </c>
      <c r="T39" s="13">
        <v>144</v>
      </c>
    </row>
    <row r="40" spans="16:20" x14ac:dyDescent="0.25">
      <c r="P40" s="14" t="s">
        <v>16</v>
      </c>
      <c r="Q40" s="15" t="s">
        <v>6</v>
      </c>
      <c r="R40" s="15" t="s">
        <v>29</v>
      </c>
      <c r="S40" s="16">
        <v>1904</v>
      </c>
      <c r="T40" s="17">
        <v>405</v>
      </c>
    </row>
    <row r="41" spans="16:20" x14ac:dyDescent="0.25">
      <c r="P41" s="10" t="s">
        <v>23</v>
      </c>
      <c r="Q41" s="11" t="s">
        <v>30</v>
      </c>
      <c r="R41" s="11" t="s">
        <v>10</v>
      </c>
      <c r="S41" s="12">
        <v>3262</v>
      </c>
      <c r="T41" s="13">
        <v>75</v>
      </c>
    </row>
    <row r="42" spans="16:20" x14ac:dyDescent="0.25">
      <c r="P42" s="14" t="s">
        <v>5</v>
      </c>
      <c r="Q42" s="15" t="s">
        <v>30</v>
      </c>
      <c r="R42" s="15" t="s">
        <v>39</v>
      </c>
      <c r="S42" s="16">
        <v>2289</v>
      </c>
      <c r="T42" s="17">
        <v>135</v>
      </c>
    </row>
    <row r="43" spans="16:20" x14ac:dyDescent="0.25">
      <c r="P43" s="10" t="s">
        <v>25</v>
      </c>
      <c r="Q43" s="11" t="s">
        <v>30</v>
      </c>
      <c r="R43" s="11" t="s">
        <v>39</v>
      </c>
      <c r="S43" s="12">
        <v>6986</v>
      </c>
      <c r="T43" s="13">
        <v>21</v>
      </c>
    </row>
    <row r="44" spans="16:20" x14ac:dyDescent="0.25">
      <c r="P44" s="14" t="s">
        <v>26</v>
      </c>
      <c r="Q44" s="15" t="s">
        <v>20</v>
      </c>
      <c r="R44" s="15" t="s">
        <v>34</v>
      </c>
      <c r="S44" s="16">
        <v>4417</v>
      </c>
      <c r="T44" s="17">
        <v>153</v>
      </c>
    </row>
    <row r="45" spans="16:20" x14ac:dyDescent="0.25">
      <c r="P45" s="10" t="s">
        <v>16</v>
      </c>
      <c r="Q45" s="11" t="s">
        <v>30</v>
      </c>
      <c r="R45" s="11" t="s">
        <v>37</v>
      </c>
      <c r="S45" s="12">
        <v>1442</v>
      </c>
      <c r="T45" s="13">
        <v>15</v>
      </c>
    </row>
    <row r="46" spans="16:20" x14ac:dyDescent="0.25">
      <c r="P46" s="14" t="s">
        <v>27</v>
      </c>
      <c r="Q46" s="15" t="s">
        <v>9</v>
      </c>
      <c r="R46" s="15" t="s">
        <v>24</v>
      </c>
      <c r="S46" s="16">
        <v>2415</v>
      </c>
      <c r="T46" s="17">
        <v>255</v>
      </c>
    </row>
    <row r="47" spans="16:20" x14ac:dyDescent="0.25">
      <c r="P47" s="10" t="s">
        <v>26</v>
      </c>
      <c r="Q47" s="11" t="s">
        <v>6</v>
      </c>
      <c r="R47" s="11" t="s">
        <v>36</v>
      </c>
      <c r="S47" s="12">
        <v>238</v>
      </c>
      <c r="T47" s="13">
        <v>18</v>
      </c>
    </row>
    <row r="48" spans="16:20" x14ac:dyDescent="0.25">
      <c r="P48" s="14" t="s">
        <v>16</v>
      </c>
      <c r="Q48" s="15" t="s">
        <v>6</v>
      </c>
      <c r="R48" s="15" t="s">
        <v>34</v>
      </c>
      <c r="S48" s="16">
        <v>4949</v>
      </c>
      <c r="T48" s="17">
        <v>189</v>
      </c>
    </row>
    <row r="49" spans="16:20" x14ac:dyDescent="0.25">
      <c r="P49" s="10" t="s">
        <v>25</v>
      </c>
      <c r="Q49" s="11" t="s">
        <v>20</v>
      </c>
      <c r="R49" s="11" t="s">
        <v>10</v>
      </c>
      <c r="S49" s="12">
        <v>5075</v>
      </c>
      <c r="T49" s="13">
        <v>21</v>
      </c>
    </row>
    <row r="50" spans="16:20" x14ac:dyDescent="0.25">
      <c r="P50" s="14" t="s">
        <v>27</v>
      </c>
      <c r="Q50" s="15" t="s">
        <v>14</v>
      </c>
      <c r="R50" s="15" t="s">
        <v>29</v>
      </c>
      <c r="S50" s="16">
        <v>9198</v>
      </c>
      <c r="T50" s="17">
        <v>36</v>
      </c>
    </row>
    <row r="51" spans="16:20" x14ac:dyDescent="0.25">
      <c r="P51" s="10" t="s">
        <v>16</v>
      </c>
      <c r="Q51" s="11" t="s">
        <v>30</v>
      </c>
      <c r="R51" s="11" t="s">
        <v>32</v>
      </c>
      <c r="S51" s="12">
        <v>3339</v>
      </c>
      <c r="T51" s="13">
        <v>75</v>
      </c>
    </row>
    <row r="52" spans="16:20" x14ac:dyDescent="0.25">
      <c r="P52" s="14" t="s">
        <v>5</v>
      </c>
      <c r="Q52" s="15" t="s">
        <v>30</v>
      </c>
      <c r="R52" s="15" t="s">
        <v>28</v>
      </c>
      <c r="S52" s="16">
        <v>5019</v>
      </c>
      <c r="T52" s="17">
        <v>156</v>
      </c>
    </row>
    <row r="53" spans="16:20" x14ac:dyDescent="0.25">
      <c r="P53" s="10" t="s">
        <v>25</v>
      </c>
      <c r="Q53" s="11" t="s">
        <v>14</v>
      </c>
      <c r="R53" s="11" t="s">
        <v>29</v>
      </c>
      <c r="S53" s="12">
        <v>16184</v>
      </c>
      <c r="T53" s="13">
        <v>39</v>
      </c>
    </row>
    <row r="54" spans="16:20" x14ac:dyDescent="0.25">
      <c r="P54" s="14" t="s">
        <v>16</v>
      </c>
      <c r="Q54" s="15" t="s">
        <v>14</v>
      </c>
      <c r="R54" s="15" t="s">
        <v>41</v>
      </c>
      <c r="S54" s="16">
        <v>497</v>
      </c>
      <c r="T54" s="17">
        <v>63</v>
      </c>
    </row>
    <row r="55" spans="16:20" x14ac:dyDescent="0.25">
      <c r="P55" s="10" t="s">
        <v>26</v>
      </c>
      <c r="Q55" s="11" t="s">
        <v>14</v>
      </c>
      <c r="R55" s="11" t="s">
        <v>32</v>
      </c>
      <c r="S55" s="12">
        <v>8211</v>
      </c>
      <c r="T55" s="13">
        <v>75</v>
      </c>
    </row>
    <row r="56" spans="16:20" x14ac:dyDescent="0.25">
      <c r="P56" s="14" t="s">
        <v>26</v>
      </c>
      <c r="Q56" s="15" t="s">
        <v>20</v>
      </c>
      <c r="R56" s="15" t="s">
        <v>40</v>
      </c>
      <c r="S56" s="16">
        <v>6580</v>
      </c>
      <c r="T56" s="17">
        <v>183</v>
      </c>
    </row>
    <row r="57" spans="16:20" x14ac:dyDescent="0.25">
      <c r="P57" s="10" t="s">
        <v>13</v>
      </c>
      <c r="Q57" s="11" t="s">
        <v>9</v>
      </c>
      <c r="R57" s="11" t="s">
        <v>31</v>
      </c>
      <c r="S57" s="12">
        <v>4760</v>
      </c>
      <c r="T57" s="13">
        <v>69</v>
      </c>
    </row>
    <row r="58" spans="16:20" x14ac:dyDescent="0.25">
      <c r="P58" s="14" t="s">
        <v>5</v>
      </c>
      <c r="Q58" s="15" t="s">
        <v>14</v>
      </c>
      <c r="R58" s="15" t="s">
        <v>18</v>
      </c>
      <c r="S58" s="16">
        <v>5439</v>
      </c>
      <c r="T58" s="17">
        <v>30</v>
      </c>
    </row>
    <row r="59" spans="16:20" x14ac:dyDescent="0.25">
      <c r="P59" s="10" t="s">
        <v>13</v>
      </c>
      <c r="Q59" s="11" t="s">
        <v>30</v>
      </c>
      <c r="R59" s="11" t="s">
        <v>28</v>
      </c>
      <c r="S59" s="12">
        <v>1463</v>
      </c>
      <c r="T59" s="13">
        <v>39</v>
      </c>
    </row>
    <row r="60" spans="16:20" x14ac:dyDescent="0.25">
      <c r="P60" s="14" t="s">
        <v>27</v>
      </c>
      <c r="Q60" s="15" t="s">
        <v>30</v>
      </c>
      <c r="R60" s="15" t="s">
        <v>10</v>
      </c>
      <c r="S60" s="16">
        <v>7777</v>
      </c>
      <c r="T60" s="17">
        <v>504</v>
      </c>
    </row>
    <row r="61" spans="16:20" x14ac:dyDescent="0.25">
      <c r="P61" s="10" t="s">
        <v>11</v>
      </c>
      <c r="Q61" s="11" t="s">
        <v>6</v>
      </c>
      <c r="R61" s="11" t="s">
        <v>32</v>
      </c>
      <c r="S61" s="12">
        <v>1085</v>
      </c>
      <c r="T61" s="13">
        <v>273</v>
      </c>
    </row>
    <row r="62" spans="16:20" x14ac:dyDescent="0.25">
      <c r="P62" s="14" t="s">
        <v>25</v>
      </c>
      <c r="Q62" s="15" t="s">
        <v>6</v>
      </c>
      <c r="R62" s="15" t="s">
        <v>21</v>
      </c>
      <c r="S62" s="16">
        <v>182</v>
      </c>
      <c r="T62" s="17">
        <v>48</v>
      </c>
    </row>
    <row r="63" spans="16:20" x14ac:dyDescent="0.25">
      <c r="P63" s="10" t="s">
        <v>16</v>
      </c>
      <c r="Q63" s="11" t="s">
        <v>30</v>
      </c>
      <c r="R63" s="11" t="s">
        <v>39</v>
      </c>
      <c r="S63" s="12">
        <v>4242</v>
      </c>
      <c r="T63" s="13">
        <v>207</v>
      </c>
    </row>
    <row r="64" spans="16:20" x14ac:dyDescent="0.25">
      <c r="P64" s="14" t="s">
        <v>16</v>
      </c>
      <c r="Q64" s="15" t="s">
        <v>14</v>
      </c>
      <c r="R64" s="15" t="s">
        <v>10</v>
      </c>
      <c r="S64" s="16">
        <v>6118</v>
      </c>
      <c r="T64" s="17">
        <v>9</v>
      </c>
    </row>
    <row r="65" spans="16:20" x14ac:dyDescent="0.25">
      <c r="P65" s="10" t="s">
        <v>35</v>
      </c>
      <c r="Q65" s="11" t="s">
        <v>14</v>
      </c>
      <c r="R65" s="11" t="s">
        <v>34</v>
      </c>
      <c r="S65" s="12">
        <v>2317</v>
      </c>
      <c r="T65" s="13">
        <v>261</v>
      </c>
    </row>
    <row r="66" spans="16:20" x14ac:dyDescent="0.25">
      <c r="P66" s="14" t="s">
        <v>16</v>
      </c>
      <c r="Q66" s="15" t="s">
        <v>20</v>
      </c>
      <c r="R66" s="15" t="s">
        <v>29</v>
      </c>
      <c r="S66" s="16">
        <v>938</v>
      </c>
      <c r="T66" s="17">
        <v>6</v>
      </c>
    </row>
    <row r="67" spans="16:20" x14ac:dyDescent="0.25">
      <c r="P67" s="10" t="s">
        <v>8</v>
      </c>
      <c r="Q67" s="11" t="s">
        <v>6</v>
      </c>
      <c r="R67" s="11" t="s">
        <v>37</v>
      </c>
      <c r="S67" s="12">
        <v>9709</v>
      </c>
      <c r="T67" s="13">
        <v>30</v>
      </c>
    </row>
    <row r="68" spans="16:20" x14ac:dyDescent="0.25">
      <c r="P68" s="14" t="s">
        <v>23</v>
      </c>
      <c r="Q68" s="15" t="s">
        <v>30</v>
      </c>
      <c r="R68" s="15" t="s">
        <v>33</v>
      </c>
      <c r="S68" s="16">
        <v>2205</v>
      </c>
      <c r="T68" s="17">
        <v>138</v>
      </c>
    </row>
    <row r="69" spans="16:20" x14ac:dyDescent="0.25">
      <c r="P69" s="10" t="s">
        <v>23</v>
      </c>
      <c r="Q69" s="11" t="s">
        <v>6</v>
      </c>
      <c r="R69" s="11" t="s">
        <v>28</v>
      </c>
      <c r="S69" s="12">
        <v>4487</v>
      </c>
      <c r="T69" s="13">
        <v>111</v>
      </c>
    </row>
    <row r="70" spans="16:20" x14ac:dyDescent="0.25">
      <c r="P70" s="14" t="s">
        <v>25</v>
      </c>
      <c r="Q70" s="15" t="s">
        <v>9</v>
      </c>
      <c r="R70" s="15" t="s">
        <v>15</v>
      </c>
      <c r="S70" s="16">
        <v>2415</v>
      </c>
      <c r="T70" s="17">
        <v>15</v>
      </c>
    </row>
    <row r="71" spans="16:20" x14ac:dyDescent="0.25">
      <c r="P71" s="10" t="s">
        <v>5</v>
      </c>
      <c r="Q71" s="11" t="s">
        <v>30</v>
      </c>
      <c r="R71" s="11" t="s">
        <v>36</v>
      </c>
      <c r="S71" s="12">
        <v>4018</v>
      </c>
      <c r="T71" s="13">
        <v>162</v>
      </c>
    </row>
    <row r="72" spans="16:20" x14ac:dyDescent="0.25">
      <c r="P72" s="14" t="s">
        <v>25</v>
      </c>
      <c r="Q72" s="15" t="s">
        <v>30</v>
      </c>
      <c r="R72" s="15" t="s">
        <v>36</v>
      </c>
      <c r="S72" s="16">
        <v>861</v>
      </c>
      <c r="T72" s="17">
        <v>195</v>
      </c>
    </row>
    <row r="73" spans="16:20" x14ac:dyDescent="0.25">
      <c r="P73" s="10" t="s">
        <v>35</v>
      </c>
      <c r="Q73" s="11" t="s">
        <v>20</v>
      </c>
      <c r="R73" s="11" t="s">
        <v>24</v>
      </c>
      <c r="S73" s="12">
        <v>5586</v>
      </c>
      <c r="T73" s="13">
        <v>525</v>
      </c>
    </row>
    <row r="74" spans="16:20" x14ac:dyDescent="0.25">
      <c r="P74" s="14" t="s">
        <v>23</v>
      </c>
      <c r="Q74" s="15" t="s">
        <v>30</v>
      </c>
      <c r="R74" s="15" t="s">
        <v>19</v>
      </c>
      <c r="S74" s="16">
        <v>2226</v>
      </c>
      <c r="T74" s="17">
        <v>48</v>
      </c>
    </row>
    <row r="75" spans="16:20" x14ac:dyDescent="0.25">
      <c r="P75" s="10" t="s">
        <v>11</v>
      </c>
      <c r="Q75" s="11" t="s">
        <v>30</v>
      </c>
      <c r="R75" s="11" t="s">
        <v>40</v>
      </c>
      <c r="S75" s="12">
        <v>14329</v>
      </c>
      <c r="T75" s="13">
        <v>150</v>
      </c>
    </row>
    <row r="76" spans="16:20" x14ac:dyDescent="0.25">
      <c r="P76" s="14" t="s">
        <v>11</v>
      </c>
      <c r="Q76" s="15" t="s">
        <v>30</v>
      </c>
      <c r="R76" s="15" t="s">
        <v>33</v>
      </c>
      <c r="S76" s="16">
        <v>8463</v>
      </c>
      <c r="T76" s="17">
        <v>492</v>
      </c>
    </row>
    <row r="77" spans="16:20" x14ac:dyDescent="0.25">
      <c r="P77" s="10" t="s">
        <v>25</v>
      </c>
      <c r="Q77" s="11" t="s">
        <v>30</v>
      </c>
      <c r="R77" s="11" t="s">
        <v>32</v>
      </c>
      <c r="S77" s="12">
        <v>2891</v>
      </c>
      <c r="T77" s="13">
        <v>102</v>
      </c>
    </row>
    <row r="78" spans="16:20" x14ac:dyDescent="0.25">
      <c r="P78" s="14" t="s">
        <v>27</v>
      </c>
      <c r="Q78" s="15" t="s">
        <v>14</v>
      </c>
      <c r="R78" s="15" t="s">
        <v>34</v>
      </c>
      <c r="S78" s="16">
        <v>3773</v>
      </c>
      <c r="T78" s="17">
        <v>165</v>
      </c>
    </row>
    <row r="79" spans="16:20" x14ac:dyDescent="0.25">
      <c r="P79" s="10" t="s">
        <v>13</v>
      </c>
      <c r="Q79" s="11" t="s">
        <v>14</v>
      </c>
      <c r="R79" s="11" t="s">
        <v>40</v>
      </c>
      <c r="S79" s="12">
        <v>854</v>
      </c>
      <c r="T79" s="13">
        <v>309</v>
      </c>
    </row>
    <row r="80" spans="16:20" x14ac:dyDescent="0.25">
      <c r="P80" s="14" t="s">
        <v>16</v>
      </c>
      <c r="Q80" s="15" t="s">
        <v>14</v>
      </c>
      <c r="R80" s="15" t="s">
        <v>28</v>
      </c>
      <c r="S80" s="16">
        <v>4970</v>
      </c>
      <c r="T80" s="17">
        <v>156</v>
      </c>
    </row>
    <row r="81" spans="16:20" x14ac:dyDescent="0.25">
      <c r="P81" s="10" t="s">
        <v>11</v>
      </c>
      <c r="Q81" s="11" t="s">
        <v>9</v>
      </c>
      <c r="R81" s="11" t="s">
        <v>42</v>
      </c>
      <c r="S81" s="12">
        <v>98</v>
      </c>
      <c r="T81" s="13">
        <v>159</v>
      </c>
    </row>
    <row r="82" spans="16:20" x14ac:dyDescent="0.25">
      <c r="P82" s="14" t="s">
        <v>25</v>
      </c>
      <c r="Q82" s="15" t="s">
        <v>9</v>
      </c>
      <c r="R82" s="15" t="s">
        <v>37</v>
      </c>
      <c r="S82" s="16">
        <v>13391</v>
      </c>
      <c r="T82" s="17">
        <v>201</v>
      </c>
    </row>
    <row r="83" spans="16:20" x14ac:dyDescent="0.25">
      <c r="P83" s="10" t="s">
        <v>8</v>
      </c>
      <c r="Q83" s="11" t="s">
        <v>17</v>
      </c>
      <c r="R83" s="11" t="s">
        <v>21</v>
      </c>
      <c r="S83" s="12">
        <v>8890</v>
      </c>
      <c r="T83" s="13">
        <v>210</v>
      </c>
    </row>
    <row r="84" spans="16:20" x14ac:dyDescent="0.25">
      <c r="P84" s="14" t="s">
        <v>26</v>
      </c>
      <c r="Q84" s="15" t="s">
        <v>20</v>
      </c>
      <c r="R84" s="15" t="s">
        <v>31</v>
      </c>
      <c r="S84" s="16">
        <v>56</v>
      </c>
      <c r="T84" s="17">
        <v>51</v>
      </c>
    </row>
    <row r="85" spans="16:20" x14ac:dyDescent="0.25">
      <c r="P85" s="10" t="s">
        <v>27</v>
      </c>
      <c r="Q85" s="11" t="s">
        <v>14</v>
      </c>
      <c r="R85" s="11" t="s">
        <v>18</v>
      </c>
      <c r="S85" s="12">
        <v>3339</v>
      </c>
      <c r="T85" s="13">
        <v>39</v>
      </c>
    </row>
    <row r="86" spans="16:20" x14ac:dyDescent="0.25">
      <c r="P86" s="14" t="s">
        <v>35</v>
      </c>
      <c r="Q86" s="15" t="s">
        <v>9</v>
      </c>
      <c r="R86" s="15" t="s">
        <v>15</v>
      </c>
      <c r="S86" s="16">
        <v>3808</v>
      </c>
      <c r="T86" s="17">
        <v>279</v>
      </c>
    </row>
    <row r="87" spans="16:20" x14ac:dyDescent="0.25">
      <c r="P87" s="10" t="s">
        <v>35</v>
      </c>
      <c r="Q87" s="11" t="s">
        <v>20</v>
      </c>
      <c r="R87" s="11" t="s">
        <v>31</v>
      </c>
      <c r="S87" s="12">
        <v>63</v>
      </c>
      <c r="T87" s="13">
        <v>123</v>
      </c>
    </row>
    <row r="88" spans="16:20" x14ac:dyDescent="0.25">
      <c r="P88" s="14" t="s">
        <v>26</v>
      </c>
      <c r="Q88" s="15" t="s">
        <v>17</v>
      </c>
      <c r="R88" s="15" t="s">
        <v>39</v>
      </c>
      <c r="S88" s="16">
        <v>7812</v>
      </c>
      <c r="T88" s="17">
        <v>81</v>
      </c>
    </row>
    <row r="89" spans="16:20" x14ac:dyDescent="0.25">
      <c r="P89" s="10" t="s">
        <v>5</v>
      </c>
      <c r="Q89" s="11" t="s">
        <v>6</v>
      </c>
      <c r="R89" s="11" t="s">
        <v>36</v>
      </c>
      <c r="S89" s="12">
        <v>7693</v>
      </c>
      <c r="T89" s="13">
        <v>21</v>
      </c>
    </row>
    <row r="90" spans="16:20" x14ac:dyDescent="0.25">
      <c r="P90" s="14" t="s">
        <v>27</v>
      </c>
      <c r="Q90" s="15" t="s">
        <v>14</v>
      </c>
      <c r="R90" s="15" t="s">
        <v>40</v>
      </c>
      <c r="S90" s="16">
        <v>973</v>
      </c>
      <c r="T90" s="17">
        <v>162</v>
      </c>
    </row>
    <row r="91" spans="16:20" x14ac:dyDescent="0.25">
      <c r="P91" s="10" t="s">
        <v>35</v>
      </c>
      <c r="Q91" s="11" t="s">
        <v>9</v>
      </c>
      <c r="R91" s="11" t="s">
        <v>41</v>
      </c>
      <c r="S91" s="12">
        <v>567</v>
      </c>
      <c r="T91" s="13">
        <v>228</v>
      </c>
    </row>
    <row r="92" spans="16:20" x14ac:dyDescent="0.25">
      <c r="P92" s="14" t="s">
        <v>35</v>
      </c>
      <c r="Q92" s="15" t="s">
        <v>14</v>
      </c>
      <c r="R92" s="15" t="s">
        <v>32</v>
      </c>
      <c r="S92" s="16">
        <v>2471</v>
      </c>
      <c r="T92" s="17">
        <v>342</v>
      </c>
    </row>
    <row r="93" spans="16:20" x14ac:dyDescent="0.25">
      <c r="P93" s="10" t="s">
        <v>25</v>
      </c>
      <c r="Q93" s="11" t="s">
        <v>20</v>
      </c>
      <c r="R93" s="11" t="s">
        <v>31</v>
      </c>
      <c r="S93" s="12">
        <v>7189</v>
      </c>
      <c r="T93" s="13">
        <v>54</v>
      </c>
    </row>
    <row r="94" spans="16:20" x14ac:dyDescent="0.25">
      <c r="P94" s="14" t="s">
        <v>13</v>
      </c>
      <c r="Q94" s="15" t="s">
        <v>9</v>
      </c>
      <c r="R94" s="15" t="s">
        <v>40</v>
      </c>
      <c r="S94" s="16">
        <v>7455</v>
      </c>
      <c r="T94" s="17">
        <v>216</v>
      </c>
    </row>
    <row r="95" spans="16:20" x14ac:dyDescent="0.25">
      <c r="P95" s="10" t="s">
        <v>27</v>
      </c>
      <c r="Q95" s="11" t="s">
        <v>30</v>
      </c>
      <c r="R95" s="11" t="s">
        <v>42</v>
      </c>
      <c r="S95" s="12">
        <v>3108</v>
      </c>
      <c r="T95" s="13">
        <v>54</v>
      </c>
    </row>
    <row r="96" spans="16:20" x14ac:dyDescent="0.25">
      <c r="P96" s="14" t="s">
        <v>16</v>
      </c>
      <c r="Q96" s="15" t="s">
        <v>20</v>
      </c>
      <c r="R96" s="15" t="s">
        <v>18</v>
      </c>
      <c r="S96" s="16">
        <v>469</v>
      </c>
      <c r="T96" s="17">
        <v>75</v>
      </c>
    </row>
    <row r="97" spans="16:20" x14ac:dyDescent="0.25">
      <c r="P97" s="10" t="s">
        <v>11</v>
      </c>
      <c r="Q97" s="11" t="s">
        <v>6</v>
      </c>
      <c r="R97" s="11" t="s">
        <v>34</v>
      </c>
      <c r="S97" s="12">
        <v>2737</v>
      </c>
      <c r="T97" s="13">
        <v>93</v>
      </c>
    </row>
    <row r="98" spans="16:20" x14ac:dyDescent="0.25">
      <c r="P98" s="14" t="s">
        <v>11</v>
      </c>
      <c r="Q98" s="15" t="s">
        <v>6</v>
      </c>
      <c r="R98" s="15" t="s">
        <v>18</v>
      </c>
      <c r="S98" s="16">
        <v>4305</v>
      </c>
      <c r="T98" s="17">
        <v>156</v>
      </c>
    </row>
    <row r="99" spans="16:20" x14ac:dyDescent="0.25">
      <c r="P99" s="10" t="s">
        <v>11</v>
      </c>
      <c r="Q99" s="11" t="s">
        <v>20</v>
      </c>
      <c r="R99" s="11" t="s">
        <v>28</v>
      </c>
      <c r="S99" s="12">
        <v>2408</v>
      </c>
      <c r="T99" s="13">
        <v>9</v>
      </c>
    </row>
    <row r="100" spans="16:20" x14ac:dyDescent="0.25">
      <c r="P100" s="14" t="s">
        <v>27</v>
      </c>
      <c r="Q100" s="15" t="s">
        <v>14</v>
      </c>
      <c r="R100" s="15" t="s">
        <v>36</v>
      </c>
      <c r="S100" s="16">
        <v>1281</v>
      </c>
      <c r="T100" s="17">
        <v>18</v>
      </c>
    </row>
    <row r="101" spans="16:20" x14ac:dyDescent="0.25">
      <c r="P101" s="10" t="s">
        <v>5</v>
      </c>
      <c r="Q101" s="11" t="s">
        <v>9</v>
      </c>
      <c r="R101" s="11" t="s">
        <v>10</v>
      </c>
      <c r="S101" s="12">
        <v>12348</v>
      </c>
      <c r="T101" s="13">
        <v>234</v>
      </c>
    </row>
    <row r="102" spans="16:20" x14ac:dyDescent="0.25">
      <c r="P102" s="14" t="s">
        <v>27</v>
      </c>
      <c r="Q102" s="15" t="s">
        <v>30</v>
      </c>
      <c r="R102" s="15" t="s">
        <v>40</v>
      </c>
      <c r="S102" s="16">
        <v>3689</v>
      </c>
      <c r="T102" s="17">
        <v>312</v>
      </c>
    </row>
    <row r="103" spans="16:20" x14ac:dyDescent="0.25">
      <c r="P103" s="10" t="s">
        <v>23</v>
      </c>
      <c r="Q103" s="11" t="s">
        <v>14</v>
      </c>
      <c r="R103" s="11" t="s">
        <v>36</v>
      </c>
      <c r="S103" s="12">
        <v>2870</v>
      </c>
      <c r="T103" s="13">
        <v>300</v>
      </c>
    </row>
    <row r="104" spans="16:20" x14ac:dyDescent="0.25">
      <c r="P104" s="14" t="s">
        <v>26</v>
      </c>
      <c r="Q104" s="15" t="s">
        <v>14</v>
      </c>
      <c r="R104" s="15" t="s">
        <v>39</v>
      </c>
      <c r="S104" s="16">
        <v>798</v>
      </c>
      <c r="T104" s="17">
        <v>519</v>
      </c>
    </row>
    <row r="105" spans="16:20" x14ac:dyDescent="0.25">
      <c r="P105" s="10" t="s">
        <v>13</v>
      </c>
      <c r="Q105" s="11" t="s">
        <v>6</v>
      </c>
      <c r="R105" s="11" t="s">
        <v>41</v>
      </c>
      <c r="S105" s="12">
        <v>2933</v>
      </c>
      <c r="T105" s="13">
        <v>9</v>
      </c>
    </row>
    <row r="106" spans="16:20" x14ac:dyDescent="0.25">
      <c r="P106" s="14" t="s">
        <v>25</v>
      </c>
      <c r="Q106" s="15" t="s">
        <v>9</v>
      </c>
      <c r="R106" s="15" t="s">
        <v>12</v>
      </c>
      <c r="S106" s="16">
        <v>2744</v>
      </c>
      <c r="T106" s="17">
        <v>9</v>
      </c>
    </row>
    <row r="107" spans="16:20" x14ac:dyDescent="0.25">
      <c r="P107" s="10" t="s">
        <v>5</v>
      </c>
      <c r="Q107" s="11" t="s">
        <v>14</v>
      </c>
      <c r="R107" s="11" t="s">
        <v>19</v>
      </c>
      <c r="S107" s="12">
        <v>9772</v>
      </c>
      <c r="T107" s="13">
        <v>90</v>
      </c>
    </row>
    <row r="108" spans="16:20" x14ac:dyDescent="0.25">
      <c r="P108" s="14" t="s">
        <v>23</v>
      </c>
      <c r="Q108" s="15" t="s">
        <v>30</v>
      </c>
      <c r="R108" s="15" t="s">
        <v>18</v>
      </c>
      <c r="S108" s="16">
        <v>1568</v>
      </c>
      <c r="T108" s="17">
        <v>96</v>
      </c>
    </row>
    <row r="109" spans="16:20" x14ac:dyDescent="0.25">
      <c r="P109" s="10" t="s">
        <v>26</v>
      </c>
      <c r="Q109" s="11" t="s">
        <v>14</v>
      </c>
      <c r="R109" s="11" t="s">
        <v>29</v>
      </c>
      <c r="S109" s="12">
        <v>11417</v>
      </c>
      <c r="T109" s="13">
        <v>21</v>
      </c>
    </row>
    <row r="110" spans="16:20" x14ac:dyDescent="0.25">
      <c r="P110" s="14" t="s">
        <v>5</v>
      </c>
      <c r="Q110" s="15" t="s">
        <v>30</v>
      </c>
      <c r="R110" s="15" t="s">
        <v>42</v>
      </c>
      <c r="S110" s="16">
        <v>6748</v>
      </c>
      <c r="T110" s="17">
        <v>48</v>
      </c>
    </row>
    <row r="111" spans="16:20" x14ac:dyDescent="0.25">
      <c r="P111" s="10" t="s">
        <v>35</v>
      </c>
      <c r="Q111" s="11" t="s">
        <v>14</v>
      </c>
      <c r="R111" s="11" t="s">
        <v>39</v>
      </c>
      <c r="S111" s="12">
        <v>1407</v>
      </c>
      <c r="T111" s="13">
        <v>72</v>
      </c>
    </row>
    <row r="112" spans="16:20" x14ac:dyDescent="0.25">
      <c r="P112" s="14" t="s">
        <v>8</v>
      </c>
      <c r="Q112" s="15" t="s">
        <v>9</v>
      </c>
      <c r="R112" s="15" t="s">
        <v>32</v>
      </c>
      <c r="S112" s="16">
        <v>2023</v>
      </c>
      <c r="T112" s="17">
        <v>168</v>
      </c>
    </row>
    <row r="113" spans="16:20" x14ac:dyDescent="0.25">
      <c r="P113" s="10" t="s">
        <v>25</v>
      </c>
      <c r="Q113" s="11" t="s">
        <v>17</v>
      </c>
      <c r="R113" s="11" t="s">
        <v>42</v>
      </c>
      <c r="S113" s="12">
        <v>5236</v>
      </c>
      <c r="T113" s="13">
        <v>51</v>
      </c>
    </row>
    <row r="114" spans="16:20" x14ac:dyDescent="0.25">
      <c r="P114" s="14" t="s">
        <v>13</v>
      </c>
      <c r="Q114" s="15" t="s">
        <v>14</v>
      </c>
      <c r="R114" s="15" t="s">
        <v>36</v>
      </c>
      <c r="S114" s="16">
        <v>1925</v>
      </c>
      <c r="T114" s="17">
        <v>192</v>
      </c>
    </row>
    <row r="115" spans="16:20" x14ac:dyDescent="0.25">
      <c r="P115" s="10" t="s">
        <v>23</v>
      </c>
      <c r="Q115" s="11" t="s">
        <v>6</v>
      </c>
      <c r="R115" s="11" t="s">
        <v>24</v>
      </c>
      <c r="S115" s="12">
        <v>6608</v>
      </c>
      <c r="T115" s="13">
        <v>225</v>
      </c>
    </row>
    <row r="116" spans="16:20" x14ac:dyDescent="0.25">
      <c r="P116" s="14" t="s">
        <v>16</v>
      </c>
      <c r="Q116" s="15" t="s">
        <v>30</v>
      </c>
      <c r="R116" s="15" t="s">
        <v>42</v>
      </c>
      <c r="S116" s="16">
        <v>8008</v>
      </c>
      <c r="T116" s="17">
        <v>456</v>
      </c>
    </row>
    <row r="117" spans="16:20" x14ac:dyDescent="0.25">
      <c r="P117" s="10" t="s">
        <v>35</v>
      </c>
      <c r="Q117" s="11" t="s">
        <v>30</v>
      </c>
      <c r="R117" s="11" t="s">
        <v>18</v>
      </c>
      <c r="S117" s="12">
        <v>1428</v>
      </c>
      <c r="T117" s="13">
        <v>93</v>
      </c>
    </row>
    <row r="118" spans="16:20" x14ac:dyDescent="0.25">
      <c r="P118" s="14" t="s">
        <v>16</v>
      </c>
      <c r="Q118" s="15" t="s">
        <v>30</v>
      </c>
      <c r="R118" s="15" t="s">
        <v>12</v>
      </c>
      <c r="S118" s="16">
        <v>525</v>
      </c>
      <c r="T118" s="17">
        <v>48</v>
      </c>
    </row>
    <row r="119" spans="16:20" x14ac:dyDescent="0.25">
      <c r="P119" s="10" t="s">
        <v>16</v>
      </c>
      <c r="Q119" s="11" t="s">
        <v>6</v>
      </c>
      <c r="R119" s="11" t="s">
        <v>15</v>
      </c>
      <c r="S119" s="12">
        <v>1505</v>
      </c>
      <c r="T119" s="13">
        <v>102</v>
      </c>
    </row>
    <row r="120" spans="16:20" x14ac:dyDescent="0.25">
      <c r="P120" s="14" t="s">
        <v>23</v>
      </c>
      <c r="Q120" s="15" t="s">
        <v>9</v>
      </c>
      <c r="R120" s="15" t="s">
        <v>7</v>
      </c>
      <c r="S120" s="16">
        <v>6755</v>
      </c>
      <c r="T120" s="17">
        <v>252</v>
      </c>
    </row>
    <row r="121" spans="16:20" x14ac:dyDescent="0.25">
      <c r="P121" s="10" t="s">
        <v>26</v>
      </c>
      <c r="Q121" s="11" t="s">
        <v>6</v>
      </c>
      <c r="R121" s="11" t="s">
        <v>15</v>
      </c>
      <c r="S121" s="12">
        <v>11571</v>
      </c>
      <c r="T121" s="13">
        <v>138</v>
      </c>
    </row>
    <row r="122" spans="16:20" x14ac:dyDescent="0.25">
      <c r="P122" s="14" t="s">
        <v>5</v>
      </c>
      <c r="Q122" s="15" t="s">
        <v>20</v>
      </c>
      <c r="R122" s="15" t="s">
        <v>18</v>
      </c>
      <c r="S122" s="16">
        <v>2541</v>
      </c>
      <c r="T122" s="17">
        <v>90</v>
      </c>
    </row>
    <row r="123" spans="16:20" x14ac:dyDescent="0.25">
      <c r="P123" s="10" t="s">
        <v>13</v>
      </c>
      <c r="Q123" s="11" t="s">
        <v>6</v>
      </c>
      <c r="R123" s="11" t="s">
        <v>7</v>
      </c>
      <c r="S123" s="12">
        <v>1526</v>
      </c>
      <c r="T123" s="13">
        <v>240</v>
      </c>
    </row>
    <row r="124" spans="16:20" x14ac:dyDescent="0.25">
      <c r="P124" s="14" t="s">
        <v>5</v>
      </c>
      <c r="Q124" s="15" t="s">
        <v>20</v>
      </c>
      <c r="R124" s="15" t="s">
        <v>12</v>
      </c>
      <c r="S124" s="16">
        <v>6125</v>
      </c>
      <c r="T124" s="17">
        <v>102</v>
      </c>
    </row>
    <row r="125" spans="16:20" x14ac:dyDescent="0.25">
      <c r="P125" s="10" t="s">
        <v>13</v>
      </c>
      <c r="Q125" s="11" t="s">
        <v>9</v>
      </c>
      <c r="R125" s="11" t="s">
        <v>39</v>
      </c>
      <c r="S125" s="12">
        <v>847</v>
      </c>
      <c r="T125" s="13">
        <v>129</v>
      </c>
    </row>
    <row r="126" spans="16:20" x14ac:dyDescent="0.25">
      <c r="P126" s="14" t="s">
        <v>8</v>
      </c>
      <c r="Q126" s="15" t="s">
        <v>9</v>
      </c>
      <c r="R126" s="15" t="s">
        <v>39</v>
      </c>
      <c r="S126" s="16">
        <v>4753</v>
      </c>
      <c r="T126" s="17">
        <v>300</v>
      </c>
    </row>
    <row r="127" spans="16:20" x14ac:dyDescent="0.25">
      <c r="P127" s="10" t="s">
        <v>16</v>
      </c>
      <c r="Q127" s="11" t="s">
        <v>20</v>
      </c>
      <c r="R127" s="11" t="s">
        <v>19</v>
      </c>
      <c r="S127" s="12">
        <v>959</v>
      </c>
      <c r="T127" s="13">
        <v>135</v>
      </c>
    </row>
    <row r="128" spans="16:20" x14ac:dyDescent="0.25">
      <c r="P128" s="14" t="s">
        <v>23</v>
      </c>
      <c r="Q128" s="15" t="s">
        <v>9</v>
      </c>
      <c r="R128" s="15" t="s">
        <v>38</v>
      </c>
      <c r="S128" s="16">
        <v>2793</v>
      </c>
      <c r="T128" s="17">
        <v>114</v>
      </c>
    </row>
    <row r="129" spans="16:20" x14ac:dyDescent="0.25">
      <c r="P129" s="10" t="s">
        <v>23</v>
      </c>
      <c r="Q129" s="11" t="s">
        <v>9</v>
      </c>
      <c r="R129" s="11" t="s">
        <v>24</v>
      </c>
      <c r="S129" s="12">
        <v>4606</v>
      </c>
      <c r="T129" s="13">
        <v>63</v>
      </c>
    </row>
    <row r="130" spans="16:20" x14ac:dyDescent="0.25">
      <c r="P130" s="14" t="s">
        <v>23</v>
      </c>
      <c r="Q130" s="15" t="s">
        <v>14</v>
      </c>
      <c r="R130" s="15" t="s">
        <v>32</v>
      </c>
      <c r="S130" s="16">
        <v>5551</v>
      </c>
      <c r="T130" s="17">
        <v>252</v>
      </c>
    </row>
    <row r="131" spans="16:20" x14ac:dyDescent="0.25">
      <c r="P131" s="10" t="s">
        <v>35</v>
      </c>
      <c r="Q131" s="11" t="s">
        <v>14</v>
      </c>
      <c r="R131" s="11" t="s">
        <v>10</v>
      </c>
      <c r="S131" s="12">
        <v>6657</v>
      </c>
      <c r="T131" s="13">
        <v>303</v>
      </c>
    </row>
    <row r="132" spans="16:20" x14ac:dyDescent="0.25">
      <c r="P132" s="14" t="s">
        <v>23</v>
      </c>
      <c r="Q132" s="15" t="s">
        <v>17</v>
      </c>
      <c r="R132" s="15" t="s">
        <v>28</v>
      </c>
      <c r="S132" s="16">
        <v>4438</v>
      </c>
      <c r="T132" s="17">
        <v>246</v>
      </c>
    </row>
    <row r="133" spans="16:20" x14ac:dyDescent="0.25">
      <c r="P133" s="10" t="s">
        <v>8</v>
      </c>
      <c r="Q133" s="11" t="s">
        <v>20</v>
      </c>
      <c r="R133" s="11" t="s">
        <v>22</v>
      </c>
      <c r="S133" s="12">
        <v>168</v>
      </c>
      <c r="T133" s="13">
        <v>84</v>
      </c>
    </row>
    <row r="134" spans="16:20" x14ac:dyDescent="0.25">
      <c r="P134" s="14" t="s">
        <v>23</v>
      </c>
      <c r="Q134" s="15" t="s">
        <v>30</v>
      </c>
      <c r="R134" s="15" t="s">
        <v>28</v>
      </c>
      <c r="S134" s="16">
        <v>7777</v>
      </c>
      <c r="T134" s="17">
        <v>39</v>
      </c>
    </row>
    <row r="135" spans="16:20" x14ac:dyDescent="0.25">
      <c r="P135" s="10" t="s">
        <v>25</v>
      </c>
      <c r="Q135" s="11" t="s">
        <v>14</v>
      </c>
      <c r="R135" s="11" t="s">
        <v>28</v>
      </c>
      <c r="S135" s="12">
        <v>3339</v>
      </c>
      <c r="T135" s="13">
        <v>348</v>
      </c>
    </row>
    <row r="136" spans="16:20" x14ac:dyDescent="0.25">
      <c r="P136" s="14" t="s">
        <v>23</v>
      </c>
      <c r="Q136" s="15" t="s">
        <v>6</v>
      </c>
      <c r="R136" s="15" t="s">
        <v>19</v>
      </c>
      <c r="S136" s="16">
        <v>6391</v>
      </c>
      <c r="T136" s="17">
        <v>48</v>
      </c>
    </row>
    <row r="137" spans="16:20" x14ac:dyDescent="0.25">
      <c r="P137" s="10" t="s">
        <v>25</v>
      </c>
      <c r="Q137" s="11" t="s">
        <v>6</v>
      </c>
      <c r="R137" s="11" t="s">
        <v>22</v>
      </c>
      <c r="S137" s="12">
        <v>518</v>
      </c>
      <c r="T137" s="13">
        <v>75</v>
      </c>
    </row>
    <row r="138" spans="16:20" x14ac:dyDescent="0.25">
      <c r="P138" s="14" t="s">
        <v>23</v>
      </c>
      <c r="Q138" s="15" t="s">
        <v>20</v>
      </c>
      <c r="R138" s="15" t="s">
        <v>40</v>
      </c>
      <c r="S138" s="16">
        <v>5677</v>
      </c>
      <c r="T138" s="17">
        <v>258</v>
      </c>
    </row>
    <row r="139" spans="16:20" x14ac:dyDescent="0.25">
      <c r="P139" s="10" t="s">
        <v>16</v>
      </c>
      <c r="Q139" s="11" t="s">
        <v>17</v>
      </c>
      <c r="R139" s="11" t="s">
        <v>28</v>
      </c>
      <c r="S139" s="12">
        <v>6048</v>
      </c>
      <c r="T139" s="13">
        <v>27</v>
      </c>
    </row>
    <row r="140" spans="16:20" x14ac:dyDescent="0.25">
      <c r="P140" s="14" t="s">
        <v>8</v>
      </c>
      <c r="Q140" s="15" t="s">
        <v>20</v>
      </c>
      <c r="R140" s="15" t="s">
        <v>10</v>
      </c>
      <c r="S140" s="16">
        <v>3752</v>
      </c>
      <c r="T140" s="17">
        <v>213</v>
      </c>
    </row>
    <row r="141" spans="16:20" x14ac:dyDescent="0.25">
      <c r="P141" s="10" t="s">
        <v>25</v>
      </c>
      <c r="Q141" s="11" t="s">
        <v>9</v>
      </c>
      <c r="R141" s="11" t="s">
        <v>32</v>
      </c>
      <c r="S141" s="12">
        <v>4480</v>
      </c>
      <c r="T141" s="13">
        <v>357</v>
      </c>
    </row>
    <row r="142" spans="16:20" x14ac:dyDescent="0.25">
      <c r="P142" s="14" t="s">
        <v>11</v>
      </c>
      <c r="Q142" s="15" t="s">
        <v>6</v>
      </c>
      <c r="R142" s="15" t="s">
        <v>12</v>
      </c>
      <c r="S142" s="16">
        <v>259</v>
      </c>
      <c r="T142" s="17">
        <v>207</v>
      </c>
    </row>
    <row r="143" spans="16:20" x14ac:dyDescent="0.25">
      <c r="P143" s="10" t="s">
        <v>8</v>
      </c>
      <c r="Q143" s="11" t="s">
        <v>6</v>
      </c>
      <c r="R143" s="11" t="s">
        <v>7</v>
      </c>
      <c r="S143" s="12">
        <v>42</v>
      </c>
      <c r="T143" s="13">
        <v>150</v>
      </c>
    </row>
    <row r="144" spans="16:20" x14ac:dyDescent="0.25">
      <c r="P144" s="14" t="s">
        <v>13</v>
      </c>
      <c r="Q144" s="15" t="s">
        <v>14</v>
      </c>
      <c r="R144" s="15" t="s">
        <v>42</v>
      </c>
      <c r="S144" s="16">
        <v>98</v>
      </c>
      <c r="T144" s="17">
        <v>204</v>
      </c>
    </row>
    <row r="145" spans="16:20" x14ac:dyDescent="0.25">
      <c r="P145" s="10" t="s">
        <v>23</v>
      </c>
      <c r="Q145" s="11" t="s">
        <v>9</v>
      </c>
      <c r="R145" s="11" t="s">
        <v>39</v>
      </c>
      <c r="S145" s="12">
        <v>2478</v>
      </c>
      <c r="T145" s="13">
        <v>21</v>
      </c>
    </row>
    <row r="146" spans="16:20" x14ac:dyDescent="0.25">
      <c r="P146" s="14" t="s">
        <v>13</v>
      </c>
      <c r="Q146" s="15" t="s">
        <v>30</v>
      </c>
      <c r="R146" s="15" t="s">
        <v>19</v>
      </c>
      <c r="S146" s="16">
        <v>7847</v>
      </c>
      <c r="T146" s="17">
        <v>174</v>
      </c>
    </row>
    <row r="147" spans="16:20" x14ac:dyDescent="0.25">
      <c r="P147" s="10" t="s">
        <v>26</v>
      </c>
      <c r="Q147" s="11" t="s">
        <v>6</v>
      </c>
      <c r="R147" s="11" t="s">
        <v>28</v>
      </c>
      <c r="S147" s="12">
        <v>9926</v>
      </c>
      <c r="T147" s="13">
        <v>201</v>
      </c>
    </row>
    <row r="148" spans="16:20" x14ac:dyDescent="0.25">
      <c r="P148" s="14" t="s">
        <v>8</v>
      </c>
      <c r="Q148" s="15" t="s">
        <v>20</v>
      </c>
      <c r="R148" s="15" t="s">
        <v>31</v>
      </c>
      <c r="S148" s="16">
        <v>819</v>
      </c>
      <c r="T148" s="17">
        <v>510</v>
      </c>
    </row>
    <row r="149" spans="16:20" x14ac:dyDescent="0.25">
      <c r="P149" s="10" t="s">
        <v>16</v>
      </c>
      <c r="Q149" s="11" t="s">
        <v>17</v>
      </c>
      <c r="R149" s="11" t="s">
        <v>32</v>
      </c>
      <c r="S149" s="12">
        <v>3052</v>
      </c>
      <c r="T149" s="13">
        <v>378</v>
      </c>
    </row>
    <row r="150" spans="16:20" x14ac:dyDescent="0.25">
      <c r="P150" s="14" t="s">
        <v>11</v>
      </c>
      <c r="Q150" s="15" t="s">
        <v>30</v>
      </c>
      <c r="R150" s="15" t="s">
        <v>41</v>
      </c>
      <c r="S150" s="16">
        <v>6832</v>
      </c>
      <c r="T150" s="17">
        <v>27</v>
      </c>
    </row>
    <row r="151" spans="16:20" x14ac:dyDescent="0.25">
      <c r="P151" s="10" t="s">
        <v>26</v>
      </c>
      <c r="Q151" s="11" t="s">
        <v>17</v>
      </c>
      <c r="R151" s="11" t="s">
        <v>29</v>
      </c>
      <c r="S151" s="12">
        <v>2016</v>
      </c>
      <c r="T151" s="13">
        <v>117</v>
      </c>
    </row>
    <row r="152" spans="16:20" x14ac:dyDescent="0.25">
      <c r="P152" s="14" t="s">
        <v>16</v>
      </c>
      <c r="Q152" s="15" t="s">
        <v>20</v>
      </c>
      <c r="R152" s="15" t="s">
        <v>41</v>
      </c>
      <c r="S152" s="16">
        <v>7322</v>
      </c>
      <c r="T152" s="17">
        <v>36</v>
      </c>
    </row>
    <row r="153" spans="16:20" x14ac:dyDescent="0.25">
      <c r="P153" s="10" t="s">
        <v>8</v>
      </c>
      <c r="Q153" s="11" t="s">
        <v>9</v>
      </c>
      <c r="R153" s="11" t="s">
        <v>19</v>
      </c>
      <c r="S153" s="12">
        <v>357</v>
      </c>
      <c r="T153" s="13">
        <v>126</v>
      </c>
    </row>
    <row r="154" spans="16:20" x14ac:dyDescent="0.25">
      <c r="P154" s="14" t="s">
        <v>11</v>
      </c>
      <c r="Q154" s="15" t="s">
        <v>17</v>
      </c>
      <c r="R154" s="15" t="s">
        <v>18</v>
      </c>
      <c r="S154" s="16">
        <v>3192</v>
      </c>
      <c r="T154" s="17">
        <v>72</v>
      </c>
    </row>
    <row r="155" spans="16:20" x14ac:dyDescent="0.25">
      <c r="P155" s="10" t="s">
        <v>23</v>
      </c>
      <c r="Q155" s="11" t="s">
        <v>14</v>
      </c>
      <c r="R155" s="11" t="s">
        <v>22</v>
      </c>
      <c r="S155" s="12">
        <v>8435</v>
      </c>
      <c r="T155" s="13">
        <v>42</v>
      </c>
    </row>
    <row r="156" spans="16:20" x14ac:dyDescent="0.25">
      <c r="P156" s="14" t="s">
        <v>5</v>
      </c>
      <c r="Q156" s="15" t="s">
        <v>17</v>
      </c>
      <c r="R156" s="15" t="s">
        <v>32</v>
      </c>
      <c r="S156" s="16">
        <v>0</v>
      </c>
      <c r="T156" s="17">
        <v>135</v>
      </c>
    </row>
    <row r="157" spans="16:20" x14ac:dyDescent="0.25">
      <c r="P157" s="10" t="s">
        <v>23</v>
      </c>
      <c r="Q157" s="11" t="s">
        <v>30</v>
      </c>
      <c r="R157" s="11" t="s">
        <v>38</v>
      </c>
      <c r="S157" s="12">
        <v>8862</v>
      </c>
      <c r="T157" s="13">
        <v>189</v>
      </c>
    </row>
    <row r="158" spans="16:20" x14ac:dyDescent="0.25">
      <c r="P158" s="14" t="s">
        <v>16</v>
      </c>
      <c r="Q158" s="15" t="s">
        <v>6</v>
      </c>
      <c r="R158" s="15" t="s">
        <v>40</v>
      </c>
      <c r="S158" s="16">
        <v>3556</v>
      </c>
      <c r="T158" s="17">
        <v>459</v>
      </c>
    </row>
    <row r="159" spans="16:20" x14ac:dyDescent="0.25">
      <c r="P159" s="10" t="s">
        <v>25</v>
      </c>
      <c r="Q159" s="11" t="s">
        <v>30</v>
      </c>
      <c r="R159" s="11" t="s">
        <v>37</v>
      </c>
      <c r="S159" s="12">
        <v>7280</v>
      </c>
      <c r="T159" s="13">
        <v>201</v>
      </c>
    </row>
    <row r="160" spans="16:20" x14ac:dyDescent="0.25">
      <c r="P160" s="14" t="s">
        <v>16</v>
      </c>
      <c r="Q160" s="15" t="s">
        <v>30</v>
      </c>
      <c r="R160" s="15" t="s">
        <v>7</v>
      </c>
      <c r="S160" s="16">
        <v>3402</v>
      </c>
      <c r="T160" s="17">
        <v>366</v>
      </c>
    </row>
    <row r="161" spans="16:20" x14ac:dyDescent="0.25">
      <c r="P161" s="10" t="s">
        <v>27</v>
      </c>
      <c r="Q161" s="11" t="s">
        <v>6</v>
      </c>
      <c r="R161" s="11" t="s">
        <v>32</v>
      </c>
      <c r="S161" s="12">
        <v>4592</v>
      </c>
      <c r="T161" s="13">
        <v>324</v>
      </c>
    </row>
    <row r="162" spans="16:20" x14ac:dyDescent="0.25">
      <c r="P162" s="14" t="s">
        <v>11</v>
      </c>
      <c r="Q162" s="15" t="s">
        <v>9</v>
      </c>
      <c r="R162" s="15" t="s">
        <v>37</v>
      </c>
      <c r="S162" s="16">
        <v>7833</v>
      </c>
      <c r="T162" s="17">
        <v>243</v>
      </c>
    </row>
    <row r="163" spans="16:20" x14ac:dyDescent="0.25">
      <c r="P163" s="10" t="s">
        <v>26</v>
      </c>
      <c r="Q163" s="11" t="s">
        <v>17</v>
      </c>
      <c r="R163" s="11" t="s">
        <v>41</v>
      </c>
      <c r="S163" s="12">
        <v>7651</v>
      </c>
      <c r="T163" s="13">
        <v>213</v>
      </c>
    </row>
    <row r="164" spans="16:20" x14ac:dyDescent="0.25">
      <c r="P164" s="14" t="s">
        <v>5</v>
      </c>
      <c r="Q164" s="15" t="s">
        <v>9</v>
      </c>
      <c r="R164" s="15" t="s">
        <v>7</v>
      </c>
      <c r="S164" s="16">
        <v>2275</v>
      </c>
      <c r="T164" s="17">
        <v>447</v>
      </c>
    </row>
    <row r="165" spans="16:20" x14ac:dyDescent="0.25">
      <c r="P165" s="10" t="s">
        <v>5</v>
      </c>
      <c r="Q165" s="11" t="s">
        <v>20</v>
      </c>
      <c r="R165" s="11" t="s">
        <v>31</v>
      </c>
      <c r="S165" s="12">
        <v>5670</v>
      </c>
      <c r="T165" s="13">
        <v>297</v>
      </c>
    </row>
    <row r="166" spans="16:20" x14ac:dyDescent="0.25">
      <c r="P166" s="14" t="s">
        <v>23</v>
      </c>
      <c r="Q166" s="15" t="s">
        <v>9</v>
      </c>
      <c r="R166" s="15" t="s">
        <v>29</v>
      </c>
      <c r="S166" s="16">
        <v>2135</v>
      </c>
      <c r="T166" s="17">
        <v>27</v>
      </c>
    </row>
    <row r="167" spans="16:20" x14ac:dyDescent="0.25">
      <c r="P167" s="10" t="s">
        <v>5</v>
      </c>
      <c r="Q167" s="11" t="s">
        <v>30</v>
      </c>
      <c r="R167" s="11" t="s">
        <v>34</v>
      </c>
      <c r="S167" s="12">
        <v>2779</v>
      </c>
      <c r="T167" s="13">
        <v>75</v>
      </c>
    </row>
    <row r="168" spans="16:20" x14ac:dyDescent="0.25">
      <c r="P168" s="14" t="s">
        <v>35</v>
      </c>
      <c r="Q168" s="15" t="s">
        <v>17</v>
      </c>
      <c r="R168" s="15" t="s">
        <v>19</v>
      </c>
      <c r="S168" s="16">
        <v>12950</v>
      </c>
      <c r="T168" s="17">
        <v>30</v>
      </c>
    </row>
    <row r="169" spans="16:20" x14ac:dyDescent="0.25">
      <c r="P169" s="10" t="s">
        <v>23</v>
      </c>
      <c r="Q169" s="11" t="s">
        <v>14</v>
      </c>
      <c r="R169" s="11" t="s">
        <v>15</v>
      </c>
      <c r="S169" s="12">
        <v>2646</v>
      </c>
      <c r="T169" s="13">
        <v>177</v>
      </c>
    </row>
    <row r="170" spans="16:20" x14ac:dyDescent="0.25">
      <c r="P170" s="14" t="s">
        <v>5</v>
      </c>
      <c r="Q170" s="15" t="s">
        <v>30</v>
      </c>
      <c r="R170" s="15" t="s">
        <v>19</v>
      </c>
      <c r="S170" s="16">
        <v>3794</v>
      </c>
      <c r="T170" s="17">
        <v>159</v>
      </c>
    </row>
    <row r="171" spans="16:20" x14ac:dyDescent="0.25">
      <c r="P171" s="10" t="s">
        <v>27</v>
      </c>
      <c r="Q171" s="11" t="s">
        <v>9</v>
      </c>
      <c r="R171" s="11" t="s">
        <v>19</v>
      </c>
      <c r="S171" s="12">
        <v>819</v>
      </c>
      <c r="T171" s="13">
        <v>306</v>
      </c>
    </row>
    <row r="172" spans="16:20" x14ac:dyDescent="0.25">
      <c r="P172" s="14" t="s">
        <v>27</v>
      </c>
      <c r="Q172" s="15" t="s">
        <v>30</v>
      </c>
      <c r="R172" s="15" t="s">
        <v>33</v>
      </c>
      <c r="S172" s="16">
        <v>2583</v>
      </c>
      <c r="T172" s="17">
        <v>18</v>
      </c>
    </row>
    <row r="173" spans="16:20" x14ac:dyDescent="0.25">
      <c r="P173" s="10" t="s">
        <v>23</v>
      </c>
      <c r="Q173" s="11" t="s">
        <v>9</v>
      </c>
      <c r="R173" s="11" t="s">
        <v>36</v>
      </c>
      <c r="S173" s="12">
        <v>4585</v>
      </c>
      <c r="T173" s="13">
        <v>240</v>
      </c>
    </row>
    <row r="174" spans="16:20" x14ac:dyDescent="0.25">
      <c r="P174" s="14" t="s">
        <v>25</v>
      </c>
      <c r="Q174" s="15" t="s">
        <v>30</v>
      </c>
      <c r="R174" s="15" t="s">
        <v>19</v>
      </c>
      <c r="S174" s="16">
        <v>1652</v>
      </c>
      <c r="T174" s="17">
        <v>93</v>
      </c>
    </row>
    <row r="175" spans="16:20" x14ac:dyDescent="0.25">
      <c r="P175" s="10" t="s">
        <v>35</v>
      </c>
      <c r="Q175" s="11" t="s">
        <v>30</v>
      </c>
      <c r="R175" s="11" t="s">
        <v>42</v>
      </c>
      <c r="S175" s="12">
        <v>4991</v>
      </c>
      <c r="T175" s="13">
        <v>9</v>
      </c>
    </row>
    <row r="176" spans="16:20" x14ac:dyDescent="0.25">
      <c r="P176" s="14" t="s">
        <v>8</v>
      </c>
      <c r="Q176" s="15" t="s">
        <v>30</v>
      </c>
      <c r="R176" s="15" t="s">
        <v>29</v>
      </c>
      <c r="S176" s="16">
        <v>2009</v>
      </c>
      <c r="T176" s="17">
        <v>219</v>
      </c>
    </row>
    <row r="177" spans="16:20" x14ac:dyDescent="0.25">
      <c r="P177" s="10" t="s">
        <v>26</v>
      </c>
      <c r="Q177" s="11" t="s">
        <v>17</v>
      </c>
      <c r="R177" s="11" t="s">
        <v>22</v>
      </c>
      <c r="S177" s="12">
        <v>1568</v>
      </c>
      <c r="T177" s="13">
        <v>141</v>
      </c>
    </row>
    <row r="178" spans="16:20" x14ac:dyDescent="0.25">
      <c r="P178" s="14" t="s">
        <v>13</v>
      </c>
      <c r="Q178" s="15" t="s">
        <v>6</v>
      </c>
      <c r="R178" s="15" t="s">
        <v>33</v>
      </c>
      <c r="S178" s="16">
        <v>3388</v>
      </c>
      <c r="T178" s="17">
        <v>123</v>
      </c>
    </row>
    <row r="179" spans="16:20" x14ac:dyDescent="0.25">
      <c r="P179" s="10" t="s">
        <v>5</v>
      </c>
      <c r="Q179" s="11" t="s">
        <v>20</v>
      </c>
      <c r="R179" s="11" t="s">
        <v>38</v>
      </c>
      <c r="S179" s="12">
        <v>623</v>
      </c>
      <c r="T179" s="13">
        <v>51</v>
      </c>
    </row>
    <row r="180" spans="16:20" x14ac:dyDescent="0.25">
      <c r="P180" s="14" t="s">
        <v>16</v>
      </c>
      <c r="Q180" s="15" t="s">
        <v>14</v>
      </c>
      <c r="R180" s="15" t="s">
        <v>12</v>
      </c>
      <c r="S180" s="16">
        <v>10073</v>
      </c>
      <c r="T180" s="17">
        <v>120</v>
      </c>
    </row>
    <row r="181" spans="16:20" x14ac:dyDescent="0.25">
      <c r="P181" s="10" t="s">
        <v>8</v>
      </c>
      <c r="Q181" s="11" t="s">
        <v>17</v>
      </c>
      <c r="R181" s="11" t="s">
        <v>42</v>
      </c>
      <c r="S181" s="12">
        <v>1561</v>
      </c>
      <c r="T181" s="13">
        <v>27</v>
      </c>
    </row>
    <row r="182" spans="16:20" x14ac:dyDescent="0.25">
      <c r="P182" s="14" t="s">
        <v>11</v>
      </c>
      <c r="Q182" s="15" t="s">
        <v>14</v>
      </c>
      <c r="R182" s="15" t="s">
        <v>39</v>
      </c>
      <c r="S182" s="16">
        <v>11522</v>
      </c>
      <c r="T182" s="17">
        <v>204</v>
      </c>
    </row>
    <row r="183" spans="16:20" x14ac:dyDescent="0.25">
      <c r="P183" s="10" t="s">
        <v>16</v>
      </c>
      <c r="Q183" s="11" t="s">
        <v>20</v>
      </c>
      <c r="R183" s="11" t="s">
        <v>31</v>
      </c>
      <c r="S183" s="12">
        <v>2317</v>
      </c>
      <c r="T183" s="13">
        <v>123</v>
      </c>
    </row>
    <row r="184" spans="16:20" x14ac:dyDescent="0.25">
      <c r="P184" s="14" t="s">
        <v>35</v>
      </c>
      <c r="Q184" s="15" t="s">
        <v>6</v>
      </c>
      <c r="R184" s="15" t="s">
        <v>40</v>
      </c>
      <c r="S184" s="16">
        <v>3059</v>
      </c>
      <c r="T184" s="17">
        <v>27</v>
      </c>
    </row>
    <row r="185" spans="16:20" x14ac:dyDescent="0.25">
      <c r="P185" s="10" t="s">
        <v>13</v>
      </c>
      <c r="Q185" s="11" t="s">
        <v>6</v>
      </c>
      <c r="R185" s="11" t="s">
        <v>42</v>
      </c>
      <c r="S185" s="12">
        <v>2324</v>
      </c>
      <c r="T185" s="13">
        <v>177</v>
      </c>
    </row>
    <row r="186" spans="16:20" x14ac:dyDescent="0.25">
      <c r="P186" s="14" t="s">
        <v>27</v>
      </c>
      <c r="Q186" s="15" t="s">
        <v>17</v>
      </c>
      <c r="R186" s="15" t="s">
        <v>42</v>
      </c>
      <c r="S186" s="16">
        <v>4956</v>
      </c>
      <c r="T186" s="17">
        <v>171</v>
      </c>
    </row>
    <row r="187" spans="16:20" x14ac:dyDescent="0.25">
      <c r="P187" s="10" t="s">
        <v>35</v>
      </c>
      <c r="Q187" s="11" t="s">
        <v>30</v>
      </c>
      <c r="R187" s="11" t="s">
        <v>36</v>
      </c>
      <c r="S187" s="12">
        <v>5355</v>
      </c>
      <c r="T187" s="13">
        <v>204</v>
      </c>
    </row>
    <row r="188" spans="16:20" x14ac:dyDescent="0.25">
      <c r="P188" s="14" t="s">
        <v>27</v>
      </c>
      <c r="Q188" s="15" t="s">
        <v>30</v>
      </c>
      <c r="R188" s="15" t="s">
        <v>24</v>
      </c>
      <c r="S188" s="16">
        <v>7259</v>
      </c>
      <c r="T188" s="17">
        <v>276</v>
      </c>
    </row>
    <row r="189" spans="16:20" x14ac:dyDescent="0.25">
      <c r="P189" s="10" t="s">
        <v>8</v>
      </c>
      <c r="Q189" s="11" t="s">
        <v>6</v>
      </c>
      <c r="R189" s="11" t="s">
        <v>42</v>
      </c>
      <c r="S189" s="12">
        <v>6279</v>
      </c>
      <c r="T189" s="13">
        <v>45</v>
      </c>
    </row>
    <row r="190" spans="16:20" x14ac:dyDescent="0.25">
      <c r="P190" s="14" t="s">
        <v>5</v>
      </c>
      <c r="Q190" s="15" t="s">
        <v>20</v>
      </c>
      <c r="R190" s="15" t="s">
        <v>32</v>
      </c>
      <c r="S190" s="16">
        <v>2541</v>
      </c>
      <c r="T190" s="17">
        <v>45</v>
      </c>
    </row>
    <row r="191" spans="16:20" x14ac:dyDescent="0.25">
      <c r="P191" s="10" t="s">
        <v>16</v>
      </c>
      <c r="Q191" s="11" t="s">
        <v>9</v>
      </c>
      <c r="R191" s="11" t="s">
        <v>39</v>
      </c>
      <c r="S191" s="12">
        <v>3864</v>
      </c>
      <c r="T191" s="13">
        <v>177</v>
      </c>
    </row>
    <row r="192" spans="16:20" x14ac:dyDescent="0.25">
      <c r="P192" s="14" t="s">
        <v>25</v>
      </c>
      <c r="Q192" s="15" t="s">
        <v>14</v>
      </c>
      <c r="R192" s="15" t="s">
        <v>31</v>
      </c>
      <c r="S192" s="16">
        <v>6146</v>
      </c>
      <c r="T192" s="17">
        <v>63</v>
      </c>
    </row>
    <row r="193" spans="16:20" x14ac:dyDescent="0.25">
      <c r="P193" s="10" t="s">
        <v>11</v>
      </c>
      <c r="Q193" s="11" t="s">
        <v>17</v>
      </c>
      <c r="R193" s="11" t="s">
        <v>15</v>
      </c>
      <c r="S193" s="12">
        <v>2639</v>
      </c>
      <c r="T193" s="13">
        <v>204</v>
      </c>
    </row>
    <row r="194" spans="16:20" x14ac:dyDescent="0.25">
      <c r="P194" s="14" t="s">
        <v>8</v>
      </c>
      <c r="Q194" s="15" t="s">
        <v>6</v>
      </c>
      <c r="R194" s="15" t="s">
        <v>22</v>
      </c>
      <c r="S194" s="16">
        <v>1890</v>
      </c>
      <c r="T194" s="17">
        <v>195</v>
      </c>
    </row>
    <row r="195" spans="16:20" x14ac:dyDescent="0.25">
      <c r="P195" s="10" t="s">
        <v>23</v>
      </c>
      <c r="Q195" s="11" t="s">
        <v>30</v>
      </c>
      <c r="R195" s="11" t="s">
        <v>24</v>
      </c>
      <c r="S195" s="12">
        <v>1932</v>
      </c>
      <c r="T195" s="13">
        <v>369</v>
      </c>
    </row>
    <row r="196" spans="16:20" x14ac:dyDescent="0.25">
      <c r="P196" s="14" t="s">
        <v>27</v>
      </c>
      <c r="Q196" s="15" t="s">
        <v>30</v>
      </c>
      <c r="R196" s="15" t="s">
        <v>18</v>
      </c>
      <c r="S196" s="16">
        <v>6300</v>
      </c>
      <c r="T196" s="17">
        <v>42</v>
      </c>
    </row>
    <row r="197" spans="16:20" x14ac:dyDescent="0.25">
      <c r="P197" s="10" t="s">
        <v>16</v>
      </c>
      <c r="Q197" s="11" t="s">
        <v>6</v>
      </c>
      <c r="R197" s="11" t="s">
        <v>7</v>
      </c>
      <c r="S197" s="12">
        <v>560</v>
      </c>
      <c r="T197" s="13">
        <v>81</v>
      </c>
    </row>
    <row r="198" spans="16:20" x14ac:dyDescent="0.25">
      <c r="P198" s="14" t="s">
        <v>11</v>
      </c>
      <c r="Q198" s="15" t="s">
        <v>6</v>
      </c>
      <c r="R198" s="15" t="s">
        <v>42</v>
      </c>
      <c r="S198" s="16">
        <v>2856</v>
      </c>
      <c r="T198" s="17">
        <v>246</v>
      </c>
    </row>
    <row r="199" spans="16:20" x14ac:dyDescent="0.25">
      <c r="P199" s="10" t="s">
        <v>11</v>
      </c>
      <c r="Q199" s="11" t="s">
        <v>30</v>
      </c>
      <c r="R199" s="11" t="s">
        <v>28</v>
      </c>
      <c r="S199" s="12">
        <v>707</v>
      </c>
      <c r="T199" s="13">
        <v>174</v>
      </c>
    </row>
    <row r="200" spans="16:20" x14ac:dyDescent="0.25">
      <c r="P200" s="14" t="s">
        <v>8</v>
      </c>
      <c r="Q200" s="15" t="s">
        <v>9</v>
      </c>
      <c r="R200" s="15" t="s">
        <v>7</v>
      </c>
      <c r="S200" s="16">
        <v>3598</v>
      </c>
      <c r="T200" s="17">
        <v>81</v>
      </c>
    </row>
    <row r="201" spans="16:20" x14ac:dyDescent="0.25">
      <c r="P201" s="10" t="s">
        <v>5</v>
      </c>
      <c r="Q201" s="11" t="s">
        <v>9</v>
      </c>
      <c r="R201" s="11" t="s">
        <v>22</v>
      </c>
      <c r="S201" s="12">
        <v>6853</v>
      </c>
      <c r="T201" s="13">
        <v>372</v>
      </c>
    </row>
    <row r="202" spans="16:20" x14ac:dyDescent="0.25">
      <c r="P202" s="14" t="s">
        <v>5</v>
      </c>
      <c r="Q202" s="15" t="s">
        <v>9</v>
      </c>
      <c r="R202" s="15" t="s">
        <v>29</v>
      </c>
      <c r="S202" s="16">
        <v>4725</v>
      </c>
      <c r="T202" s="17">
        <v>174</v>
      </c>
    </row>
    <row r="203" spans="16:20" x14ac:dyDescent="0.25">
      <c r="P203" s="10" t="s">
        <v>13</v>
      </c>
      <c r="Q203" s="11" t="s">
        <v>14</v>
      </c>
      <c r="R203" s="11" t="s">
        <v>10</v>
      </c>
      <c r="S203" s="12">
        <v>10304</v>
      </c>
      <c r="T203" s="13">
        <v>84</v>
      </c>
    </row>
    <row r="204" spans="16:20" x14ac:dyDescent="0.25">
      <c r="P204" s="14" t="s">
        <v>13</v>
      </c>
      <c r="Q204" s="15" t="s">
        <v>30</v>
      </c>
      <c r="R204" s="15" t="s">
        <v>29</v>
      </c>
      <c r="S204" s="16">
        <v>1274</v>
      </c>
      <c r="T204" s="17">
        <v>225</v>
      </c>
    </row>
    <row r="205" spans="16:20" x14ac:dyDescent="0.25">
      <c r="P205" s="10" t="s">
        <v>25</v>
      </c>
      <c r="Q205" s="11" t="s">
        <v>14</v>
      </c>
      <c r="R205" s="11" t="s">
        <v>7</v>
      </c>
      <c r="S205" s="12">
        <v>1526</v>
      </c>
      <c r="T205" s="13">
        <v>105</v>
      </c>
    </row>
    <row r="206" spans="16:20" x14ac:dyDescent="0.25">
      <c r="P206" s="14" t="s">
        <v>5</v>
      </c>
      <c r="Q206" s="15" t="s">
        <v>17</v>
      </c>
      <c r="R206" s="15" t="s">
        <v>40</v>
      </c>
      <c r="S206" s="16">
        <v>3101</v>
      </c>
      <c r="T206" s="17">
        <v>225</v>
      </c>
    </row>
    <row r="207" spans="16:20" x14ac:dyDescent="0.25">
      <c r="P207" s="10" t="s">
        <v>26</v>
      </c>
      <c r="Q207" s="11" t="s">
        <v>6</v>
      </c>
      <c r="R207" s="11" t="s">
        <v>24</v>
      </c>
      <c r="S207" s="12">
        <v>1057</v>
      </c>
      <c r="T207" s="13">
        <v>54</v>
      </c>
    </row>
    <row r="208" spans="16:20" x14ac:dyDescent="0.25">
      <c r="P208" s="14" t="s">
        <v>23</v>
      </c>
      <c r="Q208" s="15" t="s">
        <v>6</v>
      </c>
      <c r="R208" s="15" t="s">
        <v>42</v>
      </c>
      <c r="S208" s="16">
        <v>5306</v>
      </c>
      <c r="T208" s="17">
        <v>0</v>
      </c>
    </row>
    <row r="209" spans="16:20" x14ac:dyDescent="0.25">
      <c r="P209" s="10" t="s">
        <v>25</v>
      </c>
      <c r="Q209" s="11" t="s">
        <v>17</v>
      </c>
      <c r="R209" s="11" t="s">
        <v>38</v>
      </c>
      <c r="S209" s="12">
        <v>4018</v>
      </c>
      <c r="T209" s="13">
        <v>171</v>
      </c>
    </row>
    <row r="210" spans="16:20" x14ac:dyDescent="0.25">
      <c r="P210" s="14" t="s">
        <v>11</v>
      </c>
      <c r="Q210" s="15" t="s">
        <v>30</v>
      </c>
      <c r="R210" s="15" t="s">
        <v>29</v>
      </c>
      <c r="S210" s="16">
        <v>938</v>
      </c>
      <c r="T210" s="17">
        <v>189</v>
      </c>
    </row>
    <row r="211" spans="16:20" x14ac:dyDescent="0.25">
      <c r="P211" s="10" t="s">
        <v>23</v>
      </c>
      <c r="Q211" s="11" t="s">
        <v>20</v>
      </c>
      <c r="R211" s="11" t="s">
        <v>15</v>
      </c>
      <c r="S211" s="12">
        <v>1778</v>
      </c>
      <c r="T211" s="13">
        <v>270</v>
      </c>
    </row>
    <row r="212" spans="16:20" x14ac:dyDescent="0.25">
      <c r="P212" s="14" t="s">
        <v>16</v>
      </c>
      <c r="Q212" s="15" t="s">
        <v>17</v>
      </c>
      <c r="R212" s="15" t="s">
        <v>7</v>
      </c>
      <c r="S212" s="16">
        <v>1638</v>
      </c>
      <c r="T212" s="17">
        <v>63</v>
      </c>
    </row>
    <row r="213" spans="16:20" x14ac:dyDescent="0.25">
      <c r="P213" s="10" t="s">
        <v>13</v>
      </c>
      <c r="Q213" s="11" t="s">
        <v>20</v>
      </c>
      <c r="R213" s="11" t="s">
        <v>18</v>
      </c>
      <c r="S213" s="12">
        <v>154</v>
      </c>
      <c r="T213" s="13">
        <v>21</v>
      </c>
    </row>
    <row r="214" spans="16:20" x14ac:dyDescent="0.25">
      <c r="P214" s="14" t="s">
        <v>23</v>
      </c>
      <c r="Q214" s="15" t="s">
        <v>6</v>
      </c>
      <c r="R214" s="15" t="s">
        <v>22</v>
      </c>
      <c r="S214" s="16">
        <v>9835</v>
      </c>
      <c r="T214" s="17">
        <v>207</v>
      </c>
    </row>
    <row r="215" spans="16:20" x14ac:dyDescent="0.25">
      <c r="P215" s="10" t="s">
        <v>11</v>
      </c>
      <c r="Q215" s="11" t="s">
        <v>6</v>
      </c>
      <c r="R215" s="11" t="s">
        <v>33</v>
      </c>
      <c r="S215" s="12">
        <v>7273</v>
      </c>
      <c r="T215" s="13">
        <v>96</v>
      </c>
    </row>
    <row r="216" spans="16:20" x14ac:dyDescent="0.25">
      <c r="P216" s="14" t="s">
        <v>25</v>
      </c>
      <c r="Q216" s="15" t="s">
        <v>17</v>
      </c>
      <c r="R216" s="15" t="s">
        <v>22</v>
      </c>
      <c r="S216" s="16">
        <v>6909</v>
      </c>
      <c r="T216" s="17">
        <v>81</v>
      </c>
    </row>
    <row r="217" spans="16:20" x14ac:dyDescent="0.25">
      <c r="P217" s="10" t="s">
        <v>11</v>
      </c>
      <c r="Q217" s="11" t="s">
        <v>17</v>
      </c>
      <c r="R217" s="11" t="s">
        <v>38</v>
      </c>
      <c r="S217" s="12">
        <v>3920</v>
      </c>
      <c r="T217" s="13">
        <v>306</v>
      </c>
    </row>
    <row r="218" spans="16:20" x14ac:dyDescent="0.25">
      <c r="P218" s="14" t="s">
        <v>35</v>
      </c>
      <c r="Q218" s="15" t="s">
        <v>17</v>
      </c>
      <c r="R218" s="15" t="s">
        <v>41</v>
      </c>
      <c r="S218" s="16">
        <v>4858</v>
      </c>
      <c r="T218" s="17">
        <v>279</v>
      </c>
    </row>
    <row r="219" spans="16:20" x14ac:dyDescent="0.25">
      <c r="P219" s="10" t="s">
        <v>26</v>
      </c>
      <c r="Q219" s="11" t="s">
        <v>20</v>
      </c>
      <c r="R219" s="11" t="s">
        <v>12</v>
      </c>
      <c r="S219" s="12">
        <v>3549</v>
      </c>
      <c r="T219" s="13">
        <v>3</v>
      </c>
    </row>
    <row r="220" spans="16:20" x14ac:dyDescent="0.25">
      <c r="P220" s="14" t="s">
        <v>23</v>
      </c>
      <c r="Q220" s="15" t="s">
        <v>17</v>
      </c>
      <c r="R220" s="15" t="s">
        <v>39</v>
      </c>
      <c r="S220" s="16">
        <v>966</v>
      </c>
      <c r="T220" s="17">
        <v>198</v>
      </c>
    </row>
    <row r="221" spans="16:20" x14ac:dyDescent="0.25">
      <c r="P221" s="10" t="s">
        <v>25</v>
      </c>
      <c r="Q221" s="11" t="s">
        <v>17</v>
      </c>
      <c r="R221" s="11" t="s">
        <v>15</v>
      </c>
      <c r="S221" s="12">
        <v>385</v>
      </c>
      <c r="T221" s="13">
        <v>249</v>
      </c>
    </row>
    <row r="222" spans="16:20" x14ac:dyDescent="0.25">
      <c r="P222" s="14" t="s">
        <v>16</v>
      </c>
      <c r="Q222" s="15" t="s">
        <v>30</v>
      </c>
      <c r="R222" s="15" t="s">
        <v>29</v>
      </c>
      <c r="S222" s="16">
        <v>2219</v>
      </c>
      <c r="T222" s="17">
        <v>75</v>
      </c>
    </row>
    <row r="223" spans="16:20" x14ac:dyDescent="0.25">
      <c r="P223" s="10" t="s">
        <v>11</v>
      </c>
      <c r="Q223" s="11" t="s">
        <v>14</v>
      </c>
      <c r="R223" s="11" t="s">
        <v>10</v>
      </c>
      <c r="S223" s="12">
        <v>2954</v>
      </c>
      <c r="T223" s="13">
        <v>189</v>
      </c>
    </row>
    <row r="224" spans="16:20" x14ac:dyDescent="0.25">
      <c r="P224" s="14" t="s">
        <v>23</v>
      </c>
      <c r="Q224" s="15" t="s">
        <v>14</v>
      </c>
      <c r="R224" s="15" t="s">
        <v>10</v>
      </c>
      <c r="S224" s="16">
        <v>280</v>
      </c>
      <c r="T224" s="17">
        <v>87</v>
      </c>
    </row>
    <row r="225" spans="16:20" x14ac:dyDescent="0.25">
      <c r="P225" s="10" t="s">
        <v>13</v>
      </c>
      <c r="Q225" s="11" t="s">
        <v>14</v>
      </c>
      <c r="R225" s="11" t="s">
        <v>7</v>
      </c>
      <c r="S225" s="12">
        <v>6118</v>
      </c>
      <c r="T225" s="13">
        <v>174</v>
      </c>
    </row>
    <row r="226" spans="16:20" x14ac:dyDescent="0.25">
      <c r="P226" s="14" t="s">
        <v>26</v>
      </c>
      <c r="Q226" s="15" t="s">
        <v>17</v>
      </c>
      <c r="R226" s="15" t="s">
        <v>37</v>
      </c>
      <c r="S226" s="16">
        <v>4802</v>
      </c>
      <c r="T226" s="17">
        <v>36</v>
      </c>
    </row>
    <row r="227" spans="16:20" x14ac:dyDescent="0.25">
      <c r="P227" s="10" t="s">
        <v>11</v>
      </c>
      <c r="Q227" s="11" t="s">
        <v>20</v>
      </c>
      <c r="R227" s="11" t="s">
        <v>38</v>
      </c>
      <c r="S227" s="12">
        <v>4137</v>
      </c>
      <c r="T227" s="13">
        <v>60</v>
      </c>
    </row>
    <row r="228" spans="16:20" x14ac:dyDescent="0.25">
      <c r="P228" s="14" t="s">
        <v>27</v>
      </c>
      <c r="Q228" s="15" t="s">
        <v>9</v>
      </c>
      <c r="R228" s="15" t="s">
        <v>34</v>
      </c>
      <c r="S228" s="16">
        <v>2023</v>
      </c>
      <c r="T228" s="17">
        <v>78</v>
      </c>
    </row>
    <row r="229" spans="16:20" x14ac:dyDescent="0.25">
      <c r="P229" s="10" t="s">
        <v>11</v>
      </c>
      <c r="Q229" s="11" t="s">
        <v>14</v>
      </c>
      <c r="R229" s="11" t="s">
        <v>7</v>
      </c>
      <c r="S229" s="12">
        <v>9051</v>
      </c>
      <c r="T229" s="13">
        <v>57</v>
      </c>
    </row>
    <row r="230" spans="16:20" x14ac:dyDescent="0.25">
      <c r="P230" s="14" t="s">
        <v>11</v>
      </c>
      <c r="Q230" s="15" t="s">
        <v>6</v>
      </c>
      <c r="R230" s="15" t="s">
        <v>40</v>
      </c>
      <c r="S230" s="16">
        <v>2919</v>
      </c>
      <c r="T230" s="17">
        <v>45</v>
      </c>
    </row>
    <row r="231" spans="16:20" x14ac:dyDescent="0.25">
      <c r="P231" s="10" t="s">
        <v>13</v>
      </c>
      <c r="Q231" s="11" t="s">
        <v>20</v>
      </c>
      <c r="R231" s="11" t="s">
        <v>22</v>
      </c>
      <c r="S231" s="12">
        <v>5915</v>
      </c>
      <c r="T231" s="13">
        <v>3</v>
      </c>
    </row>
    <row r="232" spans="16:20" x14ac:dyDescent="0.25">
      <c r="P232" s="14" t="s">
        <v>35</v>
      </c>
      <c r="Q232" s="15" t="s">
        <v>9</v>
      </c>
      <c r="R232" s="15" t="s">
        <v>37</v>
      </c>
      <c r="S232" s="16">
        <v>2562</v>
      </c>
      <c r="T232" s="17">
        <v>6</v>
      </c>
    </row>
    <row r="233" spans="16:20" x14ac:dyDescent="0.25">
      <c r="P233" s="10" t="s">
        <v>25</v>
      </c>
      <c r="Q233" s="11" t="s">
        <v>6</v>
      </c>
      <c r="R233" s="11" t="s">
        <v>18</v>
      </c>
      <c r="S233" s="12">
        <v>8813</v>
      </c>
      <c r="T233" s="13">
        <v>21</v>
      </c>
    </row>
    <row r="234" spans="16:20" x14ac:dyDescent="0.25">
      <c r="P234" s="14" t="s">
        <v>25</v>
      </c>
      <c r="Q234" s="15" t="s">
        <v>14</v>
      </c>
      <c r="R234" s="15" t="s">
        <v>15</v>
      </c>
      <c r="S234" s="16">
        <v>6111</v>
      </c>
      <c r="T234" s="17">
        <v>3</v>
      </c>
    </row>
    <row r="235" spans="16:20" x14ac:dyDescent="0.25">
      <c r="P235" s="10" t="s">
        <v>8</v>
      </c>
      <c r="Q235" s="11" t="s">
        <v>30</v>
      </c>
      <c r="R235" s="11" t="s">
        <v>21</v>
      </c>
      <c r="S235" s="12">
        <v>3507</v>
      </c>
      <c r="T235" s="13">
        <v>288</v>
      </c>
    </row>
    <row r="236" spans="16:20" x14ac:dyDescent="0.25">
      <c r="P236" s="14" t="s">
        <v>16</v>
      </c>
      <c r="Q236" s="15" t="s">
        <v>14</v>
      </c>
      <c r="R236" s="15" t="s">
        <v>31</v>
      </c>
      <c r="S236" s="16">
        <v>4319</v>
      </c>
      <c r="T236" s="17">
        <v>30</v>
      </c>
    </row>
    <row r="237" spans="16:20" x14ac:dyDescent="0.25">
      <c r="P237" s="10" t="s">
        <v>5</v>
      </c>
      <c r="Q237" s="11" t="s">
        <v>20</v>
      </c>
      <c r="R237" s="11" t="s">
        <v>42</v>
      </c>
      <c r="S237" s="12">
        <v>609</v>
      </c>
      <c r="T237" s="13">
        <v>87</v>
      </c>
    </row>
    <row r="238" spans="16:20" x14ac:dyDescent="0.25">
      <c r="P238" s="14" t="s">
        <v>5</v>
      </c>
      <c r="Q238" s="15" t="s">
        <v>17</v>
      </c>
      <c r="R238" s="15" t="s">
        <v>39</v>
      </c>
      <c r="S238" s="16">
        <v>6370</v>
      </c>
      <c r="T238" s="17">
        <v>30</v>
      </c>
    </row>
    <row r="239" spans="16:20" x14ac:dyDescent="0.25">
      <c r="P239" s="10" t="s">
        <v>25</v>
      </c>
      <c r="Q239" s="11" t="s">
        <v>20</v>
      </c>
      <c r="R239" s="11" t="s">
        <v>36</v>
      </c>
      <c r="S239" s="12">
        <v>5474</v>
      </c>
      <c r="T239" s="13">
        <v>168</v>
      </c>
    </row>
    <row r="240" spans="16:20" x14ac:dyDescent="0.25">
      <c r="P240" s="14" t="s">
        <v>5</v>
      </c>
      <c r="Q240" s="15" t="s">
        <v>14</v>
      </c>
      <c r="R240" s="15" t="s">
        <v>39</v>
      </c>
      <c r="S240" s="16">
        <v>3164</v>
      </c>
      <c r="T240" s="17">
        <v>306</v>
      </c>
    </row>
    <row r="241" spans="16:20" x14ac:dyDescent="0.25">
      <c r="P241" s="10" t="s">
        <v>16</v>
      </c>
      <c r="Q241" s="11" t="s">
        <v>9</v>
      </c>
      <c r="R241" s="11" t="s">
        <v>12</v>
      </c>
      <c r="S241" s="12">
        <v>1302</v>
      </c>
      <c r="T241" s="13">
        <v>402</v>
      </c>
    </row>
    <row r="242" spans="16:20" x14ac:dyDescent="0.25">
      <c r="P242" s="14" t="s">
        <v>27</v>
      </c>
      <c r="Q242" s="15" t="s">
        <v>6</v>
      </c>
      <c r="R242" s="15" t="s">
        <v>40</v>
      </c>
      <c r="S242" s="16">
        <v>7308</v>
      </c>
      <c r="T242" s="17">
        <v>327</v>
      </c>
    </row>
    <row r="243" spans="16:20" x14ac:dyDescent="0.25">
      <c r="P243" s="10" t="s">
        <v>5</v>
      </c>
      <c r="Q243" s="11" t="s">
        <v>6</v>
      </c>
      <c r="R243" s="11" t="s">
        <v>39</v>
      </c>
      <c r="S243" s="12">
        <v>6132</v>
      </c>
      <c r="T243" s="13">
        <v>93</v>
      </c>
    </row>
    <row r="244" spans="16:20" x14ac:dyDescent="0.25">
      <c r="P244" s="14" t="s">
        <v>35</v>
      </c>
      <c r="Q244" s="15" t="s">
        <v>9</v>
      </c>
      <c r="R244" s="15" t="s">
        <v>24</v>
      </c>
      <c r="S244" s="16">
        <v>3472</v>
      </c>
      <c r="T244" s="17">
        <v>96</v>
      </c>
    </row>
    <row r="245" spans="16:20" x14ac:dyDescent="0.25">
      <c r="P245" s="10" t="s">
        <v>8</v>
      </c>
      <c r="Q245" s="11" t="s">
        <v>17</v>
      </c>
      <c r="R245" s="11" t="s">
        <v>15</v>
      </c>
      <c r="S245" s="12">
        <v>9660</v>
      </c>
      <c r="T245" s="13">
        <v>27</v>
      </c>
    </row>
    <row r="246" spans="16:20" x14ac:dyDescent="0.25">
      <c r="P246" s="14" t="s">
        <v>11</v>
      </c>
      <c r="Q246" s="15" t="s">
        <v>20</v>
      </c>
      <c r="R246" s="15" t="s">
        <v>42</v>
      </c>
      <c r="S246" s="16">
        <v>2436</v>
      </c>
      <c r="T246" s="17">
        <v>99</v>
      </c>
    </row>
    <row r="247" spans="16:20" x14ac:dyDescent="0.25">
      <c r="P247" s="10" t="s">
        <v>11</v>
      </c>
      <c r="Q247" s="11" t="s">
        <v>20</v>
      </c>
      <c r="R247" s="11" t="s">
        <v>19</v>
      </c>
      <c r="S247" s="12">
        <v>9506</v>
      </c>
      <c r="T247" s="13">
        <v>87</v>
      </c>
    </row>
    <row r="248" spans="16:20" x14ac:dyDescent="0.25">
      <c r="P248" s="14" t="s">
        <v>35</v>
      </c>
      <c r="Q248" s="15" t="s">
        <v>6</v>
      </c>
      <c r="R248" s="15" t="s">
        <v>41</v>
      </c>
      <c r="S248" s="16">
        <v>245</v>
      </c>
      <c r="T248" s="17">
        <v>288</v>
      </c>
    </row>
    <row r="249" spans="16:20" x14ac:dyDescent="0.25">
      <c r="P249" s="10" t="s">
        <v>8</v>
      </c>
      <c r="Q249" s="11" t="s">
        <v>9</v>
      </c>
      <c r="R249" s="11" t="s">
        <v>33</v>
      </c>
      <c r="S249" s="12">
        <v>2702</v>
      </c>
      <c r="T249" s="13">
        <v>363</v>
      </c>
    </row>
    <row r="250" spans="16:20" x14ac:dyDescent="0.25">
      <c r="P250" s="14" t="s">
        <v>35</v>
      </c>
      <c r="Q250" s="15" t="s">
        <v>30</v>
      </c>
      <c r="R250" s="15" t="s">
        <v>28</v>
      </c>
      <c r="S250" s="16">
        <v>700</v>
      </c>
      <c r="T250" s="17">
        <v>87</v>
      </c>
    </row>
    <row r="251" spans="16:20" x14ac:dyDescent="0.25">
      <c r="P251" s="10" t="s">
        <v>16</v>
      </c>
      <c r="Q251" s="11" t="s">
        <v>30</v>
      </c>
      <c r="R251" s="11" t="s">
        <v>28</v>
      </c>
      <c r="S251" s="12">
        <v>3759</v>
      </c>
      <c r="T251" s="13">
        <v>150</v>
      </c>
    </row>
    <row r="252" spans="16:20" x14ac:dyDescent="0.25">
      <c r="P252" s="14" t="s">
        <v>26</v>
      </c>
      <c r="Q252" s="15" t="s">
        <v>9</v>
      </c>
      <c r="R252" s="15" t="s">
        <v>28</v>
      </c>
      <c r="S252" s="16">
        <v>1589</v>
      </c>
      <c r="T252" s="17">
        <v>303</v>
      </c>
    </row>
    <row r="253" spans="16:20" x14ac:dyDescent="0.25">
      <c r="P253" s="10" t="s">
        <v>23</v>
      </c>
      <c r="Q253" s="11" t="s">
        <v>9</v>
      </c>
      <c r="R253" s="11" t="s">
        <v>40</v>
      </c>
      <c r="S253" s="12">
        <v>5194</v>
      </c>
      <c r="T253" s="13">
        <v>288</v>
      </c>
    </row>
    <row r="254" spans="16:20" x14ac:dyDescent="0.25">
      <c r="P254" s="14" t="s">
        <v>35</v>
      </c>
      <c r="Q254" s="15" t="s">
        <v>14</v>
      </c>
      <c r="R254" s="15" t="s">
        <v>31</v>
      </c>
      <c r="S254" s="16">
        <v>945</v>
      </c>
      <c r="T254" s="17">
        <v>75</v>
      </c>
    </row>
    <row r="255" spans="16:20" x14ac:dyDescent="0.25">
      <c r="P255" s="10" t="s">
        <v>5</v>
      </c>
      <c r="Q255" s="11" t="s">
        <v>20</v>
      </c>
      <c r="R255" s="11" t="s">
        <v>21</v>
      </c>
      <c r="S255" s="12">
        <v>1988</v>
      </c>
      <c r="T255" s="13">
        <v>39</v>
      </c>
    </row>
    <row r="256" spans="16:20" x14ac:dyDescent="0.25">
      <c r="P256" s="14" t="s">
        <v>16</v>
      </c>
      <c r="Q256" s="15" t="s">
        <v>30</v>
      </c>
      <c r="R256" s="15" t="s">
        <v>10</v>
      </c>
      <c r="S256" s="16">
        <v>6734</v>
      </c>
      <c r="T256" s="17">
        <v>123</v>
      </c>
    </row>
    <row r="257" spans="16:20" x14ac:dyDescent="0.25">
      <c r="P257" s="10" t="s">
        <v>5</v>
      </c>
      <c r="Q257" s="11" t="s">
        <v>14</v>
      </c>
      <c r="R257" s="11" t="s">
        <v>12</v>
      </c>
      <c r="S257" s="12">
        <v>217</v>
      </c>
      <c r="T257" s="13">
        <v>36</v>
      </c>
    </row>
    <row r="258" spans="16:20" x14ac:dyDescent="0.25">
      <c r="P258" s="14" t="s">
        <v>25</v>
      </c>
      <c r="Q258" s="15" t="s">
        <v>30</v>
      </c>
      <c r="R258" s="15" t="s">
        <v>22</v>
      </c>
      <c r="S258" s="16">
        <v>6279</v>
      </c>
      <c r="T258" s="17">
        <v>237</v>
      </c>
    </row>
    <row r="259" spans="16:20" x14ac:dyDescent="0.25">
      <c r="P259" s="10" t="s">
        <v>5</v>
      </c>
      <c r="Q259" s="11" t="s">
        <v>14</v>
      </c>
      <c r="R259" s="11" t="s">
        <v>31</v>
      </c>
      <c r="S259" s="12">
        <v>4424</v>
      </c>
      <c r="T259" s="13">
        <v>201</v>
      </c>
    </row>
    <row r="260" spans="16:20" x14ac:dyDescent="0.25">
      <c r="P260" s="14" t="s">
        <v>26</v>
      </c>
      <c r="Q260" s="15" t="s">
        <v>14</v>
      </c>
      <c r="R260" s="15" t="s">
        <v>28</v>
      </c>
      <c r="S260" s="16">
        <v>189</v>
      </c>
      <c r="T260" s="17">
        <v>48</v>
      </c>
    </row>
    <row r="261" spans="16:20" x14ac:dyDescent="0.25">
      <c r="P261" s="10" t="s">
        <v>25</v>
      </c>
      <c r="Q261" s="11" t="s">
        <v>9</v>
      </c>
      <c r="R261" s="11" t="s">
        <v>22</v>
      </c>
      <c r="S261" s="12">
        <v>490</v>
      </c>
      <c r="T261" s="13">
        <v>84</v>
      </c>
    </row>
    <row r="262" spans="16:20" x14ac:dyDescent="0.25">
      <c r="P262" s="14" t="s">
        <v>8</v>
      </c>
      <c r="Q262" s="15" t="s">
        <v>6</v>
      </c>
      <c r="R262" s="15" t="s">
        <v>41</v>
      </c>
      <c r="S262" s="16">
        <v>434</v>
      </c>
      <c r="T262" s="17">
        <v>87</v>
      </c>
    </row>
    <row r="263" spans="16:20" x14ac:dyDescent="0.25">
      <c r="P263" s="10" t="s">
        <v>23</v>
      </c>
      <c r="Q263" s="11" t="s">
        <v>20</v>
      </c>
      <c r="R263" s="11" t="s">
        <v>7</v>
      </c>
      <c r="S263" s="12">
        <v>10129</v>
      </c>
      <c r="T263" s="13">
        <v>312</v>
      </c>
    </row>
    <row r="264" spans="16:20" x14ac:dyDescent="0.25">
      <c r="P264" s="14" t="s">
        <v>27</v>
      </c>
      <c r="Q264" s="15" t="s">
        <v>17</v>
      </c>
      <c r="R264" s="15" t="s">
        <v>40</v>
      </c>
      <c r="S264" s="16">
        <v>1652</v>
      </c>
      <c r="T264" s="17">
        <v>102</v>
      </c>
    </row>
    <row r="265" spans="16:20" x14ac:dyDescent="0.25">
      <c r="P265" s="10" t="s">
        <v>8</v>
      </c>
      <c r="Q265" s="11" t="s">
        <v>20</v>
      </c>
      <c r="R265" s="11" t="s">
        <v>41</v>
      </c>
      <c r="S265" s="12">
        <v>6433</v>
      </c>
      <c r="T265" s="13">
        <v>78</v>
      </c>
    </row>
    <row r="266" spans="16:20" x14ac:dyDescent="0.25">
      <c r="P266" s="14" t="s">
        <v>27</v>
      </c>
      <c r="Q266" s="15" t="s">
        <v>30</v>
      </c>
      <c r="R266" s="15" t="s">
        <v>34</v>
      </c>
      <c r="S266" s="16">
        <v>2212</v>
      </c>
      <c r="T266" s="17">
        <v>117</v>
      </c>
    </row>
    <row r="267" spans="16:20" x14ac:dyDescent="0.25">
      <c r="P267" s="10" t="s">
        <v>13</v>
      </c>
      <c r="Q267" s="11" t="s">
        <v>9</v>
      </c>
      <c r="R267" s="11" t="s">
        <v>36</v>
      </c>
      <c r="S267" s="12">
        <v>609</v>
      </c>
      <c r="T267" s="13">
        <v>99</v>
      </c>
    </row>
    <row r="268" spans="16:20" x14ac:dyDescent="0.25">
      <c r="P268" s="14" t="s">
        <v>5</v>
      </c>
      <c r="Q268" s="15" t="s">
        <v>9</v>
      </c>
      <c r="R268" s="15" t="s">
        <v>38</v>
      </c>
      <c r="S268" s="16">
        <v>1638</v>
      </c>
      <c r="T268" s="17">
        <v>48</v>
      </c>
    </row>
    <row r="269" spans="16:20" x14ac:dyDescent="0.25">
      <c r="P269" s="10" t="s">
        <v>23</v>
      </c>
      <c r="Q269" s="11" t="s">
        <v>30</v>
      </c>
      <c r="R269" s="11" t="s">
        <v>37</v>
      </c>
      <c r="S269" s="12">
        <v>3829</v>
      </c>
      <c r="T269" s="13">
        <v>24</v>
      </c>
    </row>
    <row r="270" spans="16:20" x14ac:dyDescent="0.25">
      <c r="P270" s="14" t="s">
        <v>5</v>
      </c>
      <c r="Q270" s="15" t="s">
        <v>17</v>
      </c>
      <c r="R270" s="15" t="s">
        <v>37</v>
      </c>
      <c r="S270" s="16">
        <v>5775</v>
      </c>
      <c r="T270" s="17">
        <v>42</v>
      </c>
    </row>
    <row r="271" spans="16:20" x14ac:dyDescent="0.25">
      <c r="P271" s="10" t="s">
        <v>16</v>
      </c>
      <c r="Q271" s="11" t="s">
        <v>9</v>
      </c>
      <c r="R271" s="11" t="s">
        <v>33</v>
      </c>
      <c r="S271" s="12">
        <v>1071</v>
      </c>
      <c r="T271" s="13">
        <v>270</v>
      </c>
    </row>
    <row r="272" spans="16:20" x14ac:dyDescent="0.25">
      <c r="P272" s="14" t="s">
        <v>8</v>
      </c>
      <c r="Q272" s="15" t="s">
        <v>14</v>
      </c>
      <c r="R272" s="15" t="s">
        <v>34</v>
      </c>
      <c r="S272" s="16">
        <v>5019</v>
      </c>
      <c r="T272" s="17">
        <v>150</v>
      </c>
    </row>
    <row r="273" spans="16:20" x14ac:dyDescent="0.25">
      <c r="P273" s="10" t="s">
        <v>26</v>
      </c>
      <c r="Q273" s="11" t="s">
        <v>6</v>
      </c>
      <c r="R273" s="11" t="s">
        <v>37</v>
      </c>
      <c r="S273" s="12">
        <v>2863</v>
      </c>
      <c r="T273" s="13">
        <v>42</v>
      </c>
    </row>
    <row r="274" spans="16:20" x14ac:dyDescent="0.25">
      <c r="P274" s="14" t="s">
        <v>5</v>
      </c>
      <c r="Q274" s="15" t="s">
        <v>9</v>
      </c>
      <c r="R274" s="15" t="s">
        <v>32</v>
      </c>
      <c r="S274" s="16">
        <v>1617</v>
      </c>
      <c r="T274" s="17">
        <v>126</v>
      </c>
    </row>
    <row r="275" spans="16:20" x14ac:dyDescent="0.25">
      <c r="P275" s="10" t="s">
        <v>16</v>
      </c>
      <c r="Q275" s="11" t="s">
        <v>6</v>
      </c>
      <c r="R275" s="11" t="s">
        <v>42</v>
      </c>
      <c r="S275" s="12">
        <v>6818</v>
      </c>
      <c r="T275" s="13">
        <v>6</v>
      </c>
    </row>
    <row r="276" spans="16:20" x14ac:dyDescent="0.25">
      <c r="P276" s="14" t="s">
        <v>27</v>
      </c>
      <c r="Q276" s="15" t="s">
        <v>9</v>
      </c>
      <c r="R276" s="15" t="s">
        <v>37</v>
      </c>
      <c r="S276" s="16">
        <v>6657</v>
      </c>
      <c r="T276" s="17">
        <v>276</v>
      </c>
    </row>
    <row r="277" spans="16:20" x14ac:dyDescent="0.25">
      <c r="P277" s="10" t="s">
        <v>27</v>
      </c>
      <c r="Q277" s="11" t="s">
        <v>30</v>
      </c>
      <c r="R277" s="11" t="s">
        <v>28</v>
      </c>
      <c r="S277" s="12">
        <v>2919</v>
      </c>
      <c r="T277" s="13">
        <v>93</v>
      </c>
    </row>
    <row r="278" spans="16:20" x14ac:dyDescent="0.25">
      <c r="P278" s="14" t="s">
        <v>26</v>
      </c>
      <c r="Q278" s="15" t="s">
        <v>14</v>
      </c>
      <c r="R278" s="15" t="s">
        <v>21</v>
      </c>
      <c r="S278" s="16">
        <v>3094</v>
      </c>
      <c r="T278" s="17">
        <v>246</v>
      </c>
    </row>
    <row r="279" spans="16:20" x14ac:dyDescent="0.25">
      <c r="P279" s="10" t="s">
        <v>16</v>
      </c>
      <c r="Q279" s="11" t="s">
        <v>17</v>
      </c>
      <c r="R279" s="11" t="s">
        <v>38</v>
      </c>
      <c r="S279" s="12">
        <v>2989</v>
      </c>
      <c r="T279" s="13">
        <v>3</v>
      </c>
    </row>
    <row r="280" spans="16:20" x14ac:dyDescent="0.25">
      <c r="P280" s="14" t="s">
        <v>8</v>
      </c>
      <c r="Q280" s="15" t="s">
        <v>20</v>
      </c>
      <c r="R280" s="15" t="s">
        <v>39</v>
      </c>
      <c r="S280" s="16">
        <v>2268</v>
      </c>
      <c r="T280" s="17">
        <v>63</v>
      </c>
    </row>
    <row r="281" spans="16:20" x14ac:dyDescent="0.25">
      <c r="P281" s="10" t="s">
        <v>25</v>
      </c>
      <c r="Q281" s="11" t="s">
        <v>9</v>
      </c>
      <c r="R281" s="11" t="s">
        <v>21</v>
      </c>
      <c r="S281" s="12">
        <v>4753</v>
      </c>
      <c r="T281" s="13">
        <v>246</v>
      </c>
    </row>
    <row r="282" spans="16:20" x14ac:dyDescent="0.25">
      <c r="P282" s="14" t="s">
        <v>26</v>
      </c>
      <c r="Q282" s="15" t="s">
        <v>30</v>
      </c>
      <c r="R282" s="15" t="s">
        <v>36</v>
      </c>
      <c r="S282" s="16">
        <v>7511</v>
      </c>
      <c r="T282" s="17">
        <v>120</v>
      </c>
    </row>
    <row r="283" spans="16:20" x14ac:dyDescent="0.25">
      <c r="P283" s="10" t="s">
        <v>26</v>
      </c>
      <c r="Q283" s="11" t="s">
        <v>20</v>
      </c>
      <c r="R283" s="11" t="s">
        <v>21</v>
      </c>
      <c r="S283" s="12">
        <v>4326</v>
      </c>
      <c r="T283" s="13">
        <v>348</v>
      </c>
    </row>
    <row r="284" spans="16:20" x14ac:dyDescent="0.25">
      <c r="P284" s="14" t="s">
        <v>13</v>
      </c>
      <c r="Q284" s="15" t="s">
        <v>30</v>
      </c>
      <c r="R284" s="15" t="s">
        <v>34</v>
      </c>
      <c r="S284" s="16">
        <v>4935</v>
      </c>
      <c r="T284" s="17">
        <v>126</v>
      </c>
    </row>
    <row r="285" spans="16:20" x14ac:dyDescent="0.25">
      <c r="P285" s="10" t="s">
        <v>16</v>
      </c>
      <c r="Q285" s="11" t="s">
        <v>9</v>
      </c>
      <c r="R285" s="11" t="s">
        <v>7</v>
      </c>
      <c r="S285" s="12">
        <v>4781</v>
      </c>
      <c r="T285" s="13">
        <v>123</v>
      </c>
    </row>
    <row r="286" spans="16:20" x14ac:dyDescent="0.25">
      <c r="P286" s="14" t="s">
        <v>25</v>
      </c>
      <c r="Q286" s="15" t="s">
        <v>20</v>
      </c>
      <c r="R286" s="15" t="s">
        <v>18</v>
      </c>
      <c r="S286" s="16">
        <v>7483</v>
      </c>
      <c r="T286" s="17">
        <v>45</v>
      </c>
    </row>
    <row r="287" spans="16:20" x14ac:dyDescent="0.25">
      <c r="P287" s="10" t="s">
        <v>35</v>
      </c>
      <c r="Q287" s="11" t="s">
        <v>20</v>
      </c>
      <c r="R287" s="11" t="s">
        <v>12</v>
      </c>
      <c r="S287" s="12">
        <v>6860</v>
      </c>
      <c r="T287" s="13">
        <v>126</v>
      </c>
    </row>
    <row r="288" spans="16:20" x14ac:dyDescent="0.25">
      <c r="P288" s="14" t="s">
        <v>5</v>
      </c>
      <c r="Q288" s="15" t="s">
        <v>6</v>
      </c>
      <c r="R288" s="15" t="s">
        <v>32</v>
      </c>
      <c r="S288" s="16">
        <v>9002</v>
      </c>
      <c r="T288" s="17">
        <v>72</v>
      </c>
    </row>
    <row r="289" spans="16:20" x14ac:dyDescent="0.25">
      <c r="P289" s="10" t="s">
        <v>16</v>
      </c>
      <c r="Q289" s="11" t="s">
        <v>14</v>
      </c>
      <c r="R289" s="11" t="s">
        <v>32</v>
      </c>
      <c r="S289" s="12">
        <v>1400</v>
      </c>
      <c r="T289" s="13">
        <v>135</v>
      </c>
    </row>
    <row r="290" spans="16:20" x14ac:dyDescent="0.25">
      <c r="P290" s="14" t="s">
        <v>35</v>
      </c>
      <c r="Q290" s="15" t="s">
        <v>30</v>
      </c>
      <c r="R290" s="15" t="s">
        <v>22</v>
      </c>
      <c r="S290" s="16">
        <v>4053</v>
      </c>
      <c r="T290" s="17">
        <v>24</v>
      </c>
    </row>
    <row r="291" spans="16:20" x14ac:dyDescent="0.25">
      <c r="P291" s="10" t="s">
        <v>23</v>
      </c>
      <c r="Q291" s="11" t="s">
        <v>14</v>
      </c>
      <c r="R291" s="11" t="s">
        <v>21</v>
      </c>
      <c r="S291" s="12">
        <v>2149</v>
      </c>
      <c r="T291" s="13">
        <v>117</v>
      </c>
    </row>
    <row r="292" spans="16:20" x14ac:dyDescent="0.25">
      <c r="P292" s="14" t="s">
        <v>27</v>
      </c>
      <c r="Q292" s="15" t="s">
        <v>17</v>
      </c>
      <c r="R292" s="15" t="s">
        <v>32</v>
      </c>
      <c r="S292" s="16">
        <v>3640</v>
      </c>
      <c r="T292" s="17">
        <v>51</v>
      </c>
    </row>
    <row r="293" spans="16:20" x14ac:dyDescent="0.25">
      <c r="P293" s="10" t="s">
        <v>26</v>
      </c>
      <c r="Q293" s="11" t="s">
        <v>17</v>
      </c>
      <c r="R293" s="11" t="s">
        <v>34</v>
      </c>
      <c r="S293" s="12">
        <v>630</v>
      </c>
      <c r="T293" s="13">
        <v>36</v>
      </c>
    </row>
    <row r="294" spans="16:20" x14ac:dyDescent="0.25">
      <c r="P294" s="14" t="s">
        <v>11</v>
      </c>
      <c r="Q294" s="15" t="s">
        <v>9</v>
      </c>
      <c r="R294" s="15" t="s">
        <v>39</v>
      </c>
      <c r="S294" s="16">
        <v>2429</v>
      </c>
      <c r="T294" s="17">
        <v>144</v>
      </c>
    </row>
    <row r="295" spans="16:20" x14ac:dyDescent="0.25">
      <c r="P295" s="10" t="s">
        <v>11</v>
      </c>
      <c r="Q295" s="11" t="s">
        <v>14</v>
      </c>
      <c r="R295" s="11" t="s">
        <v>18</v>
      </c>
      <c r="S295" s="12">
        <v>2142</v>
      </c>
      <c r="T295" s="13">
        <v>114</v>
      </c>
    </row>
    <row r="296" spans="16:20" x14ac:dyDescent="0.25">
      <c r="P296" s="14" t="s">
        <v>23</v>
      </c>
      <c r="Q296" s="15" t="s">
        <v>6</v>
      </c>
      <c r="R296" s="15" t="s">
        <v>7</v>
      </c>
      <c r="S296" s="16">
        <v>6454</v>
      </c>
      <c r="T296" s="17">
        <v>54</v>
      </c>
    </row>
    <row r="297" spans="16:20" x14ac:dyDescent="0.25">
      <c r="P297" s="10" t="s">
        <v>23</v>
      </c>
      <c r="Q297" s="11" t="s">
        <v>6</v>
      </c>
      <c r="R297" s="11" t="s">
        <v>29</v>
      </c>
      <c r="S297" s="12">
        <v>4487</v>
      </c>
      <c r="T297" s="13">
        <v>333</v>
      </c>
    </row>
    <row r="298" spans="16:20" x14ac:dyDescent="0.25">
      <c r="P298" s="14" t="s">
        <v>27</v>
      </c>
      <c r="Q298" s="15" t="s">
        <v>6</v>
      </c>
      <c r="R298" s="15" t="s">
        <v>12</v>
      </c>
      <c r="S298" s="16">
        <v>938</v>
      </c>
      <c r="T298" s="17">
        <v>366</v>
      </c>
    </row>
    <row r="299" spans="16:20" x14ac:dyDescent="0.25">
      <c r="P299" s="10" t="s">
        <v>27</v>
      </c>
      <c r="Q299" s="11" t="s">
        <v>20</v>
      </c>
      <c r="R299" s="11" t="s">
        <v>42</v>
      </c>
      <c r="S299" s="12">
        <v>8841</v>
      </c>
      <c r="T299" s="13">
        <v>303</v>
      </c>
    </row>
    <row r="300" spans="16:20" x14ac:dyDescent="0.25">
      <c r="P300" s="14" t="s">
        <v>26</v>
      </c>
      <c r="Q300" s="15" t="s">
        <v>17</v>
      </c>
      <c r="R300" s="15" t="s">
        <v>19</v>
      </c>
      <c r="S300" s="16">
        <v>4018</v>
      </c>
      <c r="T300" s="17">
        <v>126</v>
      </c>
    </row>
    <row r="301" spans="16:20" x14ac:dyDescent="0.25">
      <c r="P301" s="10" t="s">
        <v>13</v>
      </c>
      <c r="Q301" s="11" t="s">
        <v>6</v>
      </c>
      <c r="R301" s="11" t="s">
        <v>37</v>
      </c>
      <c r="S301" s="12">
        <v>714</v>
      </c>
      <c r="T301" s="13">
        <v>231</v>
      </c>
    </row>
    <row r="302" spans="16:20" x14ac:dyDescent="0.25">
      <c r="P302" s="14" t="s">
        <v>11</v>
      </c>
      <c r="Q302" s="15" t="s">
        <v>20</v>
      </c>
      <c r="R302" s="15" t="s">
        <v>18</v>
      </c>
      <c r="S302" s="16">
        <v>3850</v>
      </c>
      <c r="T302" s="17">
        <v>102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0B9-9378-4DE7-BBE6-8BE317FEEE00}">
  <dimension ref="B5:J18"/>
  <sheetViews>
    <sheetView tabSelected="1" workbookViewId="0">
      <selection activeCell="I10" sqref="I10"/>
    </sheetView>
  </sheetViews>
  <sheetFormatPr defaultRowHeight="15" x14ac:dyDescent="0.25"/>
  <cols>
    <col min="2" max="2" width="16.42578125" bestFit="1" customWidth="1"/>
    <col min="3" max="3" width="14.85546875" bestFit="1" customWidth="1"/>
    <col min="9" max="9" width="15.28515625" bestFit="1" customWidth="1"/>
    <col min="10" max="10" width="14.85546875" bestFit="1" customWidth="1"/>
  </cols>
  <sheetData>
    <row r="5" spans="2:10" x14ac:dyDescent="0.25">
      <c r="B5" s="24" t="s">
        <v>51</v>
      </c>
      <c r="C5" t="s">
        <v>53</v>
      </c>
      <c r="I5" s="24" t="s">
        <v>51</v>
      </c>
      <c r="J5" t="s">
        <v>53</v>
      </c>
    </row>
    <row r="6" spans="2:10" x14ac:dyDescent="0.25">
      <c r="B6" s="25" t="s">
        <v>20</v>
      </c>
      <c r="C6" s="26">
        <v>25221</v>
      </c>
      <c r="I6" s="25" t="s">
        <v>20</v>
      </c>
      <c r="J6" s="26">
        <v>25221</v>
      </c>
    </row>
    <row r="7" spans="2:10" x14ac:dyDescent="0.25">
      <c r="B7" s="29" t="s">
        <v>25</v>
      </c>
      <c r="C7" s="26">
        <v>25221</v>
      </c>
      <c r="I7" s="29" t="s">
        <v>25</v>
      </c>
      <c r="J7" s="26">
        <v>25221</v>
      </c>
    </row>
    <row r="8" spans="2:10" x14ac:dyDescent="0.25">
      <c r="B8" s="25" t="s">
        <v>14</v>
      </c>
      <c r="C8" s="26">
        <v>39620</v>
      </c>
      <c r="I8" s="25" t="s">
        <v>52</v>
      </c>
      <c r="J8" s="26">
        <v>25221</v>
      </c>
    </row>
    <row r="9" spans="2:10" x14ac:dyDescent="0.25">
      <c r="B9" s="29" t="s">
        <v>25</v>
      </c>
      <c r="C9" s="26">
        <v>39620</v>
      </c>
    </row>
    <row r="10" spans="2:10" x14ac:dyDescent="0.25">
      <c r="B10" s="25" t="s">
        <v>30</v>
      </c>
      <c r="C10" s="26">
        <v>41559</v>
      </c>
    </row>
    <row r="11" spans="2:10" x14ac:dyDescent="0.25">
      <c r="B11" s="29" t="s">
        <v>25</v>
      </c>
      <c r="C11" s="26">
        <v>41559</v>
      </c>
    </row>
    <row r="12" spans="2:10" x14ac:dyDescent="0.25">
      <c r="B12" s="25" t="s">
        <v>6</v>
      </c>
      <c r="C12" s="26">
        <v>43568</v>
      </c>
    </row>
    <row r="13" spans="2:10" x14ac:dyDescent="0.25">
      <c r="B13" s="29" t="s">
        <v>23</v>
      </c>
      <c r="C13" s="26">
        <v>43568</v>
      </c>
    </row>
    <row r="14" spans="2:10" x14ac:dyDescent="0.25">
      <c r="B14" s="25" t="s">
        <v>17</v>
      </c>
      <c r="C14" s="26">
        <v>45752</v>
      </c>
    </row>
    <row r="15" spans="2:10" x14ac:dyDescent="0.25">
      <c r="B15" s="29" t="s">
        <v>26</v>
      </c>
      <c r="C15" s="26">
        <v>45752</v>
      </c>
    </row>
    <row r="16" spans="2:10" x14ac:dyDescent="0.25">
      <c r="B16" s="25" t="s">
        <v>9</v>
      </c>
      <c r="C16" s="26">
        <v>38325</v>
      </c>
    </row>
    <row r="17" spans="2:3" x14ac:dyDescent="0.25">
      <c r="B17" s="29" t="s">
        <v>5</v>
      </c>
      <c r="C17" s="26">
        <v>38325</v>
      </c>
    </row>
    <row r="18" spans="2:3" x14ac:dyDescent="0.25">
      <c r="B18" s="25" t="s">
        <v>52</v>
      </c>
      <c r="C18" s="26">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7E5F8-9BE5-4A69-8C0E-24559D25F61C}">
  <dimension ref="C5:D26"/>
  <sheetViews>
    <sheetView topLeftCell="A7" workbookViewId="0">
      <selection activeCell="F15" sqref="F15"/>
    </sheetView>
  </sheetViews>
  <sheetFormatPr defaultRowHeight="15" x14ac:dyDescent="0.25"/>
  <cols>
    <col min="3" max="3" width="21.85546875" bestFit="1" customWidth="1"/>
    <col min="4" max="4" width="14.85546875" bestFit="1" customWidth="1"/>
  </cols>
  <sheetData>
    <row r="5" spans="3:4" x14ac:dyDescent="0.25">
      <c r="C5" s="24" t="s">
        <v>51</v>
      </c>
      <c r="D5" s="34" t="s">
        <v>53</v>
      </c>
    </row>
    <row r="6" spans="3:4" x14ac:dyDescent="0.25">
      <c r="C6" s="25" t="s">
        <v>24</v>
      </c>
      <c r="D6" s="26">
        <v>6867</v>
      </c>
    </row>
    <row r="7" spans="3:4" x14ac:dyDescent="0.25">
      <c r="C7" s="25" t="s">
        <v>7</v>
      </c>
      <c r="D7" s="35">
        <v>10129</v>
      </c>
    </row>
    <row r="8" spans="3:4" x14ac:dyDescent="0.25">
      <c r="C8" s="25" t="s">
        <v>38</v>
      </c>
      <c r="D8" s="35">
        <v>4760</v>
      </c>
    </row>
    <row r="9" spans="3:4" x14ac:dyDescent="0.25">
      <c r="C9" s="25" t="s">
        <v>36</v>
      </c>
      <c r="D9" s="35">
        <v>5474</v>
      </c>
    </row>
    <row r="10" spans="3:4" x14ac:dyDescent="0.25">
      <c r="C10" s="25" t="s">
        <v>22</v>
      </c>
      <c r="D10" s="35">
        <v>8288</v>
      </c>
    </row>
    <row r="11" spans="3:4" x14ac:dyDescent="0.25">
      <c r="C11" s="25" t="s">
        <v>12</v>
      </c>
      <c r="D11" s="35">
        <v>16534</v>
      </c>
    </row>
    <row r="12" spans="3:4" x14ac:dyDescent="0.25">
      <c r="C12" s="25" t="s">
        <v>42</v>
      </c>
      <c r="D12" s="35">
        <v>11886</v>
      </c>
    </row>
    <row r="13" spans="3:4" x14ac:dyDescent="0.25">
      <c r="C13" s="25" t="s">
        <v>40</v>
      </c>
      <c r="D13" s="35">
        <v>12257</v>
      </c>
    </row>
    <row r="14" spans="3:4" x14ac:dyDescent="0.25">
      <c r="C14" s="25" t="s">
        <v>10</v>
      </c>
      <c r="D14" s="35">
        <v>8827</v>
      </c>
    </row>
    <row r="15" spans="3:4" x14ac:dyDescent="0.25">
      <c r="C15" s="25" t="s">
        <v>15</v>
      </c>
      <c r="D15" s="35">
        <v>1778</v>
      </c>
    </row>
    <row r="16" spans="3:4" x14ac:dyDescent="0.25">
      <c r="C16" s="25" t="s">
        <v>28</v>
      </c>
      <c r="D16" s="35">
        <v>2408</v>
      </c>
    </row>
    <row r="17" spans="3:4" x14ac:dyDescent="0.25">
      <c r="C17" s="25" t="s">
        <v>34</v>
      </c>
      <c r="D17" s="35">
        <v>6118</v>
      </c>
    </row>
    <row r="18" spans="3:4" x14ac:dyDescent="0.25">
      <c r="C18" s="25" t="s">
        <v>32</v>
      </c>
      <c r="D18" s="35">
        <v>2541</v>
      </c>
    </row>
    <row r="19" spans="3:4" x14ac:dyDescent="0.25">
      <c r="C19" s="25" t="s">
        <v>31</v>
      </c>
      <c r="D19" s="35">
        <v>16114</v>
      </c>
    </row>
    <row r="20" spans="3:4" x14ac:dyDescent="0.25">
      <c r="C20" s="25" t="s">
        <v>29</v>
      </c>
      <c r="D20" s="35">
        <v>3584</v>
      </c>
    </row>
    <row r="21" spans="3:4" x14ac:dyDescent="0.25">
      <c r="C21" s="25" t="s">
        <v>39</v>
      </c>
      <c r="D21" s="35">
        <v>3402</v>
      </c>
    </row>
    <row r="22" spans="3:4" x14ac:dyDescent="0.25">
      <c r="C22" s="25" t="s">
        <v>19</v>
      </c>
      <c r="D22" s="35">
        <v>10465</v>
      </c>
    </row>
    <row r="23" spans="3:4" x14ac:dyDescent="0.25">
      <c r="C23" s="25" t="s">
        <v>21</v>
      </c>
      <c r="D23" s="35">
        <v>8995</v>
      </c>
    </row>
    <row r="24" spans="3:4" x14ac:dyDescent="0.25">
      <c r="C24" s="25" t="s">
        <v>41</v>
      </c>
      <c r="D24" s="35">
        <v>13755</v>
      </c>
    </row>
    <row r="25" spans="3:4" x14ac:dyDescent="0.25">
      <c r="C25" s="25" t="s">
        <v>18</v>
      </c>
      <c r="D25" s="35">
        <v>14497</v>
      </c>
    </row>
    <row r="26" spans="3:4" x14ac:dyDescent="0.25">
      <c r="C26" s="25" t="s">
        <v>52</v>
      </c>
      <c r="D26" s="35">
        <v>168679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Sheet5</vt:lpstr>
      <vt:lpstr>Sheet3</vt:lpstr>
      <vt:lpstr>Sheet4</vt:lpstr>
      <vt:lpstr>Sheet6</vt:lpstr>
      <vt:lpstr>Sheet7</vt:lpstr>
      <vt:lpstr>Sheet8</vt:lpstr>
      <vt:lpstr>Sheet9</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Fawad Khan</dc:creator>
  <cp:lastModifiedBy>Fawad Khan</cp:lastModifiedBy>
  <dcterms:created xsi:type="dcterms:W3CDTF">2024-10-25T09:01:10Z</dcterms:created>
  <dcterms:modified xsi:type="dcterms:W3CDTF">2024-10-28T02:38:19Z</dcterms:modified>
</cp:coreProperties>
</file>