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odonnell/Downloads/APS Ed Div Stats/"/>
    </mc:Choice>
  </mc:AlternateContent>
  <xr:revisionPtr revIDLastSave="0" documentId="13_ncr:1_{42D59DA7-B7FF-0D44-8427-D4AE116C4CD4}" xr6:coauthVersionLast="47" xr6:coauthVersionMax="47" xr10:uidLastSave="{00000000-0000-0000-0000-000000000000}"/>
  <bookViews>
    <workbookView xWindow="-35660" yWindow="-3100" windowWidth="32400" windowHeight="16900" activeTab="1" xr2:uid="{00000000-000D-0000-FFFF-FFFF00000000}"/>
  </bookViews>
  <sheets>
    <sheet name="Data" sheetId="1" r:id="rId1"/>
    <sheet name="Graph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61" i="1" l="1"/>
  <c r="AN61" i="1" s="1"/>
  <c r="AM62" i="1"/>
  <c r="AN62" i="1" s="1"/>
  <c r="AM63" i="1"/>
  <c r="AN63" i="1"/>
  <c r="AM64" i="1"/>
  <c r="AN64" i="1" s="1"/>
  <c r="AM65" i="1"/>
  <c r="AN65" i="1" s="1"/>
  <c r="AS63" i="1"/>
  <c r="AT63" i="1" s="1"/>
  <c r="AS64" i="1"/>
  <c r="AT64" i="1" s="1"/>
  <c r="AS65" i="1"/>
  <c r="AT65" i="1"/>
  <c r="AG63" i="1"/>
  <c r="AH63" i="1" s="1"/>
  <c r="AG64" i="1"/>
  <c r="AH64" i="1" s="1"/>
  <c r="AG65" i="1"/>
  <c r="AH65" i="1" s="1"/>
  <c r="AB63" i="1"/>
  <c r="AC63" i="1" s="1"/>
  <c r="AB64" i="1"/>
  <c r="AC64" i="1" s="1"/>
  <c r="AB65" i="1"/>
  <c r="AC65" i="1" s="1"/>
  <c r="V63" i="1"/>
  <c r="W63" i="1" s="1"/>
  <c r="V64" i="1"/>
  <c r="W64" i="1" s="1"/>
  <c r="V65" i="1"/>
  <c r="W65" i="1"/>
  <c r="P63" i="1"/>
  <c r="Q63" i="1" s="1"/>
  <c r="P64" i="1"/>
  <c r="Q64" i="1" s="1"/>
  <c r="P65" i="1"/>
  <c r="Q65" i="1" s="1"/>
  <c r="J63" i="1"/>
  <c r="K63" i="1" s="1"/>
  <c r="J64" i="1"/>
  <c r="K64" i="1" s="1"/>
  <c r="J65" i="1"/>
  <c r="K65" i="1"/>
  <c r="F64" i="1"/>
  <c r="G64" i="1" s="1"/>
  <c r="F65" i="1"/>
  <c r="G65" i="1" s="1"/>
  <c r="F63" i="1" l="1"/>
  <c r="G63" i="1" s="1"/>
  <c r="AM56" i="1" l="1"/>
  <c r="AN56" i="1" s="1"/>
  <c r="AM57" i="1"/>
  <c r="AN57" i="1" s="1"/>
  <c r="AM58" i="1"/>
  <c r="AN58" i="1" s="1"/>
  <c r="AM59" i="1"/>
  <c r="AN59" i="1" s="1"/>
  <c r="AM60" i="1"/>
  <c r="AN60" i="1" s="1"/>
  <c r="AM55" i="1"/>
  <c r="AN55" i="1" s="1"/>
  <c r="AM34" i="1" l="1"/>
  <c r="AN34" i="1" s="1"/>
  <c r="AM35" i="1"/>
  <c r="AN35" i="1" s="1"/>
  <c r="AM36" i="1"/>
  <c r="AN36" i="1" s="1"/>
  <c r="AM37" i="1"/>
  <c r="AN37" i="1" s="1"/>
  <c r="AM38" i="1"/>
  <c r="AN38" i="1" s="1"/>
  <c r="AM39" i="1"/>
  <c r="AN39" i="1" s="1"/>
  <c r="AM40" i="1"/>
  <c r="AN40" i="1" s="1"/>
  <c r="AM41" i="1"/>
  <c r="AN41" i="1" s="1"/>
  <c r="AM42" i="1"/>
  <c r="AN42" i="1" s="1"/>
  <c r="AM43" i="1"/>
  <c r="AN43" i="1" s="1"/>
  <c r="AM44" i="1"/>
  <c r="AN44" i="1" s="1"/>
  <c r="AM45" i="1"/>
  <c r="AN45" i="1" s="1"/>
  <c r="AM46" i="1"/>
  <c r="AN46" i="1" s="1"/>
  <c r="AM47" i="1"/>
  <c r="AN47" i="1" s="1"/>
  <c r="AM48" i="1"/>
  <c r="AN48" i="1" s="1"/>
  <c r="AM49" i="1"/>
  <c r="AN49" i="1" s="1"/>
  <c r="AM50" i="1"/>
  <c r="AN50" i="1" s="1"/>
  <c r="AM51" i="1"/>
  <c r="AN51" i="1" s="1"/>
  <c r="AM52" i="1"/>
  <c r="AN52" i="1" s="1"/>
  <c r="AM53" i="1"/>
  <c r="AN53" i="1" s="1"/>
  <c r="AM54" i="1"/>
  <c r="AN54" i="1" s="1"/>
  <c r="AM32" i="1"/>
  <c r="AN32" i="1" s="1"/>
  <c r="AS62" i="1" l="1"/>
  <c r="AT62" i="1" s="1"/>
  <c r="AG62" i="1"/>
  <c r="AH62" i="1" s="1"/>
  <c r="AB62" i="1"/>
  <c r="AC62" i="1" s="1"/>
  <c r="V62" i="1"/>
  <c r="W62" i="1" s="1"/>
  <c r="P62" i="1"/>
  <c r="Q62" i="1" s="1"/>
  <c r="J62" i="1"/>
  <c r="K62" i="1" s="1"/>
  <c r="F62" i="1"/>
  <c r="G62" i="1" s="1"/>
  <c r="AS61" i="1"/>
  <c r="AT61" i="1" s="1"/>
  <c r="AG61" i="1"/>
  <c r="AH61" i="1" s="1"/>
  <c r="AB61" i="1"/>
  <c r="AC61" i="1" s="1"/>
  <c r="V61" i="1"/>
  <c r="W61" i="1" s="1"/>
  <c r="P61" i="1"/>
  <c r="Q61" i="1" s="1"/>
  <c r="J61" i="1"/>
  <c r="K61" i="1" s="1"/>
  <c r="F61" i="1"/>
  <c r="G61" i="1" s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F40" i="1"/>
  <c r="G40" i="1" s="1"/>
  <c r="J40" i="1"/>
  <c r="K40" i="1" s="1"/>
  <c r="F41" i="1"/>
  <c r="G41" i="1" s="1"/>
  <c r="J41" i="1"/>
  <c r="K41" i="1" s="1"/>
  <c r="F42" i="1"/>
  <c r="G42" i="1" s="1"/>
  <c r="J42" i="1"/>
  <c r="K42" i="1" s="1"/>
  <c r="F43" i="1"/>
  <c r="G43" i="1" s="1"/>
  <c r="J43" i="1"/>
  <c r="K43" i="1"/>
  <c r="F44" i="1"/>
  <c r="G44" i="1" s="1"/>
  <c r="J44" i="1"/>
  <c r="K44" i="1" s="1"/>
  <c r="F45" i="1"/>
  <c r="G45" i="1" s="1"/>
  <c r="J45" i="1"/>
  <c r="K45" i="1" s="1"/>
  <c r="F46" i="1"/>
  <c r="G46" i="1" s="1"/>
  <c r="J46" i="1"/>
  <c r="K46" i="1" s="1"/>
  <c r="F47" i="1"/>
  <c r="G47" i="1" s="1"/>
  <c r="J47" i="1"/>
  <c r="K47" i="1"/>
  <c r="F48" i="1"/>
  <c r="G48" i="1" s="1"/>
  <c r="J48" i="1"/>
  <c r="K48" i="1" s="1"/>
  <c r="F49" i="1"/>
  <c r="G49" i="1" s="1"/>
  <c r="J49" i="1"/>
  <c r="K49" i="1" s="1"/>
  <c r="F50" i="1"/>
  <c r="G50" i="1" s="1"/>
  <c r="J50" i="1"/>
  <c r="K50" i="1" s="1"/>
  <c r="F51" i="1"/>
  <c r="G51" i="1" s="1"/>
  <c r="J51" i="1"/>
  <c r="K51" i="1" s="1"/>
  <c r="F52" i="1"/>
  <c r="G52" i="1" s="1"/>
  <c r="J52" i="1"/>
  <c r="K52" i="1" s="1"/>
  <c r="F53" i="1"/>
  <c r="G53" i="1" s="1"/>
  <c r="J53" i="1"/>
  <c r="K53" i="1" s="1"/>
  <c r="F54" i="1"/>
  <c r="G54" i="1" s="1"/>
  <c r="J54" i="1"/>
  <c r="K54" i="1" s="1"/>
  <c r="F55" i="1"/>
  <c r="G55" i="1" s="1"/>
  <c r="J55" i="1"/>
  <c r="K55" i="1" s="1"/>
  <c r="F56" i="1"/>
  <c r="G56" i="1" s="1"/>
  <c r="J56" i="1"/>
  <c r="K56" i="1" s="1"/>
  <c r="F57" i="1"/>
  <c r="G57" i="1" s="1"/>
  <c r="J57" i="1"/>
  <c r="K57" i="1" s="1"/>
  <c r="F58" i="1"/>
  <c r="G58" i="1" s="1"/>
  <c r="J58" i="1"/>
  <c r="K58" i="1" s="1"/>
  <c r="F59" i="1"/>
  <c r="G59" i="1" s="1"/>
  <c r="J59" i="1"/>
  <c r="K59" i="1" s="1"/>
  <c r="F60" i="1"/>
  <c r="G60" i="1" s="1"/>
  <c r="J60" i="1"/>
  <c r="K60" i="1" s="1"/>
  <c r="AG12" i="1" l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G37" i="1"/>
  <c r="AH37" i="1" s="1"/>
  <c r="AG38" i="1"/>
  <c r="AH38" i="1" s="1"/>
  <c r="AG39" i="1"/>
  <c r="AH39" i="1" s="1"/>
  <c r="AH41" i="1"/>
  <c r="AH45" i="1"/>
  <c r="AH47" i="1"/>
  <c r="AH49" i="1"/>
  <c r="AH51" i="1"/>
  <c r="AH53" i="1"/>
  <c r="AH57" i="1"/>
  <c r="AH59" i="1"/>
  <c r="AG11" i="1"/>
  <c r="AH11" i="1" s="1"/>
  <c r="AS12" i="1"/>
  <c r="AT12" i="1" s="1"/>
  <c r="AS13" i="1"/>
  <c r="AT13" i="1" s="1"/>
  <c r="AS14" i="1"/>
  <c r="AT14" i="1" s="1"/>
  <c r="AS15" i="1"/>
  <c r="AT15" i="1" s="1"/>
  <c r="AS16" i="1"/>
  <c r="AT16" i="1" s="1"/>
  <c r="AS17" i="1"/>
  <c r="AT17" i="1" s="1"/>
  <c r="AS18" i="1"/>
  <c r="AT18" i="1" s="1"/>
  <c r="AS19" i="1"/>
  <c r="AT19" i="1" s="1"/>
  <c r="AS20" i="1"/>
  <c r="AT20" i="1" s="1"/>
  <c r="AS21" i="1"/>
  <c r="AT21" i="1" s="1"/>
  <c r="AS22" i="1"/>
  <c r="AT22" i="1" s="1"/>
  <c r="AS23" i="1"/>
  <c r="AT23" i="1" s="1"/>
  <c r="AS24" i="1"/>
  <c r="AT24" i="1" s="1"/>
  <c r="AS25" i="1"/>
  <c r="AT25" i="1" s="1"/>
  <c r="AS26" i="1"/>
  <c r="AT26" i="1" s="1"/>
  <c r="AS27" i="1"/>
  <c r="AT27" i="1" s="1"/>
  <c r="AS28" i="1"/>
  <c r="AT28" i="1" s="1"/>
  <c r="AS29" i="1"/>
  <c r="AT29" i="1" s="1"/>
  <c r="AS30" i="1"/>
  <c r="AT30" i="1" s="1"/>
  <c r="AS31" i="1"/>
  <c r="AT31" i="1" s="1"/>
  <c r="AS32" i="1"/>
  <c r="AT32" i="1" s="1"/>
  <c r="AS33" i="1"/>
  <c r="AT33" i="1" s="1"/>
  <c r="AS34" i="1"/>
  <c r="AT34" i="1" s="1"/>
  <c r="AS35" i="1"/>
  <c r="AT35" i="1" s="1"/>
  <c r="AS36" i="1"/>
  <c r="AT36" i="1" s="1"/>
  <c r="AS37" i="1"/>
  <c r="AT37" i="1" s="1"/>
  <c r="AS38" i="1"/>
  <c r="AT38" i="1" s="1"/>
  <c r="AS39" i="1"/>
  <c r="AT39" i="1" s="1"/>
  <c r="AS40" i="1"/>
  <c r="AT40" i="1" s="1"/>
  <c r="AS41" i="1"/>
  <c r="AT41" i="1" s="1"/>
  <c r="AS42" i="1"/>
  <c r="AT42" i="1" s="1"/>
  <c r="AS43" i="1"/>
  <c r="AT43" i="1" s="1"/>
  <c r="AS44" i="1"/>
  <c r="AT44" i="1" s="1"/>
  <c r="AS45" i="1"/>
  <c r="AT45" i="1" s="1"/>
  <c r="AS46" i="1"/>
  <c r="AT46" i="1" s="1"/>
  <c r="AS47" i="1"/>
  <c r="AT47" i="1" s="1"/>
  <c r="AS48" i="1"/>
  <c r="AT48" i="1" s="1"/>
  <c r="AS49" i="1"/>
  <c r="AT49" i="1" s="1"/>
  <c r="AS50" i="1"/>
  <c r="AT50" i="1" s="1"/>
  <c r="AS51" i="1"/>
  <c r="AT51" i="1" s="1"/>
  <c r="AS52" i="1"/>
  <c r="AT52" i="1" s="1"/>
  <c r="AS53" i="1"/>
  <c r="AT53" i="1" s="1"/>
  <c r="AS54" i="1"/>
  <c r="AT54" i="1" s="1"/>
  <c r="AS55" i="1"/>
  <c r="AT55" i="1" s="1"/>
  <c r="AS56" i="1"/>
  <c r="AT56" i="1" s="1"/>
  <c r="AS57" i="1"/>
  <c r="AT57" i="1" s="1"/>
  <c r="AS58" i="1"/>
  <c r="AT58" i="1" s="1"/>
  <c r="AS59" i="1"/>
  <c r="AT59" i="1" s="1"/>
  <c r="AS60" i="1"/>
  <c r="AT60" i="1" s="1"/>
  <c r="AS11" i="1"/>
  <c r="AT11" i="1" s="1"/>
  <c r="AH12" i="1"/>
  <c r="AH20" i="1"/>
  <c r="AH28" i="1"/>
  <c r="AH36" i="1"/>
  <c r="AH40" i="1"/>
  <c r="AH42" i="1"/>
  <c r="AH43" i="1"/>
  <c r="AH44" i="1"/>
  <c r="AH46" i="1"/>
  <c r="AH48" i="1"/>
  <c r="AH50" i="1"/>
  <c r="AH52" i="1"/>
  <c r="AH54" i="1"/>
  <c r="AH55" i="1"/>
  <c r="AH56" i="1"/>
  <c r="AH58" i="1"/>
  <c r="AH60" i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11" i="1"/>
  <c r="AC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11" i="1"/>
  <c r="K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11" i="1"/>
  <c r="W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11" i="1"/>
  <c r="Q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11" i="1"/>
  <c r="G11" i="1" s="1"/>
</calcChain>
</file>

<file path=xl/sharedStrings.xml><?xml version="1.0" encoding="utf-8"?>
<sst xmlns="http://schemas.openxmlformats.org/spreadsheetml/2006/main" count="102" uniqueCount="22">
  <si>
    <t>Year: All values</t>
  </si>
  <si>
    <t>Level of Degree or Other Award: Doctorate Degrees, Doctorate Degree-Research/Scholarship, Doctorate Degree-Professional Practice, Doctorate Degree-Other</t>
  </si>
  <si>
    <t>Gender: All values</t>
  </si>
  <si>
    <t>Chemistry</t>
  </si>
  <si>
    <t>Earth Sciences</t>
  </si>
  <si>
    <t>Mathematics and Statistics</t>
  </si>
  <si>
    <t>Biological Sciences</t>
  </si>
  <si>
    <t>Gender</t>
  </si>
  <si>
    <t>Female</t>
  </si>
  <si>
    <t>Male</t>
  </si>
  <si>
    <t/>
  </si>
  <si>
    <t>Year</t>
  </si>
  <si>
    <t>Total</t>
  </si>
  <si>
    <t>Fraction Women</t>
  </si>
  <si>
    <t>Engineering</t>
  </si>
  <si>
    <t>Physics</t>
  </si>
  <si>
    <t>Degrees/Awards Conferred (NCES population of institutions) (Sum)</t>
  </si>
  <si>
    <t>Degrees/Awards Conferred-2nd Major (NCES population of institutions) (Sum)</t>
  </si>
  <si>
    <t>Computer Science</t>
  </si>
  <si>
    <t>Academic Discipline</t>
  </si>
  <si>
    <t>All PhDs (including non-STEM)</t>
  </si>
  <si>
    <t>Academic Discipline, Detailed (standardized): Chemistry, Earth Sciences, Mathematics and Statistics, Biological Sciences, Engineering, and 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</si>
</sst>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204"/>
    </font>
    <font>
      <b/>
      <sz val="10"/>
      <name val="Arial"/>
      <family val="2"/>
      <charset val="204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EBEBEB"/>
        <bgColor rgb="FF000000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000000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3" fontId="0" fillId="0" borderId="3" xfId="0" applyNumberFormat="1" applyBorder="1"/>
    <xf numFmtId="0" fontId="0" fillId="0" borderId="4" xfId="0" applyBorder="1"/>
    <xf numFmtId="3" fontId="0" fillId="0" borderId="4" xfId="0" applyNumberFormat="1" applyBorder="1"/>
    <xf numFmtId="9" fontId="0" fillId="0" borderId="3" xfId="0" applyNumberFormat="1" applyBorder="1"/>
    <xf numFmtId="9" fontId="0" fillId="0" borderId="1" xfId="0" applyNumberFormat="1" applyBorder="1"/>
    <xf numFmtId="0" fontId="0" fillId="5" borderId="1" xfId="0" applyNumberFormat="1" applyFill="1" applyBorder="1" applyAlignment="1">
      <alignment horizontal="left" vertical="center"/>
    </xf>
    <xf numFmtId="1" fontId="0" fillId="5" borderId="1" xfId="0" applyNumberFormat="1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5" xfId="0" applyNumberFormat="1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9" xfId="0" applyBorder="1"/>
    <xf numFmtId="9" fontId="0" fillId="0" borderId="9" xfId="4" applyFont="1" applyBorder="1"/>
    <xf numFmtId="3" fontId="0" fillId="0" borderId="5" xfId="0" applyNumberFormat="1" applyBorder="1"/>
    <xf numFmtId="0" fontId="0" fillId="0" borderId="5" xfId="0" applyBorder="1"/>
    <xf numFmtId="9" fontId="0" fillId="0" borderId="5" xfId="0" applyNumberFormat="1" applyBorder="1"/>
    <xf numFmtId="3" fontId="0" fillId="0" borderId="6" xfId="0" applyNumberFormat="1" applyBorder="1"/>
    <xf numFmtId="9" fontId="0" fillId="0" borderId="6" xfId="0" applyNumberFormat="1" applyBorder="1"/>
    <xf numFmtId="3" fontId="0" fillId="0" borderId="11" xfId="0" applyNumberFormat="1" applyBorder="1"/>
    <xf numFmtId="0" fontId="0" fillId="5" borderId="9" xfId="0" applyFill="1" applyBorder="1" applyAlignment="1">
      <alignment horizontal="left" vertical="center"/>
    </xf>
    <xf numFmtId="3" fontId="0" fillId="0" borderId="9" xfId="0" applyNumberFormat="1" applyFill="1" applyBorder="1"/>
    <xf numFmtId="9" fontId="0" fillId="0" borderId="9" xfId="0" applyNumberFormat="1" applyFill="1" applyBorder="1"/>
    <xf numFmtId="3" fontId="0" fillId="0" borderId="9" xfId="0" applyNumberFormat="1" applyBorder="1"/>
    <xf numFmtId="9" fontId="0" fillId="0" borderId="9" xfId="0" applyNumberFormat="1" applyBorder="1"/>
    <xf numFmtId="0" fontId="6" fillId="5" borderId="3" xfId="1" applyFont="1" applyFill="1" applyBorder="1" applyAlignment="1">
      <alignment horizontal="left" vertical="center"/>
    </xf>
    <xf numFmtId="0" fontId="7" fillId="6" borderId="7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4" xfId="0" applyBorder="1"/>
    <xf numFmtId="0" fontId="1" fillId="4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0" fillId="0" borderId="2" xfId="0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0" borderId="1" xfId="0" applyBorder="1"/>
    <xf numFmtId="0" fontId="5" fillId="0" borderId="0" xfId="0" applyFont="1"/>
  </cellXfs>
  <cellStyles count="5">
    <cellStyle name="40% - Accent3" xfId="1" builtinId="39"/>
    <cellStyle name="Followed Hyperlink" xfId="3" builtinId="9" hidden="1"/>
    <cellStyle name="Hyperlink" xfId="2" builtinId="8" hidden="1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BEBE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80349"/>
      <color rgb="FFF27A0F"/>
      <color rgb="FFE0873E"/>
      <color rgb="FF42CF53"/>
      <color rgb="FF3EC24E"/>
      <color rgb="FF4CEC5E"/>
      <color rgb="FFE28207"/>
      <color rgb="FFFD9108"/>
      <color rgb="FF766F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Doctoral Degrees Earned by Women</a:t>
            </a:r>
          </a:p>
        </c:rich>
      </c:tx>
      <c:layout>
        <c:manualLayout>
          <c:xMode val="edge"/>
          <c:yMode val="edge"/>
          <c:x val="0.25376592049907987"/>
          <c:y val="3.26616006807686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276142481349371E-2"/>
          <c:y val="0.13657190779597964"/>
          <c:w val="0.67484463752375778"/>
          <c:h val="0.77323197110625652"/>
        </c:manualLayout>
      </c:layout>
      <c:scatterChart>
        <c:scatterStyle val="lineMarker"/>
        <c:varyColors val="0"/>
        <c:ser>
          <c:idx val="6"/>
          <c:order val="0"/>
          <c:tx>
            <c:v> All PhDs</c:v>
          </c:tx>
          <c:spPr>
            <a:ln w="25400" cmpd="sng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xVal>
            <c:numRef>
              <c:f>Data!$A$10:$A$65</c:f>
              <c:numCache>
                <c:formatCode>General</c:formatCode>
                <c:ptCount val="56"/>
                <c:pt idx="0" formatCode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xVal>
          <c:yVal>
            <c:numRef>
              <c:f>Data!$AT$10:$AT$65</c:f>
              <c:numCache>
                <c:formatCode>0%</c:formatCode>
                <c:ptCount val="56"/>
                <c:pt idx="1">
                  <c:v>0.11612478754317671</c:v>
                </c:pt>
                <c:pt idx="2">
                  <c:v>0.11915038067988944</c:v>
                </c:pt>
                <c:pt idx="3">
                  <c:v>0.12584989822874712</c:v>
                </c:pt>
                <c:pt idx="4">
                  <c:v>0.13120012218870519</c:v>
                </c:pt>
                <c:pt idx="5">
                  <c:v>0.13323513658275307</c:v>
                </c:pt>
                <c:pt idx="6">
                  <c:v>0.14259022825646933</c:v>
                </c:pt>
                <c:pt idx="7">
                  <c:v>0.15805088555245886</c:v>
                </c:pt>
                <c:pt idx="8">
                  <c:v>0.17864328830123599</c:v>
                </c:pt>
                <c:pt idx="9">
                  <c:v>0.19074085023354817</c:v>
                </c:pt>
                <c:pt idx="10">
                  <c:v>0.21319603356216629</c:v>
                </c:pt>
                <c:pt idx="11">
                  <c:v>0.22898814414837423</c:v>
                </c:pt>
                <c:pt idx="12">
                  <c:v>0.24347250631692938</c:v>
                </c:pt>
                <c:pt idx="13">
                  <c:v>0.26393208110461502</c:v>
                </c:pt>
                <c:pt idx="14">
                  <c:v>0.28089510318720234</c:v>
                </c:pt>
                <c:pt idx="15">
                  <c:v>0.29670262319195884</c:v>
                </c:pt>
                <c:pt idx="16">
                  <c:v>0.31110908980656116</c:v>
                </c:pt>
                <c:pt idx="17">
                  <c:v>0.32075759890025968</c:v>
                </c:pt>
                <c:pt idx="18">
                  <c:v>0.33186987408152685</c:v>
                </c:pt>
                <c:pt idx="19">
                  <c:v>0.33578549123228441</c:v>
                </c:pt>
                <c:pt idx="20">
                  <c:v>0.3414412228557564</c:v>
                </c:pt>
                <c:pt idx="21">
                  <c:v>0.35178311607328444</c:v>
                </c:pt>
                <c:pt idx="22">
                  <c:v>0.35405831823759715</c:v>
                </c:pt>
                <c:pt idx="23">
                  <c:v>0.35183540132389601</c:v>
                </c:pt>
                <c:pt idx="24">
                  <c:v>0.36537118269956137</c:v>
                </c:pt>
                <c:pt idx="25">
                  <c:v>0.36309010633017219</c:v>
                </c:pt>
                <c:pt idx="26">
                  <c:v>0.37039390088945362</c:v>
                </c:pt>
                <c:pt idx="27">
                  <c:v>0.37198909814128217</c:v>
                </c:pt>
                <c:pt idx="28">
                  <c:v>0.3816518978344311</c:v>
                </c:pt>
                <c:pt idx="29">
                  <c:v>0.3856591387161647</c:v>
                </c:pt>
                <c:pt idx="30">
                  <c:v>0.39485094242131513</c:v>
                </c:pt>
                <c:pt idx="31">
                  <c:v>0.39920418473644209</c:v>
                </c:pt>
                <c:pt idx="32">
                  <c:v>0.40877452473136988</c:v>
                </c:pt>
                <c:pt idx="33">
                  <c:v>0.42121698399618335</c:v>
                </c:pt>
                <c:pt idx="34">
                  <c:v>0.43111270832397469</c:v>
                </c:pt>
                <c:pt idx="35">
                  <c:v>0.44236545264422544</c:v>
                </c:pt>
                <c:pt idx="36">
                  <c:v>0.45018172147859231</c:v>
                </c:pt>
                <c:pt idx="37">
                  <c:v>0.4637841249802746</c:v>
                </c:pt>
                <c:pt idx="38">
                  <c:v>0.47157074859368237</c:v>
                </c:pt>
                <c:pt idx="39">
                  <c:v>0.47776977677193705</c:v>
                </c:pt>
                <c:pt idx="40">
                  <c:v>0.48844678720550172</c:v>
                </c:pt>
                <c:pt idx="41">
                  <c:v>0.4902277241770715</c:v>
                </c:pt>
                <c:pt idx="42">
                  <c:v>0.50177165354330711</c:v>
                </c:pt>
                <c:pt idx="43">
                  <c:v>0.5041032032501902</c:v>
                </c:pt>
                <c:pt idx="44">
                  <c:v>0.50568163423872581</c:v>
                </c:pt>
                <c:pt idx="45">
                  <c:v>0.49467585342937676</c:v>
                </c:pt>
                <c:pt idx="46">
                  <c:v>0.49319960616124026</c:v>
                </c:pt>
                <c:pt idx="47">
                  <c:v>0.49563986227756862</c:v>
                </c:pt>
                <c:pt idx="48">
                  <c:v>0.49546070043700374</c:v>
                </c:pt>
                <c:pt idx="49">
                  <c:v>0.50038419481632535</c:v>
                </c:pt>
                <c:pt idx="50">
                  <c:v>0.50148843930635834</c:v>
                </c:pt>
                <c:pt idx="51">
                  <c:v>0.50019906156689886</c:v>
                </c:pt>
                <c:pt idx="52">
                  <c:v>0.50334501878517857</c:v>
                </c:pt>
                <c:pt idx="53">
                  <c:v>0.50393324410696239</c:v>
                </c:pt>
                <c:pt idx="54">
                  <c:v>0.50620584047497519</c:v>
                </c:pt>
                <c:pt idx="55">
                  <c:v>0.51141325522967584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6-EA4D-92DD-7350C0491417}"/>
            </c:ext>
          </c:extLst>
        </c:ser>
        <c:ser>
          <c:idx val="5"/>
          <c:order val="1"/>
          <c:tx>
            <c:v> Biology</c:v>
          </c:tx>
          <c:spPr>
            <a:ln>
              <a:solidFill>
                <a:srgbClr val="766F43"/>
              </a:solidFill>
            </a:ln>
          </c:spPr>
          <c:marker>
            <c:symbol val="none"/>
          </c:marker>
          <c:xVal>
            <c:numRef>
              <c:f>Data!$A$10:$A$65</c:f>
              <c:numCache>
                <c:formatCode>General</c:formatCode>
                <c:ptCount val="56"/>
                <c:pt idx="0" formatCode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xVal>
          <c:yVal>
            <c:numRef>
              <c:f>Data!$W$10:$W$65</c:f>
              <c:numCache>
                <c:formatCode>0%</c:formatCode>
                <c:ptCount val="56"/>
                <c:pt idx="1">
                  <c:v>0.14551526717557253</c:v>
                </c:pt>
                <c:pt idx="2">
                  <c:v>0.15166297117516631</c:v>
                </c:pt>
                <c:pt idx="3">
                  <c:v>0.15757358219669779</c:v>
                </c:pt>
                <c:pt idx="4">
                  <c:v>0.15372009177318913</c:v>
                </c:pt>
                <c:pt idx="5">
                  <c:v>0.14259653390088173</c:v>
                </c:pt>
                <c:pt idx="6">
                  <c:v>0.16323731138545952</c:v>
                </c:pt>
                <c:pt idx="7">
                  <c:v>0.17022441160372195</c:v>
                </c:pt>
                <c:pt idx="8">
                  <c:v>0.19549078911190543</c:v>
                </c:pt>
                <c:pt idx="9">
                  <c:v>0.20348837209302326</c:v>
                </c:pt>
                <c:pt idx="10">
                  <c:v>0.21956264775413711</c:v>
                </c:pt>
                <c:pt idx="11">
                  <c:v>0.21518987341772153</c:v>
                </c:pt>
                <c:pt idx="12">
                  <c:v>0.21392888627681458</c:v>
                </c:pt>
                <c:pt idx="13">
                  <c:v>0.24177482644129189</c:v>
                </c:pt>
                <c:pt idx="14">
                  <c:v>0.25591882750845546</c:v>
                </c:pt>
                <c:pt idx="15">
                  <c:v>0.26030786146234197</c:v>
                </c:pt>
                <c:pt idx="16">
                  <c:v>0.28302900107411383</c:v>
                </c:pt>
                <c:pt idx="17">
                  <c:v>0.29135538954108858</c:v>
                </c:pt>
                <c:pt idx="18">
                  <c:v>0.32198327359617684</c:v>
                </c:pt>
                <c:pt idx="19">
                  <c:v>0.3075137800986365</c:v>
                </c:pt>
                <c:pt idx="20">
                  <c:v>0.32732558139534884</c:v>
                </c:pt>
                <c:pt idx="21">
                  <c:v>0.3363015731671119</c:v>
                </c:pt>
                <c:pt idx="22">
                  <c:v>0.34912280701754383</c:v>
                </c:pt>
                <c:pt idx="23">
                  <c:v>0.3518980326960377</c:v>
                </c:pt>
                <c:pt idx="24">
                  <c:v>0.36792986425339369</c:v>
                </c:pt>
                <c:pt idx="25">
                  <c:v>0.3770449233965204</c:v>
                </c:pt>
                <c:pt idx="26">
                  <c:v>0.37075909201855017</c:v>
                </c:pt>
                <c:pt idx="27">
                  <c:v>0.3832981468449449</c:v>
                </c:pt>
                <c:pt idx="28">
                  <c:v>0.39968791796700848</c:v>
                </c:pt>
                <c:pt idx="29">
                  <c:v>0.40737508182413268</c:v>
                </c:pt>
                <c:pt idx="30">
                  <c:v>0.40386247877758913</c:v>
                </c:pt>
                <c:pt idx="31">
                  <c:v>0.41958762886597939</c:v>
                </c:pt>
                <c:pt idx="32">
                  <c:v>0.43134450347364117</c:v>
                </c:pt>
                <c:pt idx="33">
                  <c:v>0.42692841562561967</c:v>
                </c:pt>
                <c:pt idx="34">
                  <c:v>0.4225826838002949</c:v>
                </c:pt>
                <c:pt idx="35">
                  <c:v>0.44110576923076922</c:v>
                </c:pt>
                <c:pt idx="36">
                  <c:v>0.44117647058823528</c:v>
                </c:pt>
                <c:pt idx="37">
                  <c:v>0.44396177237185058</c:v>
                </c:pt>
                <c:pt idx="38">
                  <c:v>0.45729605515128302</c:v>
                </c:pt>
                <c:pt idx="39">
                  <c:v>0.46306404657933042</c:v>
                </c:pt>
                <c:pt idx="40">
                  <c:v>0.49165402124430957</c:v>
                </c:pt>
                <c:pt idx="41">
                  <c:v>0.49072567523592581</c:v>
                </c:pt>
                <c:pt idx="42">
                  <c:v>0.48994188645507375</c:v>
                </c:pt>
                <c:pt idx="43">
                  <c:v>0.50641725832878204</c:v>
                </c:pt>
                <c:pt idx="44">
                  <c:v>0.52401452979954255</c:v>
                </c:pt>
                <c:pt idx="45">
                  <c:v>0.52937293729372936</c:v>
                </c:pt>
                <c:pt idx="46">
                  <c:v>0.52474077962987264</c:v>
                </c:pt>
                <c:pt idx="47">
                  <c:v>0.5308988764044944</c:v>
                </c:pt>
                <c:pt idx="48">
                  <c:v>0.53284019895421497</c:v>
                </c:pt>
                <c:pt idx="49">
                  <c:v>0.53275003038036217</c:v>
                </c:pt>
                <c:pt idx="50">
                  <c:v>0.52940432528139625</c:v>
                </c:pt>
                <c:pt idx="51">
                  <c:v>0.53277084861824409</c:v>
                </c:pt>
                <c:pt idx="52">
                  <c:v>0.52891176822698427</c:v>
                </c:pt>
                <c:pt idx="53">
                  <c:v>0.53932848086405261</c:v>
                </c:pt>
                <c:pt idx="54">
                  <c:v>0.52261976955730749</c:v>
                </c:pt>
                <c:pt idx="55">
                  <c:v>0.53885630498533721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6-EA4D-92DD-7350C0491417}"/>
            </c:ext>
          </c:extLst>
        </c:ser>
        <c:ser>
          <c:idx val="3"/>
          <c:order val="2"/>
          <c:tx>
            <c:v> Earth Sciences</c:v>
          </c:tx>
          <c:spPr>
            <a:ln>
              <a:solidFill>
                <a:srgbClr val="F27A0F"/>
              </a:solidFill>
            </a:ln>
          </c:spPr>
          <c:marker>
            <c:symbol val="none"/>
          </c:marker>
          <c:xVal>
            <c:numRef>
              <c:f>Data!$A$10:$A$65</c:f>
              <c:numCache>
                <c:formatCode>General</c:formatCode>
                <c:ptCount val="56"/>
                <c:pt idx="0" formatCode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xVal>
          <c:yVal>
            <c:numRef>
              <c:f>Data!$K$10:$K$65</c:f>
              <c:numCache>
                <c:formatCode>0%</c:formatCode>
                <c:ptCount val="56"/>
                <c:pt idx="1">
                  <c:v>3.2051282051282048E-2</c:v>
                </c:pt>
                <c:pt idx="2">
                  <c:v>1.6339869281045753E-2</c:v>
                </c:pt>
                <c:pt idx="3">
                  <c:v>2.2151898734177215E-2</c:v>
                </c:pt>
                <c:pt idx="4">
                  <c:v>5.4285714285714284E-2</c:v>
                </c:pt>
                <c:pt idx="5">
                  <c:v>3.0985915492957747E-2</c:v>
                </c:pt>
                <c:pt idx="6">
                  <c:v>3.6516853932584269E-2</c:v>
                </c:pt>
                <c:pt idx="7">
                  <c:v>5.5248618784530384E-2</c:v>
                </c:pt>
                <c:pt idx="8">
                  <c:v>4.6920821114369501E-2</c:v>
                </c:pt>
                <c:pt idx="9">
                  <c:v>3.7572254335260118E-2</c:v>
                </c:pt>
                <c:pt idx="10">
                  <c:v>5.0295857988165681E-2</c:v>
                </c:pt>
                <c:pt idx="11">
                  <c:v>7.1428571428571425E-2</c:v>
                </c:pt>
                <c:pt idx="12">
                  <c:v>8.2010582010582006E-2</c:v>
                </c:pt>
                <c:pt idx="13">
                  <c:v>0.10365853658536585</c:v>
                </c:pt>
                <c:pt idx="14">
                  <c:v>9.6676737160120846E-2</c:v>
                </c:pt>
                <c:pt idx="15">
                  <c:v>8.3102493074792241E-2</c:v>
                </c:pt>
                <c:pt idx="16">
                  <c:v>0.11271676300578035</c:v>
                </c:pt>
                <c:pt idx="17">
                  <c:v>0.1791907514450867</c:v>
                </c:pt>
                <c:pt idx="18">
                  <c:v>0.18292682926829268</c:v>
                </c:pt>
                <c:pt idx="19">
                  <c:v>0.16023738872403562</c:v>
                </c:pt>
                <c:pt idx="20">
                  <c:v>0.18805970149253731</c:v>
                </c:pt>
                <c:pt idx="21">
                  <c:v>0.19871794871794871</c:v>
                </c:pt>
                <c:pt idx="22">
                  <c:v>0.2</c:v>
                </c:pt>
                <c:pt idx="23">
                  <c:v>0.17771883289124668</c:v>
                </c:pt>
                <c:pt idx="24">
                  <c:v>0.20347394540942929</c:v>
                </c:pt>
                <c:pt idx="25">
                  <c:v>0.17555555555555555</c:v>
                </c:pt>
                <c:pt idx="26">
                  <c:v>0.19603960396039605</c:v>
                </c:pt>
                <c:pt idx="27">
                  <c:v>0.23529411764705882</c:v>
                </c:pt>
                <c:pt idx="28">
                  <c:v>0.17509727626459143</c:v>
                </c:pt>
                <c:pt idx="29">
                  <c:v>0.192</c:v>
                </c:pt>
                <c:pt idx="30">
                  <c:v>0.21739130434782608</c:v>
                </c:pt>
                <c:pt idx="31">
                  <c:v>0.20666666666666667</c:v>
                </c:pt>
                <c:pt idx="32">
                  <c:v>0.22943722943722944</c:v>
                </c:pt>
                <c:pt idx="33">
                  <c:v>0.25393700787401574</c:v>
                </c:pt>
                <c:pt idx="34">
                  <c:v>0.2620689655172414</c:v>
                </c:pt>
                <c:pt idx="35">
                  <c:v>0.30534351145038169</c:v>
                </c:pt>
                <c:pt idx="36">
                  <c:v>0.28947368421052633</c:v>
                </c:pt>
                <c:pt idx="37">
                  <c:v>0.29702970297029702</c:v>
                </c:pt>
                <c:pt idx="38">
                  <c:v>0.28260869565217389</c:v>
                </c:pt>
                <c:pt idx="39">
                  <c:v>0.33604336043360433</c:v>
                </c:pt>
                <c:pt idx="40">
                  <c:v>0.32453825857519791</c:v>
                </c:pt>
                <c:pt idx="41">
                  <c:v>0.34418604651162793</c:v>
                </c:pt>
                <c:pt idx="42">
                  <c:v>0.38011695906432746</c:v>
                </c:pt>
                <c:pt idx="43">
                  <c:v>0.37100213219616207</c:v>
                </c:pt>
                <c:pt idx="44">
                  <c:v>0.38767395626242546</c:v>
                </c:pt>
                <c:pt idx="45">
                  <c:v>0.41129032258064518</c:v>
                </c:pt>
                <c:pt idx="46">
                  <c:v>0.39828693790149894</c:v>
                </c:pt>
                <c:pt idx="47">
                  <c:v>0.43259557344064387</c:v>
                </c:pt>
                <c:pt idx="48">
                  <c:v>0.43773584905660379</c:v>
                </c:pt>
                <c:pt idx="49">
                  <c:v>0.43069306930693069</c:v>
                </c:pt>
                <c:pt idx="50">
                  <c:v>0.43304347826086959</c:v>
                </c:pt>
                <c:pt idx="51">
                  <c:v>0.40031645569620256</c:v>
                </c:pt>
                <c:pt idx="52">
                  <c:v>0.40476190476190477</c:v>
                </c:pt>
                <c:pt idx="53">
                  <c:v>0.43846153846153846</c:v>
                </c:pt>
                <c:pt idx="54">
                  <c:v>0.38897168405365129</c:v>
                </c:pt>
                <c:pt idx="55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96-EA4D-92DD-7350C0491417}"/>
            </c:ext>
          </c:extLst>
        </c:ser>
        <c:ser>
          <c:idx val="1"/>
          <c:order val="3"/>
          <c:tx>
            <c:v> Chemistry</c:v>
          </c:tx>
          <c:spPr>
            <a:ln>
              <a:solidFill>
                <a:srgbClr val="000090"/>
              </a:solidFill>
            </a:ln>
          </c:spPr>
          <c:marker>
            <c:symbol val="none"/>
          </c:marker>
          <c:xVal>
            <c:numRef>
              <c:f>Data!$A$10:$A$65</c:f>
              <c:numCache>
                <c:formatCode>General</c:formatCode>
                <c:ptCount val="56"/>
                <c:pt idx="0" formatCode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xVal>
          <c:yVal>
            <c:numRef>
              <c:f>Data!$G$10:$G$65</c:f>
              <c:numCache>
                <c:formatCode>0%</c:formatCode>
                <c:ptCount val="56"/>
                <c:pt idx="1">
                  <c:v>5.9834500318268619E-2</c:v>
                </c:pt>
                <c:pt idx="2">
                  <c:v>6.7660550458715593E-2</c:v>
                </c:pt>
                <c:pt idx="3">
                  <c:v>8.0819578827546951E-2</c:v>
                </c:pt>
                <c:pt idx="4">
                  <c:v>7.4703760947964964E-2</c:v>
                </c:pt>
                <c:pt idx="5">
                  <c:v>7.6539855072463775E-2</c:v>
                </c:pt>
                <c:pt idx="6">
                  <c:v>8.009259259259259E-2</c:v>
                </c:pt>
                <c:pt idx="7">
                  <c:v>9.7919837645865038E-2</c:v>
                </c:pt>
                <c:pt idx="8">
                  <c:v>9.7768331562167909E-2</c:v>
                </c:pt>
                <c:pt idx="9">
                  <c:v>9.4638949671772429E-2</c:v>
                </c:pt>
                <c:pt idx="10">
                  <c:v>0.11239035087719298</c:v>
                </c:pt>
                <c:pt idx="11">
                  <c:v>0.12138016019716574</c:v>
                </c:pt>
                <c:pt idx="12">
                  <c:v>0.11966900063653724</c:v>
                </c:pt>
                <c:pt idx="13">
                  <c:v>0.13311475409836065</c:v>
                </c:pt>
                <c:pt idx="14">
                  <c:v>0.15151515151515152</c:v>
                </c:pt>
                <c:pt idx="15">
                  <c:v>0.16763378465506126</c:v>
                </c:pt>
                <c:pt idx="16">
                  <c:v>0.15559655596555966</c:v>
                </c:pt>
                <c:pt idx="17">
                  <c:v>0.1645422943221321</c:v>
                </c:pt>
                <c:pt idx="18">
                  <c:v>0.16943331425300515</c:v>
                </c:pt>
                <c:pt idx="19">
                  <c:v>0.18363844393592677</c:v>
                </c:pt>
                <c:pt idx="20">
                  <c:v>0.19687674288901283</c:v>
                </c:pt>
                <c:pt idx="21">
                  <c:v>0.20942408376963351</c:v>
                </c:pt>
                <c:pt idx="22">
                  <c:v>0.21291624621594349</c:v>
                </c:pt>
                <c:pt idx="23">
                  <c:v>0.22183274912368553</c:v>
                </c:pt>
                <c:pt idx="24">
                  <c:v>0.25392156862745097</c:v>
                </c:pt>
                <c:pt idx="25">
                  <c:v>0.24714481498401097</c:v>
                </c:pt>
                <c:pt idx="26">
                  <c:v>0.24354407836153161</c:v>
                </c:pt>
                <c:pt idx="27">
                  <c:v>0.2773403324584427</c:v>
                </c:pt>
                <c:pt idx="28">
                  <c:v>0.28224381625441697</c:v>
                </c:pt>
                <c:pt idx="29">
                  <c:v>0.28135593220338984</c:v>
                </c:pt>
                <c:pt idx="30">
                  <c:v>0.31271929824561401</c:v>
                </c:pt>
                <c:pt idx="31">
                  <c:v>0.30078465562336532</c:v>
                </c:pt>
                <c:pt idx="32">
                  <c:v>0.29315673289183225</c:v>
                </c:pt>
                <c:pt idx="33">
                  <c:v>0.32110874200426437</c:v>
                </c:pt>
                <c:pt idx="34">
                  <c:v>0.30483437779767236</c:v>
                </c:pt>
                <c:pt idx="35">
                  <c:v>0.31770334928229665</c:v>
                </c:pt>
                <c:pt idx="36">
                  <c:v>0.33692596063730085</c:v>
                </c:pt>
                <c:pt idx="37">
                  <c:v>0.3392243495336279</c:v>
                </c:pt>
                <c:pt idx="38">
                  <c:v>0.32761816496756258</c:v>
                </c:pt>
                <c:pt idx="39">
                  <c:v>0.32969121140142515</c:v>
                </c:pt>
                <c:pt idx="40">
                  <c:v>0.34620565783565332</c:v>
                </c:pt>
                <c:pt idx="41">
                  <c:v>0.35688622754491017</c:v>
                </c:pt>
                <c:pt idx="42">
                  <c:v>0.37015726889144612</c:v>
                </c:pt>
                <c:pt idx="43">
                  <c:v>0.36112224448897795</c:v>
                </c:pt>
                <c:pt idx="44">
                  <c:v>0.38612368024132732</c:v>
                </c:pt>
                <c:pt idx="45">
                  <c:v>0.38767550702028081</c:v>
                </c:pt>
                <c:pt idx="46">
                  <c:v>0.39017125837676842</c:v>
                </c:pt>
                <c:pt idx="47">
                  <c:v>0.39087452471482892</c:v>
                </c:pt>
                <c:pt idx="48">
                  <c:v>0.40366300366300367</c:v>
                </c:pt>
                <c:pt idx="49">
                  <c:v>0.39356605065023959</c:v>
                </c:pt>
                <c:pt idx="50">
                  <c:v>0.4150034411562285</c:v>
                </c:pt>
                <c:pt idx="51">
                  <c:v>0.37793971513746272</c:v>
                </c:pt>
                <c:pt idx="52">
                  <c:v>0.38681757656458055</c:v>
                </c:pt>
                <c:pt idx="53">
                  <c:v>0.38999673095782933</c:v>
                </c:pt>
                <c:pt idx="54">
                  <c:v>0.40044039005976723</c:v>
                </c:pt>
                <c:pt idx="55">
                  <c:v>0.4031218187987784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96-EA4D-92DD-7350C0491417}"/>
            </c:ext>
          </c:extLst>
        </c:ser>
        <c:ser>
          <c:idx val="4"/>
          <c:order val="4"/>
          <c:tx>
            <c:v> Math &amp; Stats</c:v>
          </c:tx>
          <c:spPr>
            <a:ln>
              <a:solidFill>
                <a:srgbClr val="42CF53"/>
              </a:solidFill>
            </a:ln>
          </c:spPr>
          <c:marker>
            <c:symbol val="none"/>
          </c:marker>
          <c:xVal>
            <c:numRef>
              <c:f>Data!$A$11:$A$65</c:f>
              <c:numCache>
                <c:formatCode>General</c:formatCod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numCache>
            </c:numRef>
          </c:xVal>
          <c:yVal>
            <c:numRef>
              <c:f>Data!$Q$11:$Q$65</c:f>
              <c:numCache>
                <c:formatCode>0%</c:formatCode>
                <c:ptCount val="55"/>
                <c:pt idx="0">
                  <c:v>7.2890025575447576E-2</c:v>
                </c:pt>
                <c:pt idx="1">
                  <c:v>7.0913461538461536E-2</c:v>
                </c:pt>
                <c:pt idx="2">
                  <c:v>5.4910242872228086E-2</c:v>
                </c:pt>
                <c:pt idx="3">
                  <c:v>6.1987237921604377E-2</c:v>
                </c:pt>
                <c:pt idx="4">
                  <c:v>7.7669902912621352E-2</c:v>
                </c:pt>
                <c:pt idx="5">
                  <c:v>7.7564637197664724E-2</c:v>
                </c:pt>
                <c:pt idx="6">
                  <c:v>7.8900709219858159E-2</c:v>
                </c:pt>
                <c:pt idx="7">
                  <c:v>9.5505617977528087E-2</c:v>
                </c:pt>
                <c:pt idx="8">
                  <c:v>9.6993210475266725E-2</c:v>
                </c:pt>
                <c:pt idx="9">
                  <c:v>0.11282051282051282</c:v>
                </c:pt>
                <c:pt idx="10">
                  <c:v>0.10981308411214953</c:v>
                </c:pt>
                <c:pt idx="11">
                  <c:v>0.1324422843256379</c:v>
                </c:pt>
                <c:pt idx="12">
                  <c:v>0.15403726708074533</c:v>
                </c:pt>
                <c:pt idx="13">
                  <c:v>0.16712328767123288</c:v>
                </c:pt>
                <c:pt idx="14">
                  <c:v>0.13812154696132597</c:v>
                </c:pt>
                <c:pt idx="15">
                  <c:v>0.15659340659340659</c:v>
                </c:pt>
                <c:pt idx="16">
                  <c:v>0.13803230543318648</c:v>
                </c:pt>
                <c:pt idx="17">
                  <c:v>0.16477272727272727</c:v>
                </c:pt>
                <c:pt idx="18">
                  <c:v>0.18051575931232092</c:v>
                </c:pt>
                <c:pt idx="19">
                  <c:v>0.15647226173541964</c:v>
                </c:pt>
                <c:pt idx="20">
                  <c:v>0.16733067729083664</c:v>
                </c:pt>
                <c:pt idx="21">
                  <c:v>0.17379310344827587</c:v>
                </c:pt>
                <c:pt idx="22">
                  <c:v>0.16755319148936171</c:v>
                </c:pt>
                <c:pt idx="23">
                  <c:v>0.19387755102040816</c:v>
                </c:pt>
                <c:pt idx="24">
                  <c:v>0.18469945355191256</c:v>
                </c:pt>
                <c:pt idx="25">
                  <c:v>0.19222903885480572</c:v>
                </c:pt>
                <c:pt idx="26">
                  <c:v>0.2132701421800948</c:v>
                </c:pt>
                <c:pt idx="27">
                  <c:v>0.23909249563699825</c:v>
                </c:pt>
                <c:pt idx="28">
                  <c:v>0.2176991150442478</c:v>
                </c:pt>
                <c:pt idx="29">
                  <c:v>0.22278481012658227</c:v>
                </c:pt>
                <c:pt idx="30">
                  <c:v>0.2055030094582975</c:v>
                </c:pt>
                <c:pt idx="31">
                  <c:v>0.24077328646748683</c:v>
                </c:pt>
                <c:pt idx="32">
                  <c:v>0.25735294117647056</c:v>
                </c:pt>
                <c:pt idx="33">
                  <c:v>0.27036705461056398</c:v>
                </c:pt>
                <c:pt idx="34">
                  <c:v>0.25346901017576318</c:v>
                </c:pt>
                <c:pt idx="35">
                  <c:v>0.28143712574850299</c:v>
                </c:pt>
                <c:pt idx="36">
                  <c:v>0.28955866523143164</c:v>
                </c:pt>
                <c:pt idx="37">
                  <c:v>0.2722772277227723</c:v>
                </c:pt>
                <c:pt idx="38">
                  <c:v>0.28330206378986866</c:v>
                </c:pt>
                <c:pt idx="39">
                  <c:v>0.28704487722269262</c:v>
                </c:pt>
                <c:pt idx="40">
                  <c:v>0.29561200923787528</c:v>
                </c:pt>
                <c:pt idx="41">
                  <c:v>0.29896907216494845</c:v>
                </c:pt>
                <c:pt idx="42">
                  <c:v>0.31107850330154074</c:v>
                </c:pt>
                <c:pt idx="43">
                  <c:v>0.3096942094990241</c:v>
                </c:pt>
                <c:pt idx="44">
                  <c:v>0.29843260188087772</c:v>
                </c:pt>
                <c:pt idx="45">
                  <c:v>0.28562460765850595</c:v>
                </c:pt>
                <c:pt idx="46">
                  <c:v>0.28289473684210525</c:v>
                </c:pt>
                <c:pt idx="47">
                  <c:v>0.29118773946360155</c:v>
                </c:pt>
                <c:pt idx="48">
                  <c:v>0.2893048128342246</c:v>
                </c:pt>
                <c:pt idx="49">
                  <c:v>0.27867036011080332</c:v>
                </c:pt>
                <c:pt idx="50">
                  <c:v>0.28609769189479334</c:v>
                </c:pt>
                <c:pt idx="51">
                  <c:v>0.27084412221646814</c:v>
                </c:pt>
                <c:pt idx="52">
                  <c:v>0.27893175074183979</c:v>
                </c:pt>
                <c:pt idx="53">
                  <c:v>0.29563492063492064</c:v>
                </c:pt>
                <c:pt idx="54">
                  <c:v>0.2903543307086614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96-EA4D-92DD-7350C0491417}"/>
            </c:ext>
          </c:extLst>
        </c:ser>
        <c:ser>
          <c:idx val="0"/>
          <c:order val="5"/>
          <c:tx>
            <c:v> Engineering</c:v>
          </c:tx>
          <c:spPr>
            <a:ln>
              <a:solidFill>
                <a:srgbClr val="480349"/>
              </a:solidFill>
            </a:ln>
          </c:spPr>
          <c:marker>
            <c:symbol val="none"/>
          </c:marker>
          <c:xVal>
            <c:numRef>
              <c:f>Data!$A$11:$A$65</c:f>
              <c:numCache>
                <c:formatCode>General</c:formatCod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numCache>
            </c:numRef>
          </c:xVal>
          <c:yVal>
            <c:numRef>
              <c:f>Data!$AC$11:$AC$65</c:f>
              <c:numCache>
                <c:formatCode>0%</c:formatCode>
                <c:ptCount val="55"/>
                <c:pt idx="0">
                  <c:v>3.8560411311053984E-3</c:v>
                </c:pt>
                <c:pt idx="1">
                  <c:v>4.1337842916196917E-3</c:v>
                </c:pt>
                <c:pt idx="2">
                  <c:v>4.0650406504065045E-3</c:v>
                </c:pt>
                <c:pt idx="3">
                  <c:v>3.5366931918656055E-3</c:v>
                </c:pt>
                <c:pt idx="4">
                  <c:v>6.2364425162689807E-3</c:v>
                </c:pt>
                <c:pt idx="5">
                  <c:v>6.2721570766293977E-3</c:v>
                </c:pt>
                <c:pt idx="6">
                  <c:v>5.9831384280663582E-3</c:v>
                </c:pt>
                <c:pt idx="7">
                  <c:v>1.5468347178458894E-2</c:v>
                </c:pt>
                <c:pt idx="8">
                  <c:v>1.6556291390728478E-2</c:v>
                </c:pt>
                <c:pt idx="9">
                  <c:v>2.1181001283697046E-2</c:v>
                </c:pt>
                <c:pt idx="10">
                  <c:v>2.328042328042328E-2</c:v>
                </c:pt>
                <c:pt idx="11">
                  <c:v>2.8023032629558541E-2</c:v>
                </c:pt>
                <c:pt idx="12">
                  <c:v>2.3208469055374593E-2</c:v>
                </c:pt>
                <c:pt idx="13">
                  <c:v>3.29626687847498E-2</c:v>
                </c:pt>
                <c:pt idx="14">
                  <c:v>3.7788385043754973E-2</c:v>
                </c:pt>
                <c:pt idx="15">
                  <c:v>4.082426127527216E-2</c:v>
                </c:pt>
                <c:pt idx="16">
                  <c:v>5.2551984877126652E-2</c:v>
                </c:pt>
                <c:pt idx="17">
                  <c:v>4.4138418079096048E-2</c:v>
                </c:pt>
                <c:pt idx="18">
                  <c:v>5.5555555555555552E-2</c:v>
                </c:pt>
                <c:pt idx="19">
                  <c:v>6.4336529539127746E-2</c:v>
                </c:pt>
                <c:pt idx="20">
                  <c:v>6.7057101024890195E-2</c:v>
                </c:pt>
                <c:pt idx="21">
                  <c:v>6.8288854003139721E-2</c:v>
                </c:pt>
                <c:pt idx="22">
                  <c:v>7.0183814752924331E-2</c:v>
                </c:pt>
                <c:pt idx="23">
                  <c:v>8.8300220750551883E-2</c:v>
                </c:pt>
                <c:pt idx="24">
                  <c:v>8.7570621468926552E-2</c:v>
                </c:pt>
                <c:pt idx="25">
                  <c:v>9.1858037578288101E-2</c:v>
                </c:pt>
                <c:pt idx="26">
                  <c:v>9.5975232198142413E-2</c:v>
                </c:pt>
                <c:pt idx="27">
                  <c:v>9.5826893353941262E-2</c:v>
                </c:pt>
                <c:pt idx="28">
                  <c:v>0.11133467471495641</c:v>
                </c:pt>
                <c:pt idx="29">
                  <c:v>0.11894633507853403</c:v>
                </c:pt>
                <c:pt idx="30">
                  <c:v>0.12541202323026213</c:v>
                </c:pt>
                <c:pt idx="31">
                  <c:v>0.12302483069977427</c:v>
                </c:pt>
                <c:pt idx="32">
                  <c:v>0.12247284878863826</c:v>
                </c:pt>
                <c:pt idx="33">
                  <c:v>0.14243596830661506</c:v>
                </c:pt>
                <c:pt idx="34">
                  <c:v>0.15508915304606241</c:v>
                </c:pt>
                <c:pt idx="35">
                  <c:v>0.16579845518232442</c:v>
                </c:pt>
                <c:pt idx="36">
                  <c:v>0.172533179457588</c:v>
                </c:pt>
                <c:pt idx="37">
                  <c:v>0.17225061518076851</c:v>
                </c:pt>
                <c:pt idx="38">
                  <c:v>0.17654986522911051</c:v>
                </c:pt>
                <c:pt idx="39">
                  <c:v>0.1864897834705703</c:v>
                </c:pt>
                <c:pt idx="40">
                  <c:v>0.20056726094003241</c:v>
                </c:pt>
                <c:pt idx="41">
                  <c:v>0.20894782500929482</c:v>
                </c:pt>
                <c:pt idx="42">
                  <c:v>0.21545667447306791</c:v>
                </c:pt>
                <c:pt idx="43">
                  <c:v>0.21638681984597904</c:v>
                </c:pt>
                <c:pt idx="44">
                  <c:v>0.23240337855131815</c:v>
                </c:pt>
                <c:pt idx="45">
                  <c:v>0.22406883545497408</c:v>
                </c:pt>
                <c:pt idx="46">
                  <c:v>0.226002703920685</c:v>
                </c:pt>
                <c:pt idx="47">
                  <c:v>0.2294080471876975</c:v>
                </c:pt>
                <c:pt idx="48">
                  <c:v>0.22800788954635109</c:v>
                </c:pt>
                <c:pt idx="49">
                  <c:v>0.23311881663625011</c:v>
                </c:pt>
                <c:pt idx="50">
                  <c:v>0.23260805932286077</c:v>
                </c:pt>
                <c:pt idx="51">
                  <c:v>0.23603203705490688</c:v>
                </c:pt>
                <c:pt idx="52">
                  <c:v>0.24324575248352057</c:v>
                </c:pt>
                <c:pt idx="53">
                  <c:v>0.24428648551376642</c:v>
                </c:pt>
                <c:pt idx="54">
                  <c:v>0.24545127004143397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96-EA4D-92DD-7350C0491417}"/>
            </c:ext>
          </c:extLst>
        </c:ser>
        <c:ser>
          <c:idx val="7"/>
          <c:order val="6"/>
          <c:tx>
            <c:v>Computer Science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Data!$A$34:$A$65</c:f>
              <c:numCache>
                <c:formatCode>General</c:formatCod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numCache>
            </c:numRef>
          </c:xVal>
          <c:yVal>
            <c:numRef>
              <c:f>Data!$AN$34:$AN$65</c:f>
              <c:numCache>
                <c:formatCode>0%</c:formatCode>
                <c:ptCount val="32"/>
                <c:pt idx="0">
                  <c:v>0.15055762081784388</c:v>
                </c:pt>
                <c:pt idx="1">
                  <c:v>0.14446227929373998</c:v>
                </c:pt>
                <c:pt idx="2">
                  <c:v>0.13609467455621302</c:v>
                </c:pt>
                <c:pt idx="3">
                  <c:v>0.13341968911917099</c:v>
                </c:pt>
                <c:pt idx="4">
                  <c:v>0.14409937888198757</c:v>
                </c:pt>
                <c:pt idx="5">
                  <c:v>0.15432098765432098</c:v>
                </c:pt>
                <c:pt idx="6">
                  <c:v>0.18212669683257918</c:v>
                </c:pt>
                <c:pt idx="7">
                  <c:v>0.1453287197231834</c:v>
                </c:pt>
                <c:pt idx="8">
                  <c:v>0.15869311551925322</c:v>
                </c:pt>
                <c:pt idx="9">
                  <c:v>0.16317016317016317</c:v>
                </c:pt>
                <c:pt idx="10">
                  <c:v>0.18633540372670807</c:v>
                </c:pt>
                <c:pt idx="11">
                  <c:v>0.16859716859716858</c:v>
                </c:pt>
                <c:pt idx="12">
                  <c:v>0.17708333333333334</c:v>
                </c:pt>
                <c:pt idx="13">
                  <c:v>0.22800000000000001</c:v>
                </c:pt>
                <c:pt idx="14">
                  <c:v>0.20537897310513448</c:v>
                </c:pt>
                <c:pt idx="15">
                  <c:v>0.22039473684210525</c:v>
                </c:pt>
                <c:pt idx="16">
                  <c:v>0.19073083778966132</c:v>
                </c:pt>
                <c:pt idx="17">
                  <c:v>0.21665490472829924</c:v>
                </c:pt>
                <c:pt idx="18">
                  <c:v>0.20588235294117646</c:v>
                </c:pt>
                <c:pt idx="19">
                  <c:v>0.21992924528301888</c:v>
                </c:pt>
                <c:pt idx="20">
                  <c:v>0.22257450856055802</c:v>
                </c:pt>
                <c:pt idx="21">
                  <c:v>0.21533546325878594</c:v>
                </c:pt>
                <c:pt idx="22">
                  <c:v>0.20063897763578276</c:v>
                </c:pt>
                <c:pt idx="23">
                  <c:v>0.21369539551357733</c:v>
                </c:pt>
                <c:pt idx="24">
                  <c:v>0.19402985074626866</c:v>
                </c:pt>
                <c:pt idx="25">
                  <c:v>0.20816115702479338</c:v>
                </c:pt>
                <c:pt idx="26">
                  <c:v>0.22489754098360656</c:v>
                </c:pt>
                <c:pt idx="27">
                  <c:v>0.19989748846745259</c:v>
                </c:pt>
                <c:pt idx="28">
                  <c:v>0.22478238607270865</c:v>
                </c:pt>
                <c:pt idx="29">
                  <c:v>0.21489682939104177</c:v>
                </c:pt>
                <c:pt idx="30">
                  <c:v>0.22756410256410256</c:v>
                </c:pt>
                <c:pt idx="31">
                  <c:v>0.22620050547598988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1-A745-AA09-C7925221E695}"/>
            </c:ext>
          </c:extLst>
        </c:ser>
        <c:ser>
          <c:idx val="2"/>
          <c:order val="7"/>
          <c:tx>
            <c:v> Physics</c:v>
          </c:tx>
          <c:spPr>
            <a:ln w="67945" cmpd="sng">
              <a:solidFill>
                <a:srgbClr val="FF0000"/>
              </a:solidFill>
            </a:ln>
            <a:effectLst>
              <a:glow>
                <a:schemeClr val="accent2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dLbls>
            <c:dLbl>
              <c:idx val="55"/>
              <c:layout>
                <c:manualLayout>
                  <c:x val="-8.6896551724137933E-2"/>
                  <c:y val="9.2929292929292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82-8643-8768-B97CF205B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Data!$A$10:$A$65</c:f>
              <c:numCache>
                <c:formatCode>General</c:formatCode>
                <c:ptCount val="56"/>
                <c:pt idx="0" formatCode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xVal>
          <c:yVal>
            <c:numRef>
              <c:f>Data!$AH$10:$AH$65</c:f>
              <c:numCache>
                <c:formatCode>0%</c:formatCode>
                <c:ptCount val="56"/>
                <c:pt idx="1">
                  <c:v>2.3692003948667325E-2</c:v>
                </c:pt>
                <c:pt idx="2">
                  <c:v>2.6699029126213591E-2</c:v>
                </c:pt>
                <c:pt idx="3">
                  <c:v>2.5983667409057165E-2</c:v>
                </c:pt>
                <c:pt idx="4">
                  <c:v>2.6124818577648767E-2</c:v>
                </c:pt>
                <c:pt idx="5">
                  <c:v>2.8890347997373604E-2</c:v>
                </c:pt>
                <c:pt idx="6">
                  <c:v>3.2237673830594185E-2</c:v>
                </c:pt>
                <c:pt idx="7">
                  <c:v>3.4411562284927734E-2</c:v>
                </c:pt>
                <c:pt idx="8">
                  <c:v>4.0418118466898953E-2</c:v>
                </c:pt>
                <c:pt idx="9">
                  <c:v>4.4240400667779629E-2</c:v>
                </c:pt>
                <c:pt idx="10">
                  <c:v>5.3082191780821915E-2</c:v>
                </c:pt>
                <c:pt idx="11">
                  <c:v>4.7195013357079249E-2</c:v>
                </c:pt>
                <c:pt idx="12">
                  <c:v>6.3229571984435795E-2</c:v>
                </c:pt>
                <c:pt idx="13">
                  <c:v>5.5093555093555097E-2</c:v>
                </c:pt>
                <c:pt idx="14">
                  <c:v>7.0070070070070073E-2</c:v>
                </c:pt>
                <c:pt idx="15">
                  <c:v>7.8091106290672452E-2</c:v>
                </c:pt>
                <c:pt idx="16">
                  <c:v>7.2175732217573216E-2</c:v>
                </c:pt>
                <c:pt idx="17">
                  <c:v>8.429926238145416E-2</c:v>
                </c:pt>
                <c:pt idx="18">
                  <c:v>7.3529411764705885E-2</c:v>
                </c:pt>
                <c:pt idx="19">
                  <c:v>7.933398628795299E-2</c:v>
                </c:pt>
                <c:pt idx="20">
                  <c:v>9.0729783037475351E-2</c:v>
                </c:pt>
                <c:pt idx="21">
                  <c:v>8.7992667277726852E-2</c:v>
                </c:pt>
                <c:pt idx="22">
                  <c:v>9.9913119026933103E-2</c:v>
                </c:pt>
                <c:pt idx="23">
                  <c:v>0.10684474123539232</c:v>
                </c:pt>
                <c:pt idx="24">
                  <c:v>9.9326599326599332E-2</c:v>
                </c:pt>
                <c:pt idx="25">
                  <c:v>0.10819165378670788</c:v>
                </c:pt>
                <c:pt idx="26">
                  <c:v>0.11291569992266048</c:v>
                </c:pt>
                <c:pt idx="27">
                  <c:v>0.12002791346824843</c:v>
                </c:pt>
                <c:pt idx="28">
                  <c:v>0.13600000000000001</c:v>
                </c:pt>
                <c:pt idx="29">
                  <c:v>0.12587859424920128</c:v>
                </c:pt>
                <c:pt idx="30">
                  <c:v>0.12196765498652291</c:v>
                </c:pt>
                <c:pt idx="31">
                  <c:v>0.12736773350751143</c:v>
                </c:pt>
                <c:pt idx="32">
                  <c:v>0.13079019073569481</c:v>
                </c:pt>
                <c:pt idx="33">
                  <c:v>0.13477653631284917</c:v>
                </c:pt>
                <c:pt idx="34">
                  <c:v>0.1281657712970069</c:v>
                </c:pt>
                <c:pt idx="35">
                  <c:v>0.12810248198558846</c:v>
                </c:pt>
                <c:pt idx="36">
                  <c:v>0.14262023217247097</c:v>
                </c:pt>
                <c:pt idx="37">
                  <c:v>0.15666965085049239</c:v>
                </c:pt>
                <c:pt idx="38">
                  <c:v>0.17719298245614035</c:v>
                </c:pt>
                <c:pt idx="39">
                  <c:v>0.16279069767441862</c:v>
                </c:pt>
                <c:pt idx="40">
                  <c:v>0.15114503816793892</c:v>
                </c:pt>
                <c:pt idx="41">
                  <c:v>0.17744252873563218</c:v>
                </c:pt>
                <c:pt idx="42">
                  <c:v>0.18284574468085107</c:v>
                </c:pt>
                <c:pt idx="43">
                  <c:v>0.18600252206809584</c:v>
                </c:pt>
                <c:pt idx="44">
                  <c:v>0.18844984802431611</c:v>
                </c:pt>
                <c:pt idx="45">
                  <c:v>0.1952264381884945</c:v>
                </c:pt>
                <c:pt idx="46">
                  <c:v>0.18558456299659479</c:v>
                </c:pt>
                <c:pt idx="47">
                  <c:v>0.20412595005428882</c:v>
                </c:pt>
                <c:pt idx="48">
                  <c:v>0.19828049435787212</c:v>
                </c:pt>
                <c:pt idx="49">
                  <c:v>0.19138755980861244</c:v>
                </c:pt>
                <c:pt idx="50">
                  <c:v>0.20348539210661198</c:v>
                </c:pt>
                <c:pt idx="51">
                  <c:v>0.1981753674607197</c:v>
                </c:pt>
                <c:pt idx="52">
                  <c:v>0.17895271987798678</c:v>
                </c:pt>
                <c:pt idx="53">
                  <c:v>0.21803037726604604</c:v>
                </c:pt>
                <c:pt idx="54">
                  <c:v>0.21227115289460663</c:v>
                </c:pt>
                <c:pt idx="55">
                  <c:v>0.20629921259842521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96-EA4D-92DD-7350C0491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656168"/>
        <c:axId val="2143649016"/>
      </c:scatterChart>
      <c:valAx>
        <c:axId val="2143656168"/>
        <c:scaling>
          <c:orientation val="minMax"/>
          <c:max val="2020"/>
          <c:min val="1970"/>
        </c:scaling>
        <c:delete val="0"/>
        <c:axPos val="b"/>
        <c:majorGridlines>
          <c:spPr>
            <a:ln>
              <a:prstDash val="sysDot"/>
            </a:ln>
          </c:spPr>
        </c:majorGridlines>
        <c:numFmt formatCode="0" sourceLinked="1"/>
        <c:majorTickMark val="in"/>
        <c:minorTickMark val="none"/>
        <c:tickLblPos val="nextTo"/>
        <c:crossAx val="2143649016"/>
        <c:crosses val="autoZero"/>
        <c:crossBetween val="midCat"/>
      </c:valAx>
      <c:valAx>
        <c:axId val="2143649016"/>
        <c:scaling>
          <c:orientation val="minMax"/>
          <c:max val="0.6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%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1436561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6383176758077664"/>
          <c:y val="0.22375630318937406"/>
          <c:w val="0.23478892207439586"/>
          <c:h val="0.45818481047088333"/>
        </c:manualLayout>
      </c:layout>
      <c:overlay val="0"/>
      <c:txPr>
        <a:bodyPr/>
        <a:lstStyle/>
        <a:p>
          <a:pPr>
            <a:defRPr sz="1600" b="0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80" workbookViewId="0"/>
  </sheetViews>
  <pageMargins left="0.25" right="0.25" top="0.75" bottom="0.75" header="0.3" footer="0.3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0.76022</cdr:x>
      <cdr:y>0.79434</cdr:y>
    </cdr:from>
    <cdr:to>
      <cdr:x>0.98022</cdr:x>
      <cdr:y>0.84189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520720" y="4632758"/>
          <a:ext cx="1887025" cy="27732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Source: IPEDS </a:t>
          </a:r>
          <a:r>
            <a:rPr lang="en-US" sz="1200" baseline="0">
              <a:solidFill>
                <a:schemeClr val="tx1"/>
              </a:solidFill>
              <a:latin typeface="Arial"/>
              <a:cs typeface="Arial"/>
            </a:rPr>
            <a:t>and</a:t>
          </a:r>
          <a:r>
            <a:rPr lang="en-US" sz="1200">
              <a:solidFill>
                <a:schemeClr val="tx1"/>
              </a:solidFill>
              <a:latin typeface="Arial"/>
              <a:cs typeface="Arial"/>
            </a:rPr>
            <a:t> APS</a:t>
          </a:r>
        </a:p>
      </cdr:txBody>
    </cdr:sp>
  </cdr:relSizeAnchor>
  <cdr:relSizeAnchor xmlns:cdr="http://schemas.openxmlformats.org/drawingml/2006/chartDrawing">
    <cdr:from>
      <cdr:x>0.0959</cdr:x>
      <cdr:y>0</cdr:y>
    </cdr:from>
    <cdr:to>
      <cdr:x>0.19029</cdr:x>
      <cdr:y>0.12132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5A656B76-BBF7-F041-940D-B2379D77329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2570" y="0"/>
          <a:ext cx="809625" cy="707571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5"/>
  <sheetViews>
    <sheetView showRuler="0" zoomScale="110" zoomScaleNormal="110" workbookViewId="0">
      <pane xSplit="1" ySplit="8" topLeftCell="B9" activePane="bottomRight" state="frozen"/>
      <selection pane="topRight" activeCell="B1" sqref="B1"/>
      <selection pane="bottomLeft" activeCell="A8" sqref="A8"/>
      <selection pane="bottomRight"/>
    </sheetView>
  </sheetViews>
  <sheetFormatPr baseColWidth="10" defaultColWidth="15.83203125" defaultRowHeight="13" x14ac:dyDescent="0.15"/>
  <sheetData>
    <row r="1" spans="1:46" x14ac:dyDescent="0.15">
      <c r="A1" t="s">
        <v>0</v>
      </c>
    </row>
    <row r="2" spans="1:46" x14ac:dyDescent="0.15">
      <c r="A2" s="55" t="s">
        <v>21</v>
      </c>
    </row>
    <row r="3" spans="1:46" x14ac:dyDescent="0.15">
      <c r="A3" t="s">
        <v>1</v>
      </c>
    </row>
    <row r="4" spans="1:46" x14ac:dyDescent="0.15">
      <c r="A4" t="s">
        <v>2</v>
      </c>
    </row>
    <row r="6" spans="1:46" ht="26" customHeight="1" x14ac:dyDescent="0.15">
      <c r="A6" s="1" t="s">
        <v>19</v>
      </c>
      <c r="B6" s="51" t="s">
        <v>3</v>
      </c>
      <c r="C6" s="52"/>
      <c r="D6" s="52"/>
      <c r="E6" s="52"/>
      <c r="F6" s="52"/>
      <c r="G6" s="53"/>
      <c r="H6" s="51" t="s">
        <v>4</v>
      </c>
      <c r="I6" s="52"/>
      <c r="J6" s="52"/>
      <c r="K6" s="53"/>
      <c r="L6" s="51" t="s">
        <v>5</v>
      </c>
      <c r="M6" s="52"/>
      <c r="N6" s="52"/>
      <c r="O6" s="52"/>
      <c r="P6" s="52"/>
      <c r="Q6" s="53"/>
      <c r="R6" s="51" t="s">
        <v>6</v>
      </c>
      <c r="S6" s="52"/>
      <c r="T6" s="52"/>
      <c r="U6" s="52"/>
      <c r="V6" s="52"/>
      <c r="W6" s="53"/>
      <c r="X6" s="45" t="s">
        <v>14</v>
      </c>
      <c r="Y6" s="45"/>
      <c r="Z6" s="45"/>
      <c r="AA6" s="45"/>
      <c r="AB6" s="45"/>
      <c r="AC6" s="45"/>
      <c r="AD6" s="43" t="s">
        <v>15</v>
      </c>
      <c r="AE6" s="43"/>
      <c r="AF6" s="43"/>
      <c r="AG6" s="43"/>
      <c r="AH6" s="43"/>
      <c r="AI6" s="43" t="s">
        <v>18</v>
      </c>
      <c r="AJ6" s="43"/>
      <c r="AK6" s="43"/>
      <c r="AL6" s="43"/>
      <c r="AM6" s="43"/>
      <c r="AN6" s="43"/>
      <c r="AO6" s="43" t="s">
        <v>20</v>
      </c>
      <c r="AP6" s="43"/>
      <c r="AQ6" s="43"/>
      <c r="AR6" s="43"/>
      <c r="AS6" s="43"/>
      <c r="AT6" s="43"/>
    </row>
    <row r="7" spans="1:46" ht="14" x14ac:dyDescent="0.15">
      <c r="A7" s="1" t="s">
        <v>7</v>
      </c>
      <c r="B7" s="45" t="s">
        <v>8</v>
      </c>
      <c r="C7" s="54"/>
      <c r="D7" s="45" t="s">
        <v>9</v>
      </c>
      <c r="E7" s="54"/>
      <c r="F7" s="46" t="s">
        <v>12</v>
      </c>
      <c r="G7" s="46" t="s">
        <v>13</v>
      </c>
      <c r="H7" s="1" t="s">
        <v>8</v>
      </c>
      <c r="I7" s="1" t="s">
        <v>9</v>
      </c>
      <c r="J7" s="46" t="s">
        <v>12</v>
      </c>
      <c r="K7" s="46" t="s">
        <v>13</v>
      </c>
      <c r="L7" s="45" t="s">
        <v>8</v>
      </c>
      <c r="M7" s="54"/>
      <c r="N7" s="45" t="s">
        <v>9</v>
      </c>
      <c r="O7" s="54"/>
      <c r="P7" s="46" t="s">
        <v>12</v>
      </c>
      <c r="Q7" s="46" t="s">
        <v>13</v>
      </c>
      <c r="R7" s="45" t="s">
        <v>8</v>
      </c>
      <c r="S7" s="54"/>
      <c r="T7" s="45" t="s">
        <v>9</v>
      </c>
      <c r="U7" s="50"/>
      <c r="V7" s="46" t="s">
        <v>12</v>
      </c>
      <c r="W7" s="46" t="s">
        <v>13</v>
      </c>
      <c r="X7" s="45" t="s">
        <v>8</v>
      </c>
      <c r="Y7" s="54"/>
      <c r="Z7" s="45" t="s">
        <v>9</v>
      </c>
      <c r="AA7" s="54"/>
      <c r="AB7" s="46" t="s">
        <v>12</v>
      </c>
      <c r="AC7" s="46" t="s">
        <v>13</v>
      </c>
      <c r="AD7" s="19" t="s">
        <v>8</v>
      </c>
      <c r="AE7" s="45" t="s">
        <v>9</v>
      </c>
      <c r="AF7" s="54"/>
      <c r="AG7" s="46" t="s">
        <v>12</v>
      </c>
      <c r="AH7" s="46" t="s">
        <v>13</v>
      </c>
      <c r="AI7" s="47" t="s">
        <v>8</v>
      </c>
      <c r="AJ7" s="48"/>
      <c r="AK7" s="49" t="s">
        <v>9</v>
      </c>
      <c r="AL7" s="49"/>
      <c r="AM7" s="44" t="s">
        <v>12</v>
      </c>
      <c r="AN7" s="44" t="s">
        <v>13</v>
      </c>
      <c r="AO7" s="40" t="s">
        <v>8</v>
      </c>
      <c r="AP7" s="42"/>
      <c r="AQ7" s="40" t="s">
        <v>9</v>
      </c>
      <c r="AR7" s="41"/>
      <c r="AS7" s="44" t="s">
        <v>12</v>
      </c>
      <c r="AT7" s="44" t="s">
        <v>13</v>
      </c>
    </row>
    <row r="8" spans="1:46" ht="70" x14ac:dyDescent="0.15">
      <c r="A8" s="1" t="s">
        <v>10</v>
      </c>
      <c r="B8" s="1" t="s">
        <v>16</v>
      </c>
      <c r="C8" s="1" t="s">
        <v>17</v>
      </c>
      <c r="D8" s="1" t="s">
        <v>16</v>
      </c>
      <c r="E8" s="1" t="s">
        <v>17</v>
      </c>
      <c r="F8" s="40"/>
      <c r="G8" s="40"/>
      <c r="H8" s="1" t="s">
        <v>16</v>
      </c>
      <c r="I8" s="1" t="s">
        <v>16</v>
      </c>
      <c r="J8" s="40"/>
      <c r="K8" s="40"/>
      <c r="L8" s="1" t="s">
        <v>16</v>
      </c>
      <c r="M8" s="1" t="s">
        <v>17</v>
      </c>
      <c r="N8" s="1" t="s">
        <v>16</v>
      </c>
      <c r="O8" s="1" t="s">
        <v>17</v>
      </c>
      <c r="P8" s="40"/>
      <c r="Q8" s="40"/>
      <c r="R8" s="1" t="s">
        <v>16</v>
      </c>
      <c r="S8" s="1" t="s">
        <v>17</v>
      </c>
      <c r="T8" s="1" t="s">
        <v>16</v>
      </c>
      <c r="U8" s="5" t="s">
        <v>17</v>
      </c>
      <c r="V8" s="40"/>
      <c r="W8" s="40"/>
      <c r="X8" s="1" t="s">
        <v>16</v>
      </c>
      <c r="Y8" s="1" t="s">
        <v>17</v>
      </c>
      <c r="Z8" s="1" t="s">
        <v>16</v>
      </c>
      <c r="AA8" s="1" t="s">
        <v>17</v>
      </c>
      <c r="AB8" s="40"/>
      <c r="AC8" s="40"/>
      <c r="AD8" s="1" t="s">
        <v>16</v>
      </c>
      <c r="AE8" s="1" t="s">
        <v>16</v>
      </c>
      <c r="AF8" s="1" t="s">
        <v>17</v>
      </c>
      <c r="AG8" s="40"/>
      <c r="AH8" s="40"/>
      <c r="AI8" s="21" t="s">
        <v>16</v>
      </c>
      <c r="AJ8" s="21" t="s">
        <v>17</v>
      </c>
      <c r="AK8" s="22" t="s">
        <v>16</v>
      </c>
      <c r="AL8" s="23" t="s">
        <v>17</v>
      </c>
      <c r="AM8" s="40"/>
      <c r="AN8" s="40"/>
      <c r="AO8" s="1" t="s">
        <v>16</v>
      </c>
      <c r="AP8" s="1" t="s">
        <v>17</v>
      </c>
      <c r="AQ8" s="1" t="s">
        <v>16</v>
      </c>
      <c r="AR8" s="5" t="s">
        <v>17</v>
      </c>
      <c r="AS8" s="40"/>
      <c r="AT8" s="40"/>
    </row>
    <row r="9" spans="1:46" x14ac:dyDescent="0.15">
      <c r="A9" s="18" t="s">
        <v>11</v>
      </c>
      <c r="B9" s="2" t="s">
        <v>10</v>
      </c>
      <c r="C9" s="2" t="s">
        <v>10</v>
      </c>
      <c r="D9" s="2" t="s">
        <v>10</v>
      </c>
      <c r="E9" s="2" t="s">
        <v>10</v>
      </c>
      <c r="F9" s="2"/>
      <c r="G9" s="2"/>
      <c r="H9" s="2" t="s">
        <v>10</v>
      </c>
      <c r="I9" s="2" t="s">
        <v>10</v>
      </c>
      <c r="J9" s="2"/>
      <c r="K9" s="2"/>
      <c r="L9" s="2" t="s">
        <v>10</v>
      </c>
      <c r="M9" s="2" t="s">
        <v>10</v>
      </c>
      <c r="N9" s="2" t="s">
        <v>10</v>
      </c>
      <c r="O9" s="2" t="s">
        <v>10</v>
      </c>
      <c r="P9" s="2"/>
      <c r="Q9" s="2"/>
      <c r="R9" s="2" t="s">
        <v>10</v>
      </c>
      <c r="S9" s="2" t="s">
        <v>10</v>
      </c>
      <c r="T9" s="2" t="s">
        <v>10</v>
      </c>
      <c r="U9" s="4" t="s">
        <v>10</v>
      </c>
      <c r="V9" s="6"/>
      <c r="W9" s="6"/>
      <c r="X9" s="2" t="s">
        <v>10</v>
      </c>
      <c r="Y9" s="2" t="s">
        <v>10</v>
      </c>
      <c r="Z9" s="2" t="s">
        <v>10</v>
      </c>
      <c r="AA9" s="2" t="s">
        <v>10</v>
      </c>
      <c r="AB9" s="8"/>
      <c r="AC9" s="6"/>
      <c r="AD9" s="2" t="s">
        <v>10</v>
      </c>
      <c r="AE9" s="2" t="s">
        <v>10</v>
      </c>
      <c r="AF9" s="2" t="s">
        <v>10</v>
      </c>
      <c r="AG9" s="8"/>
      <c r="AH9" s="6"/>
      <c r="AI9" s="24"/>
      <c r="AJ9" s="24"/>
      <c r="AK9" s="24"/>
      <c r="AL9" s="24"/>
      <c r="AM9" s="24"/>
      <c r="AN9" s="24"/>
      <c r="AO9" s="2" t="s">
        <v>10</v>
      </c>
      <c r="AP9" s="2" t="s">
        <v>10</v>
      </c>
      <c r="AQ9" s="2" t="s">
        <v>10</v>
      </c>
      <c r="AR9" s="4" t="s">
        <v>10</v>
      </c>
      <c r="AS9" s="6"/>
      <c r="AT9" s="6"/>
    </row>
    <row r="10" spans="1:46" x14ac:dyDescent="0.15">
      <c r="A10" s="13">
        <v>1965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4"/>
      <c r="V10" s="6"/>
      <c r="W10" s="6"/>
      <c r="X10" s="2"/>
      <c r="Y10" s="2"/>
      <c r="Z10" s="2"/>
      <c r="AA10" s="2"/>
      <c r="AB10" s="8"/>
      <c r="AC10" s="6"/>
      <c r="AD10" s="2"/>
      <c r="AE10" s="2"/>
      <c r="AF10" s="2"/>
      <c r="AG10" s="8"/>
      <c r="AH10" s="6"/>
      <c r="AI10" s="24"/>
      <c r="AJ10" s="24"/>
      <c r="AK10" s="24"/>
      <c r="AL10" s="24"/>
      <c r="AM10" s="24"/>
      <c r="AN10" s="24"/>
      <c r="AO10" s="2"/>
      <c r="AP10" s="2"/>
      <c r="AQ10" s="2"/>
      <c r="AR10" s="4"/>
      <c r="AS10" s="6"/>
      <c r="AT10" s="6"/>
    </row>
    <row r="11" spans="1:46" x14ac:dyDescent="0.15">
      <c r="A11" s="12">
        <v>1966</v>
      </c>
      <c r="B11" s="3">
        <v>94</v>
      </c>
      <c r="C11" s="2"/>
      <c r="D11" s="3">
        <v>1477</v>
      </c>
      <c r="E11" s="2"/>
      <c r="F11" s="3">
        <f>SUM(B11+C11+D11+E11)</f>
        <v>1571</v>
      </c>
      <c r="G11" s="11">
        <f>SUM(B11+C11)/F11</f>
        <v>5.9834500318268619E-2</v>
      </c>
      <c r="H11" s="3">
        <v>10</v>
      </c>
      <c r="I11" s="3">
        <v>302</v>
      </c>
      <c r="J11" s="3">
        <f>SUM(H11+I11)</f>
        <v>312</v>
      </c>
      <c r="K11" s="11">
        <f>H11/J11</f>
        <v>3.2051282051282048E-2</v>
      </c>
      <c r="L11" s="3">
        <v>57</v>
      </c>
      <c r="M11" s="2"/>
      <c r="N11" s="3">
        <v>725</v>
      </c>
      <c r="O11" s="2"/>
      <c r="P11" s="3">
        <f>SUM(L11+M11+N11+O11)</f>
        <v>782</v>
      </c>
      <c r="Q11" s="11">
        <f>SUM(L11+M11)/P11</f>
        <v>7.2890025575447576E-2</v>
      </c>
      <c r="R11" s="3">
        <v>305</v>
      </c>
      <c r="S11" s="2"/>
      <c r="T11" s="3">
        <v>1791</v>
      </c>
      <c r="U11" s="4"/>
      <c r="V11" s="7">
        <f>SUM(R11+S11+T11+U11)</f>
        <v>2096</v>
      </c>
      <c r="W11" s="10">
        <f>SUM(R11+S11)/V11</f>
        <v>0.14551526717557253</v>
      </c>
      <c r="X11" s="3">
        <v>9</v>
      </c>
      <c r="Y11" s="2"/>
      <c r="Z11" s="3">
        <v>2325</v>
      </c>
      <c r="AA11" s="2"/>
      <c r="AB11" s="9">
        <f>SUM(X11:AA11)</f>
        <v>2334</v>
      </c>
      <c r="AC11" s="10">
        <f>SUM(X11:Y11)/AB11</f>
        <v>3.8560411311053984E-3</v>
      </c>
      <c r="AD11" s="3">
        <v>24</v>
      </c>
      <c r="AE11" s="3">
        <v>989</v>
      </c>
      <c r="AF11" s="2"/>
      <c r="AG11" s="9">
        <f t="shared" ref="AG11:AG42" si="0">SUM(AD11:AF11)</f>
        <v>1013</v>
      </c>
      <c r="AH11" s="10">
        <f t="shared" ref="AH11:AH42" si="1">AD11/AG11</f>
        <v>2.3692003948667325E-2</v>
      </c>
      <c r="AI11" s="24"/>
      <c r="AJ11" s="24"/>
      <c r="AK11" s="24"/>
      <c r="AL11" s="24"/>
      <c r="AM11" s="24"/>
      <c r="AN11" s="24"/>
      <c r="AO11" s="3">
        <v>2118</v>
      </c>
      <c r="AP11" s="2"/>
      <c r="AQ11" s="3">
        <v>16121</v>
      </c>
      <c r="AR11" s="4"/>
      <c r="AS11" s="7">
        <f>SUM(AO11:AR11)</f>
        <v>18239</v>
      </c>
      <c r="AT11" s="10">
        <f>SUM(AO11:AP11)/AS11</f>
        <v>0.11612478754317671</v>
      </c>
    </row>
    <row r="12" spans="1:46" x14ac:dyDescent="0.15">
      <c r="A12" s="12">
        <v>1967</v>
      </c>
      <c r="B12" s="3">
        <v>118</v>
      </c>
      <c r="C12" s="2"/>
      <c r="D12" s="3">
        <v>1626</v>
      </c>
      <c r="E12" s="2"/>
      <c r="F12" s="3">
        <f t="shared" ref="F12:F63" si="2">SUM(B12+C12+D12+E12)</f>
        <v>1744</v>
      </c>
      <c r="G12" s="11">
        <f t="shared" ref="G12:G63" si="3">SUM(B12+C12)/F12</f>
        <v>6.7660550458715593E-2</v>
      </c>
      <c r="H12" s="3">
        <v>5</v>
      </c>
      <c r="I12" s="3">
        <v>301</v>
      </c>
      <c r="J12" s="3">
        <f t="shared" ref="J12:J62" si="4">SUM(H12+I12)</f>
        <v>306</v>
      </c>
      <c r="K12" s="11">
        <f t="shared" ref="K12:K62" si="5">H12/J12</f>
        <v>1.6339869281045753E-2</v>
      </c>
      <c r="L12" s="3">
        <v>59</v>
      </c>
      <c r="M12" s="2"/>
      <c r="N12" s="3">
        <v>773</v>
      </c>
      <c r="O12" s="2"/>
      <c r="P12" s="3">
        <f t="shared" ref="P12:P62" si="6">SUM(L12+M12+N12+O12)</f>
        <v>832</v>
      </c>
      <c r="Q12" s="11">
        <f t="shared" ref="Q12:Q62" si="7">SUM(L12+M12)/P12</f>
        <v>7.0913461538461536E-2</v>
      </c>
      <c r="R12" s="3">
        <v>342</v>
      </c>
      <c r="S12" s="2"/>
      <c r="T12" s="3">
        <v>1913</v>
      </c>
      <c r="U12" s="4"/>
      <c r="V12" s="7">
        <f t="shared" ref="V12:V62" si="8">SUM(R12+S12+T12+U12)</f>
        <v>2255</v>
      </c>
      <c r="W12" s="10">
        <f t="shared" ref="W12:W59" si="9">SUM(R12+S12)/V12</f>
        <v>0.15166297117516631</v>
      </c>
      <c r="X12" s="3">
        <v>11</v>
      </c>
      <c r="Y12" s="2"/>
      <c r="Z12" s="3">
        <v>2650</v>
      </c>
      <c r="AA12" s="2"/>
      <c r="AB12" s="9">
        <f t="shared" ref="AB12:AB62" si="10">SUM(X12:AA12)</f>
        <v>2661</v>
      </c>
      <c r="AC12" s="10">
        <f t="shared" ref="AC12:AC62" si="11">SUM(X12:Y12)/AB12</f>
        <v>4.1337842916196917E-3</v>
      </c>
      <c r="AD12" s="3">
        <v>33</v>
      </c>
      <c r="AE12" s="3">
        <v>1203</v>
      </c>
      <c r="AF12" s="2"/>
      <c r="AG12" s="9">
        <f t="shared" si="0"/>
        <v>1236</v>
      </c>
      <c r="AH12" s="10">
        <f t="shared" si="1"/>
        <v>2.6699029126213591E-2</v>
      </c>
      <c r="AI12" s="24"/>
      <c r="AJ12" s="24"/>
      <c r="AK12" s="24"/>
      <c r="AL12" s="24"/>
      <c r="AM12" s="24"/>
      <c r="AN12" s="24"/>
      <c r="AO12" s="3">
        <v>2457</v>
      </c>
      <c r="AP12" s="2"/>
      <c r="AQ12" s="3">
        <v>18164</v>
      </c>
      <c r="AR12" s="4"/>
      <c r="AS12" s="7">
        <f t="shared" ref="AS12:AS62" si="12">SUM(AO12:AR12)</f>
        <v>20621</v>
      </c>
      <c r="AT12" s="10">
        <f t="shared" ref="AT12:AT62" si="13">SUM(AO12:AP12)/AS12</f>
        <v>0.11915038067988944</v>
      </c>
    </row>
    <row r="13" spans="1:46" x14ac:dyDescent="0.15">
      <c r="A13" s="12">
        <v>1968</v>
      </c>
      <c r="B13" s="3">
        <v>142</v>
      </c>
      <c r="C13" s="2"/>
      <c r="D13" s="3">
        <v>1615</v>
      </c>
      <c r="E13" s="2"/>
      <c r="F13" s="3">
        <f t="shared" si="2"/>
        <v>1757</v>
      </c>
      <c r="G13" s="11">
        <f t="shared" si="3"/>
        <v>8.0819578827546951E-2</v>
      </c>
      <c r="H13" s="3">
        <v>7</v>
      </c>
      <c r="I13" s="3">
        <v>309</v>
      </c>
      <c r="J13" s="3">
        <f t="shared" si="4"/>
        <v>316</v>
      </c>
      <c r="K13" s="11">
        <f t="shared" si="5"/>
        <v>2.2151898734177215E-2</v>
      </c>
      <c r="L13" s="3">
        <v>52</v>
      </c>
      <c r="M13" s="2"/>
      <c r="N13" s="3">
        <v>895</v>
      </c>
      <c r="O13" s="2"/>
      <c r="P13" s="3">
        <f t="shared" si="6"/>
        <v>947</v>
      </c>
      <c r="Q13" s="11">
        <f t="shared" si="7"/>
        <v>5.4910242872228086E-2</v>
      </c>
      <c r="R13" s="3">
        <v>439</v>
      </c>
      <c r="S13" s="2"/>
      <c r="T13" s="3">
        <v>2347</v>
      </c>
      <c r="U13" s="4"/>
      <c r="V13" s="7">
        <f t="shared" si="8"/>
        <v>2786</v>
      </c>
      <c r="W13" s="10">
        <f t="shared" si="9"/>
        <v>0.15757358219669779</v>
      </c>
      <c r="X13" s="3">
        <v>12</v>
      </c>
      <c r="Y13" s="2"/>
      <c r="Z13" s="3">
        <v>2940</v>
      </c>
      <c r="AA13" s="2"/>
      <c r="AB13" s="9">
        <f t="shared" si="10"/>
        <v>2952</v>
      </c>
      <c r="AC13" s="10">
        <f t="shared" si="11"/>
        <v>4.0650406504065045E-3</v>
      </c>
      <c r="AD13" s="3">
        <v>35</v>
      </c>
      <c r="AE13" s="3">
        <v>1312</v>
      </c>
      <c r="AF13" s="2"/>
      <c r="AG13" s="9">
        <f t="shared" si="0"/>
        <v>1347</v>
      </c>
      <c r="AH13" s="10">
        <f t="shared" si="1"/>
        <v>2.5983667409057165E-2</v>
      </c>
      <c r="AI13" s="24"/>
      <c r="AJ13" s="24"/>
      <c r="AK13" s="24"/>
      <c r="AL13" s="24"/>
      <c r="AM13" s="24"/>
      <c r="AN13" s="24"/>
      <c r="AO13" s="3">
        <v>2906</v>
      </c>
      <c r="AP13" s="2"/>
      <c r="AQ13" s="3">
        <v>20185</v>
      </c>
      <c r="AR13" s="4"/>
      <c r="AS13" s="7">
        <f t="shared" si="12"/>
        <v>23091</v>
      </c>
      <c r="AT13" s="10">
        <f t="shared" si="13"/>
        <v>0.12584989822874712</v>
      </c>
    </row>
    <row r="14" spans="1:46" x14ac:dyDescent="0.15">
      <c r="A14" s="12">
        <v>1969</v>
      </c>
      <c r="B14" s="3">
        <v>145</v>
      </c>
      <c r="C14" s="2"/>
      <c r="D14" s="3">
        <v>1796</v>
      </c>
      <c r="E14" s="2"/>
      <c r="F14" s="3">
        <f t="shared" si="2"/>
        <v>1941</v>
      </c>
      <c r="G14" s="11">
        <f t="shared" si="3"/>
        <v>7.4703760947964964E-2</v>
      </c>
      <c r="H14" s="3">
        <v>19</v>
      </c>
      <c r="I14" s="3">
        <v>331</v>
      </c>
      <c r="J14" s="3">
        <f t="shared" si="4"/>
        <v>350</v>
      </c>
      <c r="K14" s="11">
        <f t="shared" si="5"/>
        <v>5.4285714285714284E-2</v>
      </c>
      <c r="L14" s="3">
        <v>68</v>
      </c>
      <c r="M14" s="2"/>
      <c r="N14" s="3">
        <v>1029</v>
      </c>
      <c r="O14" s="2"/>
      <c r="P14" s="3">
        <f t="shared" si="6"/>
        <v>1097</v>
      </c>
      <c r="Q14" s="11">
        <f t="shared" si="7"/>
        <v>6.1987237921604377E-2</v>
      </c>
      <c r="R14" s="3">
        <v>469</v>
      </c>
      <c r="S14" s="2"/>
      <c r="T14" s="3">
        <v>2582</v>
      </c>
      <c r="U14" s="4"/>
      <c r="V14" s="7">
        <f t="shared" si="8"/>
        <v>3051</v>
      </c>
      <c r="W14" s="10">
        <f t="shared" si="9"/>
        <v>0.15372009177318913</v>
      </c>
      <c r="X14" s="3">
        <v>12</v>
      </c>
      <c r="Y14" s="2"/>
      <c r="Z14" s="3">
        <v>3381</v>
      </c>
      <c r="AA14" s="2"/>
      <c r="AB14" s="9">
        <f t="shared" si="10"/>
        <v>3393</v>
      </c>
      <c r="AC14" s="10">
        <f t="shared" si="11"/>
        <v>3.5366931918656055E-3</v>
      </c>
      <c r="AD14" s="3">
        <v>36</v>
      </c>
      <c r="AE14" s="3">
        <v>1342</v>
      </c>
      <c r="AF14" s="2"/>
      <c r="AG14" s="9">
        <f t="shared" si="0"/>
        <v>1378</v>
      </c>
      <c r="AH14" s="10">
        <f t="shared" si="1"/>
        <v>2.6124818577648767E-2</v>
      </c>
      <c r="AI14" s="24"/>
      <c r="AJ14" s="24"/>
      <c r="AK14" s="24"/>
      <c r="AL14" s="24"/>
      <c r="AM14" s="24"/>
      <c r="AN14" s="24"/>
      <c r="AO14" s="3">
        <v>3436</v>
      </c>
      <c r="AP14" s="2"/>
      <c r="AQ14" s="3">
        <v>22753</v>
      </c>
      <c r="AR14" s="4"/>
      <c r="AS14" s="7">
        <f t="shared" si="12"/>
        <v>26189</v>
      </c>
      <c r="AT14" s="10">
        <f t="shared" si="13"/>
        <v>0.13120012218870519</v>
      </c>
    </row>
    <row r="15" spans="1:46" x14ac:dyDescent="0.15">
      <c r="A15" s="12">
        <v>1970</v>
      </c>
      <c r="B15" s="3">
        <v>169</v>
      </c>
      <c r="C15" s="2"/>
      <c r="D15" s="3">
        <v>2039</v>
      </c>
      <c r="E15" s="2"/>
      <c r="F15" s="3">
        <f t="shared" si="2"/>
        <v>2208</v>
      </c>
      <c r="G15" s="11">
        <f t="shared" si="3"/>
        <v>7.6539855072463775E-2</v>
      </c>
      <c r="H15" s="3">
        <v>11</v>
      </c>
      <c r="I15" s="3">
        <v>344</v>
      </c>
      <c r="J15" s="3">
        <f t="shared" si="4"/>
        <v>355</v>
      </c>
      <c r="K15" s="11">
        <f t="shared" si="5"/>
        <v>3.0985915492957747E-2</v>
      </c>
      <c r="L15" s="3">
        <v>96</v>
      </c>
      <c r="M15" s="2"/>
      <c r="N15" s="3">
        <v>1140</v>
      </c>
      <c r="O15" s="2"/>
      <c r="P15" s="3">
        <f t="shared" si="6"/>
        <v>1236</v>
      </c>
      <c r="Q15" s="11">
        <f t="shared" si="7"/>
        <v>7.7669902912621352E-2</v>
      </c>
      <c r="R15" s="3">
        <v>469</v>
      </c>
      <c r="S15" s="2"/>
      <c r="T15" s="3">
        <v>2820</v>
      </c>
      <c r="U15" s="4"/>
      <c r="V15" s="7">
        <f t="shared" si="8"/>
        <v>3289</v>
      </c>
      <c r="W15" s="10">
        <f t="shared" si="9"/>
        <v>0.14259653390088173</v>
      </c>
      <c r="X15" s="3">
        <v>23</v>
      </c>
      <c r="Y15" s="2"/>
      <c r="Z15" s="3">
        <v>3665</v>
      </c>
      <c r="AA15" s="2"/>
      <c r="AB15" s="9">
        <f t="shared" si="10"/>
        <v>3688</v>
      </c>
      <c r="AC15" s="10">
        <f t="shared" si="11"/>
        <v>6.2364425162689807E-3</v>
      </c>
      <c r="AD15" s="3">
        <v>44</v>
      </c>
      <c r="AE15" s="3">
        <v>1479</v>
      </c>
      <c r="AF15" s="2"/>
      <c r="AG15" s="9">
        <f t="shared" si="0"/>
        <v>1523</v>
      </c>
      <c r="AH15" s="10">
        <f t="shared" si="1"/>
        <v>2.8890347997373604E-2</v>
      </c>
      <c r="AI15" s="24"/>
      <c r="AJ15" s="24"/>
      <c r="AK15" s="24"/>
      <c r="AL15" s="24"/>
      <c r="AM15" s="24"/>
      <c r="AN15" s="24"/>
      <c r="AO15" s="3">
        <v>3980</v>
      </c>
      <c r="AP15" s="2"/>
      <c r="AQ15" s="3">
        <v>25892</v>
      </c>
      <c r="AR15" s="4"/>
      <c r="AS15" s="7">
        <f t="shared" si="12"/>
        <v>29872</v>
      </c>
      <c r="AT15" s="10">
        <f t="shared" si="13"/>
        <v>0.13323513658275307</v>
      </c>
    </row>
    <row r="16" spans="1:46" x14ac:dyDescent="0.15">
      <c r="A16" s="12">
        <v>1971</v>
      </c>
      <c r="B16" s="3">
        <v>173</v>
      </c>
      <c r="C16" s="2"/>
      <c r="D16" s="3">
        <v>1987</v>
      </c>
      <c r="E16" s="2"/>
      <c r="F16" s="3">
        <f t="shared" si="2"/>
        <v>2160</v>
      </c>
      <c r="G16" s="11">
        <f t="shared" si="3"/>
        <v>8.009259259259259E-2</v>
      </c>
      <c r="H16" s="3">
        <v>13</v>
      </c>
      <c r="I16" s="3">
        <v>343</v>
      </c>
      <c r="J16" s="3">
        <f t="shared" si="4"/>
        <v>356</v>
      </c>
      <c r="K16" s="11">
        <f t="shared" si="5"/>
        <v>3.6516853932584269E-2</v>
      </c>
      <c r="L16" s="3">
        <v>93</v>
      </c>
      <c r="M16" s="2"/>
      <c r="N16" s="3">
        <v>1106</v>
      </c>
      <c r="O16" s="2"/>
      <c r="P16" s="3">
        <f t="shared" si="6"/>
        <v>1199</v>
      </c>
      <c r="Q16" s="11">
        <f t="shared" si="7"/>
        <v>7.7564637197664724E-2</v>
      </c>
      <c r="R16" s="3">
        <v>595</v>
      </c>
      <c r="S16" s="2"/>
      <c r="T16" s="3">
        <v>3050</v>
      </c>
      <c r="U16" s="4"/>
      <c r="V16" s="7">
        <f t="shared" si="8"/>
        <v>3645</v>
      </c>
      <c r="W16" s="10">
        <f t="shared" si="9"/>
        <v>0.16323731138545952</v>
      </c>
      <c r="X16" s="3">
        <v>23</v>
      </c>
      <c r="Y16" s="2"/>
      <c r="Z16" s="3">
        <v>3644</v>
      </c>
      <c r="AA16" s="2"/>
      <c r="AB16" s="9">
        <f t="shared" si="10"/>
        <v>3667</v>
      </c>
      <c r="AC16" s="10">
        <f t="shared" si="11"/>
        <v>6.2721570766293977E-3</v>
      </c>
      <c r="AD16" s="3">
        <v>51</v>
      </c>
      <c r="AE16" s="3">
        <v>1531</v>
      </c>
      <c r="AF16" s="2"/>
      <c r="AG16" s="9">
        <f t="shared" si="0"/>
        <v>1582</v>
      </c>
      <c r="AH16" s="10">
        <f t="shared" si="1"/>
        <v>3.2237673830594185E-2</v>
      </c>
      <c r="AI16" s="24"/>
      <c r="AJ16" s="24"/>
      <c r="AK16" s="24"/>
      <c r="AL16" s="24"/>
      <c r="AM16" s="24"/>
      <c r="AN16" s="24"/>
      <c r="AO16" s="3">
        <v>4579</v>
      </c>
      <c r="AP16" s="2"/>
      <c r="AQ16" s="3">
        <v>27534</v>
      </c>
      <c r="AR16" s="4"/>
      <c r="AS16" s="7">
        <f t="shared" si="12"/>
        <v>32113</v>
      </c>
      <c r="AT16" s="10">
        <f t="shared" si="13"/>
        <v>0.14259022825646933</v>
      </c>
    </row>
    <row r="17" spans="1:46" x14ac:dyDescent="0.15">
      <c r="A17" s="12">
        <v>1972</v>
      </c>
      <c r="B17" s="3">
        <v>193</v>
      </c>
      <c r="C17" s="2"/>
      <c r="D17" s="3">
        <v>1778</v>
      </c>
      <c r="E17" s="2"/>
      <c r="F17" s="3">
        <f t="shared" si="2"/>
        <v>1971</v>
      </c>
      <c r="G17" s="11">
        <f t="shared" si="3"/>
        <v>9.7919837645865038E-2</v>
      </c>
      <c r="H17" s="3">
        <v>20</v>
      </c>
      <c r="I17" s="3">
        <v>342</v>
      </c>
      <c r="J17" s="3">
        <f t="shared" si="4"/>
        <v>362</v>
      </c>
      <c r="K17" s="11">
        <f t="shared" si="5"/>
        <v>5.5248618784530384E-2</v>
      </c>
      <c r="L17" s="3">
        <v>89</v>
      </c>
      <c r="M17" s="2"/>
      <c r="N17" s="3">
        <v>1039</v>
      </c>
      <c r="O17" s="2"/>
      <c r="P17" s="3">
        <f t="shared" si="6"/>
        <v>1128</v>
      </c>
      <c r="Q17" s="11">
        <f t="shared" si="7"/>
        <v>7.8900709219858159E-2</v>
      </c>
      <c r="R17" s="3">
        <v>622</v>
      </c>
      <c r="S17" s="2"/>
      <c r="T17" s="3">
        <v>3032</v>
      </c>
      <c r="U17" s="4"/>
      <c r="V17" s="7">
        <f t="shared" si="8"/>
        <v>3654</v>
      </c>
      <c r="W17" s="10">
        <f t="shared" si="9"/>
        <v>0.17022441160372195</v>
      </c>
      <c r="X17" s="3">
        <v>22</v>
      </c>
      <c r="Y17" s="2"/>
      <c r="Z17" s="3">
        <v>3655</v>
      </c>
      <c r="AA17" s="2"/>
      <c r="AB17" s="9">
        <f t="shared" si="10"/>
        <v>3677</v>
      </c>
      <c r="AC17" s="10">
        <f t="shared" si="11"/>
        <v>5.9831384280663582E-3</v>
      </c>
      <c r="AD17" s="3">
        <v>50</v>
      </c>
      <c r="AE17" s="3">
        <v>1403</v>
      </c>
      <c r="AF17" s="2"/>
      <c r="AG17" s="9">
        <f t="shared" si="0"/>
        <v>1453</v>
      </c>
      <c r="AH17" s="10">
        <f t="shared" si="1"/>
        <v>3.4411562284927734E-2</v>
      </c>
      <c r="AI17" s="24"/>
      <c r="AJ17" s="24"/>
      <c r="AK17" s="24"/>
      <c r="AL17" s="24"/>
      <c r="AM17" s="24"/>
      <c r="AN17" s="24"/>
      <c r="AO17" s="3">
        <v>5274</v>
      </c>
      <c r="AP17" s="2"/>
      <c r="AQ17" s="3">
        <v>28095</v>
      </c>
      <c r="AR17" s="4"/>
      <c r="AS17" s="7">
        <f t="shared" si="12"/>
        <v>33369</v>
      </c>
      <c r="AT17" s="10">
        <f t="shared" si="13"/>
        <v>0.15805088555245886</v>
      </c>
    </row>
    <row r="18" spans="1:46" x14ac:dyDescent="0.15">
      <c r="A18" s="12">
        <v>1973</v>
      </c>
      <c r="B18" s="3">
        <v>184</v>
      </c>
      <c r="C18" s="2"/>
      <c r="D18" s="3">
        <v>1698</v>
      </c>
      <c r="E18" s="2"/>
      <c r="F18" s="3">
        <f t="shared" si="2"/>
        <v>1882</v>
      </c>
      <c r="G18" s="11">
        <f t="shared" si="3"/>
        <v>9.7768331562167909E-2</v>
      </c>
      <c r="H18" s="3">
        <v>16</v>
      </c>
      <c r="I18" s="3">
        <v>325</v>
      </c>
      <c r="J18" s="3">
        <f t="shared" si="4"/>
        <v>341</v>
      </c>
      <c r="K18" s="11">
        <f t="shared" si="5"/>
        <v>4.6920821114369501E-2</v>
      </c>
      <c r="L18" s="3">
        <v>102</v>
      </c>
      <c r="M18" s="2"/>
      <c r="N18" s="3">
        <v>966</v>
      </c>
      <c r="O18" s="2"/>
      <c r="P18" s="3">
        <f t="shared" si="6"/>
        <v>1068</v>
      </c>
      <c r="Q18" s="11">
        <f t="shared" si="7"/>
        <v>9.5505617977528087E-2</v>
      </c>
      <c r="R18" s="3">
        <v>711</v>
      </c>
      <c r="S18" s="2"/>
      <c r="T18" s="3">
        <v>2926</v>
      </c>
      <c r="U18" s="4"/>
      <c r="V18" s="7">
        <f t="shared" si="8"/>
        <v>3637</v>
      </c>
      <c r="W18" s="10">
        <f t="shared" si="9"/>
        <v>0.19549078911190543</v>
      </c>
      <c r="X18" s="3">
        <v>54</v>
      </c>
      <c r="Y18" s="2"/>
      <c r="Z18" s="3">
        <v>3437</v>
      </c>
      <c r="AA18" s="2"/>
      <c r="AB18" s="9">
        <f t="shared" si="10"/>
        <v>3491</v>
      </c>
      <c r="AC18" s="10">
        <f t="shared" si="11"/>
        <v>1.5468347178458894E-2</v>
      </c>
      <c r="AD18" s="3">
        <v>58</v>
      </c>
      <c r="AE18" s="3">
        <v>1377</v>
      </c>
      <c r="AF18" s="2"/>
      <c r="AG18" s="9">
        <f t="shared" si="0"/>
        <v>1435</v>
      </c>
      <c r="AH18" s="10">
        <f t="shared" si="1"/>
        <v>4.0418118466898953E-2</v>
      </c>
      <c r="AI18" s="24"/>
      <c r="AJ18" s="24"/>
      <c r="AK18" s="24"/>
      <c r="AL18" s="24"/>
      <c r="AM18" s="24"/>
      <c r="AN18" s="24"/>
      <c r="AO18" s="3">
        <v>6215</v>
      </c>
      <c r="AP18" s="2"/>
      <c r="AQ18" s="3">
        <v>28575</v>
      </c>
      <c r="AR18" s="4"/>
      <c r="AS18" s="7">
        <f t="shared" si="12"/>
        <v>34790</v>
      </c>
      <c r="AT18" s="10">
        <f t="shared" si="13"/>
        <v>0.17864328830123599</v>
      </c>
    </row>
    <row r="19" spans="1:46" x14ac:dyDescent="0.15">
      <c r="A19" s="12">
        <v>1974</v>
      </c>
      <c r="B19" s="3">
        <v>173</v>
      </c>
      <c r="C19" s="2"/>
      <c r="D19" s="3">
        <v>1655</v>
      </c>
      <c r="E19" s="2"/>
      <c r="F19" s="3">
        <f t="shared" si="2"/>
        <v>1828</v>
      </c>
      <c r="G19" s="11">
        <f t="shared" si="3"/>
        <v>9.4638949671772429E-2</v>
      </c>
      <c r="H19" s="3">
        <v>13</v>
      </c>
      <c r="I19" s="3">
        <v>333</v>
      </c>
      <c r="J19" s="3">
        <f t="shared" si="4"/>
        <v>346</v>
      </c>
      <c r="K19" s="11">
        <f t="shared" si="5"/>
        <v>3.7572254335260118E-2</v>
      </c>
      <c r="L19" s="3">
        <v>100</v>
      </c>
      <c r="M19" s="2"/>
      <c r="N19" s="3">
        <v>931</v>
      </c>
      <c r="O19" s="2"/>
      <c r="P19" s="3">
        <f t="shared" si="6"/>
        <v>1031</v>
      </c>
      <c r="Q19" s="11">
        <f t="shared" si="7"/>
        <v>9.6993210475266725E-2</v>
      </c>
      <c r="R19" s="3">
        <v>700</v>
      </c>
      <c r="S19" s="2"/>
      <c r="T19" s="3">
        <v>2740</v>
      </c>
      <c r="U19" s="4"/>
      <c r="V19" s="7">
        <f t="shared" si="8"/>
        <v>3440</v>
      </c>
      <c r="W19" s="10">
        <f t="shared" si="9"/>
        <v>0.20348837209302326</v>
      </c>
      <c r="X19" s="3">
        <v>55</v>
      </c>
      <c r="Y19" s="2"/>
      <c r="Z19" s="3">
        <v>3267</v>
      </c>
      <c r="AA19" s="2"/>
      <c r="AB19" s="9">
        <f t="shared" si="10"/>
        <v>3322</v>
      </c>
      <c r="AC19" s="10">
        <f t="shared" si="11"/>
        <v>1.6556291390728478E-2</v>
      </c>
      <c r="AD19" s="3">
        <v>53</v>
      </c>
      <c r="AE19" s="3">
        <v>1145</v>
      </c>
      <c r="AF19" s="2"/>
      <c r="AG19" s="9">
        <f t="shared" si="0"/>
        <v>1198</v>
      </c>
      <c r="AH19" s="10">
        <f t="shared" si="1"/>
        <v>4.4240400667779629E-2</v>
      </c>
      <c r="AI19" s="24"/>
      <c r="AJ19" s="24"/>
      <c r="AK19" s="24"/>
      <c r="AL19" s="24"/>
      <c r="AM19" s="24"/>
      <c r="AN19" s="24"/>
      <c r="AO19" s="3">
        <v>6452</v>
      </c>
      <c r="AP19" s="2"/>
      <c r="AQ19" s="3">
        <v>27374</v>
      </c>
      <c r="AR19" s="4"/>
      <c r="AS19" s="7">
        <f t="shared" si="12"/>
        <v>33826</v>
      </c>
      <c r="AT19" s="10">
        <f t="shared" si="13"/>
        <v>0.19074085023354817</v>
      </c>
    </row>
    <row r="20" spans="1:46" x14ac:dyDescent="0.15">
      <c r="A20" s="12">
        <v>1975</v>
      </c>
      <c r="B20" s="3">
        <v>205</v>
      </c>
      <c r="C20" s="2"/>
      <c r="D20" s="3">
        <v>1619</v>
      </c>
      <c r="E20" s="2"/>
      <c r="F20" s="3">
        <f t="shared" si="2"/>
        <v>1824</v>
      </c>
      <c r="G20" s="11">
        <f t="shared" si="3"/>
        <v>0.11239035087719298</v>
      </c>
      <c r="H20" s="3">
        <v>17</v>
      </c>
      <c r="I20" s="3">
        <v>321</v>
      </c>
      <c r="J20" s="3">
        <f t="shared" si="4"/>
        <v>338</v>
      </c>
      <c r="K20" s="11">
        <f t="shared" si="5"/>
        <v>5.0295857988165681E-2</v>
      </c>
      <c r="L20" s="3">
        <v>110</v>
      </c>
      <c r="M20" s="2"/>
      <c r="N20" s="3">
        <v>865</v>
      </c>
      <c r="O20" s="2"/>
      <c r="P20" s="3">
        <f t="shared" si="6"/>
        <v>975</v>
      </c>
      <c r="Q20" s="11">
        <f t="shared" si="7"/>
        <v>0.11282051282051282</v>
      </c>
      <c r="R20" s="3">
        <v>743</v>
      </c>
      <c r="S20" s="2"/>
      <c r="T20" s="3">
        <v>2641</v>
      </c>
      <c r="U20" s="4"/>
      <c r="V20" s="7">
        <f t="shared" si="8"/>
        <v>3384</v>
      </c>
      <c r="W20" s="10">
        <f t="shared" si="9"/>
        <v>0.21956264775413711</v>
      </c>
      <c r="X20" s="3">
        <v>66</v>
      </c>
      <c r="Y20" s="2"/>
      <c r="Z20" s="3">
        <v>3050</v>
      </c>
      <c r="AA20" s="2"/>
      <c r="AB20" s="9">
        <f t="shared" si="10"/>
        <v>3116</v>
      </c>
      <c r="AC20" s="10">
        <f t="shared" si="11"/>
        <v>2.1181001283697046E-2</v>
      </c>
      <c r="AD20" s="3">
        <v>62</v>
      </c>
      <c r="AE20" s="3">
        <v>1106</v>
      </c>
      <c r="AF20" s="2"/>
      <c r="AG20" s="9">
        <f t="shared" si="0"/>
        <v>1168</v>
      </c>
      <c r="AH20" s="10">
        <f t="shared" si="1"/>
        <v>5.3082191780821915E-2</v>
      </c>
      <c r="AI20" s="24"/>
      <c r="AJ20" s="24"/>
      <c r="AK20" s="24"/>
      <c r="AL20" s="24"/>
      <c r="AM20" s="24"/>
      <c r="AN20" s="24"/>
      <c r="AO20" s="3">
        <v>7267</v>
      </c>
      <c r="AP20" s="2"/>
      <c r="AQ20" s="3">
        <v>26819</v>
      </c>
      <c r="AR20" s="4"/>
      <c r="AS20" s="7">
        <f t="shared" si="12"/>
        <v>34086</v>
      </c>
      <c r="AT20" s="10">
        <f t="shared" si="13"/>
        <v>0.21319603356216629</v>
      </c>
    </row>
    <row r="21" spans="1:46" x14ac:dyDescent="0.15">
      <c r="A21" s="12">
        <v>1976</v>
      </c>
      <c r="B21" s="3">
        <v>197</v>
      </c>
      <c r="C21" s="2"/>
      <c r="D21" s="3">
        <v>1426</v>
      </c>
      <c r="E21" s="2"/>
      <c r="F21" s="3">
        <f t="shared" si="2"/>
        <v>1623</v>
      </c>
      <c r="G21" s="11">
        <f t="shared" si="3"/>
        <v>0.12138016019716574</v>
      </c>
      <c r="H21" s="3">
        <v>26</v>
      </c>
      <c r="I21" s="3">
        <v>338</v>
      </c>
      <c r="J21" s="3">
        <f t="shared" si="4"/>
        <v>364</v>
      </c>
      <c r="K21" s="11">
        <f t="shared" si="5"/>
        <v>7.1428571428571425E-2</v>
      </c>
      <c r="L21" s="3">
        <v>94</v>
      </c>
      <c r="M21" s="2"/>
      <c r="N21" s="3">
        <v>762</v>
      </c>
      <c r="O21" s="2"/>
      <c r="P21" s="3">
        <f t="shared" si="6"/>
        <v>856</v>
      </c>
      <c r="Q21" s="11">
        <f t="shared" si="7"/>
        <v>0.10981308411214953</v>
      </c>
      <c r="R21" s="3">
        <v>731</v>
      </c>
      <c r="S21" s="2"/>
      <c r="T21" s="3">
        <v>2666</v>
      </c>
      <c r="U21" s="4"/>
      <c r="V21" s="7">
        <f t="shared" si="8"/>
        <v>3397</v>
      </c>
      <c r="W21" s="10">
        <f t="shared" si="9"/>
        <v>0.21518987341772153</v>
      </c>
      <c r="X21" s="3">
        <v>66</v>
      </c>
      <c r="Y21" s="2"/>
      <c r="Z21" s="3">
        <v>2769</v>
      </c>
      <c r="AA21" s="2"/>
      <c r="AB21" s="9">
        <f t="shared" si="10"/>
        <v>2835</v>
      </c>
      <c r="AC21" s="10">
        <f t="shared" si="11"/>
        <v>2.328042328042328E-2</v>
      </c>
      <c r="AD21" s="3">
        <v>53</v>
      </c>
      <c r="AE21" s="3">
        <v>1070</v>
      </c>
      <c r="AF21" s="2"/>
      <c r="AG21" s="9">
        <f t="shared" si="0"/>
        <v>1123</v>
      </c>
      <c r="AH21" s="10">
        <f t="shared" si="1"/>
        <v>4.7195013357079249E-2</v>
      </c>
      <c r="AI21" s="24"/>
      <c r="AJ21" s="24"/>
      <c r="AK21" s="24"/>
      <c r="AL21" s="24"/>
      <c r="AM21" s="24"/>
      <c r="AN21" s="24"/>
      <c r="AO21" s="3">
        <v>7803</v>
      </c>
      <c r="AP21" s="2"/>
      <c r="AQ21" s="3">
        <v>26273</v>
      </c>
      <c r="AR21" s="4"/>
      <c r="AS21" s="7">
        <f t="shared" si="12"/>
        <v>34076</v>
      </c>
      <c r="AT21" s="10">
        <f t="shared" si="13"/>
        <v>0.22898814414837423</v>
      </c>
    </row>
    <row r="22" spans="1:46" x14ac:dyDescent="0.15">
      <c r="A22" s="12">
        <v>1977</v>
      </c>
      <c r="B22" s="3">
        <v>188</v>
      </c>
      <c r="C22" s="2"/>
      <c r="D22" s="3">
        <v>1383</v>
      </c>
      <c r="E22" s="2"/>
      <c r="F22" s="3">
        <f t="shared" si="2"/>
        <v>1571</v>
      </c>
      <c r="G22" s="11">
        <f t="shared" si="3"/>
        <v>0.11966900063653724</v>
      </c>
      <c r="H22" s="3">
        <v>31</v>
      </c>
      <c r="I22" s="3">
        <v>347</v>
      </c>
      <c r="J22" s="3">
        <f t="shared" si="4"/>
        <v>378</v>
      </c>
      <c r="K22" s="11">
        <f t="shared" si="5"/>
        <v>8.2010582010582006E-2</v>
      </c>
      <c r="L22" s="3">
        <v>109</v>
      </c>
      <c r="M22" s="2"/>
      <c r="N22" s="3">
        <v>714</v>
      </c>
      <c r="O22" s="2"/>
      <c r="P22" s="3">
        <f t="shared" si="6"/>
        <v>823</v>
      </c>
      <c r="Q22" s="11">
        <f t="shared" si="7"/>
        <v>0.1324422843256379</v>
      </c>
      <c r="R22" s="3">
        <v>728</v>
      </c>
      <c r="S22" s="2"/>
      <c r="T22" s="3">
        <v>2675</v>
      </c>
      <c r="U22" s="4"/>
      <c r="V22" s="7">
        <f t="shared" si="8"/>
        <v>3403</v>
      </c>
      <c r="W22" s="10">
        <f t="shared" si="9"/>
        <v>0.21392888627681458</v>
      </c>
      <c r="X22" s="3">
        <v>73</v>
      </c>
      <c r="Y22" s="2"/>
      <c r="Z22" s="3">
        <v>2532</v>
      </c>
      <c r="AA22" s="2"/>
      <c r="AB22" s="9">
        <f t="shared" si="10"/>
        <v>2605</v>
      </c>
      <c r="AC22" s="10">
        <f t="shared" si="11"/>
        <v>2.8023032629558541E-2</v>
      </c>
      <c r="AD22" s="3">
        <v>65</v>
      </c>
      <c r="AE22" s="3">
        <v>963</v>
      </c>
      <c r="AF22" s="2"/>
      <c r="AG22" s="9">
        <f t="shared" si="0"/>
        <v>1028</v>
      </c>
      <c r="AH22" s="10">
        <f t="shared" si="1"/>
        <v>6.3229571984435795E-2</v>
      </c>
      <c r="AI22" s="24"/>
      <c r="AJ22" s="24"/>
      <c r="AK22" s="24"/>
      <c r="AL22" s="24"/>
      <c r="AM22" s="24"/>
      <c r="AN22" s="24"/>
      <c r="AO22" s="3">
        <v>8094</v>
      </c>
      <c r="AP22" s="2"/>
      <c r="AQ22" s="3">
        <v>25150</v>
      </c>
      <c r="AR22" s="4"/>
      <c r="AS22" s="7">
        <f t="shared" si="12"/>
        <v>33244</v>
      </c>
      <c r="AT22" s="10">
        <f t="shared" si="13"/>
        <v>0.24347250631692938</v>
      </c>
    </row>
    <row r="23" spans="1:46" x14ac:dyDescent="0.15">
      <c r="A23" s="12">
        <v>1978</v>
      </c>
      <c r="B23" s="3">
        <v>203</v>
      </c>
      <c r="C23" s="2"/>
      <c r="D23" s="3">
        <v>1322</v>
      </c>
      <c r="E23" s="2"/>
      <c r="F23" s="3">
        <f t="shared" si="2"/>
        <v>1525</v>
      </c>
      <c r="G23" s="11">
        <f t="shared" si="3"/>
        <v>0.13311475409836065</v>
      </c>
      <c r="H23" s="3">
        <v>34</v>
      </c>
      <c r="I23" s="3">
        <v>294</v>
      </c>
      <c r="J23" s="3">
        <f t="shared" si="4"/>
        <v>328</v>
      </c>
      <c r="K23" s="11">
        <f t="shared" si="5"/>
        <v>0.10365853658536585</v>
      </c>
      <c r="L23" s="3">
        <v>124</v>
      </c>
      <c r="M23" s="2"/>
      <c r="N23" s="3">
        <v>681</v>
      </c>
      <c r="O23" s="2"/>
      <c r="P23" s="3">
        <f t="shared" si="6"/>
        <v>805</v>
      </c>
      <c r="Q23" s="11">
        <f t="shared" si="7"/>
        <v>0.15403726708074533</v>
      </c>
      <c r="R23" s="3">
        <v>801</v>
      </c>
      <c r="S23" s="2"/>
      <c r="T23" s="3">
        <v>2512</v>
      </c>
      <c r="U23" s="4"/>
      <c r="V23" s="7">
        <f t="shared" si="8"/>
        <v>3313</v>
      </c>
      <c r="W23" s="10">
        <f t="shared" si="9"/>
        <v>0.24177482644129189</v>
      </c>
      <c r="X23" s="3">
        <v>57</v>
      </c>
      <c r="Y23" s="2"/>
      <c r="Z23" s="3">
        <v>2399</v>
      </c>
      <c r="AA23" s="2"/>
      <c r="AB23" s="9">
        <f t="shared" si="10"/>
        <v>2456</v>
      </c>
      <c r="AC23" s="10">
        <f t="shared" si="11"/>
        <v>2.3208469055374593E-2</v>
      </c>
      <c r="AD23" s="3">
        <v>53</v>
      </c>
      <c r="AE23" s="3">
        <v>909</v>
      </c>
      <c r="AF23" s="2"/>
      <c r="AG23" s="9">
        <f t="shared" si="0"/>
        <v>962</v>
      </c>
      <c r="AH23" s="10">
        <f t="shared" si="1"/>
        <v>5.5093555093555097E-2</v>
      </c>
      <c r="AI23" s="24"/>
      <c r="AJ23" s="24"/>
      <c r="AK23" s="24"/>
      <c r="AL23" s="24"/>
      <c r="AM23" s="24"/>
      <c r="AN23" s="24"/>
      <c r="AO23" s="3">
        <v>8487</v>
      </c>
      <c r="AP23" s="2"/>
      <c r="AQ23" s="3">
        <v>23669</v>
      </c>
      <c r="AR23" s="4"/>
      <c r="AS23" s="7">
        <f t="shared" si="12"/>
        <v>32156</v>
      </c>
      <c r="AT23" s="10">
        <f t="shared" si="13"/>
        <v>0.26393208110461502</v>
      </c>
    </row>
    <row r="24" spans="1:46" x14ac:dyDescent="0.15">
      <c r="A24" s="12">
        <v>1979</v>
      </c>
      <c r="B24" s="3">
        <v>230</v>
      </c>
      <c r="C24" s="2"/>
      <c r="D24" s="3">
        <v>1288</v>
      </c>
      <c r="E24" s="2"/>
      <c r="F24" s="3">
        <f t="shared" si="2"/>
        <v>1518</v>
      </c>
      <c r="G24" s="11">
        <f t="shared" si="3"/>
        <v>0.15151515151515152</v>
      </c>
      <c r="H24" s="3">
        <v>32</v>
      </c>
      <c r="I24" s="3">
        <v>299</v>
      </c>
      <c r="J24" s="3">
        <f t="shared" si="4"/>
        <v>331</v>
      </c>
      <c r="K24" s="11">
        <f t="shared" si="5"/>
        <v>9.6676737160120846E-2</v>
      </c>
      <c r="L24" s="3">
        <v>122</v>
      </c>
      <c r="M24" s="2"/>
      <c r="N24" s="3">
        <v>608</v>
      </c>
      <c r="O24" s="2"/>
      <c r="P24" s="3">
        <f t="shared" si="6"/>
        <v>730</v>
      </c>
      <c r="Q24" s="11">
        <f t="shared" si="7"/>
        <v>0.16712328767123288</v>
      </c>
      <c r="R24" s="3">
        <v>908</v>
      </c>
      <c r="S24" s="2"/>
      <c r="T24" s="3">
        <v>2640</v>
      </c>
      <c r="U24" s="4"/>
      <c r="V24" s="7">
        <f t="shared" si="8"/>
        <v>3548</v>
      </c>
      <c r="W24" s="10">
        <f t="shared" si="9"/>
        <v>0.25591882750845546</v>
      </c>
      <c r="X24" s="3">
        <v>83</v>
      </c>
      <c r="Y24" s="2"/>
      <c r="Z24" s="3">
        <v>2435</v>
      </c>
      <c r="AA24" s="2"/>
      <c r="AB24" s="9">
        <f t="shared" si="10"/>
        <v>2518</v>
      </c>
      <c r="AC24" s="10">
        <f t="shared" si="11"/>
        <v>3.29626687847498E-2</v>
      </c>
      <c r="AD24" s="3">
        <v>70</v>
      </c>
      <c r="AE24" s="3">
        <v>929</v>
      </c>
      <c r="AF24" s="2"/>
      <c r="AG24" s="9">
        <f t="shared" si="0"/>
        <v>999</v>
      </c>
      <c r="AH24" s="10">
        <f t="shared" si="1"/>
        <v>7.0070070070070073E-2</v>
      </c>
      <c r="AI24" s="24"/>
      <c r="AJ24" s="24"/>
      <c r="AK24" s="24"/>
      <c r="AL24" s="24"/>
      <c r="AM24" s="24"/>
      <c r="AN24" s="24"/>
      <c r="AO24" s="3">
        <v>9201</v>
      </c>
      <c r="AP24" s="2"/>
      <c r="AQ24" s="3">
        <v>23555</v>
      </c>
      <c r="AR24" s="4"/>
      <c r="AS24" s="7">
        <f t="shared" si="12"/>
        <v>32756</v>
      </c>
      <c r="AT24" s="10">
        <f t="shared" si="13"/>
        <v>0.28089510318720234</v>
      </c>
    </row>
    <row r="25" spans="1:46" x14ac:dyDescent="0.15">
      <c r="A25" s="12">
        <v>1980</v>
      </c>
      <c r="B25" s="3">
        <v>260</v>
      </c>
      <c r="C25" s="2"/>
      <c r="D25" s="3">
        <v>1291</v>
      </c>
      <c r="E25" s="2"/>
      <c r="F25" s="3">
        <f t="shared" si="2"/>
        <v>1551</v>
      </c>
      <c r="G25" s="11">
        <f t="shared" si="3"/>
        <v>0.16763378465506126</v>
      </c>
      <c r="H25" s="3">
        <v>30</v>
      </c>
      <c r="I25" s="3">
        <v>331</v>
      </c>
      <c r="J25" s="3">
        <f t="shared" si="4"/>
        <v>361</v>
      </c>
      <c r="K25" s="11">
        <f t="shared" si="5"/>
        <v>8.3102493074792241E-2</v>
      </c>
      <c r="L25" s="3">
        <v>100</v>
      </c>
      <c r="M25" s="2"/>
      <c r="N25" s="3">
        <v>624</v>
      </c>
      <c r="O25" s="2"/>
      <c r="P25" s="3">
        <f t="shared" si="6"/>
        <v>724</v>
      </c>
      <c r="Q25" s="11">
        <f t="shared" si="7"/>
        <v>0.13812154696132597</v>
      </c>
      <c r="R25" s="3">
        <v>947</v>
      </c>
      <c r="S25" s="2"/>
      <c r="T25" s="3">
        <v>2691</v>
      </c>
      <c r="U25" s="4"/>
      <c r="V25" s="7">
        <f t="shared" si="8"/>
        <v>3638</v>
      </c>
      <c r="W25" s="10">
        <f t="shared" si="9"/>
        <v>0.26030786146234197</v>
      </c>
      <c r="X25" s="3">
        <v>95</v>
      </c>
      <c r="Y25" s="2"/>
      <c r="Z25" s="3">
        <v>2419</v>
      </c>
      <c r="AA25" s="2"/>
      <c r="AB25" s="9">
        <f t="shared" si="10"/>
        <v>2514</v>
      </c>
      <c r="AC25" s="10">
        <f t="shared" si="11"/>
        <v>3.7788385043754973E-2</v>
      </c>
      <c r="AD25" s="3">
        <v>72</v>
      </c>
      <c r="AE25" s="3">
        <v>850</v>
      </c>
      <c r="AF25" s="2"/>
      <c r="AG25" s="9">
        <f t="shared" si="0"/>
        <v>922</v>
      </c>
      <c r="AH25" s="10">
        <f t="shared" si="1"/>
        <v>7.8091106290672452E-2</v>
      </c>
      <c r="AI25" s="24"/>
      <c r="AJ25" s="24"/>
      <c r="AK25" s="24"/>
      <c r="AL25" s="24"/>
      <c r="AM25" s="24"/>
      <c r="AN25" s="24"/>
      <c r="AO25" s="3">
        <v>9682</v>
      </c>
      <c r="AP25" s="2"/>
      <c r="AQ25" s="3">
        <v>22950</v>
      </c>
      <c r="AR25" s="4"/>
      <c r="AS25" s="7">
        <f t="shared" si="12"/>
        <v>32632</v>
      </c>
      <c r="AT25" s="10">
        <f t="shared" si="13"/>
        <v>0.29670262319195884</v>
      </c>
    </row>
    <row r="26" spans="1:46" x14ac:dyDescent="0.15">
      <c r="A26" s="12">
        <v>1981</v>
      </c>
      <c r="B26" s="3">
        <v>253</v>
      </c>
      <c r="C26" s="2"/>
      <c r="D26" s="3">
        <v>1373</v>
      </c>
      <c r="E26" s="2"/>
      <c r="F26" s="3">
        <f t="shared" si="2"/>
        <v>1626</v>
      </c>
      <c r="G26" s="11">
        <f t="shared" si="3"/>
        <v>0.15559655596555966</v>
      </c>
      <c r="H26" s="3">
        <v>39</v>
      </c>
      <c r="I26" s="3">
        <v>307</v>
      </c>
      <c r="J26" s="3">
        <f t="shared" si="4"/>
        <v>346</v>
      </c>
      <c r="K26" s="11">
        <f t="shared" si="5"/>
        <v>0.11271676300578035</v>
      </c>
      <c r="L26" s="3">
        <v>114</v>
      </c>
      <c r="M26" s="2"/>
      <c r="N26" s="3">
        <v>614</v>
      </c>
      <c r="O26" s="2"/>
      <c r="P26" s="3">
        <f t="shared" si="6"/>
        <v>728</v>
      </c>
      <c r="Q26" s="11">
        <f t="shared" si="7"/>
        <v>0.15659340659340659</v>
      </c>
      <c r="R26" s="3">
        <v>1054</v>
      </c>
      <c r="S26" s="2"/>
      <c r="T26" s="3">
        <v>2670</v>
      </c>
      <c r="U26" s="4"/>
      <c r="V26" s="7">
        <f t="shared" si="8"/>
        <v>3724</v>
      </c>
      <c r="W26" s="10">
        <f t="shared" si="9"/>
        <v>0.28302900107411383</v>
      </c>
      <c r="X26" s="3">
        <v>105</v>
      </c>
      <c r="Y26" s="2"/>
      <c r="Z26" s="3">
        <v>2467</v>
      </c>
      <c r="AA26" s="2"/>
      <c r="AB26" s="9">
        <f t="shared" si="10"/>
        <v>2572</v>
      </c>
      <c r="AC26" s="10">
        <f t="shared" si="11"/>
        <v>4.082426127527216E-2</v>
      </c>
      <c r="AD26" s="3">
        <v>69</v>
      </c>
      <c r="AE26" s="3">
        <v>887</v>
      </c>
      <c r="AF26" s="2"/>
      <c r="AG26" s="9">
        <f t="shared" si="0"/>
        <v>956</v>
      </c>
      <c r="AH26" s="10">
        <f t="shared" si="1"/>
        <v>7.2175732217573216E-2</v>
      </c>
      <c r="AI26" s="24"/>
      <c r="AJ26" s="24"/>
      <c r="AK26" s="24"/>
      <c r="AL26" s="24"/>
      <c r="AM26" s="24"/>
      <c r="AN26" s="24"/>
      <c r="AO26" s="3">
        <v>10261</v>
      </c>
      <c r="AP26" s="2"/>
      <c r="AQ26" s="3">
        <v>22721</v>
      </c>
      <c r="AR26" s="4"/>
      <c r="AS26" s="7">
        <f t="shared" si="12"/>
        <v>32982</v>
      </c>
      <c r="AT26" s="10">
        <f t="shared" si="13"/>
        <v>0.31110908980656116</v>
      </c>
    </row>
    <row r="27" spans="1:46" x14ac:dyDescent="0.15">
      <c r="A27" s="12">
        <v>1982</v>
      </c>
      <c r="B27" s="3">
        <v>284</v>
      </c>
      <c r="C27" s="2"/>
      <c r="D27" s="3">
        <v>1442</v>
      </c>
      <c r="E27" s="2"/>
      <c r="F27" s="3">
        <f t="shared" si="2"/>
        <v>1726</v>
      </c>
      <c r="G27" s="11">
        <f t="shared" si="3"/>
        <v>0.1645422943221321</v>
      </c>
      <c r="H27" s="3">
        <v>62</v>
      </c>
      <c r="I27" s="3">
        <v>284</v>
      </c>
      <c r="J27" s="3">
        <f t="shared" si="4"/>
        <v>346</v>
      </c>
      <c r="K27" s="11">
        <f t="shared" si="5"/>
        <v>0.1791907514450867</v>
      </c>
      <c r="L27" s="3">
        <v>94</v>
      </c>
      <c r="M27" s="2"/>
      <c r="N27" s="3">
        <v>587</v>
      </c>
      <c r="O27" s="2"/>
      <c r="P27" s="3">
        <f t="shared" si="6"/>
        <v>681</v>
      </c>
      <c r="Q27" s="11">
        <f t="shared" si="7"/>
        <v>0.13803230543318648</v>
      </c>
      <c r="R27" s="3">
        <v>1092</v>
      </c>
      <c r="S27" s="2"/>
      <c r="T27" s="3">
        <v>2656</v>
      </c>
      <c r="U27" s="4"/>
      <c r="V27" s="7">
        <f t="shared" si="8"/>
        <v>3748</v>
      </c>
      <c r="W27" s="10">
        <f t="shared" si="9"/>
        <v>0.29135538954108858</v>
      </c>
      <c r="X27" s="3">
        <v>139</v>
      </c>
      <c r="Y27" s="2"/>
      <c r="Z27" s="3">
        <v>2506</v>
      </c>
      <c r="AA27" s="2"/>
      <c r="AB27" s="9">
        <f t="shared" si="10"/>
        <v>2645</v>
      </c>
      <c r="AC27" s="10">
        <f t="shared" si="11"/>
        <v>5.2551984877126652E-2</v>
      </c>
      <c r="AD27" s="3">
        <v>80</v>
      </c>
      <c r="AE27" s="3">
        <v>869</v>
      </c>
      <c r="AF27" s="2"/>
      <c r="AG27" s="9">
        <f t="shared" si="0"/>
        <v>949</v>
      </c>
      <c r="AH27" s="10">
        <f t="shared" si="1"/>
        <v>8.429926238145416E-2</v>
      </c>
      <c r="AI27" s="24"/>
      <c r="AJ27" s="24"/>
      <c r="AK27" s="24"/>
      <c r="AL27" s="24"/>
      <c r="AM27" s="24"/>
      <c r="AN27" s="24"/>
      <c r="AO27" s="3">
        <v>10500</v>
      </c>
      <c r="AP27" s="2"/>
      <c r="AQ27" s="3">
        <v>22235</v>
      </c>
      <c r="AR27" s="4"/>
      <c r="AS27" s="7">
        <f t="shared" si="12"/>
        <v>32735</v>
      </c>
      <c r="AT27" s="10">
        <f t="shared" si="13"/>
        <v>0.32075759890025968</v>
      </c>
    </row>
    <row r="28" spans="1:46" x14ac:dyDescent="0.15">
      <c r="A28" s="12">
        <v>1983</v>
      </c>
      <c r="B28" s="3">
        <v>296</v>
      </c>
      <c r="C28" s="2"/>
      <c r="D28" s="3">
        <v>1451</v>
      </c>
      <c r="E28" s="2"/>
      <c r="F28" s="3">
        <f t="shared" si="2"/>
        <v>1747</v>
      </c>
      <c r="G28" s="11">
        <f t="shared" si="3"/>
        <v>0.16943331425300515</v>
      </c>
      <c r="H28" s="3">
        <v>60</v>
      </c>
      <c r="I28" s="3">
        <v>268</v>
      </c>
      <c r="J28" s="3">
        <f t="shared" si="4"/>
        <v>328</v>
      </c>
      <c r="K28" s="11">
        <f t="shared" si="5"/>
        <v>0.18292682926829268</v>
      </c>
      <c r="L28" s="3">
        <v>116</v>
      </c>
      <c r="M28" s="2"/>
      <c r="N28" s="3">
        <v>588</v>
      </c>
      <c r="O28" s="2"/>
      <c r="P28" s="3">
        <f t="shared" si="6"/>
        <v>704</v>
      </c>
      <c r="Q28" s="11">
        <f t="shared" si="7"/>
        <v>0.16477272727272727</v>
      </c>
      <c r="R28" s="3">
        <v>1078</v>
      </c>
      <c r="S28" s="2"/>
      <c r="T28" s="3">
        <v>2270</v>
      </c>
      <c r="U28" s="4"/>
      <c r="V28" s="7">
        <f t="shared" si="8"/>
        <v>3348</v>
      </c>
      <c r="W28" s="10">
        <f t="shared" si="9"/>
        <v>0.32198327359617684</v>
      </c>
      <c r="X28" s="3">
        <v>125</v>
      </c>
      <c r="Y28" s="2"/>
      <c r="Z28" s="3">
        <v>2707</v>
      </c>
      <c r="AA28" s="2"/>
      <c r="AB28" s="9">
        <f t="shared" si="10"/>
        <v>2832</v>
      </c>
      <c r="AC28" s="10">
        <f t="shared" si="11"/>
        <v>4.4138418079096048E-2</v>
      </c>
      <c r="AD28" s="3">
        <v>70</v>
      </c>
      <c r="AE28" s="3">
        <v>882</v>
      </c>
      <c r="AF28" s="2"/>
      <c r="AG28" s="9">
        <f t="shared" si="0"/>
        <v>952</v>
      </c>
      <c r="AH28" s="10">
        <f t="shared" si="1"/>
        <v>7.3529411764705885E-2</v>
      </c>
      <c r="AI28" s="24"/>
      <c r="AJ28" s="24"/>
      <c r="AK28" s="24"/>
      <c r="AL28" s="24"/>
      <c r="AM28" s="24"/>
      <c r="AN28" s="24"/>
      <c r="AO28" s="3">
        <v>10885</v>
      </c>
      <c r="AP28" s="2"/>
      <c r="AQ28" s="3">
        <v>21914</v>
      </c>
      <c r="AR28" s="4"/>
      <c r="AS28" s="7">
        <f t="shared" si="12"/>
        <v>32799</v>
      </c>
      <c r="AT28" s="10">
        <f t="shared" si="13"/>
        <v>0.33186987408152685</v>
      </c>
    </row>
    <row r="29" spans="1:46" x14ac:dyDescent="0.15">
      <c r="A29" s="12">
        <v>1984</v>
      </c>
      <c r="B29" s="3">
        <v>321</v>
      </c>
      <c r="C29" s="2"/>
      <c r="D29" s="3">
        <v>1427</v>
      </c>
      <c r="E29" s="2"/>
      <c r="F29" s="3">
        <f t="shared" si="2"/>
        <v>1748</v>
      </c>
      <c r="G29" s="11">
        <f t="shared" si="3"/>
        <v>0.18363844393592677</v>
      </c>
      <c r="H29" s="3">
        <v>54</v>
      </c>
      <c r="I29" s="3">
        <v>283</v>
      </c>
      <c r="J29" s="3">
        <f t="shared" si="4"/>
        <v>337</v>
      </c>
      <c r="K29" s="11">
        <f t="shared" si="5"/>
        <v>0.16023738872403562</v>
      </c>
      <c r="L29" s="3">
        <v>126</v>
      </c>
      <c r="M29" s="2"/>
      <c r="N29" s="3">
        <v>572</v>
      </c>
      <c r="O29" s="2"/>
      <c r="P29" s="3">
        <f t="shared" si="6"/>
        <v>698</v>
      </c>
      <c r="Q29" s="11">
        <f t="shared" si="7"/>
        <v>0.18051575931232092</v>
      </c>
      <c r="R29" s="3">
        <v>1060</v>
      </c>
      <c r="S29" s="2"/>
      <c r="T29" s="3">
        <v>2387</v>
      </c>
      <c r="U29" s="4"/>
      <c r="V29" s="7">
        <f t="shared" si="8"/>
        <v>3447</v>
      </c>
      <c r="W29" s="10">
        <f t="shared" si="9"/>
        <v>0.3075137800986365</v>
      </c>
      <c r="X29" s="3">
        <v>166</v>
      </c>
      <c r="Y29" s="2"/>
      <c r="Z29" s="3">
        <v>2822</v>
      </c>
      <c r="AA29" s="2"/>
      <c r="AB29" s="9">
        <f t="shared" si="10"/>
        <v>2988</v>
      </c>
      <c r="AC29" s="10">
        <f t="shared" si="11"/>
        <v>5.5555555555555552E-2</v>
      </c>
      <c r="AD29" s="3">
        <v>81</v>
      </c>
      <c r="AE29" s="3">
        <v>940</v>
      </c>
      <c r="AF29" s="2"/>
      <c r="AG29" s="9">
        <f t="shared" si="0"/>
        <v>1021</v>
      </c>
      <c r="AH29" s="10">
        <f t="shared" si="1"/>
        <v>7.933398628795299E-2</v>
      </c>
      <c r="AI29" s="24"/>
      <c r="AJ29" s="24"/>
      <c r="AK29" s="24"/>
      <c r="AL29" s="24"/>
      <c r="AM29" s="24"/>
      <c r="AN29" s="25"/>
      <c r="AO29" s="3">
        <v>11183</v>
      </c>
      <c r="AP29" s="2"/>
      <c r="AQ29" s="3">
        <v>22121</v>
      </c>
      <c r="AR29" s="4"/>
      <c r="AS29" s="7">
        <f t="shared" si="12"/>
        <v>33304</v>
      </c>
      <c r="AT29" s="10">
        <f t="shared" si="13"/>
        <v>0.33578549123228441</v>
      </c>
    </row>
    <row r="30" spans="1:46" x14ac:dyDescent="0.15">
      <c r="A30" s="12">
        <v>1985</v>
      </c>
      <c r="B30" s="3">
        <v>353</v>
      </c>
      <c r="C30" s="2"/>
      <c r="D30" s="3">
        <v>1440</v>
      </c>
      <c r="E30" s="2"/>
      <c r="F30" s="3">
        <f t="shared" si="2"/>
        <v>1793</v>
      </c>
      <c r="G30" s="11">
        <f t="shared" si="3"/>
        <v>0.19687674288901283</v>
      </c>
      <c r="H30" s="3">
        <v>63</v>
      </c>
      <c r="I30" s="3">
        <v>272</v>
      </c>
      <c r="J30" s="3">
        <f t="shared" si="4"/>
        <v>335</v>
      </c>
      <c r="K30" s="11">
        <f t="shared" si="5"/>
        <v>0.18805970149253731</v>
      </c>
      <c r="L30" s="3">
        <v>110</v>
      </c>
      <c r="M30" s="2"/>
      <c r="N30" s="3">
        <v>593</v>
      </c>
      <c r="O30" s="2"/>
      <c r="P30" s="3">
        <f t="shared" si="6"/>
        <v>703</v>
      </c>
      <c r="Q30" s="11">
        <f t="shared" si="7"/>
        <v>0.15647226173541964</v>
      </c>
      <c r="R30" s="3">
        <v>1126</v>
      </c>
      <c r="S30" s="2"/>
      <c r="T30" s="3">
        <v>2314</v>
      </c>
      <c r="U30" s="4"/>
      <c r="V30" s="7">
        <f t="shared" si="8"/>
        <v>3440</v>
      </c>
      <c r="W30" s="10">
        <f t="shared" si="9"/>
        <v>0.32732558139534884</v>
      </c>
      <c r="X30" s="3">
        <v>208</v>
      </c>
      <c r="Y30" s="2"/>
      <c r="Z30" s="3">
        <v>3025</v>
      </c>
      <c r="AA30" s="2"/>
      <c r="AB30" s="9">
        <f t="shared" si="10"/>
        <v>3233</v>
      </c>
      <c r="AC30" s="10">
        <f t="shared" si="11"/>
        <v>6.4336529539127746E-2</v>
      </c>
      <c r="AD30" s="3">
        <v>92</v>
      </c>
      <c r="AE30" s="3">
        <v>922</v>
      </c>
      <c r="AF30" s="2"/>
      <c r="AG30" s="9">
        <f t="shared" si="0"/>
        <v>1014</v>
      </c>
      <c r="AH30" s="10">
        <f t="shared" si="1"/>
        <v>9.0729783037475351E-2</v>
      </c>
      <c r="AI30" s="24"/>
      <c r="AJ30" s="24"/>
      <c r="AK30" s="24"/>
      <c r="AL30" s="24"/>
      <c r="AM30" s="24"/>
      <c r="AN30" s="25"/>
      <c r="AO30" s="3">
        <v>11258</v>
      </c>
      <c r="AP30" s="2"/>
      <c r="AQ30" s="3">
        <v>21714</v>
      </c>
      <c r="AR30" s="4"/>
      <c r="AS30" s="7">
        <f t="shared" si="12"/>
        <v>32972</v>
      </c>
      <c r="AT30" s="10">
        <f t="shared" si="13"/>
        <v>0.3414412228557564</v>
      </c>
    </row>
    <row r="31" spans="1:46" x14ac:dyDescent="0.15">
      <c r="A31" s="12">
        <v>1986</v>
      </c>
      <c r="B31" s="3">
        <v>400</v>
      </c>
      <c r="C31" s="2"/>
      <c r="D31" s="3">
        <v>1510</v>
      </c>
      <c r="E31" s="2"/>
      <c r="F31" s="3">
        <f t="shared" si="2"/>
        <v>1910</v>
      </c>
      <c r="G31" s="11">
        <f t="shared" si="3"/>
        <v>0.20942408376963351</v>
      </c>
      <c r="H31" s="3">
        <v>62</v>
      </c>
      <c r="I31" s="3">
        <v>250</v>
      </c>
      <c r="J31" s="3">
        <f t="shared" si="4"/>
        <v>312</v>
      </c>
      <c r="K31" s="11">
        <f t="shared" si="5"/>
        <v>0.19871794871794871</v>
      </c>
      <c r="L31" s="3">
        <v>126</v>
      </c>
      <c r="M31" s="2"/>
      <c r="N31" s="3">
        <v>627</v>
      </c>
      <c r="O31" s="2"/>
      <c r="P31" s="3">
        <f t="shared" si="6"/>
        <v>753</v>
      </c>
      <c r="Q31" s="11">
        <f t="shared" si="7"/>
        <v>0.16733067729083664</v>
      </c>
      <c r="R31" s="3">
        <v>1133</v>
      </c>
      <c r="S31" s="2"/>
      <c r="T31" s="3">
        <v>2236</v>
      </c>
      <c r="U31" s="4"/>
      <c r="V31" s="7">
        <f t="shared" si="8"/>
        <v>3369</v>
      </c>
      <c r="W31" s="10">
        <f t="shared" si="9"/>
        <v>0.3363015731671119</v>
      </c>
      <c r="X31" s="3">
        <v>229</v>
      </c>
      <c r="Y31" s="2"/>
      <c r="Z31" s="3">
        <v>3186</v>
      </c>
      <c r="AA31" s="2"/>
      <c r="AB31" s="9">
        <f t="shared" si="10"/>
        <v>3415</v>
      </c>
      <c r="AC31" s="10">
        <f t="shared" si="11"/>
        <v>6.7057101024890195E-2</v>
      </c>
      <c r="AD31" s="3">
        <v>96</v>
      </c>
      <c r="AE31" s="3">
        <v>995</v>
      </c>
      <c r="AF31" s="2"/>
      <c r="AG31" s="9">
        <f t="shared" si="0"/>
        <v>1091</v>
      </c>
      <c r="AH31" s="10">
        <f t="shared" si="1"/>
        <v>8.7992667277726852E-2</v>
      </c>
      <c r="AI31" s="24"/>
      <c r="AJ31" s="24"/>
      <c r="AK31" s="24"/>
      <c r="AL31" s="24"/>
      <c r="AM31" s="24"/>
      <c r="AN31" s="25"/>
      <c r="AO31" s="3">
        <v>11847</v>
      </c>
      <c r="AP31" s="2"/>
      <c r="AQ31" s="3">
        <v>21830</v>
      </c>
      <c r="AR31" s="4"/>
      <c r="AS31" s="7">
        <f t="shared" si="12"/>
        <v>33677</v>
      </c>
      <c r="AT31" s="10">
        <f t="shared" si="13"/>
        <v>0.35178311607328444</v>
      </c>
    </row>
    <row r="32" spans="1:46" x14ac:dyDescent="0.15">
      <c r="A32" s="12">
        <v>1987</v>
      </c>
      <c r="B32" s="3">
        <v>422</v>
      </c>
      <c r="C32" s="2"/>
      <c r="D32" s="3">
        <v>1560</v>
      </c>
      <c r="E32" s="2"/>
      <c r="F32" s="3">
        <f t="shared" si="2"/>
        <v>1982</v>
      </c>
      <c r="G32" s="11">
        <f t="shared" si="3"/>
        <v>0.21291624621594349</v>
      </c>
      <c r="H32" s="3">
        <v>66</v>
      </c>
      <c r="I32" s="3">
        <v>264</v>
      </c>
      <c r="J32" s="3">
        <f t="shared" si="4"/>
        <v>330</v>
      </c>
      <c r="K32" s="11">
        <f t="shared" si="5"/>
        <v>0.2</v>
      </c>
      <c r="L32" s="3">
        <v>126</v>
      </c>
      <c r="M32" s="2"/>
      <c r="N32" s="3">
        <v>599</v>
      </c>
      <c r="O32" s="2"/>
      <c r="P32" s="3">
        <f t="shared" si="6"/>
        <v>725</v>
      </c>
      <c r="Q32" s="11">
        <f t="shared" si="7"/>
        <v>0.17379310344827587</v>
      </c>
      <c r="R32" s="3">
        <v>1194</v>
      </c>
      <c r="S32" s="2"/>
      <c r="T32" s="3">
        <v>2226</v>
      </c>
      <c r="U32" s="4"/>
      <c r="V32" s="7">
        <f t="shared" si="8"/>
        <v>3420</v>
      </c>
      <c r="W32" s="10">
        <f t="shared" si="9"/>
        <v>0.34912280701754383</v>
      </c>
      <c r="X32" s="3">
        <v>261</v>
      </c>
      <c r="Y32" s="2"/>
      <c r="Z32" s="3">
        <v>3561</v>
      </c>
      <c r="AA32" s="2"/>
      <c r="AB32" s="9">
        <f t="shared" si="10"/>
        <v>3822</v>
      </c>
      <c r="AC32" s="10">
        <f t="shared" si="11"/>
        <v>6.8288854003139721E-2</v>
      </c>
      <c r="AD32" s="3">
        <v>115</v>
      </c>
      <c r="AE32" s="3">
        <v>1036</v>
      </c>
      <c r="AF32" s="2"/>
      <c r="AG32" s="9">
        <f t="shared" si="0"/>
        <v>1151</v>
      </c>
      <c r="AH32" s="10">
        <f t="shared" si="1"/>
        <v>9.9913119026933103E-2</v>
      </c>
      <c r="AI32" s="24">
        <v>52</v>
      </c>
      <c r="AJ32" s="24"/>
      <c r="AK32" s="24">
        <v>322</v>
      </c>
      <c r="AL32" s="24"/>
      <c r="AM32" s="24">
        <f>SUM(AI32:AL32)</f>
        <v>374</v>
      </c>
      <c r="AN32" s="25">
        <f>SUM(AI32:AJ32)/AM32</f>
        <v>0.13903743315508021</v>
      </c>
      <c r="AO32" s="3">
        <v>12118</v>
      </c>
      <c r="AP32" s="2"/>
      <c r="AQ32" s="3">
        <v>22108</v>
      </c>
      <c r="AR32" s="4"/>
      <c r="AS32" s="7">
        <f t="shared" si="12"/>
        <v>34226</v>
      </c>
      <c r="AT32" s="10">
        <f t="shared" si="13"/>
        <v>0.35405831823759715</v>
      </c>
    </row>
    <row r="33" spans="1:46" x14ac:dyDescent="0.15">
      <c r="A33" s="12">
        <v>1988</v>
      </c>
      <c r="B33" s="3">
        <v>443</v>
      </c>
      <c r="C33" s="2"/>
      <c r="D33" s="3">
        <v>1554</v>
      </c>
      <c r="E33" s="2"/>
      <c r="F33" s="3">
        <f t="shared" si="2"/>
        <v>1997</v>
      </c>
      <c r="G33" s="11">
        <f t="shared" si="3"/>
        <v>0.22183274912368553</v>
      </c>
      <c r="H33" s="3">
        <v>67</v>
      </c>
      <c r="I33" s="3">
        <v>310</v>
      </c>
      <c r="J33" s="3">
        <f t="shared" si="4"/>
        <v>377</v>
      </c>
      <c r="K33" s="11">
        <f t="shared" si="5"/>
        <v>0.17771883289124668</v>
      </c>
      <c r="L33" s="3">
        <v>126</v>
      </c>
      <c r="M33" s="2"/>
      <c r="N33" s="3">
        <v>626</v>
      </c>
      <c r="O33" s="2"/>
      <c r="P33" s="3">
        <f t="shared" si="6"/>
        <v>752</v>
      </c>
      <c r="Q33" s="11">
        <f t="shared" si="7"/>
        <v>0.16755319148936171</v>
      </c>
      <c r="R33" s="3">
        <v>1270</v>
      </c>
      <c r="S33" s="2"/>
      <c r="T33" s="3">
        <v>2339</v>
      </c>
      <c r="U33" s="4"/>
      <c r="V33" s="7">
        <f t="shared" si="8"/>
        <v>3609</v>
      </c>
      <c r="W33" s="10">
        <f t="shared" si="9"/>
        <v>0.3518980326960377</v>
      </c>
      <c r="X33" s="3">
        <v>294</v>
      </c>
      <c r="Y33" s="2"/>
      <c r="Z33" s="3">
        <v>3895</v>
      </c>
      <c r="AA33" s="2"/>
      <c r="AB33" s="9">
        <f t="shared" si="10"/>
        <v>4189</v>
      </c>
      <c r="AC33" s="10">
        <f t="shared" si="11"/>
        <v>7.0183814752924331E-2</v>
      </c>
      <c r="AD33" s="3">
        <v>128</v>
      </c>
      <c r="AE33" s="3">
        <v>1070</v>
      </c>
      <c r="AF33" s="2"/>
      <c r="AG33" s="9">
        <f t="shared" si="0"/>
        <v>1198</v>
      </c>
      <c r="AH33" s="10">
        <f t="shared" si="1"/>
        <v>0.10684474123539232</v>
      </c>
      <c r="AI33" s="24"/>
      <c r="AJ33" s="24"/>
      <c r="AK33" s="24"/>
      <c r="AL33" s="24"/>
      <c r="AM33" s="24"/>
      <c r="AN33" s="25"/>
      <c r="AO33" s="3">
        <v>12278</v>
      </c>
      <c r="AP33" s="2"/>
      <c r="AQ33" s="3">
        <v>22619</v>
      </c>
      <c r="AR33" s="4"/>
      <c r="AS33" s="7">
        <f t="shared" si="12"/>
        <v>34897</v>
      </c>
      <c r="AT33" s="10">
        <f t="shared" si="13"/>
        <v>0.35183540132389601</v>
      </c>
    </row>
    <row r="34" spans="1:46" x14ac:dyDescent="0.15">
      <c r="A34" s="12">
        <v>1989</v>
      </c>
      <c r="B34" s="3">
        <v>518</v>
      </c>
      <c r="C34" s="2"/>
      <c r="D34" s="3">
        <v>1522</v>
      </c>
      <c r="E34" s="2"/>
      <c r="F34" s="3">
        <f t="shared" si="2"/>
        <v>2040</v>
      </c>
      <c r="G34" s="11">
        <f t="shared" si="3"/>
        <v>0.25392156862745097</v>
      </c>
      <c r="H34" s="3">
        <v>82</v>
      </c>
      <c r="I34" s="3">
        <v>321</v>
      </c>
      <c r="J34" s="3">
        <f t="shared" si="4"/>
        <v>403</v>
      </c>
      <c r="K34" s="11">
        <f t="shared" si="5"/>
        <v>0.20347394540942929</v>
      </c>
      <c r="L34" s="3">
        <v>171</v>
      </c>
      <c r="M34" s="2"/>
      <c r="N34" s="3">
        <v>711</v>
      </c>
      <c r="O34" s="2"/>
      <c r="P34" s="3">
        <f t="shared" si="6"/>
        <v>882</v>
      </c>
      <c r="Q34" s="11">
        <f t="shared" si="7"/>
        <v>0.19387755102040816</v>
      </c>
      <c r="R34" s="3">
        <v>1301</v>
      </c>
      <c r="S34" s="2"/>
      <c r="T34" s="3">
        <v>2235</v>
      </c>
      <c r="U34" s="4"/>
      <c r="V34" s="7">
        <f t="shared" si="8"/>
        <v>3536</v>
      </c>
      <c r="W34" s="10">
        <f t="shared" si="9"/>
        <v>0.36792986425339369</v>
      </c>
      <c r="X34" s="3">
        <v>400</v>
      </c>
      <c r="Y34" s="2"/>
      <c r="Z34" s="3">
        <v>4130</v>
      </c>
      <c r="AA34" s="2"/>
      <c r="AB34" s="9">
        <f t="shared" si="10"/>
        <v>4530</v>
      </c>
      <c r="AC34" s="10">
        <f t="shared" si="11"/>
        <v>8.8300220750551883E-2</v>
      </c>
      <c r="AD34" s="3">
        <v>118</v>
      </c>
      <c r="AE34" s="3">
        <v>1070</v>
      </c>
      <c r="AF34" s="2"/>
      <c r="AG34" s="9">
        <f t="shared" si="0"/>
        <v>1188</v>
      </c>
      <c r="AH34" s="10">
        <f t="shared" si="1"/>
        <v>9.9326599326599332E-2</v>
      </c>
      <c r="AI34" s="24">
        <v>81</v>
      </c>
      <c r="AJ34" s="24"/>
      <c r="AK34" s="24">
        <v>457</v>
      </c>
      <c r="AL34" s="24"/>
      <c r="AM34" s="24">
        <f t="shared" ref="AM34:AM54" si="14">SUM(AI34:AL34)</f>
        <v>538</v>
      </c>
      <c r="AN34" s="25">
        <f t="shared" ref="AN34:AN60" si="15">SUM(AI34:AJ34)/AM34</f>
        <v>0.15055762081784388</v>
      </c>
      <c r="AO34" s="3">
        <v>13077</v>
      </c>
      <c r="AP34" s="2"/>
      <c r="AQ34" s="3">
        <v>22714</v>
      </c>
      <c r="AR34" s="4"/>
      <c r="AS34" s="7">
        <f t="shared" si="12"/>
        <v>35791</v>
      </c>
      <c r="AT34" s="10">
        <f t="shared" si="13"/>
        <v>0.36537118269956137</v>
      </c>
    </row>
    <row r="35" spans="1:46" x14ac:dyDescent="0.15">
      <c r="A35" s="12">
        <v>1990</v>
      </c>
      <c r="B35" s="3">
        <v>541</v>
      </c>
      <c r="C35" s="2"/>
      <c r="D35" s="3">
        <v>1648</v>
      </c>
      <c r="E35" s="2"/>
      <c r="F35" s="3">
        <f t="shared" si="2"/>
        <v>2189</v>
      </c>
      <c r="G35" s="11">
        <f t="shared" si="3"/>
        <v>0.24714481498401097</v>
      </c>
      <c r="H35" s="3">
        <v>79</v>
      </c>
      <c r="I35" s="3">
        <v>371</v>
      </c>
      <c r="J35" s="3">
        <f t="shared" si="4"/>
        <v>450</v>
      </c>
      <c r="K35" s="11">
        <f t="shared" si="5"/>
        <v>0.17555555555555555</v>
      </c>
      <c r="L35" s="3">
        <v>169</v>
      </c>
      <c r="M35" s="2"/>
      <c r="N35" s="3">
        <v>746</v>
      </c>
      <c r="O35" s="2"/>
      <c r="P35" s="3">
        <f t="shared" si="6"/>
        <v>915</v>
      </c>
      <c r="Q35" s="11">
        <f t="shared" si="7"/>
        <v>0.18469945355191256</v>
      </c>
      <c r="R35" s="3">
        <v>1452</v>
      </c>
      <c r="S35" s="2"/>
      <c r="T35" s="3">
        <v>2399</v>
      </c>
      <c r="U35" s="4"/>
      <c r="V35" s="7">
        <f t="shared" si="8"/>
        <v>3851</v>
      </c>
      <c r="W35" s="10">
        <f t="shared" si="9"/>
        <v>0.3770449233965204</v>
      </c>
      <c r="X35" s="3">
        <v>434</v>
      </c>
      <c r="Y35" s="2"/>
      <c r="Z35" s="3">
        <v>4522</v>
      </c>
      <c r="AA35" s="2"/>
      <c r="AB35" s="9">
        <f t="shared" si="10"/>
        <v>4956</v>
      </c>
      <c r="AC35" s="10">
        <f t="shared" si="11"/>
        <v>8.7570621468926552E-2</v>
      </c>
      <c r="AD35" s="3">
        <v>140</v>
      </c>
      <c r="AE35" s="3">
        <v>1154</v>
      </c>
      <c r="AF35" s="2"/>
      <c r="AG35" s="9">
        <f t="shared" si="0"/>
        <v>1294</v>
      </c>
      <c r="AH35" s="10">
        <f t="shared" si="1"/>
        <v>0.10819165378670788</v>
      </c>
      <c r="AI35" s="24">
        <v>90</v>
      </c>
      <c r="AJ35" s="24"/>
      <c r="AK35" s="24">
        <v>533</v>
      </c>
      <c r="AL35" s="24"/>
      <c r="AM35" s="24">
        <f t="shared" si="14"/>
        <v>623</v>
      </c>
      <c r="AN35" s="25">
        <f t="shared" si="15"/>
        <v>0.14446227929373998</v>
      </c>
      <c r="AO35" s="3">
        <v>13898</v>
      </c>
      <c r="AP35" s="2"/>
      <c r="AQ35" s="3">
        <v>24379</v>
      </c>
      <c r="AR35" s="4"/>
      <c r="AS35" s="7">
        <f t="shared" si="12"/>
        <v>38277</v>
      </c>
      <c r="AT35" s="10">
        <f t="shared" si="13"/>
        <v>0.36309010633017219</v>
      </c>
    </row>
    <row r="36" spans="1:46" x14ac:dyDescent="0.15">
      <c r="A36" s="12">
        <v>1991</v>
      </c>
      <c r="B36" s="3">
        <v>547</v>
      </c>
      <c r="C36" s="2"/>
      <c r="D36" s="3">
        <v>1699</v>
      </c>
      <c r="E36" s="2"/>
      <c r="F36" s="3">
        <f t="shared" si="2"/>
        <v>2246</v>
      </c>
      <c r="G36" s="11">
        <f t="shared" si="3"/>
        <v>0.24354407836153161</v>
      </c>
      <c r="H36" s="3">
        <v>99</v>
      </c>
      <c r="I36" s="3">
        <v>406</v>
      </c>
      <c r="J36" s="3">
        <f t="shared" si="4"/>
        <v>505</v>
      </c>
      <c r="K36" s="11">
        <f t="shared" si="5"/>
        <v>0.19603960396039605</v>
      </c>
      <c r="L36" s="3">
        <v>188</v>
      </c>
      <c r="M36" s="2"/>
      <c r="N36" s="3">
        <v>790</v>
      </c>
      <c r="O36" s="2"/>
      <c r="P36" s="3">
        <f t="shared" si="6"/>
        <v>978</v>
      </c>
      <c r="Q36" s="11">
        <f t="shared" si="7"/>
        <v>0.19222903885480572</v>
      </c>
      <c r="R36" s="3">
        <v>1519</v>
      </c>
      <c r="S36" s="2"/>
      <c r="T36" s="3">
        <v>2578</v>
      </c>
      <c r="U36" s="4"/>
      <c r="V36" s="7">
        <f t="shared" si="8"/>
        <v>4097</v>
      </c>
      <c r="W36" s="10">
        <f t="shared" si="9"/>
        <v>0.37075909201855017</v>
      </c>
      <c r="X36" s="3">
        <v>484</v>
      </c>
      <c r="Y36" s="2"/>
      <c r="Z36" s="3">
        <v>4785</v>
      </c>
      <c r="AA36" s="2"/>
      <c r="AB36" s="9">
        <f t="shared" si="10"/>
        <v>5269</v>
      </c>
      <c r="AC36" s="10">
        <f t="shared" si="11"/>
        <v>9.1858037578288101E-2</v>
      </c>
      <c r="AD36" s="3">
        <v>146</v>
      </c>
      <c r="AE36" s="3">
        <v>1147</v>
      </c>
      <c r="AF36" s="2"/>
      <c r="AG36" s="9">
        <f t="shared" si="0"/>
        <v>1293</v>
      </c>
      <c r="AH36" s="10">
        <f t="shared" si="1"/>
        <v>0.11291569992266048</v>
      </c>
      <c r="AI36" s="24">
        <v>92</v>
      </c>
      <c r="AJ36" s="24"/>
      <c r="AK36" s="24">
        <v>584</v>
      </c>
      <c r="AL36" s="24"/>
      <c r="AM36" s="24">
        <f t="shared" si="14"/>
        <v>676</v>
      </c>
      <c r="AN36" s="25">
        <f t="shared" si="15"/>
        <v>0.13609467455621302</v>
      </c>
      <c r="AO36" s="3">
        <v>14575</v>
      </c>
      <c r="AP36" s="2"/>
      <c r="AQ36" s="3">
        <v>24775</v>
      </c>
      <c r="AR36" s="4"/>
      <c r="AS36" s="7">
        <f t="shared" si="12"/>
        <v>39350</v>
      </c>
      <c r="AT36" s="10">
        <f t="shared" si="13"/>
        <v>0.37039390088945362</v>
      </c>
    </row>
    <row r="37" spans="1:46" x14ac:dyDescent="0.15">
      <c r="A37" s="12">
        <v>1992</v>
      </c>
      <c r="B37" s="3">
        <v>634</v>
      </c>
      <c r="C37" s="2"/>
      <c r="D37" s="3">
        <v>1652</v>
      </c>
      <c r="E37" s="2"/>
      <c r="F37" s="3">
        <f t="shared" si="2"/>
        <v>2286</v>
      </c>
      <c r="G37" s="11">
        <f t="shared" si="3"/>
        <v>0.2773403324584427</v>
      </c>
      <c r="H37" s="3">
        <v>112</v>
      </c>
      <c r="I37" s="3">
        <v>364</v>
      </c>
      <c r="J37" s="3">
        <f t="shared" si="4"/>
        <v>476</v>
      </c>
      <c r="K37" s="11">
        <f t="shared" si="5"/>
        <v>0.23529411764705882</v>
      </c>
      <c r="L37" s="3">
        <v>225</v>
      </c>
      <c r="M37" s="2"/>
      <c r="N37" s="3">
        <v>830</v>
      </c>
      <c r="O37" s="2"/>
      <c r="P37" s="3">
        <f t="shared" si="6"/>
        <v>1055</v>
      </c>
      <c r="Q37" s="11">
        <f t="shared" si="7"/>
        <v>0.2132701421800948</v>
      </c>
      <c r="R37" s="3">
        <v>1634</v>
      </c>
      <c r="S37" s="2"/>
      <c r="T37" s="3">
        <v>2629</v>
      </c>
      <c r="U37" s="4"/>
      <c r="V37" s="7">
        <f t="shared" si="8"/>
        <v>4263</v>
      </c>
      <c r="W37" s="10">
        <f t="shared" si="9"/>
        <v>0.3832981468449449</v>
      </c>
      <c r="X37" s="3">
        <v>527</v>
      </c>
      <c r="Y37" s="2"/>
      <c r="Z37" s="3">
        <v>4964</v>
      </c>
      <c r="AA37" s="2"/>
      <c r="AB37" s="9">
        <f t="shared" si="10"/>
        <v>5491</v>
      </c>
      <c r="AC37" s="10">
        <f t="shared" si="11"/>
        <v>9.5975232198142413E-2</v>
      </c>
      <c r="AD37" s="3">
        <v>172</v>
      </c>
      <c r="AE37" s="3">
        <v>1261</v>
      </c>
      <c r="AF37" s="2"/>
      <c r="AG37" s="9">
        <f t="shared" si="0"/>
        <v>1433</v>
      </c>
      <c r="AH37" s="10">
        <f t="shared" si="1"/>
        <v>0.12002791346824843</v>
      </c>
      <c r="AI37" s="24">
        <v>103</v>
      </c>
      <c r="AJ37" s="24"/>
      <c r="AK37" s="24">
        <v>669</v>
      </c>
      <c r="AL37" s="24"/>
      <c r="AM37" s="24">
        <f t="shared" si="14"/>
        <v>772</v>
      </c>
      <c r="AN37" s="25">
        <f t="shared" si="15"/>
        <v>0.13341968911917099</v>
      </c>
      <c r="AO37" s="3">
        <v>15150</v>
      </c>
      <c r="AP37" s="2"/>
      <c r="AQ37" s="3">
        <v>25577</v>
      </c>
      <c r="AR37" s="4"/>
      <c r="AS37" s="7">
        <f t="shared" si="12"/>
        <v>40727</v>
      </c>
      <c r="AT37" s="10">
        <f t="shared" si="13"/>
        <v>0.37198909814128217</v>
      </c>
    </row>
    <row r="38" spans="1:46" x14ac:dyDescent="0.15">
      <c r="A38" s="12">
        <v>1993</v>
      </c>
      <c r="B38" s="3">
        <v>639</v>
      </c>
      <c r="C38" s="2"/>
      <c r="D38" s="3">
        <v>1625</v>
      </c>
      <c r="E38" s="2"/>
      <c r="F38" s="3">
        <f t="shared" si="2"/>
        <v>2264</v>
      </c>
      <c r="G38" s="11">
        <f t="shared" si="3"/>
        <v>0.28224381625441697</v>
      </c>
      <c r="H38" s="3">
        <v>90</v>
      </c>
      <c r="I38" s="3">
        <v>424</v>
      </c>
      <c r="J38" s="3">
        <f t="shared" si="4"/>
        <v>514</v>
      </c>
      <c r="K38" s="11">
        <f t="shared" si="5"/>
        <v>0.17509727626459143</v>
      </c>
      <c r="L38" s="3">
        <v>274</v>
      </c>
      <c r="M38" s="2"/>
      <c r="N38" s="3">
        <v>872</v>
      </c>
      <c r="O38" s="2"/>
      <c r="P38" s="3">
        <f t="shared" si="6"/>
        <v>1146</v>
      </c>
      <c r="Q38" s="11">
        <f t="shared" si="7"/>
        <v>0.23909249563699825</v>
      </c>
      <c r="R38" s="3">
        <v>1793</v>
      </c>
      <c r="S38" s="2"/>
      <c r="T38" s="3">
        <v>2693</v>
      </c>
      <c r="U38" s="4"/>
      <c r="V38" s="7">
        <f t="shared" si="8"/>
        <v>4486</v>
      </c>
      <c r="W38" s="10">
        <f t="shared" si="9"/>
        <v>0.39968791796700848</v>
      </c>
      <c r="X38" s="3">
        <v>558</v>
      </c>
      <c r="Y38" s="2"/>
      <c r="Z38" s="3">
        <v>5265</v>
      </c>
      <c r="AA38" s="2"/>
      <c r="AB38" s="9">
        <f t="shared" si="10"/>
        <v>5823</v>
      </c>
      <c r="AC38" s="10">
        <f t="shared" si="11"/>
        <v>9.5826893353941262E-2</v>
      </c>
      <c r="AD38" s="3">
        <v>187</v>
      </c>
      <c r="AE38" s="3">
        <v>1188</v>
      </c>
      <c r="AF38" s="2"/>
      <c r="AG38" s="9">
        <f t="shared" si="0"/>
        <v>1375</v>
      </c>
      <c r="AH38" s="10">
        <f t="shared" si="1"/>
        <v>0.13600000000000001</v>
      </c>
      <c r="AI38" s="24">
        <v>116</v>
      </c>
      <c r="AJ38" s="24"/>
      <c r="AK38" s="24">
        <v>689</v>
      </c>
      <c r="AL38" s="24"/>
      <c r="AM38" s="24">
        <f t="shared" si="14"/>
        <v>805</v>
      </c>
      <c r="AN38" s="25">
        <f t="shared" si="15"/>
        <v>0.14409937888198757</v>
      </c>
      <c r="AO38" s="3">
        <v>16108</v>
      </c>
      <c r="AP38" s="2"/>
      <c r="AQ38" s="3">
        <v>26098</v>
      </c>
      <c r="AR38" s="4"/>
      <c r="AS38" s="7">
        <f t="shared" si="12"/>
        <v>42206</v>
      </c>
      <c r="AT38" s="10">
        <f t="shared" si="13"/>
        <v>0.3816518978344311</v>
      </c>
    </row>
    <row r="39" spans="1:46" x14ac:dyDescent="0.15">
      <c r="A39" s="12">
        <v>1994</v>
      </c>
      <c r="B39" s="3">
        <v>664</v>
      </c>
      <c r="C39" s="2"/>
      <c r="D39" s="3">
        <v>1696</v>
      </c>
      <c r="E39" s="2"/>
      <c r="F39" s="3">
        <f t="shared" si="2"/>
        <v>2360</v>
      </c>
      <c r="G39" s="11">
        <f t="shared" si="3"/>
        <v>0.28135593220338984</v>
      </c>
      <c r="H39" s="3">
        <v>96</v>
      </c>
      <c r="I39" s="3">
        <v>404</v>
      </c>
      <c r="J39" s="3">
        <f t="shared" si="4"/>
        <v>500</v>
      </c>
      <c r="K39" s="11">
        <f t="shared" si="5"/>
        <v>0.192</v>
      </c>
      <c r="L39" s="3">
        <v>246</v>
      </c>
      <c r="M39" s="2"/>
      <c r="N39" s="3">
        <v>884</v>
      </c>
      <c r="O39" s="2"/>
      <c r="P39" s="3">
        <f t="shared" si="6"/>
        <v>1130</v>
      </c>
      <c r="Q39" s="11">
        <f t="shared" si="7"/>
        <v>0.2176991150442478</v>
      </c>
      <c r="R39" s="3">
        <v>1867</v>
      </c>
      <c r="S39" s="2"/>
      <c r="T39" s="3">
        <v>2716</v>
      </c>
      <c r="U39" s="4"/>
      <c r="V39" s="7">
        <f t="shared" si="8"/>
        <v>4583</v>
      </c>
      <c r="W39" s="10">
        <f t="shared" si="9"/>
        <v>0.40737508182413268</v>
      </c>
      <c r="X39" s="3">
        <v>664</v>
      </c>
      <c r="Y39" s="2"/>
      <c r="Z39" s="3">
        <v>5300</v>
      </c>
      <c r="AA39" s="2"/>
      <c r="AB39" s="9">
        <f t="shared" si="10"/>
        <v>5964</v>
      </c>
      <c r="AC39" s="10">
        <f t="shared" si="11"/>
        <v>0.11133467471495641</v>
      </c>
      <c r="AD39" s="3">
        <v>197</v>
      </c>
      <c r="AE39" s="3">
        <v>1368</v>
      </c>
      <c r="AF39" s="2"/>
      <c r="AG39" s="9">
        <f t="shared" si="0"/>
        <v>1565</v>
      </c>
      <c r="AH39" s="10">
        <f t="shared" si="1"/>
        <v>0.12587859424920128</v>
      </c>
      <c r="AI39" s="24">
        <v>125</v>
      </c>
      <c r="AJ39" s="24"/>
      <c r="AK39" s="24">
        <v>685</v>
      </c>
      <c r="AL39" s="24"/>
      <c r="AM39" s="24">
        <f t="shared" si="14"/>
        <v>810</v>
      </c>
      <c r="AN39" s="25">
        <f t="shared" si="15"/>
        <v>0.15432098765432098</v>
      </c>
      <c r="AO39" s="3">
        <v>16684</v>
      </c>
      <c r="AP39" s="2"/>
      <c r="AQ39" s="3">
        <v>26577</v>
      </c>
      <c r="AR39" s="4"/>
      <c r="AS39" s="7">
        <f t="shared" si="12"/>
        <v>43261</v>
      </c>
      <c r="AT39" s="10">
        <f t="shared" si="13"/>
        <v>0.3856591387161647</v>
      </c>
    </row>
    <row r="40" spans="1:46" x14ac:dyDescent="0.15">
      <c r="A40" s="12">
        <v>1995</v>
      </c>
      <c r="B40" s="3">
        <v>713</v>
      </c>
      <c r="C40" s="20"/>
      <c r="D40" s="3">
        <v>1567</v>
      </c>
      <c r="E40" s="20"/>
      <c r="F40" s="3">
        <f t="shared" si="2"/>
        <v>2280</v>
      </c>
      <c r="G40" s="11">
        <f t="shared" si="3"/>
        <v>0.31271929824561401</v>
      </c>
      <c r="H40" s="3">
        <v>100</v>
      </c>
      <c r="I40" s="3">
        <v>360</v>
      </c>
      <c r="J40" s="3">
        <f t="shared" si="4"/>
        <v>460</v>
      </c>
      <c r="K40" s="11">
        <f t="shared" si="5"/>
        <v>0.21739130434782608</v>
      </c>
      <c r="L40" s="3">
        <v>264</v>
      </c>
      <c r="M40" s="20"/>
      <c r="N40" s="3">
        <v>921</v>
      </c>
      <c r="O40" s="20"/>
      <c r="P40" s="3">
        <f t="shared" si="6"/>
        <v>1185</v>
      </c>
      <c r="Q40" s="11">
        <f t="shared" si="7"/>
        <v>0.22278481012658227</v>
      </c>
      <c r="R40" s="3">
        <v>1903</v>
      </c>
      <c r="S40" s="20"/>
      <c r="T40" s="3">
        <v>2809</v>
      </c>
      <c r="U40" s="20"/>
      <c r="V40" s="7">
        <f t="shared" si="8"/>
        <v>4712</v>
      </c>
      <c r="W40" s="10">
        <f t="shared" si="9"/>
        <v>0.40386247877758913</v>
      </c>
      <c r="X40" s="3">
        <v>727</v>
      </c>
      <c r="Y40" s="20"/>
      <c r="Z40" s="3">
        <v>5385</v>
      </c>
      <c r="AA40" s="20"/>
      <c r="AB40" s="9">
        <f t="shared" si="10"/>
        <v>6112</v>
      </c>
      <c r="AC40" s="10">
        <f t="shared" si="11"/>
        <v>0.11894633507853403</v>
      </c>
      <c r="AD40" s="3">
        <v>181</v>
      </c>
      <c r="AE40" s="3">
        <v>1303</v>
      </c>
      <c r="AF40" s="20"/>
      <c r="AG40" s="9">
        <f t="shared" si="0"/>
        <v>1484</v>
      </c>
      <c r="AH40" s="10">
        <f t="shared" si="1"/>
        <v>0.12196765498652291</v>
      </c>
      <c r="AI40" s="24">
        <v>161</v>
      </c>
      <c r="AJ40" s="24"/>
      <c r="AK40" s="24">
        <v>723</v>
      </c>
      <c r="AL40" s="24"/>
      <c r="AM40" s="24">
        <f t="shared" si="14"/>
        <v>884</v>
      </c>
      <c r="AN40" s="25">
        <f t="shared" si="15"/>
        <v>0.18212669683257918</v>
      </c>
      <c r="AO40" s="3">
        <v>17576</v>
      </c>
      <c r="AP40" s="20"/>
      <c r="AQ40" s="3">
        <v>26937</v>
      </c>
      <c r="AR40" s="20"/>
      <c r="AS40" s="7">
        <f t="shared" si="12"/>
        <v>44513</v>
      </c>
      <c r="AT40" s="10">
        <f t="shared" si="13"/>
        <v>0.39485094242131513</v>
      </c>
    </row>
    <row r="41" spans="1:46" x14ac:dyDescent="0.15">
      <c r="A41" s="12">
        <v>1996</v>
      </c>
      <c r="B41" s="3">
        <v>690</v>
      </c>
      <c r="C41" s="20"/>
      <c r="D41" s="3">
        <v>1604</v>
      </c>
      <c r="E41" s="20"/>
      <c r="F41" s="3">
        <f t="shared" si="2"/>
        <v>2294</v>
      </c>
      <c r="G41" s="11">
        <f t="shared" si="3"/>
        <v>0.30078465562336532</v>
      </c>
      <c r="H41" s="3">
        <v>93</v>
      </c>
      <c r="I41" s="3">
        <v>357</v>
      </c>
      <c r="J41" s="3">
        <f t="shared" si="4"/>
        <v>450</v>
      </c>
      <c r="K41" s="11">
        <f t="shared" si="5"/>
        <v>0.20666666666666667</v>
      </c>
      <c r="L41" s="3">
        <v>239</v>
      </c>
      <c r="M41" s="20"/>
      <c r="N41" s="3">
        <v>924</v>
      </c>
      <c r="O41" s="20"/>
      <c r="P41" s="3">
        <f t="shared" si="6"/>
        <v>1163</v>
      </c>
      <c r="Q41" s="11">
        <f t="shared" si="7"/>
        <v>0.2055030094582975</v>
      </c>
      <c r="R41" s="3">
        <v>2035</v>
      </c>
      <c r="S41" s="20"/>
      <c r="T41" s="3">
        <v>2815</v>
      </c>
      <c r="U41" s="20"/>
      <c r="V41" s="7">
        <f t="shared" si="8"/>
        <v>4850</v>
      </c>
      <c r="W41" s="10">
        <f t="shared" si="9"/>
        <v>0.41958762886597939</v>
      </c>
      <c r="X41" s="3">
        <v>799</v>
      </c>
      <c r="Y41" s="20"/>
      <c r="Z41" s="3">
        <v>5572</v>
      </c>
      <c r="AA41" s="20"/>
      <c r="AB41" s="9">
        <f t="shared" si="10"/>
        <v>6371</v>
      </c>
      <c r="AC41" s="10">
        <f t="shared" si="11"/>
        <v>0.12541202323026213</v>
      </c>
      <c r="AD41" s="3">
        <v>195</v>
      </c>
      <c r="AE41" s="3">
        <v>1336</v>
      </c>
      <c r="AF41" s="20"/>
      <c r="AG41" s="9">
        <f t="shared" si="0"/>
        <v>1531</v>
      </c>
      <c r="AH41" s="10">
        <f t="shared" si="1"/>
        <v>0.12736773350751143</v>
      </c>
      <c r="AI41" s="24">
        <v>126</v>
      </c>
      <c r="AJ41" s="24"/>
      <c r="AK41" s="24">
        <v>741</v>
      </c>
      <c r="AL41" s="24"/>
      <c r="AM41" s="24">
        <f t="shared" si="14"/>
        <v>867</v>
      </c>
      <c r="AN41" s="25">
        <f t="shared" si="15"/>
        <v>0.1453287197231834</v>
      </c>
      <c r="AO41" s="3">
        <v>17858</v>
      </c>
      <c r="AP41" s="20"/>
      <c r="AQ41" s="3">
        <v>26876</v>
      </c>
      <c r="AR41" s="20"/>
      <c r="AS41" s="7">
        <f t="shared" si="12"/>
        <v>44734</v>
      </c>
      <c r="AT41" s="10">
        <f t="shared" si="13"/>
        <v>0.39920418473644209</v>
      </c>
    </row>
    <row r="42" spans="1:46" x14ac:dyDescent="0.15">
      <c r="A42" s="12">
        <v>1997</v>
      </c>
      <c r="B42" s="3">
        <v>664</v>
      </c>
      <c r="C42" s="20"/>
      <c r="D42" s="3">
        <v>1601</v>
      </c>
      <c r="E42" s="20"/>
      <c r="F42" s="3">
        <f t="shared" si="2"/>
        <v>2265</v>
      </c>
      <c r="G42" s="11">
        <f t="shared" si="3"/>
        <v>0.29315673289183225</v>
      </c>
      <c r="H42" s="3">
        <v>106</v>
      </c>
      <c r="I42" s="3">
        <v>356</v>
      </c>
      <c r="J42" s="3">
        <f t="shared" si="4"/>
        <v>462</v>
      </c>
      <c r="K42" s="11">
        <f t="shared" si="5"/>
        <v>0.22943722943722944</v>
      </c>
      <c r="L42" s="3">
        <v>274</v>
      </c>
      <c r="M42" s="20"/>
      <c r="N42" s="3">
        <v>864</v>
      </c>
      <c r="O42" s="20"/>
      <c r="P42" s="3">
        <f t="shared" si="6"/>
        <v>1138</v>
      </c>
      <c r="Q42" s="11">
        <f t="shared" si="7"/>
        <v>0.24077328646748683</v>
      </c>
      <c r="R42" s="3">
        <v>2111</v>
      </c>
      <c r="S42" s="20"/>
      <c r="T42" s="3">
        <v>2783</v>
      </c>
      <c r="U42" s="20"/>
      <c r="V42" s="7">
        <f t="shared" si="8"/>
        <v>4894</v>
      </c>
      <c r="W42" s="10">
        <f t="shared" si="9"/>
        <v>0.43134450347364117</v>
      </c>
      <c r="X42" s="3">
        <v>763</v>
      </c>
      <c r="Y42" s="20"/>
      <c r="Z42" s="3">
        <v>5439</v>
      </c>
      <c r="AA42" s="20"/>
      <c r="AB42" s="9">
        <f t="shared" si="10"/>
        <v>6202</v>
      </c>
      <c r="AC42" s="10">
        <f t="shared" si="11"/>
        <v>0.12302483069977427</v>
      </c>
      <c r="AD42" s="3">
        <v>192</v>
      </c>
      <c r="AE42" s="3">
        <v>1276</v>
      </c>
      <c r="AF42" s="20"/>
      <c r="AG42" s="9">
        <f t="shared" si="0"/>
        <v>1468</v>
      </c>
      <c r="AH42" s="10">
        <f t="shared" si="1"/>
        <v>0.13079019073569481</v>
      </c>
      <c r="AI42" s="24">
        <v>136</v>
      </c>
      <c r="AJ42" s="24"/>
      <c r="AK42" s="24">
        <v>721</v>
      </c>
      <c r="AL42" s="24"/>
      <c r="AM42" s="24">
        <f t="shared" si="14"/>
        <v>857</v>
      </c>
      <c r="AN42" s="25">
        <f t="shared" si="15"/>
        <v>0.15869311551925322</v>
      </c>
      <c r="AO42" s="3">
        <v>18793</v>
      </c>
      <c r="AP42" s="20"/>
      <c r="AQ42" s="3">
        <v>27181</v>
      </c>
      <c r="AR42" s="20"/>
      <c r="AS42" s="7">
        <f t="shared" si="12"/>
        <v>45974</v>
      </c>
      <c r="AT42" s="10">
        <f t="shared" si="13"/>
        <v>0.40877452473136988</v>
      </c>
    </row>
    <row r="43" spans="1:46" x14ac:dyDescent="0.15">
      <c r="A43" s="12">
        <v>1998</v>
      </c>
      <c r="B43" s="3">
        <v>753</v>
      </c>
      <c r="C43" s="20"/>
      <c r="D43" s="3">
        <v>1592</v>
      </c>
      <c r="E43" s="20"/>
      <c r="F43" s="3">
        <f t="shared" si="2"/>
        <v>2345</v>
      </c>
      <c r="G43" s="11">
        <f t="shared" si="3"/>
        <v>0.32110874200426437</v>
      </c>
      <c r="H43" s="3">
        <v>129</v>
      </c>
      <c r="I43" s="3">
        <v>379</v>
      </c>
      <c r="J43" s="3">
        <f t="shared" si="4"/>
        <v>508</v>
      </c>
      <c r="K43" s="11">
        <f t="shared" si="5"/>
        <v>0.25393700787401574</v>
      </c>
      <c r="L43" s="3">
        <v>315</v>
      </c>
      <c r="M43" s="20"/>
      <c r="N43" s="3">
        <v>909</v>
      </c>
      <c r="O43" s="20"/>
      <c r="P43" s="3">
        <f t="shared" si="6"/>
        <v>1224</v>
      </c>
      <c r="Q43" s="11">
        <f t="shared" si="7"/>
        <v>0.25735294117647056</v>
      </c>
      <c r="R43" s="3">
        <v>2153</v>
      </c>
      <c r="S43" s="20"/>
      <c r="T43" s="3">
        <v>2890</v>
      </c>
      <c r="U43" s="20"/>
      <c r="V43" s="7">
        <f t="shared" si="8"/>
        <v>5043</v>
      </c>
      <c r="W43" s="10">
        <f t="shared" si="9"/>
        <v>0.42692841562561967</v>
      </c>
      <c r="X43" s="3">
        <v>733</v>
      </c>
      <c r="Y43" s="20"/>
      <c r="Z43" s="3">
        <v>5252</v>
      </c>
      <c r="AA43" s="20"/>
      <c r="AB43" s="9">
        <f t="shared" si="10"/>
        <v>5985</v>
      </c>
      <c r="AC43" s="10">
        <f t="shared" si="11"/>
        <v>0.12247284878863826</v>
      </c>
      <c r="AD43" s="3">
        <v>193</v>
      </c>
      <c r="AE43" s="3">
        <v>1239</v>
      </c>
      <c r="AF43" s="20"/>
      <c r="AG43" s="9">
        <f t="shared" ref="AG43:AG62" si="16">SUM(AD43:AF43)</f>
        <v>1432</v>
      </c>
      <c r="AH43" s="10">
        <f t="shared" ref="AH43:AH62" si="17">AD43/AG43</f>
        <v>0.13477653631284917</v>
      </c>
      <c r="AI43" s="24">
        <v>140</v>
      </c>
      <c r="AJ43" s="24"/>
      <c r="AK43" s="24">
        <v>718</v>
      </c>
      <c r="AL43" s="24"/>
      <c r="AM43" s="24">
        <f t="shared" si="14"/>
        <v>858</v>
      </c>
      <c r="AN43" s="25">
        <f t="shared" si="15"/>
        <v>0.16317016317016317</v>
      </c>
      <c r="AO43" s="3">
        <v>19424</v>
      </c>
      <c r="AP43" s="20"/>
      <c r="AQ43" s="3">
        <v>26690</v>
      </c>
      <c r="AR43" s="20"/>
      <c r="AS43" s="7">
        <f t="shared" si="12"/>
        <v>46114</v>
      </c>
      <c r="AT43" s="10">
        <f t="shared" si="13"/>
        <v>0.42121698399618335</v>
      </c>
    </row>
    <row r="44" spans="1:46" x14ac:dyDescent="0.15">
      <c r="A44" s="14">
        <v>1999</v>
      </c>
      <c r="B44" s="3">
        <v>681</v>
      </c>
      <c r="C44" s="20"/>
      <c r="D44" s="3">
        <v>1553</v>
      </c>
      <c r="E44" s="20"/>
      <c r="F44" s="3">
        <f t="shared" si="2"/>
        <v>2234</v>
      </c>
      <c r="G44" s="11">
        <f t="shared" si="3"/>
        <v>0.30483437779767236</v>
      </c>
      <c r="H44" s="3">
        <v>114</v>
      </c>
      <c r="I44" s="3">
        <v>321</v>
      </c>
      <c r="J44" s="3">
        <f t="shared" si="4"/>
        <v>435</v>
      </c>
      <c r="K44" s="11">
        <f t="shared" si="5"/>
        <v>0.2620689655172414</v>
      </c>
      <c r="L44" s="3">
        <v>302</v>
      </c>
      <c r="M44" s="20"/>
      <c r="N44" s="3">
        <v>815</v>
      </c>
      <c r="O44" s="20"/>
      <c r="P44" s="3">
        <f t="shared" si="6"/>
        <v>1117</v>
      </c>
      <c r="Q44" s="11">
        <f t="shared" si="7"/>
        <v>0.27036705461056398</v>
      </c>
      <c r="R44" s="3">
        <v>2006</v>
      </c>
      <c r="S44" s="20"/>
      <c r="T44" s="3">
        <v>2741</v>
      </c>
      <c r="U44" s="20"/>
      <c r="V44" s="7">
        <f t="shared" si="8"/>
        <v>4747</v>
      </c>
      <c r="W44" s="10">
        <f t="shared" si="9"/>
        <v>0.4225826838002949</v>
      </c>
      <c r="X44" s="3">
        <v>773</v>
      </c>
      <c r="Y44" s="20"/>
      <c r="Z44" s="3">
        <v>4654</v>
      </c>
      <c r="AA44" s="20"/>
      <c r="AB44" s="9">
        <f t="shared" si="10"/>
        <v>5427</v>
      </c>
      <c r="AC44" s="10">
        <f t="shared" si="11"/>
        <v>0.14243596830661506</v>
      </c>
      <c r="AD44" s="3">
        <v>167</v>
      </c>
      <c r="AE44" s="3">
        <v>1136</v>
      </c>
      <c r="AF44" s="20"/>
      <c r="AG44" s="9">
        <f t="shared" si="16"/>
        <v>1303</v>
      </c>
      <c r="AH44" s="10">
        <f t="shared" si="17"/>
        <v>0.1281657712970069</v>
      </c>
      <c r="AI44" s="24">
        <v>150</v>
      </c>
      <c r="AJ44" s="24"/>
      <c r="AK44" s="24">
        <v>655</v>
      </c>
      <c r="AL44" s="24"/>
      <c r="AM44" s="24">
        <f t="shared" si="14"/>
        <v>805</v>
      </c>
      <c r="AN44" s="25">
        <f t="shared" si="15"/>
        <v>0.18633540372670807</v>
      </c>
      <c r="AO44" s="3">
        <v>19194</v>
      </c>
      <c r="AP44" s="20"/>
      <c r="AQ44" s="3">
        <v>25328</v>
      </c>
      <c r="AR44" s="20"/>
      <c r="AS44" s="7">
        <f t="shared" si="12"/>
        <v>44522</v>
      </c>
      <c r="AT44" s="10">
        <f t="shared" si="13"/>
        <v>0.43111270832397469</v>
      </c>
    </row>
    <row r="45" spans="1:46" x14ac:dyDescent="0.15">
      <c r="A45" s="12">
        <v>2000</v>
      </c>
      <c r="B45" s="3">
        <v>664</v>
      </c>
      <c r="C45" s="20"/>
      <c r="D45" s="3">
        <v>1426</v>
      </c>
      <c r="E45" s="20"/>
      <c r="F45" s="3">
        <f t="shared" si="2"/>
        <v>2090</v>
      </c>
      <c r="G45" s="11">
        <f t="shared" si="3"/>
        <v>0.31770334928229665</v>
      </c>
      <c r="H45" s="3">
        <v>120</v>
      </c>
      <c r="I45" s="3">
        <v>273</v>
      </c>
      <c r="J45" s="3">
        <f t="shared" si="4"/>
        <v>393</v>
      </c>
      <c r="K45" s="11">
        <f t="shared" si="5"/>
        <v>0.30534351145038169</v>
      </c>
      <c r="L45" s="3">
        <v>274</v>
      </c>
      <c r="M45" s="20"/>
      <c r="N45" s="3">
        <v>807</v>
      </c>
      <c r="O45" s="20"/>
      <c r="P45" s="3">
        <f t="shared" si="6"/>
        <v>1081</v>
      </c>
      <c r="Q45" s="11">
        <f t="shared" si="7"/>
        <v>0.25346901017576318</v>
      </c>
      <c r="R45" s="3">
        <v>2202</v>
      </c>
      <c r="S45" s="20"/>
      <c r="T45" s="3">
        <v>2790</v>
      </c>
      <c r="U45" s="20"/>
      <c r="V45" s="7">
        <f t="shared" si="8"/>
        <v>4992</v>
      </c>
      <c r="W45" s="10">
        <f t="shared" si="9"/>
        <v>0.44110576923076922</v>
      </c>
      <c r="X45" s="3">
        <v>835</v>
      </c>
      <c r="Y45" s="20"/>
      <c r="Z45" s="3">
        <v>4549</v>
      </c>
      <c r="AA45" s="20"/>
      <c r="AB45" s="9">
        <f t="shared" si="10"/>
        <v>5384</v>
      </c>
      <c r="AC45" s="10">
        <f t="shared" si="11"/>
        <v>0.15508915304606241</v>
      </c>
      <c r="AD45" s="3">
        <v>160</v>
      </c>
      <c r="AE45" s="3">
        <v>1089</v>
      </c>
      <c r="AF45" s="20"/>
      <c r="AG45" s="9">
        <f t="shared" si="16"/>
        <v>1249</v>
      </c>
      <c r="AH45" s="10">
        <f t="shared" si="17"/>
        <v>0.12810248198558846</v>
      </c>
      <c r="AI45" s="24">
        <v>131</v>
      </c>
      <c r="AJ45" s="24"/>
      <c r="AK45" s="24">
        <v>646</v>
      </c>
      <c r="AL45" s="24"/>
      <c r="AM45" s="24">
        <f t="shared" si="14"/>
        <v>777</v>
      </c>
      <c r="AN45" s="25">
        <f t="shared" si="15"/>
        <v>0.16859716859716858</v>
      </c>
      <c r="AO45" s="3">
        <v>19883</v>
      </c>
      <c r="AP45" s="20"/>
      <c r="AQ45" s="3">
        <v>25064</v>
      </c>
      <c r="AR45" s="20"/>
      <c r="AS45" s="7">
        <f t="shared" si="12"/>
        <v>44947</v>
      </c>
      <c r="AT45" s="10">
        <f t="shared" si="13"/>
        <v>0.44236545264422544</v>
      </c>
    </row>
    <row r="46" spans="1:46" x14ac:dyDescent="0.15">
      <c r="A46" s="14">
        <v>2001</v>
      </c>
      <c r="B46" s="3">
        <v>719</v>
      </c>
      <c r="C46" s="20"/>
      <c r="D46" s="3">
        <v>1415</v>
      </c>
      <c r="E46" s="20"/>
      <c r="F46" s="3">
        <f t="shared" si="2"/>
        <v>2134</v>
      </c>
      <c r="G46" s="11">
        <f t="shared" si="3"/>
        <v>0.33692596063730085</v>
      </c>
      <c r="H46" s="3">
        <v>110</v>
      </c>
      <c r="I46" s="3">
        <v>270</v>
      </c>
      <c r="J46" s="3">
        <f t="shared" si="4"/>
        <v>380</v>
      </c>
      <c r="K46" s="11">
        <f t="shared" si="5"/>
        <v>0.28947368421052633</v>
      </c>
      <c r="L46" s="3">
        <v>282</v>
      </c>
      <c r="M46" s="20"/>
      <c r="N46" s="3">
        <v>719</v>
      </c>
      <c r="O46" s="3">
        <v>1</v>
      </c>
      <c r="P46" s="3">
        <f t="shared" si="6"/>
        <v>1002</v>
      </c>
      <c r="Q46" s="11">
        <f t="shared" si="7"/>
        <v>0.28143712574850299</v>
      </c>
      <c r="R46" s="3">
        <v>2095</v>
      </c>
      <c r="S46" s="3">
        <v>5</v>
      </c>
      <c r="T46" s="3">
        <v>2655</v>
      </c>
      <c r="U46" s="3">
        <v>5</v>
      </c>
      <c r="V46" s="7">
        <f t="shared" si="8"/>
        <v>4760</v>
      </c>
      <c r="W46" s="10">
        <f t="shared" si="9"/>
        <v>0.44117647058823528</v>
      </c>
      <c r="X46" s="3">
        <v>921</v>
      </c>
      <c r="Y46" s="3">
        <v>2</v>
      </c>
      <c r="Z46" s="3">
        <v>4640</v>
      </c>
      <c r="AA46" s="3">
        <v>4</v>
      </c>
      <c r="AB46" s="9">
        <f t="shared" si="10"/>
        <v>5567</v>
      </c>
      <c r="AC46" s="10">
        <f t="shared" si="11"/>
        <v>0.16579845518232442</v>
      </c>
      <c r="AD46" s="3">
        <v>172</v>
      </c>
      <c r="AE46" s="3">
        <v>1034</v>
      </c>
      <c r="AF46" s="20"/>
      <c r="AG46" s="9">
        <f t="shared" si="16"/>
        <v>1206</v>
      </c>
      <c r="AH46" s="10">
        <f t="shared" si="17"/>
        <v>0.14262023217247097</v>
      </c>
      <c r="AI46" s="24">
        <v>136</v>
      </c>
      <c r="AJ46" s="24"/>
      <c r="AK46" s="24">
        <v>632</v>
      </c>
      <c r="AL46" s="24"/>
      <c r="AM46" s="24">
        <f t="shared" si="14"/>
        <v>768</v>
      </c>
      <c r="AN46" s="25">
        <f t="shared" si="15"/>
        <v>0.17708333333333334</v>
      </c>
      <c r="AO46" s="3">
        <v>20287</v>
      </c>
      <c r="AP46" s="3">
        <v>27</v>
      </c>
      <c r="AQ46" s="3">
        <v>24781</v>
      </c>
      <c r="AR46" s="3">
        <v>29</v>
      </c>
      <c r="AS46" s="7">
        <f t="shared" si="12"/>
        <v>45124</v>
      </c>
      <c r="AT46" s="10">
        <f t="shared" si="13"/>
        <v>0.45018172147859231</v>
      </c>
    </row>
    <row r="47" spans="1:46" x14ac:dyDescent="0.15">
      <c r="A47" s="12">
        <v>2002</v>
      </c>
      <c r="B47" s="3">
        <v>691</v>
      </c>
      <c r="C47" s="20"/>
      <c r="D47" s="3">
        <v>1346</v>
      </c>
      <c r="E47" s="20"/>
      <c r="F47" s="3">
        <f t="shared" si="2"/>
        <v>2037</v>
      </c>
      <c r="G47" s="11">
        <f t="shared" si="3"/>
        <v>0.3392243495336279</v>
      </c>
      <c r="H47" s="3">
        <v>120</v>
      </c>
      <c r="I47" s="3">
        <v>284</v>
      </c>
      <c r="J47" s="3">
        <f t="shared" si="4"/>
        <v>404</v>
      </c>
      <c r="K47" s="11">
        <f t="shared" si="5"/>
        <v>0.29702970297029702</v>
      </c>
      <c r="L47" s="3">
        <v>268</v>
      </c>
      <c r="M47" s="3">
        <v>1</v>
      </c>
      <c r="N47" s="3">
        <v>659</v>
      </c>
      <c r="O47" s="3">
        <v>1</v>
      </c>
      <c r="P47" s="3">
        <f t="shared" si="6"/>
        <v>929</v>
      </c>
      <c r="Q47" s="11">
        <f t="shared" si="7"/>
        <v>0.28955866523143164</v>
      </c>
      <c r="R47" s="3">
        <v>2039</v>
      </c>
      <c r="S47" s="3">
        <v>5</v>
      </c>
      <c r="T47" s="3">
        <v>2557</v>
      </c>
      <c r="U47" s="3">
        <v>3</v>
      </c>
      <c r="V47" s="7">
        <f t="shared" si="8"/>
        <v>4604</v>
      </c>
      <c r="W47" s="10">
        <f t="shared" si="9"/>
        <v>0.44396177237185058</v>
      </c>
      <c r="X47" s="3">
        <v>896</v>
      </c>
      <c r="Y47" s="3">
        <v>1</v>
      </c>
      <c r="Z47" s="3">
        <v>4300</v>
      </c>
      <c r="AA47" s="3">
        <v>2</v>
      </c>
      <c r="AB47" s="9">
        <f t="shared" si="10"/>
        <v>5199</v>
      </c>
      <c r="AC47" s="10">
        <f t="shared" si="11"/>
        <v>0.172533179457588</v>
      </c>
      <c r="AD47" s="3">
        <v>175</v>
      </c>
      <c r="AE47" s="3">
        <v>942</v>
      </c>
      <c r="AF47" s="20"/>
      <c r="AG47" s="9">
        <f t="shared" si="16"/>
        <v>1117</v>
      </c>
      <c r="AH47" s="10">
        <f t="shared" si="17"/>
        <v>0.15666965085049239</v>
      </c>
      <c r="AI47" s="24">
        <v>171</v>
      </c>
      <c r="AJ47" s="24"/>
      <c r="AK47" s="24">
        <v>579</v>
      </c>
      <c r="AL47" s="24"/>
      <c r="AM47" s="24">
        <f t="shared" si="14"/>
        <v>750</v>
      </c>
      <c r="AN47" s="25">
        <f t="shared" si="15"/>
        <v>0.22800000000000001</v>
      </c>
      <c r="AO47" s="3">
        <v>20551</v>
      </c>
      <c r="AP47" s="3">
        <v>22</v>
      </c>
      <c r="AQ47" s="3">
        <v>23760</v>
      </c>
      <c r="AR47" s="3">
        <v>26</v>
      </c>
      <c r="AS47" s="7">
        <f t="shared" si="12"/>
        <v>44359</v>
      </c>
      <c r="AT47" s="10">
        <f t="shared" si="13"/>
        <v>0.4637841249802746</v>
      </c>
    </row>
    <row r="48" spans="1:46" x14ac:dyDescent="0.15">
      <c r="A48" s="12">
        <v>2003</v>
      </c>
      <c r="B48" s="3">
        <v>707</v>
      </c>
      <c r="C48" s="20"/>
      <c r="D48" s="3">
        <v>1451</v>
      </c>
      <c r="E48" s="20"/>
      <c r="F48" s="3">
        <f t="shared" si="2"/>
        <v>2158</v>
      </c>
      <c r="G48" s="11">
        <f t="shared" si="3"/>
        <v>0.32761816496756258</v>
      </c>
      <c r="H48" s="3">
        <v>104</v>
      </c>
      <c r="I48" s="3">
        <v>264</v>
      </c>
      <c r="J48" s="3">
        <f t="shared" si="4"/>
        <v>368</v>
      </c>
      <c r="K48" s="11">
        <f t="shared" si="5"/>
        <v>0.28260869565217389</v>
      </c>
      <c r="L48" s="3">
        <v>275</v>
      </c>
      <c r="M48" s="20"/>
      <c r="N48" s="3">
        <v>734</v>
      </c>
      <c r="O48" s="3">
        <v>1</v>
      </c>
      <c r="P48" s="3">
        <f t="shared" si="6"/>
        <v>1010</v>
      </c>
      <c r="Q48" s="11">
        <f t="shared" si="7"/>
        <v>0.2722772277227723</v>
      </c>
      <c r="R48" s="3">
        <v>2386</v>
      </c>
      <c r="S48" s="3">
        <v>2</v>
      </c>
      <c r="T48" s="3">
        <v>2826</v>
      </c>
      <c r="U48" s="3">
        <v>8</v>
      </c>
      <c r="V48" s="7">
        <f t="shared" si="8"/>
        <v>5222</v>
      </c>
      <c r="W48" s="10">
        <f t="shared" si="9"/>
        <v>0.45729605515128302</v>
      </c>
      <c r="X48" s="3">
        <v>909</v>
      </c>
      <c r="Y48" s="3">
        <v>1</v>
      </c>
      <c r="Z48" s="3">
        <v>4373</v>
      </c>
      <c r="AA48" s="20"/>
      <c r="AB48" s="9">
        <f t="shared" si="10"/>
        <v>5283</v>
      </c>
      <c r="AC48" s="10">
        <f t="shared" si="11"/>
        <v>0.17225061518076851</v>
      </c>
      <c r="AD48" s="3">
        <v>202</v>
      </c>
      <c r="AE48" s="3">
        <v>937</v>
      </c>
      <c r="AF48" s="3">
        <v>1</v>
      </c>
      <c r="AG48" s="9">
        <f t="shared" si="16"/>
        <v>1140</v>
      </c>
      <c r="AH48" s="10">
        <f t="shared" si="17"/>
        <v>0.17719298245614035</v>
      </c>
      <c r="AI48" s="24">
        <v>168</v>
      </c>
      <c r="AJ48" s="24"/>
      <c r="AK48" s="24">
        <v>648</v>
      </c>
      <c r="AL48" s="24">
        <v>2</v>
      </c>
      <c r="AM48" s="24">
        <f t="shared" si="14"/>
        <v>818</v>
      </c>
      <c r="AN48" s="25">
        <f t="shared" si="15"/>
        <v>0.20537897310513448</v>
      </c>
      <c r="AO48" s="3">
        <v>21779</v>
      </c>
      <c r="AP48" s="3">
        <v>17</v>
      </c>
      <c r="AQ48" s="3">
        <v>24398</v>
      </c>
      <c r="AR48" s="3">
        <v>26</v>
      </c>
      <c r="AS48" s="7">
        <f t="shared" si="12"/>
        <v>46220</v>
      </c>
      <c r="AT48" s="10">
        <f t="shared" si="13"/>
        <v>0.47157074859368237</v>
      </c>
    </row>
    <row r="49" spans="1:46" x14ac:dyDescent="0.15">
      <c r="A49" s="12">
        <v>2004</v>
      </c>
      <c r="B49" s="3">
        <v>694</v>
      </c>
      <c r="C49" s="20"/>
      <c r="D49" s="3">
        <v>1411</v>
      </c>
      <c r="E49" s="20"/>
      <c r="F49" s="3">
        <f t="shared" si="2"/>
        <v>2105</v>
      </c>
      <c r="G49" s="11">
        <f t="shared" si="3"/>
        <v>0.32969121140142515</v>
      </c>
      <c r="H49" s="3">
        <v>124</v>
      </c>
      <c r="I49" s="3">
        <v>245</v>
      </c>
      <c r="J49" s="3">
        <f t="shared" si="4"/>
        <v>369</v>
      </c>
      <c r="K49" s="11">
        <f t="shared" si="5"/>
        <v>0.33604336043360433</v>
      </c>
      <c r="L49" s="3">
        <v>301</v>
      </c>
      <c r="M49" s="3">
        <v>1</v>
      </c>
      <c r="N49" s="3">
        <v>764</v>
      </c>
      <c r="O49" s="20"/>
      <c r="P49" s="3">
        <f t="shared" si="6"/>
        <v>1066</v>
      </c>
      <c r="Q49" s="11">
        <f t="shared" si="7"/>
        <v>0.28330206378986866</v>
      </c>
      <c r="R49" s="3">
        <v>2543</v>
      </c>
      <c r="S49" s="3">
        <v>2</v>
      </c>
      <c r="T49" s="3">
        <v>2948</v>
      </c>
      <c r="U49" s="3">
        <v>3</v>
      </c>
      <c r="V49" s="7">
        <f t="shared" si="8"/>
        <v>5496</v>
      </c>
      <c r="W49" s="10">
        <f t="shared" si="9"/>
        <v>0.46306404657933042</v>
      </c>
      <c r="X49" s="3">
        <v>1047</v>
      </c>
      <c r="Y49" s="3">
        <v>1</v>
      </c>
      <c r="Z49" s="3">
        <v>4884</v>
      </c>
      <c r="AA49" s="3">
        <v>4</v>
      </c>
      <c r="AB49" s="9">
        <f t="shared" si="10"/>
        <v>5936</v>
      </c>
      <c r="AC49" s="10">
        <f t="shared" si="11"/>
        <v>0.17654986522911051</v>
      </c>
      <c r="AD49" s="3">
        <v>189</v>
      </c>
      <c r="AE49" s="3">
        <v>972</v>
      </c>
      <c r="AF49" s="20"/>
      <c r="AG49" s="9">
        <f t="shared" si="16"/>
        <v>1161</v>
      </c>
      <c r="AH49" s="10">
        <f t="shared" si="17"/>
        <v>0.16279069767441862</v>
      </c>
      <c r="AI49" s="24">
        <v>201</v>
      </c>
      <c r="AJ49" s="24"/>
      <c r="AK49" s="24">
        <v>709</v>
      </c>
      <c r="AL49" s="24">
        <v>2</v>
      </c>
      <c r="AM49" s="24">
        <f t="shared" si="14"/>
        <v>912</v>
      </c>
      <c r="AN49" s="25">
        <f t="shared" si="15"/>
        <v>0.22039473684210525</v>
      </c>
      <c r="AO49" s="3">
        <v>23201</v>
      </c>
      <c r="AP49" s="3">
        <v>21</v>
      </c>
      <c r="AQ49" s="3">
        <v>25359</v>
      </c>
      <c r="AR49" s="3">
        <v>24</v>
      </c>
      <c r="AS49" s="7">
        <f t="shared" si="12"/>
        <v>48605</v>
      </c>
      <c r="AT49" s="10">
        <f t="shared" si="13"/>
        <v>0.47776977677193705</v>
      </c>
    </row>
    <row r="50" spans="1:46" x14ac:dyDescent="0.15">
      <c r="A50" s="12">
        <v>2005</v>
      </c>
      <c r="B50" s="3">
        <v>770</v>
      </c>
      <c r="C50" s="3">
        <v>1</v>
      </c>
      <c r="D50" s="3">
        <v>1456</v>
      </c>
      <c r="E50" s="20"/>
      <c r="F50" s="3">
        <f t="shared" si="2"/>
        <v>2227</v>
      </c>
      <c r="G50" s="11">
        <f t="shared" si="3"/>
        <v>0.34620565783565332</v>
      </c>
      <c r="H50" s="3">
        <v>123</v>
      </c>
      <c r="I50" s="3">
        <v>256</v>
      </c>
      <c r="J50" s="3">
        <f t="shared" si="4"/>
        <v>379</v>
      </c>
      <c r="K50" s="11">
        <f t="shared" si="5"/>
        <v>0.32453825857519791</v>
      </c>
      <c r="L50" s="3">
        <v>338</v>
      </c>
      <c r="M50" s="3">
        <v>1</v>
      </c>
      <c r="N50" s="3">
        <v>842</v>
      </c>
      <c r="O50" s="20"/>
      <c r="P50" s="3">
        <f t="shared" si="6"/>
        <v>1181</v>
      </c>
      <c r="Q50" s="11">
        <f t="shared" si="7"/>
        <v>0.28704487722269262</v>
      </c>
      <c r="R50" s="3">
        <v>2911</v>
      </c>
      <c r="S50" s="3">
        <v>5</v>
      </c>
      <c r="T50" s="3">
        <v>3014</v>
      </c>
      <c r="U50" s="3">
        <v>1</v>
      </c>
      <c r="V50" s="7">
        <f t="shared" si="8"/>
        <v>5931</v>
      </c>
      <c r="W50" s="10">
        <f t="shared" si="9"/>
        <v>0.49165402124430957</v>
      </c>
      <c r="X50" s="3">
        <v>1222</v>
      </c>
      <c r="Y50" s="3">
        <v>1</v>
      </c>
      <c r="Z50" s="3">
        <v>5326</v>
      </c>
      <c r="AA50" s="3">
        <v>9</v>
      </c>
      <c r="AB50" s="9">
        <f t="shared" si="10"/>
        <v>6558</v>
      </c>
      <c r="AC50" s="10">
        <f t="shared" si="11"/>
        <v>0.1864897834705703</v>
      </c>
      <c r="AD50" s="3">
        <v>198</v>
      </c>
      <c r="AE50" s="3">
        <v>1112</v>
      </c>
      <c r="AF50" s="20"/>
      <c r="AG50" s="9">
        <f t="shared" si="16"/>
        <v>1310</v>
      </c>
      <c r="AH50" s="10">
        <f t="shared" si="17"/>
        <v>0.15114503816793892</v>
      </c>
      <c r="AI50" s="24">
        <v>214</v>
      </c>
      <c r="AJ50" s="24"/>
      <c r="AK50" s="24">
        <v>907</v>
      </c>
      <c r="AL50" s="24">
        <v>1</v>
      </c>
      <c r="AM50" s="24">
        <f t="shared" si="14"/>
        <v>1122</v>
      </c>
      <c r="AN50" s="25">
        <f t="shared" si="15"/>
        <v>0.19073083778966132</v>
      </c>
      <c r="AO50" s="3">
        <v>25816</v>
      </c>
      <c r="AP50" s="3">
        <v>37</v>
      </c>
      <c r="AQ50" s="3">
        <v>27039</v>
      </c>
      <c r="AR50" s="3">
        <v>37</v>
      </c>
      <c r="AS50" s="7">
        <f t="shared" si="12"/>
        <v>52929</v>
      </c>
      <c r="AT50" s="10">
        <f t="shared" si="13"/>
        <v>0.48844678720550172</v>
      </c>
    </row>
    <row r="51" spans="1:46" x14ac:dyDescent="0.15">
      <c r="A51" s="12">
        <v>2006</v>
      </c>
      <c r="B51" s="3">
        <v>893</v>
      </c>
      <c r="C51" s="3">
        <v>1</v>
      </c>
      <c r="D51" s="3">
        <v>1609</v>
      </c>
      <c r="E51" s="3">
        <v>2</v>
      </c>
      <c r="F51" s="3">
        <f t="shared" si="2"/>
        <v>2505</v>
      </c>
      <c r="G51" s="11">
        <f t="shared" si="3"/>
        <v>0.35688622754491017</v>
      </c>
      <c r="H51" s="3">
        <v>148</v>
      </c>
      <c r="I51" s="3">
        <v>282</v>
      </c>
      <c r="J51" s="3">
        <f t="shared" si="4"/>
        <v>430</v>
      </c>
      <c r="K51" s="11">
        <f t="shared" si="5"/>
        <v>0.34418604651162793</v>
      </c>
      <c r="L51" s="3">
        <v>384</v>
      </c>
      <c r="M51" s="20"/>
      <c r="N51" s="3">
        <v>913</v>
      </c>
      <c r="O51" s="3">
        <v>2</v>
      </c>
      <c r="P51" s="3">
        <f t="shared" si="6"/>
        <v>1299</v>
      </c>
      <c r="Q51" s="11">
        <f t="shared" si="7"/>
        <v>0.29561200923787528</v>
      </c>
      <c r="R51" s="3">
        <v>3013</v>
      </c>
      <c r="S51" s="3">
        <v>3</v>
      </c>
      <c r="T51" s="3">
        <v>3125</v>
      </c>
      <c r="U51" s="3">
        <v>5</v>
      </c>
      <c r="V51" s="7">
        <f t="shared" si="8"/>
        <v>6146</v>
      </c>
      <c r="W51" s="10">
        <f t="shared" si="9"/>
        <v>0.49072567523592581</v>
      </c>
      <c r="X51" s="3">
        <v>1484</v>
      </c>
      <c r="Y51" s="3">
        <v>1</v>
      </c>
      <c r="Z51" s="3">
        <v>5918</v>
      </c>
      <c r="AA51" s="3">
        <v>1</v>
      </c>
      <c r="AB51" s="9">
        <f t="shared" si="10"/>
        <v>7404</v>
      </c>
      <c r="AC51" s="10">
        <f t="shared" si="11"/>
        <v>0.20056726094003241</v>
      </c>
      <c r="AD51" s="3">
        <v>247</v>
      </c>
      <c r="AE51" s="3">
        <v>1145</v>
      </c>
      <c r="AF51" s="20"/>
      <c r="AG51" s="9">
        <f t="shared" si="16"/>
        <v>1392</v>
      </c>
      <c r="AH51" s="10">
        <f t="shared" si="17"/>
        <v>0.17744252873563218</v>
      </c>
      <c r="AI51" s="24">
        <v>307</v>
      </c>
      <c r="AJ51" s="24"/>
      <c r="AK51" s="35">
        <v>1109</v>
      </c>
      <c r="AL51" s="24">
        <v>1</v>
      </c>
      <c r="AM51" s="24">
        <f t="shared" si="14"/>
        <v>1417</v>
      </c>
      <c r="AN51" s="25">
        <f t="shared" si="15"/>
        <v>0.21665490472829924</v>
      </c>
      <c r="AO51" s="3">
        <v>27607</v>
      </c>
      <c r="AP51" s="3">
        <v>34</v>
      </c>
      <c r="AQ51" s="3">
        <v>28702</v>
      </c>
      <c r="AR51" s="3">
        <v>41</v>
      </c>
      <c r="AS51" s="7">
        <f t="shared" si="12"/>
        <v>56384</v>
      </c>
      <c r="AT51" s="10">
        <f t="shared" si="13"/>
        <v>0.4902277241770715</v>
      </c>
    </row>
    <row r="52" spans="1:46" x14ac:dyDescent="0.15">
      <c r="A52" s="12">
        <v>2007</v>
      </c>
      <c r="B52" s="3">
        <v>964</v>
      </c>
      <c r="C52" s="3">
        <v>1</v>
      </c>
      <c r="D52" s="3">
        <v>1642</v>
      </c>
      <c r="E52" s="20"/>
      <c r="F52" s="3">
        <f t="shared" si="2"/>
        <v>2607</v>
      </c>
      <c r="G52" s="11">
        <f t="shared" si="3"/>
        <v>0.37015726889144612</v>
      </c>
      <c r="H52" s="3">
        <v>195</v>
      </c>
      <c r="I52" s="3">
        <v>318</v>
      </c>
      <c r="J52" s="3">
        <f t="shared" si="4"/>
        <v>513</v>
      </c>
      <c r="K52" s="11">
        <f t="shared" si="5"/>
        <v>0.38011695906432746</v>
      </c>
      <c r="L52" s="3">
        <v>406</v>
      </c>
      <c r="M52" s="20"/>
      <c r="N52" s="3">
        <v>950</v>
      </c>
      <c r="O52" s="3">
        <v>2</v>
      </c>
      <c r="P52" s="3">
        <f t="shared" si="6"/>
        <v>1358</v>
      </c>
      <c r="Q52" s="11">
        <f t="shared" si="7"/>
        <v>0.29896907216494845</v>
      </c>
      <c r="R52" s="3">
        <v>3284</v>
      </c>
      <c r="S52" s="3">
        <v>4</v>
      </c>
      <c r="T52" s="3">
        <v>3419</v>
      </c>
      <c r="U52" s="3">
        <v>4</v>
      </c>
      <c r="V52" s="7">
        <f t="shared" si="8"/>
        <v>6711</v>
      </c>
      <c r="W52" s="10">
        <f t="shared" si="9"/>
        <v>0.48994188645507375</v>
      </c>
      <c r="X52" s="3">
        <v>1685</v>
      </c>
      <c r="Y52" s="3">
        <v>1</v>
      </c>
      <c r="Z52" s="3">
        <v>6381</v>
      </c>
      <c r="AA52" s="3">
        <v>2</v>
      </c>
      <c r="AB52" s="9">
        <f t="shared" si="10"/>
        <v>8069</v>
      </c>
      <c r="AC52" s="10">
        <f t="shared" si="11"/>
        <v>0.20894782500929482</v>
      </c>
      <c r="AD52" s="3">
        <v>275</v>
      </c>
      <c r="AE52" s="3">
        <v>1229</v>
      </c>
      <c r="AF52" s="20"/>
      <c r="AG52" s="9">
        <f t="shared" si="16"/>
        <v>1504</v>
      </c>
      <c r="AH52" s="10">
        <f t="shared" si="17"/>
        <v>0.18284574468085107</v>
      </c>
      <c r="AI52" s="24">
        <v>328</v>
      </c>
      <c r="AJ52" s="24">
        <v>1</v>
      </c>
      <c r="AK52" s="35">
        <v>1269</v>
      </c>
      <c r="AL52" s="24"/>
      <c r="AM52" s="24">
        <f t="shared" si="14"/>
        <v>1598</v>
      </c>
      <c r="AN52" s="25">
        <f t="shared" si="15"/>
        <v>0.20588235294117646</v>
      </c>
      <c r="AO52" s="3">
        <v>30551</v>
      </c>
      <c r="AP52" s="3">
        <v>37</v>
      </c>
      <c r="AQ52" s="3">
        <v>30336</v>
      </c>
      <c r="AR52" s="3">
        <v>36</v>
      </c>
      <c r="AS52" s="7">
        <f t="shared" si="12"/>
        <v>60960</v>
      </c>
      <c r="AT52" s="10">
        <f t="shared" si="13"/>
        <v>0.50177165354330711</v>
      </c>
    </row>
    <row r="53" spans="1:46" x14ac:dyDescent="0.15">
      <c r="A53" s="15">
        <v>2008</v>
      </c>
      <c r="B53" s="3">
        <v>901</v>
      </c>
      <c r="C53" s="20"/>
      <c r="D53" s="3">
        <v>1594</v>
      </c>
      <c r="E53" s="20"/>
      <c r="F53" s="3">
        <f t="shared" si="2"/>
        <v>2495</v>
      </c>
      <c r="G53" s="11">
        <f t="shared" si="3"/>
        <v>0.36112224448897795</v>
      </c>
      <c r="H53" s="3">
        <v>174</v>
      </c>
      <c r="I53" s="3">
        <v>295</v>
      </c>
      <c r="J53" s="3">
        <f t="shared" si="4"/>
        <v>469</v>
      </c>
      <c r="K53" s="11">
        <f t="shared" si="5"/>
        <v>0.37100213219616207</v>
      </c>
      <c r="L53" s="3">
        <v>423</v>
      </c>
      <c r="M53" s="3">
        <v>1</v>
      </c>
      <c r="N53" s="3">
        <v>939</v>
      </c>
      <c r="O53" s="20"/>
      <c r="P53" s="3">
        <f t="shared" si="6"/>
        <v>1363</v>
      </c>
      <c r="Q53" s="11">
        <f t="shared" si="7"/>
        <v>0.31107850330154074</v>
      </c>
      <c r="R53" s="3">
        <v>3707</v>
      </c>
      <c r="S53" s="3">
        <v>2</v>
      </c>
      <c r="T53" s="3">
        <v>3612</v>
      </c>
      <c r="U53" s="3">
        <v>3</v>
      </c>
      <c r="V53" s="7">
        <f t="shared" si="8"/>
        <v>7324</v>
      </c>
      <c r="W53" s="10">
        <f t="shared" si="9"/>
        <v>0.50641725832878204</v>
      </c>
      <c r="X53" s="3">
        <v>1748</v>
      </c>
      <c r="Y53" s="20"/>
      <c r="Z53" s="3">
        <v>6362</v>
      </c>
      <c r="AA53" s="3">
        <v>3</v>
      </c>
      <c r="AB53" s="9">
        <f t="shared" si="10"/>
        <v>8113</v>
      </c>
      <c r="AC53" s="10">
        <f t="shared" si="11"/>
        <v>0.21545667447306791</v>
      </c>
      <c r="AD53" s="3">
        <v>295</v>
      </c>
      <c r="AE53" s="3">
        <v>1290</v>
      </c>
      <c r="AF53" s="3">
        <v>1</v>
      </c>
      <c r="AG53" s="9">
        <f t="shared" si="16"/>
        <v>1586</v>
      </c>
      <c r="AH53" s="10">
        <f t="shared" si="17"/>
        <v>0.18600252206809584</v>
      </c>
      <c r="AI53" s="24">
        <v>373</v>
      </c>
      <c r="AJ53" s="24"/>
      <c r="AK53" s="35">
        <v>1323</v>
      </c>
      <c r="AL53" s="24"/>
      <c r="AM53" s="24">
        <f t="shared" si="14"/>
        <v>1696</v>
      </c>
      <c r="AN53" s="25">
        <f t="shared" si="15"/>
        <v>0.21992924528301888</v>
      </c>
      <c r="AO53" s="3">
        <v>31115</v>
      </c>
      <c r="AP53" s="3">
        <v>29</v>
      </c>
      <c r="AQ53" s="3">
        <v>30601</v>
      </c>
      <c r="AR53" s="3">
        <v>36</v>
      </c>
      <c r="AS53" s="7">
        <f t="shared" si="12"/>
        <v>61781</v>
      </c>
      <c r="AT53" s="10">
        <f t="shared" si="13"/>
        <v>0.5041032032501902</v>
      </c>
    </row>
    <row r="54" spans="1:46" x14ac:dyDescent="0.15">
      <c r="A54" s="16">
        <v>2009</v>
      </c>
      <c r="B54" s="3">
        <v>1024</v>
      </c>
      <c r="C54" s="20"/>
      <c r="D54" s="3">
        <v>1628</v>
      </c>
      <c r="E54" s="20"/>
      <c r="F54" s="3">
        <f t="shared" si="2"/>
        <v>2652</v>
      </c>
      <c r="G54" s="11">
        <f t="shared" si="3"/>
        <v>0.38612368024132732</v>
      </c>
      <c r="H54" s="3">
        <v>195</v>
      </c>
      <c r="I54" s="3">
        <v>308</v>
      </c>
      <c r="J54" s="3">
        <f t="shared" si="4"/>
        <v>503</v>
      </c>
      <c r="K54" s="11">
        <f t="shared" si="5"/>
        <v>0.38767395626242546</v>
      </c>
      <c r="L54" s="3">
        <v>476</v>
      </c>
      <c r="M54" s="20"/>
      <c r="N54" s="3">
        <v>1060</v>
      </c>
      <c r="O54" s="3">
        <v>1</v>
      </c>
      <c r="P54" s="3">
        <f t="shared" si="6"/>
        <v>1537</v>
      </c>
      <c r="Q54" s="11">
        <f t="shared" si="7"/>
        <v>0.3096942094990241</v>
      </c>
      <c r="R54" s="3">
        <v>3894</v>
      </c>
      <c r="S54" s="3">
        <v>1</v>
      </c>
      <c r="T54" s="3">
        <v>3535</v>
      </c>
      <c r="U54" s="3">
        <v>3</v>
      </c>
      <c r="V54" s="7">
        <f t="shared" si="8"/>
        <v>7433</v>
      </c>
      <c r="W54" s="10">
        <f t="shared" si="9"/>
        <v>0.52401452979954255</v>
      </c>
      <c r="X54" s="3">
        <v>1712</v>
      </c>
      <c r="Y54" s="3">
        <v>2</v>
      </c>
      <c r="Z54" s="3">
        <v>6203</v>
      </c>
      <c r="AA54" s="3">
        <v>4</v>
      </c>
      <c r="AB54" s="9">
        <f t="shared" si="10"/>
        <v>7921</v>
      </c>
      <c r="AC54" s="10">
        <f t="shared" si="11"/>
        <v>0.21638681984597904</v>
      </c>
      <c r="AD54" s="3">
        <v>310</v>
      </c>
      <c r="AE54" s="3">
        <v>1334</v>
      </c>
      <c r="AF54" s="3">
        <v>1</v>
      </c>
      <c r="AG54" s="9">
        <f t="shared" si="16"/>
        <v>1645</v>
      </c>
      <c r="AH54" s="10">
        <f t="shared" si="17"/>
        <v>0.18844984802431611</v>
      </c>
      <c r="AI54" s="24">
        <v>351</v>
      </c>
      <c r="AJ54" s="24"/>
      <c r="AK54" s="35">
        <v>1223</v>
      </c>
      <c r="AL54" s="24">
        <v>3</v>
      </c>
      <c r="AM54" s="24">
        <f t="shared" si="14"/>
        <v>1577</v>
      </c>
      <c r="AN54" s="25">
        <f t="shared" si="15"/>
        <v>0.22257450856055802</v>
      </c>
      <c r="AO54" s="3">
        <v>31225</v>
      </c>
      <c r="AP54" s="3">
        <v>15</v>
      </c>
      <c r="AQ54" s="3">
        <v>30505</v>
      </c>
      <c r="AR54" s="3">
        <v>33</v>
      </c>
      <c r="AS54" s="7">
        <f t="shared" si="12"/>
        <v>61778</v>
      </c>
      <c r="AT54" s="10">
        <f t="shared" si="13"/>
        <v>0.50568163423872581</v>
      </c>
    </row>
    <row r="55" spans="1:46" x14ac:dyDescent="0.15">
      <c r="A55" s="16">
        <v>2010</v>
      </c>
      <c r="B55" s="3">
        <v>994</v>
      </c>
      <c r="C55" s="20"/>
      <c r="D55" s="3">
        <v>1570</v>
      </c>
      <c r="E55" s="20"/>
      <c r="F55" s="3">
        <f t="shared" si="2"/>
        <v>2564</v>
      </c>
      <c r="G55" s="11">
        <f t="shared" si="3"/>
        <v>0.38767550702028081</v>
      </c>
      <c r="H55" s="3">
        <v>204</v>
      </c>
      <c r="I55" s="3">
        <v>292</v>
      </c>
      <c r="J55" s="3">
        <f t="shared" si="4"/>
        <v>496</v>
      </c>
      <c r="K55" s="11">
        <f t="shared" si="5"/>
        <v>0.41129032258064518</v>
      </c>
      <c r="L55" s="3">
        <v>476</v>
      </c>
      <c r="M55" s="20"/>
      <c r="N55" s="3">
        <v>1118</v>
      </c>
      <c r="O55" s="3">
        <v>1</v>
      </c>
      <c r="P55" s="3">
        <f t="shared" si="6"/>
        <v>1595</v>
      </c>
      <c r="Q55" s="11">
        <f t="shared" si="7"/>
        <v>0.29843260188087772</v>
      </c>
      <c r="R55" s="3">
        <v>4007</v>
      </c>
      <c r="S55" s="3">
        <v>3</v>
      </c>
      <c r="T55" s="3">
        <v>3564</v>
      </c>
      <c r="U55" s="3">
        <v>1</v>
      </c>
      <c r="V55" s="7">
        <f t="shared" si="8"/>
        <v>7575</v>
      </c>
      <c r="W55" s="10">
        <f t="shared" si="9"/>
        <v>0.52937293729372936</v>
      </c>
      <c r="X55" s="3">
        <v>1815</v>
      </c>
      <c r="Y55" s="3">
        <v>1</v>
      </c>
      <c r="Z55" s="3">
        <v>5997</v>
      </c>
      <c r="AA55" s="3">
        <v>1</v>
      </c>
      <c r="AB55" s="9">
        <f t="shared" si="10"/>
        <v>7814</v>
      </c>
      <c r="AC55" s="10">
        <f t="shared" si="11"/>
        <v>0.23240337855131815</v>
      </c>
      <c r="AD55" s="3">
        <v>319</v>
      </c>
      <c r="AE55" s="3">
        <v>1314</v>
      </c>
      <c r="AF55" s="3">
        <v>1</v>
      </c>
      <c r="AG55" s="9">
        <f t="shared" si="16"/>
        <v>1634</v>
      </c>
      <c r="AH55" s="10">
        <f t="shared" si="17"/>
        <v>0.1952264381884945</v>
      </c>
      <c r="AI55" s="24">
        <v>336</v>
      </c>
      <c r="AJ55" s="24">
        <v>1</v>
      </c>
      <c r="AK55" s="35">
        <v>1225</v>
      </c>
      <c r="AL55" s="24">
        <v>3</v>
      </c>
      <c r="AM55" s="24">
        <f>SUM(AI55:AL55)</f>
        <v>1565</v>
      </c>
      <c r="AN55" s="25">
        <f t="shared" si="15"/>
        <v>0.21533546325878594</v>
      </c>
      <c r="AO55" s="3">
        <v>28397</v>
      </c>
      <c r="AP55" s="3">
        <v>34</v>
      </c>
      <c r="AQ55" s="3">
        <v>29008</v>
      </c>
      <c r="AR55" s="3">
        <v>35</v>
      </c>
      <c r="AS55" s="7">
        <f t="shared" si="12"/>
        <v>57474</v>
      </c>
      <c r="AT55" s="10">
        <f t="shared" si="13"/>
        <v>0.49467585342937676</v>
      </c>
    </row>
    <row r="56" spans="1:46" x14ac:dyDescent="0.15">
      <c r="A56" s="16">
        <v>2011</v>
      </c>
      <c r="B56" s="3">
        <v>1047</v>
      </c>
      <c r="C56" s="3">
        <v>1</v>
      </c>
      <c r="D56" s="3">
        <v>1638</v>
      </c>
      <c r="E56" s="20"/>
      <c r="F56" s="3">
        <f t="shared" si="2"/>
        <v>2686</v>
      </c>
      <c r="G56" s="11">
        <f t="shared" si="3"/>
        <v>0.39017125837676842</v>
      </c>
      <c r="H56" s="3">
        <v>186</v>
      </c>
      <c r="I56" s="3">
        <v>281</v>
      </c>
      <c r="J56" s="3">
        <f t="shared" si="4"/>
        <v>467</v>
      </c>
      <c r="K56" s="11">
        <f t="shared" si="5"/>
        <v>0.39828693790149894</v>
      </c>
      <c r="L56" s="3">
        <v>454</v>
      </c>
      <c r="M56" s="3">
        <v>1</v>
      </c>
      <c r="N56" s="3">
        <v>1136</v>
      </c>
      <c r="O56" s="3">
        <v>2</v>
      </c>
      <c r="P56" s="3">
        <f t="shared" si="6"/>
        <v>1593</v>
      </c>
      <c r="Q56" s="11">
        <f t="shared" si="7"/>
        <v>0.28562460765850595</v>
      </c>
      <c r="R56" s="3">
        <v>3987</v>
      </c>
      <c r="S56" s="3">
        <v>11</v>
      </c>
      <c r="T56" s="3">
        <v>3609</v>
      </c>
      <c r="U56" s="3">
        <v>12</v>
      </c>
      <c r="V56" s="7">
        <f t="shared" si="8"/>
        <v>7619</v>
      </c>
      <c r="W56" s="10">
        <f t="shared" si="9"/>
        <v>0.52474077962987264</v>
      </c>
      <c r="X56" s="3">
        <v>1898</v>
      </c>
      <c r="Y56" s="3">
        <v>3</v>
      </c>
      <c r="Z56" s="3">
        <v>6580</v>
      </c>
      <c r="AA56" s="3">
        <v>3</v>
      </c>
      <c r="AB56" s="9">
        <f t="shared" si="10"/>
        <v>8484</v>
      </c>
      <c r="AC56" s="10">
        <f t="shared" si="11"/>
        <v>0.22406883545497408</v>
      </c>
      <c r="AD56" s="3">
        <v>327</v>
      </c>
      <c r="AE56" s="3">
        <v>1434</v>
      </c>
      <c r="AF56" s="3">
        <v>1</v>
      </c>
      <c r="AG56" s="9">
        <f t="shared" si="16"/>
        <v>1762</v>
      </c>
      <c r="AH56" s="10">
        <f t="shared" si="17"/>
        <v>0.18558456299659479</v>
      </c>
      <c r="AI56" s="24">
        <v>311</v>
      </c>
      <c r="AJ56" s="24">
        <v>3</v>
      </c>
      <c r="AK56" s="35">
        <v>1251</v>
      </c>
      <c r="AL56" s="24"/>
      <c r="AM56" s="24">
        <f t="shared" ref="AM56:AM60" si="18">SUM(AI56:AL56)</f>
        <v>1565</v>
      </c>
      <c r="AN56" s="25">
        <f t="shared" si="15"/>
        <v>0.20063897763578276</v>
      </c>
      <c r="AO56" s="3">
        <v>29513</v>
      </c>
      <c r="AP56" s="3">
        <v>41</v>
      </c>
      <c r="AQ56" s="3">
        <v>30334</v>
      </c>
      <c r="AR56" s="3">
        <v>35</v>
      </c>
      <c r="AS56" s="7">
        <f t="shared" si="12"/>
        <v>59923</v>
      </c>
      <c r="AT56" s="10">
        <f t="shared" si="13"/>
        <v>0.49319960616124026</v>
      </c>
    </row>
    <row r="57" spans="1:46" x14ac:dyDescent="0.15">
      <c r="A57" s="16">
        <v>2012</v>
      </c>
      <c r="B57" s="3">
        <v>1028</v>
      </c>
      <c r="C57" s="20"/>
      <c r="D57" s="3">
        <v>1602</v>
      </c>
      <c r="E57" s="20"/>
      <c r="F57" s="3">
        <f t="shared" si="2"/>
        <v>2630</v>
      </c>
      <c r="G57" s="11">
        <f t="shared" si="3"/>
        <v>0.39087452471482892</v>
      </c>
      <c r="H57" s="3">
        <v>215</v>
      </c>
      <c r="I57" s="3">
        <v>282</v>
      </c>
      <c r="J57" s="3">
        <f t="shared" si="4"/>
        <v>497</v>
      </c>
      <c r="K57" s="11">
        <f t="shared" si="5"/>
        <v>0.43259557344064387</v>
      </c>
      <c r="L57" s="3">
        <v>471</v>
      </c>
      <c r="M57" s="3">
        <v>2</v>
      </c>
      <c r="N57" s="3">
        <v>1199</v>
      </c>
      <c r="O57" s="20"/>
      <c r="P57" s="3">
        <f t="shared" si="6"/>
        <v>1672</v>
      </c>
      <c r="Q57" s="11">
        <f t="shared" si="7"/>
        <v>0.28289473684210525</v>
      </c>
      <c r="R57" s="3">
        <v>4152</v>
      </c>
      <c r="S57" s="3">
        <v>6</v>
      </c>
      <c r="T57" s="3">
        <v>3665</v>
      </c>
      <c r="U57" s="3">
        <v>9</v>
      </c>
      <c r="V57" s="7">
        <f t="shared" si="8"/>
        <v>7832</v>
      </c>
      <c r="W57" s="10">
        <f t="shared" si="9"/>
        <v>0.5308988764044944</v>
      </c>
      <c r="X57" s="3">
        <v>2006</v>
      </c>
      <c r="Y57" s="20"/>
      <c r="Z57" s="3">
        <v>6867</v>
      </c>
      <c r="AA57" s="3">
        <v>3</v>
      </c>
      <c r="AB57" s="9">
        <f t="shared" si="10"/>
        <v>8876</v>
      </c>
      <c r="AC57" s="10">
        <f t="shared" si="11"/>
        <v>0.226002703920685</v>
      </c>
      <c r="AD57" s="3">
        <v>376</v>
      </c>
      <c r="AE57" s="3">
        <v>1466</v>
      </c>
      <c r="AF57" s="20"/>
      <c r="AG57" s="9">
        <f t="shared" si="16"/>
        <v>1842</v>
      </c>
      <c r="AH57" s="10">
        <f t="shared" si="17"/>
        <v>0.20412595005428882</v>
      </c>
      <c r="AI57" s="24">
        <v>361</v>
      </c>
      <c r="AJ57" s="24">
        <v>1</v>
      </c>
      <c r="AK57" s="35">
        <v>1329</v>
      </c>
      <c r="AL57" s="24">
        <v>3</v>
      </c>
      <c r="AM57" s="24">
        <f t="shared" si="18"/>
        <v>1694</v>
      </c>
      <c r="AN57" s="25">
        <f t="shared" si="15"/>
        <v>0.21369539551357733</v>
      </c>
      <c r="AO57" s="3">
        <v>30767</v>
      </c>
      <c r="AP57" s="3">
        <v>39</v>
      </c>
      <c r="AQ57" s="3">
        <v>31304</v>
      </c>
      <c r="AR57" s="3">
        <v>44</v>
      </c>
      <c r="AS57" s="7">
        <f t="shared" si="12"/>
        <v>62154</v>
      </c>
      <c r="AT57" s="10">
        <f t="shared" si="13"/>
        <v>0.49563986227756862</v>
      </c>
    </row>
    <row r="58" spans="1:46" x14ac:dyDescent="0.15">
      <c r="A58" s="17">
        <v>2013</v>
      </c>
      <c r="B58" s="3">
        <v>1102</v>
      </c>
      <c r="C58" s="20"/>
      <c r="D58" s="3">
        <v>1628</v>
      </c>
      <c r="E58" s="20"/>
      <c r="F58" s="3">
        <f t="shared" si="2"/>
        <v>2730</v>
      </c>
      <c r="G58" s="11">
        <f t="shared" si="3"/>
        <v>0.40366300366300367</v>
      </c>
      <c r="H58" s="3">
        <v>232</v>
      </c>
      <c r="I58" s="3">
        <v>298</v>
      </c>
      <c r="J58" s="3">
        <f t="shared" si="4"/>
        <v>530</v>
      </c>
      <c r="K58" s="11">
        <f t="shared" si="5"/>
        <v>0.43773584905660379</v>
      </c>
      <c r="L58" s="3">
        <v>531</v>
      </c>
      <c r="M58" s="3">
        <v>1</v>
      </c>
      <c r="N58" s="3">
        <v>1293</v>
      </c>
      <c r="O58" s="3">
        <v>2</v>
      </c>
      <c r="P58" s="3">
        <f t="shared" si="6"/>
        <v>1827</v>
      </c>
      <c r="Q58" s="11">
        <f t="shared" si="7"/>
        <v>0.29118773946360155</v>
      </c>
      <c r="R58" s="3">
        <v>4167</v>
      </c>
      <c r="S58" s="3">
        <v>11</v>
      </c>
      <c r="T58" s="3">
        <v>3658</v>
      </c>
      <c r="U58" s="3">
        <v>5</v>
      </c>
      <c r="V58" s="7">
        <f t="shared" si="8"/>
        <v>7841</v>
      </c>
      <c r="W58" s="10">
        <f t="shared" si="9"/>
        <v>0.53284019895421497</v>
      </c>
      <c r="X58" s="3">
        <v>2177</v>
      </c>
      <c r="Y58" s="3">
        <v>1</v>
      </c>
      <c r="Z58" s="3">
        <v>7312</v>
      </c>
      <c r="AA58" s="3">
        <v>4</v>
      </c>
      <c r="AB58" s="9">
        <f t="shared" si="10"/>
        <v>9494</v>
      </c>
      <c r="AC58" s="10">
        <f t="shared" si="11"/>
        <v>0.2294080471876975</v>
      </c>
      <c r="AD58" s="3">
        <v>369</v>
      </c>
      <c r="AE58" s="3">
        <v>1492</v>
      </c>
      <c r="AF58" s="20"/>
      <c r="AG58" s="9">
        <f t="shared" si="16"/>
        <v>1861</v>
      </c>
      <c r="AH58" s="10">
        <f t="shared" si="17"/>
        <v>0.19828049435787212</v>
      </c>
      <c r="AI58" s="24">
        <v>351</v>
      </c>
      <c r="AJ58" s="24"/>
      <c r="AK58" s="35">
        <v>1458</v>
      </c>
      <c r="AL58" s="24"/>
      <c r="AM58" s="24">
        <f t="shared" si="18"/>
        <v>1809</v>
      </c>
      <c r="AN58" s="25">
        <f t="shared" si="15"/>
        <v>0.19402985074626866</v>
      </c>
      <c r="AO58" s="3">
        <v>32148</v>
      </c>
      <c r="AP58" s="3">
        <v>51</v>
      </c>
      <c r="AQ58" s="3">
        <v>32739</v>
      </c>
      <c r="AR58" s="3">
        <v>50</v>
      </c>
      <c r="AS58" s="7">
        <f t="shared" si="12"/>
        <v>64988</v>
      </c>
      <c r="AT58" s="10">
        <f t="shared" si="13"/>
        <v>0.49546070043700374</v>
      </c>
    </row>
    <row r="59" spans="1:46" ht="13" customHeight="1" x14ac:dyDescent="0.15">
      <c r="A59" s="37">
        <v>2014</v>
      </c>
      <c r="B59" s="3">
        <v>1150</v>
      </c>
      <c r="C59" s="20"/>
      <c r="D59" s="3">
        <v>1771</v>
      </c>
      <c r="E59" s="3">
        <v>1</v>
      </c>
      <c r="F59" s="3">
        <f t="shared" si="2"/>
        <v>2922</v>
      </c>
      <c r="G59" s="11">
        <f t="shared" si="3"/>
        <v>0.39356605065023959</v>
      </c>
      <c r="H59" s="3">
        <v>261</v>
      </c>
      <c r="I59" s="3">
        <v>345</v>
      </c>
      <c r="J59" s="3">
        <f t="shared" si="4"/>
        <v>606</v>
      </c>
      <c r="K59" s="11">
        <f t="shared" si="5"/>
        <v>0.43069306930693069</v>
      </c>
      <c r="L59" s="3">
        <v>539</v>
      </c>
      <c r="M59" s="3">
        <v>2</v>
      </c>
      <c r="N59" s="3">
        <v>1325</v>
      </c>
      <c r="O59" s="3">
        <v>4</v>
      </c>
      <c r="P59" s="3">
        <f t="shared" si="6"/>
        <v>1870</v>
      </c>
      <c r="Q59" s="11">
        <f t="shared" si="7"/>
        <v>0.2893048128342246</v>
      </c>
      <c r="R59" s="3">
        <v>4375</v>
      </c>
      <c r="S59" s="3">
        <v>9</v>
      </c>
      <c r="T59" s="3">
        <v>3832</v>
      </c>
      <c r="U59" s="3">
        <v>13</v>
      </c>
      <c r="V59" s="7">
        <f t="shared" si="8"/>
        <v>8229</v>
      </c>
      <c r="W59" s="10">
        <f t="shared" si="9"/>
        <v>0.53275003038036217</v>
      </c>
      <c r="X59" s="3">
        <v>2311</v>
      </c>
      <c r="Y59" s="3">
        <v>1</v>
      </c>
      <c r="Z59" s="3">
        <v>7824</v>
      </c>
      <c r="AA59" s="3">
        <v>4</v>
      </c>
      <c r="AB59" s="9">
        <f t="shared" si="10"/>
        <v>10140</v>
      </c>
      <c r="AC59" s="10">
        <f t="shared" si="11"/>
        <v>0.22800788954635109</v>
      </c>
      <c r="AD59" s="3">
        <v>360</v>
      </c>
      <c r="AE59" s="3">
        <v>1520</v>
      </c>
      <c r="AF59" s="3">
        <v>1</v>
      </c>
      <c r="AG59" s="9">
        <f t="shared" si="16"/>
        <v>1881</v>
      </c>
      <c r="AH59" s="10">
        <f t="shared" si="17"/>
        <v>0.19138755980861244</v>
      </c>
      <c r="AI59" s="24">
        <v>403</v>
      </c>
      <c r="AJ59" s="24"/>
      <c r="AK59" s="35">
        <v>1532</v>
      </c>
      <c r="AL59" s="24">
        <v>1</v>
      </c>
      <c r="AM59" s="24">
        <f t="shared" si="18"/>
        <v>1936</v>
      </c>
      <c r="AN59" s="25">
        <f t="shared" si="15"/>
        <v>0.20816115702479338</v>
      </c>
      <c r="AO59" s="3">
        <v>33831</v>
      </c>
      <c r="AP59" s="3">
        <v>32</v>
      </c>
      <c r="AQ59" s="3">
        <v>33760</v>
      </c>
      <c r="AR59" s="3">
        <v>51</v>
      </c>
      <c r="AS59" s="7">
        <f t="shared" si="12"/>
        <v>67674</v>
      </c>
      <c r="AT59" s="10">
        <f t="shared" si="13"/>
        <v>0.50038419481632535</v>
      </c>
    </row>
    <row r="60" spans="1:46" ht="13" customHeight="1" x14ac:dyDescent="0.15">
      <c r="A60" s="38">
        <v>2015</v>
      </c>
      <c r="B60" s="26">
        <v>1206</v>
      </c>
      <c r="C60" s="27"/>
      <c r="D60" s="26">
        <v>1700</v>
      </c>
      <c r="E60" s="27"/>
      <c r="F60" s="26">
        <f t="shared" si="2"/>
        <v>2906</v>
      </c>
      <c r="G60" s="28">
        <f t="shared" si="3"/>
        <v>0.4150034411562285</v>
      </c>
      <c r="H60" s="26">
        <v>249</v>
      </c>
      <c r="I60" s="26">
        <v>326</v>
      </c>
      <c r="J60" s="26">
        <f t="shared" si="4"/>
        <v>575</v>
      </c>
      <c r="K60" s="28">
        <f t="shared" si="5"/>
        <v>0.43304347826086959</v>
      </c>
      <c r="L60" s="26">
        <v>503</v>
      </c>
      <c r="M60" s="27"/>
      <c r="N60" s="26">
        <v>1299</v>
      </c>
      <c r="O60" s="26">
        <v>3</v>
      </c>
      <c r="P60" s="26">
        <f t="shared" si="6"/>
        <v>1805</v>
      </c>
      <c r="Q60" s="28">
        <f t="shared" si="7"/>
        <v>0.27867036011080332</v>
      </c>
      <c r="R60" s="26">
        <v>4179</v>
      </c>
      <c r="S60" s="26">
        <v>7</v>
      </c>
      <c r="T60" s="26">
        <v>3711</v>
      </c>
      <c r="U60" s="26">
        <v>10</v>
      </c>
      <c r="V60" s="29">
        <f t="shared" si="8"/>
        <v>7907</v>
      </c>
      <c r="W60" s="30">
        <f>SUM(R60+S60)/V60</f>
        <v>0.52940432528139625</v>
      </c>
      <c r="X60" s="26">
        <v>2426</v>
      </c>
      <c r="Y60" s="26">
        <v>1</v>
      </c>
      <c r="Z60" s="26">
        <v>7980</v>
      </c>
      <c r="AA60" s="26">
        <v>4</v>
      </c>
      <c r="AB60" s="31">
        <f t="shared" si="10"/>
        <v>10411</v>
      </c>
      <c r="AC60" s="30">
        <f t="shared" si="11"/>
        <v>0.23311881663625011</v>
      </c>
      <c r="AD60" s="26">
        <v>397</v>
      </c>
      <c r="AE60" s="26">
        <v>1554</v>
      </c>
      <c r="AF60" s="27"/>
      <c r="AG60" s="31">
        <f t="shared" si="16"/>
        <v>1951</v>
      </c>
      <c r="AH60" s="30">
        <f t="shared" si="17"/>
        <v>0.20348539210661198</v>
      </c>
      <c r="AI60" s="24">
        <v>439</v>
      </c>
      <c r="AJ60" s="24"/>
      <c r="AK60" s="35">
        <v>1512</v>
      </c>
      <c r="AL60" s="24">
        <v>1</v>
      </c>
      <c r="AM60" s="24">
        <f t="shared" si="18"/>
        <v>1952</v>
      </c>
      <c r="AN60" s="25">
        <f t="shared" si="15"/>
        <v>0.22489754098360656</v>
      </c>
      <c r="AO60" s="26">
        <v>34660</v>
      </c>
      <c r="AP60" s="26">
        <v>43</v>
      </c>
      <c r="AQ60" s="26">
        <v>34455</v>
      </c>
      <c r="AR60" s="26">
        <v>42</v>
      </c>
      <c r="AS60" s="29">
        <f t="shared" si="12"/>
        <v>69200</v>
      </c>
      <c r="AT60" s="30">
        <f t="shared" si="13"/>
        <v>0.50148843930635834</v>
      </c>
    </row>
    <row r="61" spans="1:46" x14ac:dyDescent="0.15">
      <c r="A61" s="39">
        <v>2016</v>
      </c>
      <c r="B61" s="33">
        <v>1141</v>
      </c>
      <c r="C61" s="24"/>
      <c r="D61" s="33">
        <v>1878</v>
      </c>
      <c r="E61" s="24"/>
      <c r="F61" s="33">
        <f t="shared" si="2"/>
        <v>3019</v>
      </c>
      <c r="G61" s="34">
        <f t="shared" si="3"/>
        <v>0.37793971513746272</v>
      </c>
      <c r="H61" s="33">
        <v>253</v>
      </c>
      <c r="I61" s="33">
        <v>379</v>
      </c>
      <c r="J61" s="33">
        <f t="shared" si="4"/>
        <v>632</v>
      </c>
      <c r="K61" s="34">
        <f t="shared" si="5"/>
        <v>0.40031645569620256</v>
      </c>
      <c r="L61" s="33">
        <v>533</v>
      </c>
      <c r="M61" s="33"/>
      <c r="N61" s="33">
        <v>1330</v>
      </c>
      <c r="O61" s="33"/>
      <c r="P61" s="35">
        <f t="shared" si="6"/>
        <v>1863</v>
      </c>
      <c r="Q61" s="36">
        <f t="shared" si="7"/>
        <v>0.28609769189479334</v>
      </c>
      <c r="R61" s="33">
        <v>4357</v>
      </c>
      <c r="S61" s="33"/>
      <c r="T61" s="33">
        <v>3821</v>
      </c>
      <c r="U61" s="33"/>
      <c r="V61" s="33">
        <f t="shared" si="8"/>
        <v>8178</v>
      </c>
      <c r="W61" s="34">
        <f>SUM(R61+S61)/V61</f>
        <v>0.53277084861824409</v>
      </c>
      <c r="X61" s="33">
        <v>2384</v>
      </c>
      <c r="Y61" s="33"/>
      <c r="Z61" s="33">
        <v>7865</v>
      </c>
      <c r="AA61" s="33"/>
      <c r="AB61" s="33">
        <f t="shared" si="10"/>
        <v>10249</v>
      </c>
      <c r="AC61" s="34">
        <f t="shared" si="11"/>
        <v>0.23260805932286077</v>
      </c>
      <c r="AD61" s="33">
        <v>391</v>
      </c>
      <c r="AE61" s="33">
        <v>1582</v>
      </c>
      <c r="AF61" s="24"/>
      <c r="AG61" s="33">
        <f t="shared" si="16"/>
        <v>1973</v>
      </c>
      <c r="AH61" s="34">
        <f t="shared" si="17"/>
        <v>0.1981753674607197</v>
      </c>
      <c r="AI61" s="24">
        <v>390</v>
      </c>
      <c r="AJ61" s="24"/>
      <c r="AK61" s="24">
        <v>1561</v>
      </c>
      <c r="AL61" s="24"/>
      <c r="AM61" s="24">
        <f t="shared" ref="AM61:AM65" si="19">SUM(AI61:AL61)</f>
        <v>1951</v>
      </c>
      <c r="AN61" s="25">
        <f t="shared" ref="AN61:AN65" si="20">SUM(AI61:AJ61)/AM61</f>
        <v>0.19989748846745259</v>
      </c>
      <c r="AO61" s="33">
        <v>35179</v>
      </c>
      <c r="AP61" s="33"/>
      <c r="AQ61" s="33">
        <v>35151</v>
      </c>
      <c r="AR61" s="33"/>
      <c r="AS61" s="33">
        <f t="shared" si="12"/>
        <v>70330</v>
      </c>
      <c r="AT61" s="34">
        <f t="shared" si="13"/>
        <v>0.50019906156689886</v>
      </c>
    </row>
    <row r="62" spans="1:46" x14ac:dyDescent="0.15">
      <c r="A62" s="32">
        <v>2017</v>
      </c>
      <c r="B62" s="33">
        <v>1162</v>
      </c>
      <c r="C62" s="24"/>
      <c r="D62" s="33">
        <v>1842</v>
      </c>
      <c r="E62" s="24"/>
      <c r="F62" s="33">
        <f t="shared" si="2"/>
        <v>3004</v>
      </c>
      <c r="G62" s="34">
        <f t="shared" si="3"/>
        <v>0.38681757656458055</v>
      </c>
      <c r="H62" s="33">
        <v>255</v>
      </c>
      <c r="I62" s="33">
        <v>375</v>
      </c>
      <c r="J62" s="33">
        <f t="shared" si="4"/>
        <v>630</v>
      </c>
      <c r="K62" s="34">
        <f t="shared" si="5"/>
        <v>0.40476190476190477</v>
      </c>
      <c r="L62" s="33">
        <v>523</v>
      </c>
      <c r="M62" s="33"/>
      <c r="N62" s="33">
        <v>1408</v>
      </c>
      <c r="O62" s="33">
        <v>0</v>
      </c>
      <c r="P62" s="33">
        <f t="shared" si="6"/>
        <v>1931</v>
      </c>
      <c r="Q62" s="34">
        <f t="shared" si="7"/>
        <v>0.27084412221646814</v>
      </c>
      <c r="R62" s="33">
        <v>4418</v>
      </c>
      <c r="S62" s="33"/>
      <c r="T62" s="33">
        <v>3935</v>
      </c>
      <c r="U62" s="33"/>
      <c r="V62" s="33">
        <f t="shared" si="8"/>
        <v>8353</v>
      </c>
      <c r="W62" s="34">
        <f>SUM(R62+S62)/V62</f>
        <v>0.52891176822698427</v>
      </c>
      <c r="X62" s="33">
        <v>2446</v>
      </c>
      <c r="Y62" s="33"/>
      <c r="Z62" s="33">
        <v>7917</v>
      </c>
      <c r="AA62" s="33"/>
      <c r="AB62" s="33">
        <f t="shared" si="10"/>
        <v>10363</v>
      </c>
      <c r="AC62" s="34">
        <f t="shared" si="11"/>
        <v>0.23603203705490688</v>
      </c>
      <c r="AD62" s="33">
        <v>352</v>
      </c>
      <c r="AE62" s="33">
        <v>1615</v>
      </c>
      <c r="AF62" s="24"/>
      <c r="AG62" s="33">
        <f t="shared" si="16"/>
        <v>1967</v>
      </c>
      <c r="AH62" s="34">
        <f t="shared" si="17"/>
        <v>0.17895271987798678</v>
      </c>
      <c r="AI62" s="24">
        <v>439</v>
      </c>
      <c r="AJ62" s="24"/>
      <c r="AK62" s="24">
        <v>1514</v>
      </c>
      <c r="AL62" s="24"/>
      <c r="AM62" s="24">
        <f t="shared" si="19"/>
        <v>1953</v>
      </c>
      <c r="AN62" s="25">
        <f t="shared" si="20"/>
        <v>0.22478238607270865</v>
      </c>
      <c r="AO62" s="33">
        <v>36039</v>
      </c>
      <c r="AP62" s="33"/>
      <c r="AQ62" s="33">
        <v>35560</v>
      </c>
      <c r="AR62" s="33"/>
      <c r="AS62" s="33">
        <f t="shared" si="12"/>
        <v>71599</v>
      </c>
      <c r="AT62" s="34">
        <f t="shared" si="13"/>
        <v>0.50334501878517857</v>
      </c>
    </row>
    <row r="63" spans="1:46" x14ac:dyDescent="0.15">
      <c r="A63" s="32">
        <v>2018</v>
      </c>
      <c r="B63" s="33">
        <v>1193</v>
      </c>
      <c r="C63" s="24"/>
      <c r="D63" s="33">
        <v>1866</v>
      </c>
      <c r="E63" s="24"/>
      <c r="F63" s="33">
        <f t="shared" si="2"/>
        <v>3059</v>
      </c>
      <c r="G63" s="34">
        <f t="shared" si="3"/>
        <v>0.38999673095782933</v>
      </c>
      <c r="H63" s="33">
        <v>285</v>
      </c>
      <c r="I63" s="33">
        <v>365</v>
      </c>
      <c r="J63" s="33">
        <f t="shared" ref="J63:J65" si="21">SUM(H63+I63)</f>
        <v>650</v>
      </c>
      <c r="K63" s="34">
        <f t="shared" ref="K63:K65" si="22">H63/J63</f>
        <v>0.43846153846153846</v>
      </c>
      <c r="L63" s="33">
        <v>564</v>
      </c>
      <c r="M63" s="33"/>
      <c r="N63" s="33">
        <v>1458</v>
      </c>
      <c r="O63" s="33"/>
      <c r="P63" s="33">
        <f t="shared" ref="P63:P65" si="23">SUM(L63+M63+N63+O63)</f>
        <v>2022</v>
      </c>
      <c r="Q63" s="34">
        <f t="shared" ref="Q63:Q65" si="24">SUM(L63+M63)/P63</f>
        <v>0.27893175074183979</v>
      </c>
      <c r="R63" s="33">
        <v>4594</v>
      </c>
      <c r="S63" s="33"/>
      <c r="T63" s="33">
        <v>3924</v>
      </c>
      <c r="U63" s="33"/>
      <c r="V63" s="33">
        <f t="shared" ref="V63:V65" si="25">SUM(R63+S63+T63+U63)</f>
        <v>8518</v>
      </c>
      <c r="W63" s="34">
        <f t="shared" ref="W63:W65" si="26">SUM(R63+S63)/V63</f>
        <v>0.53932848086405261</v>
      </c>
      <c r="X63" s="33">
        <v>2620</v>
      </c>
      <c r="Y63" s="33"/>
      <c r="Z63" s="33">
        <v>8151</v>
      </c>
      <c r="AA63" s="33"/>
      <c r="AB63" s="33">
        <f t="shared" ref="AB63:AB65" si="27">SUM(X63:AA63)</f>
        <v>10771</v>
      </c>
      <c r="AC63" s="34">
        <f t="shared" ref="AC63:AC65" si="28">SUM(X63:Y63)/AB63</f>
        <v>0.24324575248352057</v>
      </c>
      <c r="AD63" s="33">
        <v>445</v>
      </c>
      <c r="AE63" s="33">
        <v>1596</v>
      </c>
      <c r="AF63" s="24"/>
      <c r="AG63" s="33">
        <f t="shared" ref="AG63:AG65" si="29">SUM(AD63:AF63)</f>
        <v>2041</v>
      </c>
      <c r="AH63" s="34">
        <f t="shared" ref="AH63:AH65" si="30">AD63/AG63</f>
        <v>0.21803037726604604</v>
      </c>
      <c r="AI63" s="24">
        <v>427</v>
      </c>
      <c r="AJ63" s="24"/>
      <c r="AK63" s="24">
        <v>1560</v>
      </c>
      <c r="AL63" s="24"/>
      <c r="AM63" s="24">
        <f t="shared" si="19"/>
        <v>1987</v>
      </c>
      <c r="AN63" s="25">
        <f t="shared" si="20"/>
        <v>0.21489682939104177</v>
      </c>
      <c r="AO63" s="33">
        <v>36899</v>
      </c>
      <c r="AP63" s="33"/>
      <c r="AQ63" s="33">
        <v>36323</v>
      </c>
      <c r="AR63" s="33"/>
      <c r="AS63" s="33">
        <f t="shared" ref="AS63:AS65" si="31">SUM(AO63:AR63)</f>
        <v>73222</v>
      </c>
      <c r="AT63" s="34">
        <f t="shared" ref="AT63:AT65" si="32">SUM(AO63:AP63)/AS63</f>
        <v>0.50393324410696239</v>
      </c>
    </row>
    <row r="64" spans="1:46" x14ac:dyDescent="0.15">
      <c r="A64" s="32">
        <v>2019</v>
      </c>
      <c r="B64" s="33">
        <v>1273</v>
      </c>
      <c r="C64" s="24"/>
      <c r="D64" s="33">
        <v>1906</v>
      </c>
      <c r="E64" s="24"/>
      <c r="F64" s="33">
        <f t="shared" ref="F64:F65" si="33">SUM(B64+C64+D64+E64)</f>
        <v>3179</v>
      </c>
      <c r="G64" s="34">
        <f t="shared" ref="G64:G65" si="34">SUM(B64+C64)/F64</f>
        <v>0.40044039005976723</v>
      </c>
      <c r="H64" s="33">
        <v>261</v>
      </c>
      <c r="I64" s="33">
        <v>410</v>
      </c>
      <c r="J64" s="33">
        <f t="shared" si="21"/>
        <v>671</v>
      </c>
      <c r="K64" s="34">
        <f t="shared" si="22"/>
        <v>0.38897168405365129</v>
      </c>
      <c r="L64" s="33">
        <v>596</v>
      </c>
      <c r="M64" s="33"/>
      <c r="N64" s="33">
        <v>1420</v>
      </c>
      <c r="O64" s="33"/>
      <c r="P64" s="33">
        <f t="shared" si="23"/>
        <v>2016</v>
      </c>
      <c r="Q64" s="34">
        <f t="shared" si="24"/>
        <v>0.29563492063492064</v>
      </c>
      <c r="R64" s="33">
        <v>4309</v>
      </c>
      <c r="S64" s="33"/>
      <c r="T64" s="33">
        <v>3936</v>
      </c>
      <c r="U64" s="33"/>
      <c r="V64" s="33">
        <f t="shared" si="25"/>
        <v>8245</v>
      </c>
      <c r="W64" s="34">
        <f t="shared" si="26"/>
        <v>0.52261976955730749</v>
      </c>
      <c r="X64" s="33">
        <v>2715</v>
      </c>
      <c r="Y64" s="33"/>
      <c r="Z64" s="33">
        <v>8399</v>
      </c>
      <c r="AA64" s="33"/>
      <c r="AB64" s="33">
        <f t="shared" si="27"/>
        <v>11114</v>
      </c>
      <c r="AC64" s="34">
        <f t="shared" si="28"/>
        <v>0.24428648551376642</v>
      </c>
      <c r="AD64" s="33">
        <v>429</v>
      </c>
      <c r="AE64" s="33">
        <v>1592</v>
      </c>
      <c r="AF64" s="24"/>
      <c r="AG64" s="33">
        <f t="shared" si="29"/>
        <v>2021</v>
      </c>
      <c r="AH64" s="34">
        <f t="shared" si="30"/>
        <v>0.21227115289460663</v>
      </c>
      <c r="AI64" s="24">
        <v>497</v>
      </c>
      <c r="AJ64" s="24"/>
      <c r="AK64" s="24">
        <v>1687</v>
      </c>
      <c r="AL64" s="24"/>
      <c r="AM64" s="24">
        <f t="shared" si="19"/>
        <v>2184</v>
      </c>
      <c r="AN64" s="25">
        <f t="shared" si="20"/>
        <v>0.22756410256410256</v>
      </c>
      <c r="AO64" s="33">
        <v>37685</v>
      </c>
      <c r="AP64" s="33"/>
      <c r="AQ64" s="33">
        <v>36761</v>
      </c>
      <c r="AR64" s="33"/>
      <c r="AS64" s="33">
        <f t="shared" si="31"/>
        <v>74446</v>
      </c>
      <c r="AT64" s="34">
        <f t="shared" si="32"/>
        <v>0.50620584047497519</v>
      </c>
    </row>
    <row r="65" spans="1:46" x14ac:dyDescent="0.15">
      <c r="A65" s="32">
        <v>2020</v>
      </c>
      <c r="B65" s="33">
        <v>1188</v>
      </c>
      <c r="C65" s="24"/>
      <c r="D65" s="33">
        <v>1759</v>
      </c>
      <c r="E65" s="24"/>
      <c r="F65" s="33">
        <f t="shared" si="33"/>
        <v>2947</v>
      </c>
      <c r="G65" s="34">
        <f t="shared" si="34"/>
        <v>0.4031218187987784</v>
      </c>
      <c r="H65" s="33">
        <v>282</v>
      </c>
      <c r="I65" s="33">
        <v>423</v>
      </c>
      <c r="J65" s="33">
        <f t="shared" si="21"/>
        <v>705</v>
      </c>
      <c r="K65" s="34">
        <f t="shared" si="22"/>
        <v>0.4</v>
      </c>
      <c r="L65" s="33">
        <v>590</v>
      </c>
      <c r="M65" s="33"/>
      <c r="N65" s="33">
        <v>1442</v>
      </c>
      <c r="O65" s="33"/>
      <c r="P65" s="33">
        <f t="shared" si="23"/>
        <v>2032</v>
      </c>
      <c r="Q65" s="34">
        <f t="shared" si="24"/>
        <v>0.2903543307086614</v>
      </c>
      <c r="R65" s="33">
        <v>4410</v>
      </c>
      <c r="S65" s="33"/>
      <c r="T65" s="33">
        <v>3774</v>
      </c>
      <c r="U65" s="33"/>
      <c r="V65" s="33">
        <f t="shared" si="25"/>
        <v>8184</v>
      </c>
      <c r="W65" s="34">
        <f t="shared" si="26"/>
        <v>0.53885630498533721</v>
      </c>
      <c r="X65" s="33">
        <v>2725</v>
      </c>
      <c r="Y65" s="33"/>
      <c r="Z65" s="33">
        <v>8377</v>
      </c>
      <c r="AA65" s="33"/>
      <c r="AB65" s="33">
        <f t="shared" si="27"/>
        <v>11102</v>
      </c>
      <c r="AC65" s="34">
        <f t="shared" si="28"/>
        <v>0.24545127004143397</v>
      </c>
      <c r="AD65" s="33">
        <v>393</v>
      </c>
      <c r="AE65" s="33">
        <v>1512</v>
      </c>
      <c r="AF65" s="24"/>
      <c r="AG65" s="33">
        <f t="shared" si="29"/>
        <v>1905</v>
      </c>
      <c r="AH65" s="34">
        <f t="shared" si="30"/>
        <v>0.20629921259842521</v>
      </c>
      <c r="AI65" s="24">
        <v>537</v>
      </c>
      <c r="AJ65" s="24"/>
      <c r="AK65" s="24">
        <v>1837</v>
      </c>
      <c r="AL65" s="24"/>
      <c r="AM65" s="24">
        <f t="shared" si="19"/>
        <v>2374</v>
      </c>
      <c r="AN65" s="25">
        <f t="shared" si="20"/>
        <v>0.22620050547598988</v>
      </c>
      <c r="AO65" s="33">
        <v>38065</v>
      </c>
      <c r="AP65" s="33"/>
      <c r="AQ65" s="33">
        <v>36366</v>
      </c>
      <c r="AR65" s="33"/>
      <c r="AS65" s="33">
        <f t="shared" si="31"/>
        <v>74431</v>
      </c>
      <c r="AT65" s="34">
        <f t="shared" si="32"/>
        <v>0.51141325522967584</v>
      </c>
    </row>
  </sheetData>
  <mergeCells count="37">
    <mergeCell ref="V7:V8"/>
    <mergeCell ref="W7:W8"/>
    <mergeCell ref="AB7:AB8"/>
    <mergeCell ref="AC7:AC8"/>
    <mergeCell ref="AG7:AG8"/>
    <mergeCell ref="X7:Y7"/>
    <mergeCell ref="Z7:AA7"/>
    <mergeCell ref="AE7:AF7"/>
    <mergeCell ref="T7:U7"/>
    <mergeCell ref="B6:G6"/>
    <mergeCell ref="H6:K6"/>
    <mergeCell ref="L6:Q6"/>
    <mergeCell ref="R6:W6"/>
    <mergeCell ref="F7:F8"/>
    <mergeCell ref="B7:C7"/>
    <mergeCell ref="D7:E7"/>
    <mergeCell ref="L7:M7"/>
    <mergeCell ref="N7:O7"/>
    <mergeCell ref="R7:S7"/>
    <mergeCell ref="G7:G8"/>
    <mergeCell ref="J7:J8"/>
    <mergeCell ref="K7:K8"/>
    <mergeCell ref="P7:P8"/>
    <mergeCell ref="Q7:Q8"/>
    <mergeCell ref="X6:AC6"/>
    <mergeCell ref="AD6:AH6"/>
    <mergeCell ref="AH7:AH8"/>
    <mergeCell ref="AI7:AJ7"/>
    <mergeCell ref="AK7:AL7"/>
    <mergeCell ref="AQ7:AR7"/>
    <mergeCell ref="AO7:AP7"/>
    <mergeCell ref="AO6:AT6"/>
    <mergeCell ref="AI6:AN6"/>
    <mergeCell ref="AS7:AS8"/>
    <mergeCell ref="AT7:AT8"/>
    <mergeCell ref="AM7:AM8"/>
    <mergeCell ref="AN7:AN8"/>
  </mergeCells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2020-08-03T18:11:01Z</cp:lastPrinted>
  <dcterms:created xsi:type="dcterms:W3CDTF">2017-06-20T14:22:03Z</dcterms:created>
  <dcterms:modified xsi:type="dcterms:W3CDTF">2022-08-10T14:14:45Z</dcterms:modified>
</cp:coreProperties>
</file>