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60" yWindow="-60" windowWidth="15480" windowHeight="11010" tabRatio="601" activeTab="3"/>
  </bookViews>
  <sheets>
    <sheet name="Liste" sheetId="7" r:id="rId1"/>
    <sheet name="agriculture" sheetId="2" r:id="rId2"/>
    <sheet name="forêts" sheetId="8" r:id="rId3"/>
    <sheet name="Pêche" sheetId="9" r:id="rId4"/>
    <sheet name="Graph" sheetId="4" r:id="rId5"/>
  </sheets>
  <externalReferences>
    <externalReference r:id="rId6"/>
  </externalReferences>
  <definedNames>
    <definedName name="_xlnm.Print_Area" localSheetId="1">agriculture!$A$1:$J$264</definedName>
    <definedName name="_xlnm.Print_Area" localSheetId="2">forêts!$A$1:$I$56</definedName>
    <definedName name="_xlnm.Print_Area" localSheetId="4">Graph!$A$1:$F$19</definedName>
    <definedName name="_xlnm.Print_Area" localSheetId="0">Liste!$A$1:$L$76</definedName>
    <definedName name="_xlnm.Print_Area" localSheetId="3">Pêche!$A$1:$I$67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8" i="2"/>
  <c r="G198"/>
  <c r="F198"/>
  <c r="E198"/>
  <c r="D198"/>
  <c r="C198"/>
  <c r="H135"/>
  <c r="G135"/>
  <c r="F135"/>
  <c r="E135"/>
  <c r="B135"/>
  <c r="H119"/>
  <c r="G119"/>
  <c r="F119"/>
  <c r="E119"/>
  <c r="B119"/>
  <c r="G108"/>
  <c r="F108"/>
  <c r="E108"/>
  <c r="H92"/>
  <c r="F92"/>
  <c r="E92"/>
  <c r="B92"/>
  <c r="E81"/>
  <c r="G81"/>
  <c r="F81"/>
  <c r="B81"/>
  <c r="B75"/>
  <c r="B63"/>
  <c r="I49"/>
  <c r="H49"/>
  <c r="G49"/>
  <c r="F49"/>
  <c r="B49"/>
  <c r="T20" i="4" l="1"/>
  <c r="S20"/>
  <c r="R20"/>
  <c r="H247" i="2"/>
  <c r="H246"/>
  <c r="H245"/>
  <c r="H244"/>
  <c r="H243"/>
  <c r="H242"/>
  <c r="G190"/>
  <c r="H190"/>
  <c r="E190"/>
  <c r="F190"/>
  <c r="C190"/>
  <c r="G194"/>
  <c r="H194"/>
  <c r="E194"/>
  <c r="F194"/>
  <c r="C194"/>
  <c r="B198"/>
  <c r="H205"/>
  <c r="G205"/>
  <c r="F205"/>
  <c r="E205"/>
  <c r="D205"/>
  <c r="C205"/>
  <c r="H236"/>
  <c r="F236"/>
  <c r="D236"/>
  <c r="I172"/>
  <c r="E140"/>
  <c r="F140"/>
  <c r="G140"/>
  <c r="H140"/>
  <c r="I128"/>
  <c r="I62"/>
  <c r="I56"/>
  <c r="H43"/>
  <c r="G43"/>
  <c r="F43"/>
  <c r="E43"/>
  <c r="I146" l="1"/>
  <c r="I145"/>
  <c r="C144"/>
  <c r="E144"/>
  <c r="F144"/>
  <c r="G144"/>
  <c r="H144"/>
  <c r="C140"/>
  <c r="I140" s="1"/>
  <c r="F23" i="8"/>
  <c r="D23"/>
  <c r="F248" i="2"/>
  <c r="H263"/>
  <c r="F263"/>
  <c r="D263"/>
  <c r="D248"/>
  <c r="I219"/>
  <c r="I220"/>
  <c r="I221"/>
  <c r="I218"/>
  <c r="I171"/>
  <c r="I173"/>
  <c r="I174"/>
  <c r="I175"/>
  <c r="I176"/>
  <c r="I177"/>
  <c r="I178"/>
  <c r="I179"/>
  <c r="I170"/>
  <c r="F180"/>
  <c r="G180"/>
  <c r="H180"/>
  <c r="E180"/>
  <c r="B180"/>
  <c r="I155"/>
  <c r="I156"/>
  <c r="I157"/>
  <c r="I158"/>
  <c r="I159"/>
  <c r="I160"/>
  <c r="I161"/>
  <c r="I162"/>
  <c r="I163"/>
  <c r="I154"/>
  <c r="F164"/>
  <c r="G164"/>
  <c r="H164"/>
  <c r="E164"/>
  <c r="B164"/>
  <c r="I138"/>
  <c r="I139"/>
  <c r="I141"/>
  <c r="I142"/>
  <c r="I143"/>
  <c r="I137"/>
  <c r="I136"/>
  <c r="I120"/>
  <c r="I121"/>
  <c r="I122"/>
  <c r="I123"/>
  <c r="I124"/>
  <c r="I125"/>
  <c r="I126"/>
  <c r="I127"/>
  <c r="I129"/>
  <c r="I109"/>
  <c r="I110"/>
  <c r="I111"/>
  <c r="I112"/>
  <c r="I113"/>
  <c r="I114"/>
  <c r="I115"/>
  <c r="I116"/>
  <c r="I117"/>
  <c r="I118"/>
  <c r="H108"/>
  <c r="B108"/>
  <c r="I102"/>
  <c r="I94"/>
  <c r="I95"/>
  <c r="I96"/>
  <c r="I97"/>
  <c r="I98"/>
  <c r="I99"/>
  <c r="I100"/>
  <c r="I101"/>
  <c r="I93"/>
  <c r="G92"/>
  <c r="I83"/>
  <c r="I84"/>
  <c r="I85"/>
  <c r="I86"/>
  <c r="I87"/>
  <c r="I88"/>
  <c r="I89"/>
  <c r="I90"/>
  <c r="I91"/>
  <c r="I82"/>
  <c r="H81"/>
  <c r="H69"/>
  <c r="H63"/>
  <c r="H55"/>
  <c r="G72"/>
  <c r="G69"/>
  <c r="G55"/>
  <c r="F72"/>
  <c r="F69"/>
  <c r="E72"/>
  <c r="E69"/>
  <c r="E63"/>
  <c r="I34"/>
  <c r="I33"/>
  <c r="I30"/>
  <c r="I31"/>
  <c r="I32"/>
  <c r="I47"/>
  <c r="I48"/>
  <c r="F46"/>
  <c r="G46"/>
  <c r="E46"/>
  <c r="I44"/>
  <c r="I42"/>
  <c r="I41"/>
  <c r="I39"/>
  <c r="I38"/>
  <c r="I40"/>
  <c r="H37"/>
  <c r="G37"/>
  <c r="F37"/>
  <c r="E37"/>
  <c r="B37"/>
  <c r="I23"/>
  <c r="H21"/>
  <c r="G21"/>
  <c r="F21"/>
  <c r="I11"/>
  <c r="I8"/>
  <c r="H12"/>
  <c r="G12"/>
  <c r="E12"/>
  <c r="B12"/>
  <c r="F10"/>
  <c r="I10" s="1"/>
  <c r="I9"/>
  <c r="I7"/>
  <c r="F6"/>
  <c r="I6" s="1"/>
  <c r="H40" i="9"/>
  <c r="H41"/>
  <c r="H44"/>
  <c r="H37"/>
  <c r="G31"/>
  <c r="C31"/>
  <c r="G66"/>
  <c r="C66"/>
  <c r="I57" i="2"/>
  <c r="I58"/>
  <c r="I59"/>
  <c r="I60"/>
  <c r="I61"/>
  <c r="I64"/>
  <c r="I65"/>
  <c r="I66"/>
  <c r="I67"/>
  <c r="I68"/>
  <c r="I70"/>
  <c r="I71"/>
  <c r="I73"/>
  <c r="I74"/>
  <c r="H57" i="9"/>
  <c r="H56"/>
  <c r="L97" i="4"/>
  <c r="M97"/>
  <c r="H66" i="9"/>
  <c r="I22" i="2"/>
  <c r="E21"/>
  <c r="F12" l="1"/>
  <c r="H75"/>
  <c r="I144"/>
  <c r="H248"/>
  <c r="I180"/>
  <c r="I12"/>
  <c r="I46"/>
  <c r="F75"/>
  <c r="G75"/>
  <c r="I92"/>
  <c r="I164"/>
  <c r="I135"/>
  <c r="I119"/>
  <c r="I108"/>
  <c r="I81"/>
  <c r="I72"/>
  <c r="I69"/>
  <c r="I63"/>
  <c r="I55"/>
  <c r="E75"/>
  <c r="I43"/>
  <c r="I37"/>
  <c r="E49"/>
  <c r="I29"/>
  <c r="I21"/>
  <c r="I75" l="1"/>
</calcChain>
</file>

<file path=xl/sharedStrings.xml><?xml version="1.0" encoding="utf-8"?>
<sst xmlns="http://schemas.openxmlformats.org/spreadsheetml/2006/main" count="1284" uniqueCount="509">
  <si>
    <t xml:space="preserve"> Légumineuses</t>
  </si>
  <si>
    <t>LISTE DES TABLEAUX :</t>
  </si>
  <si>
    <t>Tableau 4 :</t>
  </si>
  <si>
    <t>Statut Juridique</t>
  </si>
  <si>
    <t>Total</t>
  </si>
  <si>
    <t>Melk</t>
  </si>
  <si>
    <t>Habous</t>
  </si>
  <si>
    <t>Guich</t>
  </si>
  <si>
    <t>Domaniales</t>
  </si>
  <si>
    <t>Utilisation des Terres</t>
  </si>
  <si>
    <t xml:space="preserve"> -Irriguées</t>
  </si>
  <si>
    <t>Cultures</t>
  </si>
  <si>
    <t xml:space="preserve"> Céréales</t>
  </si>
  <si>
    <t xml:space="preserve"> . Blé Dur</t>
  </si>
  <si>
    <t xml:space="preserve"> . Blé Tendre</t>
  </si>
  <si>
    <t xml:space="preserve"> . Orge</t>
  </si>
  <si>
    <t xml:space="preserve"> . Mais</t>
  </si>
  <si>
    <t xml:space="preserve"> . Avoine</t>
  </si>
  <si>
    <t xml:space="preserve"> . Fèves</t>
  </si>
  <si>
    <t xml:space="preserve"> . Petits Pois</t>
  </si>
  <si>
    <t xml:space="preserve"> . Pois Chiches</t>
  </si>
  <si>
    <t xml:space="preserve"> . Lentilles</t>
  </si>
  <si>
    <t xml:space="preserve"> . Autres</t>
  </si>
  <si>
    <t xml:space="preserve"> Oléagineuses</t>
  </si>
  <si>
    <t xml:space="preserve"> . Tournesol</t>
  </si>
  <si>
    <t xml:space="preserve"> Cultures Industrielles</t>
  </si>
  <si>
    <t xml:space="preserve">  . Navet</t>
  </si>
  <si>
    <t>Type de Labour (en Ha)</t>
  </si>
  <si>
    <t xml:space="preserve">  . Chizel</t>
  </si>
  <si>
    <t xml:space="preserve">  . Cover-Crop</t>
  </si>
  <si>
    <t xml:space="preserve">  . Araire</t>
  </si>
  <si>
    <t>Semences Séléctionées (en Qx)</t>
  </si>
  <si>
    <t>Engrais (en Qx)</t>
  </si>
  <si>
    <t xml:space="preserve">Oliviers </t>
  </si>
  <si>
    <t>Agrumes</t>
  </si>
  <si>
    <t>Vignes</t>
  </si>
  <si>
    <t>Autres</t>
  </si>
  <si>
    <t>Cultures  Fourragères</t>
  </si>
  <si>
    <t>Collectives</t>
  </si>
  <si>
    <t>Cultures  Maraîchères</t>
  </si>
  <si>
    <t xml:space="preserve">  . Pomme de Terre</t>
  </si>
  <si>
    <t xml:space="preserve">  . Oignons</t>
  </si>
  <si>
    <t xml:space="preserve">  . Haricots verts</t>
  </si>
  <si>
    <t xml:space="preserve">  . Tomates</t>
  </si>
  <si>
    <t xml:space="preserve">  . Carottes</t>
  </si>
  <si>
    <t xml:space="preserve">   . Labour moyen</t>
  </si>
  <si>
    <t>Figuiers</t>
  </si>
  <si>
    <t>Cerisiers</t>
  </si>
  <si>
    <t>Abricotiers</t>
  </si>
  <si>
    <t>Tableau 5 :</t>
  </si>
  <si>
    <t xml:space="preserve">  . Engrais de Fond</t>
  </si>
  <si>
    <t xml:space="preserve">  . Engrais de Couverture</t>
  </si>
  <si>
    <t>Tableau 2:</t>
  </si>
  <si>
    <t>Tableau 1:</t>
  </si>
  <si>
    <t>جدول  1 :</t>
  </si>
  <si>
    <t>جدول  2 :</t>
  </si>
  <si>
    <t>المجموع</t>
  </si>
  <si>
    <t>إستعمالات الأراضي</t>
  </si>
  <si>
    <t>النظام العقاري</t>
  </si>
  <si>
    <t>جدول  3 :</t>
  </si>
  <si>
    <t xml:space="preserve">جدول  4 : </t>
  </si>
  <si>
    <t>المنتوجات الفلاحية</t>
  </si>
  <si>
    <t xml:space="preserve"> القمح الصلب</t>
  </si>
  <si>
    <t>القمح الطري</t>
  </si>
  <si>
    <t>الشعير</t>
  </si>
  <si>
    <t>الذرة</t>
  </si>
  <si>
    <t>الخرطال</t>
  </si>
  <si>
    <t>حبوب أخرى</t>
  </si>
  <si>
    <t>الحبوب الزيتية</t>
  </si>
  <si>
    <t>عباد الشمس</t>
  </si>
  <si>
    <t>المزروعات الصناعية</t>
  </si>
  <si>
    <t>الفول</t>
  </si>
  <si>
    <t>الجلبانة</t>
  </si>
  <si>
    <t>العدس</t>
  </si>
  <si>
    <t>الحمص</t>
  </si>
  <si>
    <t>القطاني</t>
  </si>
  <si>
    <t>قطاني أخرى</t>
  </si>
  <si>
    <t>مزروعات الكلأ</t>
  </si>
  <si>
    <t xml:space="preserve">جدول  5 : </t>
  </si>
  <si>
    <t xml:space="preserve">جدول  6 : </t>
  </si>
  <si>
    <t xml:space="preserve">جدول  7 : </t>
  </si>
  <si>
    <t xml:space="preserve">جدول  8 : </t>
  </si>
  <si>
    <t xml:space="preserve">جدول  9 : </t>
  </si>
  <si>
    <t xml:space="preserve">جدول  10 : </t>
  </si>
  <si>
    <t xml:space="preserve">جدول  11 : </t>
  </si>
  <si>
    <t xml:space="preserve">جدول  14 : </t>
  </si>
  <si>
    <t>زراعة الخضر</t>
  </si>
  <si>
    <t>الطماطم</t>
  </si>
  <si>
    <t>البطاطس</t>
  </si>
  <si>
    <t>الجزر</t>
  </si>
  <si>
    <t>اللفت</t>
  </si>
  <si>
    <t>البصل</t>
  </si>
  <si>
    <t>خضر أخرى</t>
  </si>
  <si>
    <t>القمح الصلب</t>
  </si>
  <si>
    <t>الزيتون</t>
  </si>
  <si>
    <t>فواكه أخرى</t>
  </si>
  <si>
    <t>البرتقال و الحوامض</t>
  </si>
  <si>
    <t>حب الملوك</t>
  </si>
  <si>
    <t>الدالية أو الكروم</t>
  </si>
  <si>
    <t>التين</t>
  </si>
  <si>
    <t>مركز تجميع الحليب</t>
  </si>
  <si>
    <t>أنواع أخرى</t>
  </si>
  <si>
    <t>سقوية</t>
  </si>
  <si>
    <t>الحرث المتوسط</t>
  </si>
  <si>
    <t>البذور المختارة (بالقنطار)</t>
  </si>
  <si>
    <t>الحرث البسيط</t>
  </si>
  <si>
    <t>السماد (بالقنطار)</t>
  </si>
  <si>
    <t>Tableau 3 :</t>
  </si>
  <si>
    <t>Centres de Collecte</t>
  </si>
  <si>
    <t>الحبوب</t>
  </si>
  <si>
    <t>ملك الدولة</t>
  </si>
  <si>
    <t>اللوبيا الخضراء</t>
  </si>
  <si>
    <t>السماد الباطني</t>
  </si>
  <si>
    <t>السماد السطحي</t>
  </si>
  <si>
    <t>الملك</t>
  </si>
  <si>
    <t>الجماعية</t>
  </si>
  <si>
    <t>الحبوس</t>
  </si>
  <si>
    <t>الكيش</t>
  </si>
  <si>
    <t>شيزيل</t>
  </si>
  <si>
    <t>كوفركخب</t>
  </si>
  <si>
    <t xml:space="preserve">Tableau 8 : </t>
  </si>
  <si>
    <t>Tableau 7 :</t>
  </si>
  <si>
    <t>Tableau 9 :</t>
  </si>
  <si>
    <t>Tableau 11:</t>
  </si>
  <si>
    <t>Tableau 10:</t>
  </si>
  <si>
    <t>Tableau 6:</t>
  </si>
  <si>
    <t>لائحة الجداول</t>
  </si>
  <si>
    <t>1- الفلاحة</t>
  </si>
  <si>
    <t>1 - AGRICULTURE</t>
  </si>
  <si>
    <t>Salé</t>
  </si>
  <si>
    <t>Skhirat-Témara</t>
  </si>
  <si>
    <t>سلا</t>
  </si>
  <si>
    <t>الصخيرات-تمارة</t>
  </si>
  <si>
    <t>الخميسات</t>
  </si>
  <si>
    <t>العمالة/الإقليم</t>
  </si>
  <si>
    <t>Prefecture/Province</t>
  </si>
  <si>
    <t xml:space="preserve">جدول  3 : </t>
  </si>
  <si>
    <t xml:space="preserve">  . Autres  </t>
  </si>
  <si>
    <t>Type de labour</t>
  </si>
  <si>
    <t>نوع الحرث</t>
  </si>
  <si>
    <t>Pommiers</t>
  </si>
  <si>
    <t>التفاح</t>
  </si>
  <si>
    <t>الخوخ</t>
  </si>
  <si>
    <t>Pêchers</t>
  </si>
  <si>
    <t>Pruniers</t>
  </si>
  <si>
    <t>البرقوق</t>
  </si>
  <si>
    <t>مساحة مزروعات الفواكه  (بالهكتار) حسب العمالة أو الإقليم، 2004-2005</t>
  </si>
  <si>
    <t>SUPERFICIE DES PLANTATIONS FRUITIERES (en Ha), PAR ESPECE ET PAR PREFECTURE OU PROVINCE, 2004-2005</t>
  </si>
  <si>
    <t>Vaches*</t>
  </si>
  <si>
    <t>عدد الأبقار*</t>
  </si>
  <si>
    <t>*Total des vaches des adhérents actifs et non actif de la coopérative</t>
  </si>
  <si>
    <t>Tableau  5 :</t>
  </si>
  <si>
    <t>Tableau 6 :</t>
  </si>
  <si>
    <t>Tableau 8 :</t>
  </si>
  <si>
    <t>المشمش          Abricotiers</t>
  </si>
  <si>
    <t xml:space="preserve">  الخوخ         Pêchers</t>
  </si>
  <si>
    <t>حب الملوك         Cerisiers</t>
  </si>
  <si>
    <t xml:space="preserve">             الزيتون         Oliviers </t>
  </si>
  <si>
    <t>الدالية و الكروم         Vignes</t>
  </si>
  <si>
    <t>التين                  Figuiers</t>
  </si>
  <si>
    <t>البرقوق               Pruniers</t>
  </si>
  <si>
    <t>الخوخ                  Pêchers</t>
  </si>
  <si>
    <t>فواكه أخرى            Autres</t>
  </si>
  <si>
    <t>البرتقال و الحوامض  Agrumes</t>
  </si>
  <si>
    <t>التفاح             pommiers</t>
  </si>
  <si>
    <t>Tableau 13:</t>
  </si>
  <si>
    <t>PREFECTURE/PROVINCE</t>
  </si>
  <si>
    <t>Khémisset</t>
  </si>
  <si>
    <t>Production</t>
  </si>
  <si>
    <t>Tableau 12:</t>
  </si>
  <si>
    <t xml:space="preserve">جدول  12 : </t>
  </si>
  <si>
    <t xml:space="preserve">جدول  13 : </t>
  </si>
  <si>
    <t>Tableau 14:</t>
  </si>
  <si>
    <t>جدول  15:</t>
  </si>
  <si>
    <t>Tableau 15 :</t>
  </si>
  <si>
    <t>Tableau 16:</t>
  </si>
  <si>
    <t xml:space="preserve">جدول  17 : </t>
  </si>
  <si>
    <t>Tableau 17 :</t>
  </si>
  <si>
    <t xml:space="preserve">جدول 16 : </t>
  </si>
  <si>
    <t>2 - FORETS</t>
  </si>
  <si>
    <t>المشمش</t>
  </si>
  <si>
    <t>الرباط-سلا</t>
  </si>
  <si>
    <t>3- PECHE MARITIME</t>
  </si>
  <si>
    <t>3- الصيد البحري</t>
  </si>
  <si>
    <t>Port</t>
  </si>
  <si>
    <t>سفن جيابة</t>
  </si>
  <si>
    <t>سفن السردين</t>
  </si>
  <si>
    <t>سفن صنورية</t>
  </si>
  <si>
    <t>زوارق بالمجداف</t>
  </si>
  <si>
    <t>الميناء</t>
  </si>
  <si>
    <t>Chalutiers</t>
  </si>
  <si>
    <t xml:space="preserve">  Sardiniers</t>
  </si>
  <si>
    <t xml:space="preserve"> Palangriers</t>
  </si>
  <si>
    <t>Canots</t>
  </si>
  <si>
    <t xml:space="preserve">  Autres</t>
  </si>
  <si>
    <t>المغاربة</t>
  </si>
  <si>
    <t>الأجانب</t>
  </si>
  <si>
    <t xml:space="preserve"> Marocains</t>
  </si>
  <si>
    <t xml:space="preserve"> Etrangers</t>
  </si>
  <si>
    <t>Port de Rabat</t>
  </si>
  <si>
    <t>ميناء الرباط</t>
  </si>
  <si>
    <t>Désignation</t>
  </si>
  <si>
    <t xml:space="preserve"> - Livrets Professionnels</t>
  </si>
  <si>
    <t>السجل المهني</t>
  </si>
  <si>
    <t xml:space="preserve">  * Provisoires</t>
  </si>
  <si>
    <t xml:space="preserve">    * مؤقت</t>
  </si>
  <si>
    <t xml:space="preserve">  * Définitifs</t>
  </si>
  <si>
    <t xml:space="preserve">    * نهائي</t>
  </si>
  <si>
    <t xml:space="preserve">  * Canotiers</t>
  </si>
  <si>
    <t xml:space="preserve">     * قوارب بالمجداف</t>
  </si>
  <si>
    <t xml:space="preserve"> - Immatriculation des Navires</t>
  </si>
  <si>
    <t>تسجيل السفن</t>
  </si>
  <si>
    <t xml:space="preserve">    * الزوارق</t>
  </si>
  <si>
    <t xml:space="preserve">  * Canots de pêche</t>
  </si>
  <si>
    <t xml:space="preserve"> - Dérogations de Commandement</t>
  </si>
  <si>
    <t>مخالفة القيادة</t>
  </si>
  <si>
    <t xml:space="preserve">  * Patrons</t>
  </si>
  <si>
    <t xml:space="preserve">    * الرئيس</t>
  </si>
  <si>
    <t xml:space="preserve">  * Mécaniciens</t>
  </si>
  <si>
    <t xml:space="preserve">   * ميكانيكي</t>
  </si>
  <si>
    <t xml:space="preserve">P o r t </t>
  </si>
  <si>
    <t>الرخويات</t>
  </si>
  <si>
    <t xml:space="preserve">القشريات </t>
  </si>
  <si>
    <t>السمك العمقي (الأبيض)</t>
  </si>
  <si>
    <t>أخر</t>
  </si>
  <si>
    <t>Céphalopodes</t>
  </si>
  <si>
    <t xml:space="preserve"> Crustacés</t>
  </si>
  <si>
    <t>P.Blanc</t>
  </si>
  <si>
    <t>autres</t>
  </si>
  <si>
    <t xml:space="preserve">    Total</t>
  </si>
  <si>
    <t xml:space="preserve">     الكمية (بالطن)</t>
  </si>
  <si>
    <t xml:space="preserve">    القيمة (بألف درهم)</t>
  </si>
  <si>
    <t>الفلاحة، الغابات و الصيد البحري</t>
  </si>
  <si>
    <t>AGRICULTUR, FORETS ET PECHE MARITIME</t>
  </si>
  <si>
    <t>Avoine</t>
  </si>
  <si>
    <t>Orge</t>
  </si>
  <si>
    <t>Triticale</t>
  </si>
  <si>
    <t>Vesce Avoine</t>
  </si>
  <si>
    <t>Mais fourrager</t>
  </si>
  <si>
    <t>Lupin</t>
  </si>
  <si>
    <t>Bersim</t>
  </si>
  <si>
    <t>Luzerne</t>
  </si>
  <si>
    <t>خرطال</t>
  </si>
  <si>
    <t>شعير</t>
  </si>
  <si>
    <t>تريتكال</t>
  </si>
  <si>
    <t>خليط علفي</t>
  </si>
  <si>
    <t>درة علفية</t>
  </si>
  <si>
    <t>سمقالة</t>
  </si>
  <si>
    <t>برسيم</t>
  </si>
  <si>
    <t>فصة</t>
  </si>
  <si>
    <t>شيلم</t>
  </si>
  <si>
    <t>Chêne-liège</t>
  </si>
  <si>
    <t>Thuya</t>
  </si>
  <si>
    <t>Chêne-vert</t>
  </si>
  <si>
    <t>Plantation Résineuse</t>
  </si>
  <si>
    <t>Plantation des Eucalyptus</t>
  </si>
  <si>
    <t>البلوط الأخضر</t>
  </si>
  <si>
    <t>البلوط الفليني</t>
  </si>
  <si>
    <t>الصنوبر</t>
  </si>
  <si>
    <t>النباتات الصمغية</t>
  </si>
  <si>
    <t>نباتات الأوكاليبتيس</t>
  </si>
  <si>
    <t xml:space="preserve">المساحة المحروقة </t>
  </si>
  <si>
    <t>Superficie incendiée</t>
  </si>
  <si>
    <t>Nombre d'incendies</t>
  </si>
  <si>
    <t>عدد الحرائق</t>
  </si>
  <si>
    <t>عدد الرخص</t>
  </si>
  <si>
    <t>Nombre de licences</t>
  </si>
  <si>
    <t>Tableau 17:</t>
  </si>
  <si>
    <t>Tableau 18:</t>
  </si>
  <si>
    <t xml:space="preserve">جدول  18 : </t>
  </si>
  <si>
    <t>Tableau 18 :</t>
  </si>
  <si>
    <t xml:space="preserve">   2- الغابات</t>
  </si>
  <si>
    <t>Kénitra</t>
  </si>
  <si>
    <t>Sidi Kacem</t>
  </si>
  <si>
    <t>Sidi Slimane</t>
  </si>
  <si>
    <t>القنيطرة</t>
  </si>
  <si>
    <t>سيدي قاسم</t>
  </si>
  <si>
    <t>سيدي سليمان</t>
  </si>
  <si>
    <t>Port de Mehdia</t>
  </si>
  <si>
    <t>ميناء المهدية</t>
  </si>
  <si>
    <t>Total Région</t>
  </si>
  <si>
    <t>مجموع الجهة</t>
  </si>
  <si>
    <t>-</t>
  </si>
  <si>
    <t xml:space="preserve">Autres </t>
  </si>
  <si>
    <t xml:space="preserve">  .Riz</t>
  </si>
  <si>
    <t>الأرز</t>
  </si>
  <si>
    <t>. Arachide</t>
  </si>
  <si>
    <t>الفول السوداني</t>
  </si>
  <si>
    <t>.Bettrave à sucre</t>
  </si>
  <si>
    <t>.Canne à sucre</t>
  </si>
  <si>
    <t>الشمندر السكري</t>
  </si>
  <si>
    <t>قصب السكر</t>
  </si>
  <si>
    <t xml:space="preserve">  .Melon</t>
  </si>
  <si>
    <t xml:space="preserve">  . Fraisiers </t>
  </si>
  <si>
    <t>التوت</t>
  </si>
  <si>
    <t>البطيخ</t>
  </si>
  <si>
    <t xml:space="preserve">  .Pastèque</t>
  </si>
  <si>
    <t>الشمام</t>
  </si>
  <si>
    <t>feverolles</t>
  </si>
  <si>
    <t>حبوب الحقل</t>
  </si>
  <si>
    <t>Autres fourrages</t>
  </si>
  <si>
    <t>Source : Direction Régionale de l'Agriculture</t>
  </si>
  <si>
    <t xml:space="preserve">الـمتواجدة  </t>
  </si>
  <si>
    <t>المؤقتة</t>
  </si>
  <si>
    <t>provisoires</t>
  </si>
  <si>
    <t>existantes</t>
  </si>
  <si>
    <t>Tableau 19:</t>
  </si>
  <si>
    <t>جدول  19 :</t>
  </si>
  <si>
    <t>Tableau 19 :</t>
  </si>
  <si>
    <t xml:space="preserve">  المصدر : المديرية الجهوية للفلاحة</t>
  </si>
  <si>
    <t>الرباط، سلا، الصخيرات-تمارة</t>
  </si>
  <si>
    <t>Rabat, Salé, Skhirate-Témara</t>
  </si>
  <si>
    <t>Total des terres</t>
  </si>
  <si>
    <t xml:space="preserve">مجموع الأراضي </t>
  </si>
  <si>
    <t>نوع الحرث (بالهكتار)</t>
  </si>
  <si>
    <t>Cultures fruitières</t>
  </si>
  <si>
    <t>مزروعات الفواكه</t>
  </si>
  <si>
    <t>Rabat-Salé</t>
  </si>
  <si>
    <t>الكمية المجمعة (باللتر)</t>
  </si>
  <si>
    <t>Quantités collectées (en Litre)</t>
  </si>
  <si>
    <t>المداخيل(بالدرهم)</t>
  </si>
  <si>
    <t>Recettes( en dh)</t>
  </si>
  <si>
    <t xml:space="preserve">المساحة (بالهكتار) </t>
  </si>
  <si>
    <t xml:space="preserve">Superficie  (en Ha) </t>
  </si>
  <si>
    <t>Port de Mly bousselham</t>
  </si>
  <si>
    <t>ميناء مولاي بوسلهام</t>
  </si>
  <si>
    <t>Port de My Bousselham</t>
  </si>
  <si>
    <t>المصدر : المديريات الاقليمية  للمياه و الغابات و محاربة التصحر</t>
  </si>
  <si>
    <t xml:space="preserve">Source :Directions Provinciales des Eaux et Forêts et de la lutte contre la désertification </t>
  </si>
  <si>
    <t>Source :Directions Provinciales des Eaux et Forêts et de la lutte contre la désertification</t>
  </si>
  <si>
    <t>*مجموع الأبقار لدى المنخرطين النشيطين و غير النشيطين بالتعاونيات</t>
  </si>
  <si>
    <t>المصدر : المندوبية الجهوية للصيد البحري</t>
  </si>
  <si>
    <t>Source : Délégation Régionale des Pêches Maritimes</t>
  </si>
  <si>
    <t>Source : Délégation Régionale des Pêches  Maritimes</t>
  </si>
  <si>
    <t xml:space="preserve">  Quantité (En Tonne)</t>
  </si>
  <si>
    <t xml:space="preserve">  Valeur (En 1000 Dhs)</t>
  </si>
  <si>
    <t>بور +سقي خاص</t>
  </si>
  <si>
    <t xml:space="preserve"> -Bours+ pompage privé</t>
  </si>
  <si>
    <t xml:space="preserve">     * قوارب الصيد</t>
  </si>
  <si>
    <t xml:space="preserve">  Valeur (En 1000 Dh)</t>
  </si>
  <si>
    <t xml:space="preserve">    القيمة (ب 1000 درهم)</t>
  </si>
  <si>
    <t>Port de Moulay bousselham</t>
  </si>
  <si>
    <t xml:space="preserve">  Effectif</t>
  </si>
  <si>
    <t xml:space="preserve">  Tonnage</t>
  </si>
  <si>
    <t xml:space="preserve">  العدد</t>
  </si>
  <si>
    <t xml:space="preserve">  الحمولة</t>
  </si>
  <si>
    <t xml:space="preserve"> - Licenses de pêche</t>
  </si>
  <si>
    <t>رخص الصيد</t>
  </si>
  <si>
    <t xml:space="preserve">  * Navires de pêche</t>
  </si>
  <si>
    <t>Poissons pélagiques</t>
  </si>
  <si>
    <t>أسماك أعالي البحار</t>
  </si>
  <si>
    <t>إستغلال الغابات حسب العمالة او الإقليم (بالكمية و القيمة), 2018</t>
  </si>
  <si>
    <t>EXPLOITATIONS FORESTIERES  EN QUANTITE ET VALEUR SELON LA  PREFECTURE OU LA PROVINCE  ,2018</t>
  </si>
  <si>
    <t>المساحات المشجرة   (بالهكتار), حسب العمالة أو الإقليم، 2018</t>
  </si>
  <si>
    <t>SUPERFICIES REBOISEES (en Ha)  PAR PREFECTURE OU PROVINCE, 2018</t>
  </si>
  <si>
    <t>Pêchers-Nectarine</t>
  </si>
  <si>
    <t>الخوخ- نيكتارين</t>
  </si>
  <si>
    <t xml:space="preserve">سـلا </t>
  </si>
  <si>
    <t>الصخيرات ــ تمارة</t>
  </si>
  <si>
    <t xml:space="preserve">  Kénitra </t>
  </si>
  <si>
    <t xml:space="preserve">  Khémisset </t>
  </si>
  <si>
    <t xml:space="preserve">  Salé</t>
  </si>
  <si>
    <t xml:space="preserve">  Sidi Kacem </t>
  </si>
  <si>
    <t xml:space="preserve">  Skhirate-Témara </t>
  </si>
  <si>
    <t>PREFECTURE/ PROVINCE</t>
  </si>
  <si>
    <t>Production en 1000 Q</t>
  </si>
  <si>
    <t xml:space="preserve">الإنتاج ب 1000 قنطار </t>
  </si>
  <si>
    <t xml:space="preserve">المساحة ب 1000 هكتار </t>
  </si>
  <si>
    <t>Superficie en 1000 Hectares</t>
  </si>
  <si>
    <t>الماعز</t>
  </si>
  <si>
    <t>الأغنام</t>
  </si>
  <si>
    <t>الأبقار</t>
  </si>
  <si>
    <t>Caprins</t>
  </si>
  <si>
    <t>Ovins</t>
  </si>
  <si>
    <t>Bovins</t>
  </si>
  <si>
    <t xml:space="preserve">  Sidi Slimane</t>
  </si>
  <si>
    <t>المحسنة</t>
  </si>
  <si>
    <t>المحلية</t>
  </si>
  <si>
    <t>Améliorées</t>
  </si>
  <si>
    <t>Locales</t>
  </si>
  <si>
    <t>الحمير</t>
  </si>
  <si>
    <t>البغال</t>
  </si>
  <si>
    <t>الخيول</t>
  </si>
  <si>
    <t>EFFECTIF DES ANIMAUX DE TRAIT (en 1000) PAR PREFECTURE OU PROVINCE, 2018</t>
  </si>
  <si>
    <t xml:space="preserve">  عدد حيوانات الجر ( ب 1000) حسب العمالة أو الإقليم،2018</t>
  </si>
  <si>
    <t>Anes</t>
  </si>
  <si>
    <t>Mulets</t>
  </si>
  <si>
    <t>Chevaux</t>
  </si>
  <si>
    <t>Tableau 10 :</t>
  </si>
  <si>
    <t>Tableau 11 :</t>
  </si>
  <si>
    <t>Tableau 13 :</t>
  </si>
  <si>
    <t>Tableau 14 :</t>
  </si>
  <si>
    <t xml:space="preserve">جدول  15 : </t>
  </si>
  <si>
    <t xml:space="preserve">جدول  16 : </t>
  </si>
  <si>
    <t>جدول  20 :</t>
  </si>
  <si>
    <t>Tableau 20:</t>
  </si>
  <si>
    <t>جدول  21 :</t>
  </si>
  <si>
    <t>Tableau 21:</t>
  </si>
  <si>
    <t>جدول  22 :</t>
  </si>
  <si>
    <t>Tableau 22:</t>
  </si>
  <si>
    <t>جدول  23 :</t>
  </si>
  <si>
    <t>Tableau 23:</t>
  </si>
  <si>
    <t>جدول  24 :</t>
  </si>
  <si>
    <t>Tableau 24:</t>
  </si>
  <si>
    <t>Tableau 20 :</t>
  </si>
  <si>
    <t>Tableau 21 :</t>
  </si>
  <si>
    <t>Tableau 22 :</t>
  </si>
  <si>
    <t xml:space="preserve">  عدد رؤوس الماشية ( ب 1000) حسب العمالة أو الإقليم</t>
  </si>
  <si>
    <t>EFFECTIF DU CHEPTEL (en 1000) PAR PREFECTURE OU PROVINCE</t>
  </si>
  <si>
    <t xml:space="preserve">جدول 21 : </t>
  </si>
  <si>
    <t xml:space="preserve">   جدول 23 : </t>
  </si>
  <si>
    <t xml:space="preserve">جدول 20 : </t>
  </si>
  <si>
    <t xml:space="preserve">جدول 19 : </t>
  </si>
  <si>
    <t xml:space="preserve">   جدول 24 : </t>
  </si>
  <si>
    <t xml:space="preserve">جدول 22 : </t>
  </si>
  <si>
    <t>Tableau 23 :</t>
  </si>
  <si>
    <t>Tableau 24 :</t>
  </si>
  <si>
    <t>2016-2017</t>
  </si>
  <si>
    <t>2017-2018</t>
  </si>
  <si>
    <t xml:space="preserve">Skhirate-Témara </t>
  </si>
  <si>
    <t xml:space="preserve">Khémisset </t>
  </si>
  <si>
    <t xml:space="preserve">Kénitra </t>
  </si>
  <si>
    <t xml:space="preserve">Sidi Kacem </t>
  </si>
  <si>
    <t>الإنتاج</t>
  </si>
  <si>
    <t>Port Mly Bousselham</t>
  </si>
  <si>
    <t>أسطول الصيد البحري المسجل حسب النوع بالجهة، 2019</t>
  </si>
  <si>
    <t>LA FLOTTE DE PECHE IMMATRICULEE DANS LA REGION,  2019</t>
  </si>
  <si>
    <t>عدد البحارة الصيادين حسب الجنسية بالجهة، 2019</t>
  </si>
  <si>
    <t>EFFECTIFS DES MARINS PECHEURS SELON LA NATIONALITE DANS LA REGION, 2019</t>
  </si>
  <si>
    <t>إحصائيات عامة حول الإبحار بالجهة, 2019</t>
  </si>
  <si>
    <t>STATISTIQUES GENERALES SUR LA NAVIGATION DANS LA REGION, 2019</t>
  </si>
  <si>
    <t>المساحات المحروقة  (بالهكتار), حسب العمالة أو الإقليم، 2019</t>
  </si>
  <si>
    <t>SUPERFICIES INCENDIEE (en Ha) PAR PREFECTURE OU PROVINCE, 2019</t>
  </si>
  <si>
    <t>SUPERFICIES DES ESSENCES FORESTIERES  NATURELLES  (en Ha), 2019</t>
  </si>
  <si>
    <t>Sidi Kacem + Sidi Slimane</t>
  </si>
  <si>
    <t>سيدي قاسم +سيدي سليمان</t>
  </si>
  <si>
    <t>النسبة %</t>
  </si>
  <si>
    <t xml:space="preserve">النسبة % </t>
  </si>
  <si>
    <t xml:space="preserve">المساحة الإجمالية </t>
  </si>
  <si>
    <t>Superficie Total</t>
  </si>
  <si>
    <t>Pourcentage Total</t>
  </si>
  <si>
    <t>منتوجات الصيد البحري حسب النوع  بالجهة (بالكمية و القيمة)، 2019</t>
  </si>
  <si>
    <t>PRODUITS DE LA PECHE PAR ESPECE DANS LA REGION ( en Quantité et Valeur), 2019</t>
  </si>
  <si>
    <t>المساحات الصالحة للزراعة  (بالهكتار) حسب النظام العقاري و العمالة أو الإقليم ، 2018-2019</t>
  </si>
  <si>
    <t xml:space="preserve"> LES  SUPERFICIES  AGRICOLES  UTILES (en Ha) SELON LE STATUT JURIDIQUE, ET PAR PREFECTURE OU PROVINCE, 2018-2019</t>
  </si>
  <si>
    <t>المساحات الصالحة للزراعة  (بالهكتار) حسب الاستعمالات و العمالة أو الإقليم، 2018-2019</t>
  </si>
  <si>
    <t>LES SUPERFICIES AGRICOLES UTILES (en Ha) SELON LES UTILISATIONS ET PAR PREFECTURE OU PROVINCE, 2018-2019</t>
  </si>
  <si>
    <t xml:space="preserve"> </t>
  </si>
  <si>
    <t xml:space="preserve"> -</t>
  </si>
  <si>
    <t>الإنتاج (بالطن) للمزروعات الفلاحية الرئيسية حسب العمالة أو الإقليم، 2018-2019</t>
  </si>
  <si>
    <t>PRODUCTIONS (en Tonnes ) DES PRINCIPALES CULTURES PAR PREFECTURE OU PROVINCE, 2018-2019</t>
  </si>
  <si>
    <t>مساحة مزروعات  البواكر و الكلأ (بالهكتار) حسب العمالة أو الإقليم، 2018-2019</t>
  </si>
  <si>
    <t>SUPERFICIE (en Ha ) DES CULTURES  MARAICHERES ET FOURRAGERES  PAR PREFECTURE OU PROVINCE, 2018-2019</t>
  </si>
  <si>
    <t>PRODUCTION (en Qx ) DES CULTURES  MARAICHERES ET FOURRAGERES  PAR PREFECTURE OU PROVINCE, 2018-2019</t>
  </si>
  <si>
    <t>إنتاج  البواكر و الكلأ (بالقنطار) حسب العمالة أو الإقليم، 2018-2019</t>
  </si>
  <si>
    <t>أشغال الأرض ووسائل الإنتاج حسب العمالة أو الإقليم، 2018-2019</t>
  </si>
  <si>
    <t>TRAVAUX DU SOL ET FACTEURS DE PRODUCTION PAR PREFECTURE OU PROVINCE, 2018-2019</t>
  </si>
  <si>
    <t>مساحة مزروعات الفواكه  (بالهكتار) حسب النوع و العمالة أو الإقليم، 2018-2019</t>
  </si>
  <si>
    <t>SUPERFICIE DES PLANTATIONS FRUITIERES (en Ha), PAR ESPECE ET PAR PREFECTURE OU PROVINCE, 2018-2019</t>
  </si>
  <si>
    <t>Bananier+Avocatier+Cognacier</t>
  </si>
  <si>
    <t>PRODUCTION  DES PLANTATIONS FRUITIERES (en Qx), PAR ESPECE ET PAR PREFECTURE OU PROVINCE, 2018-2019</t>
  </si>
  <si>
    <t>منتوجات مزروعات الفواكه  (بالقنطار) حسب النوع و العمالة أو الإقليم، 2018-2019</t>
  </si>
  <si>
    <t>إنتاج الحليب حسب العمالة أو الإقليم، 2018-2019</t>
  </si>
  <si>
    <t xml:space="preserve">  عدد رؤوس الماشية ( ب 1000) حسب العمالة أو الإقليم،2019</t>
  </si>
  <si>
    <t>EFFECTIF DU CHEPTEL (en 1000) PAR PREFECTURE OU PROVINCE, 2019</t>
  </si>
  <si>
    <t xml:space="preserve">  تطور مساحة وإنتاج المزروعات الزيتية حسب العمالة أو الإقليم، 2016-2019</t>
  </si>
  <si>
    <t>EVOLUTION DE LA SUPERFICIE ET DE LA PRODUCTION DES CULTURES OLEAGINEUSES  PAR PREFECTURE OU PROVINCE, 2016-2019</t>
  </si>
  <si>
    <t>2018-2019</t>
  </si>
  <si>
    <t xml:space="preserve">  تطور مساحة وإنتاج المزروعات السكرية حسب العمالة أو الإقليم، 2016-2019</t>
  </si>
  <si>
    <t>EVOLUTION DE LA SUPERFICIE ET DE LA PRODUCTION DES CULTURES SUCRIERES  PAR PREFECTURE OU PROVINCE, 2016-2019</t>
  </si>
  <si>
    <t>2019-2018</t>
  </si>
  <si>
    <t>2018-2017</t>
  </si>
  <si>
    <t>2017-2016</t>
  </si>
  <si>
    <t>الشمندر</t>
  </si>
  <si>
    <t>Bettrave à Sucre</t>
  </si>
  <si>
    <t>Canne à Sucre</t>
  </si>
  <si>
    <t xml:space="preserve">  عدد رؤوس الأبقار حسب السلالة ( ب 1000) و حسب العمالة أو الإقليم،2019</t>
  </si>
  <si>
    <t>EFFECTIF DES BOVINS PAR RACE  (en 1000) ET PAR PREFECTURE OU PROVINCE, 2019</t>
  </si>
  <si>
    <t>المساحة (بالهكتار) للمنتوجات الفلاحية الرئيسية حسب العمالة أو الإقليم، 2018-2019</t>
  </si>
  <si>
    <t>SUPERFICIE (en Ha ) DES PRINCIPALES CULTURES PAR PREFECTURE OU PROVINCE,  2018-2019</t>
  </si>
  <si>
    <t>Production (en Million de Litre)</t>
  </si>
  <si>
    <t>الإنتاج (بمليون لتر)</t>
  </si>
  <si>
    <t>المساحات المشجرة حسب  أنواع الأشجار  الطبيعية (بالهكتار)، 2019</t>
  </si>
  <si>
    <t>Pourcentage %</t>
  </si>
  <si>
    <t>توزيع المساحات الغابوية  (بالهكتار) حسب الإقليم ،  2019</t>
  </si>
  <si>
    <t xml:space="preserve"> REPARTITION DES  SUPERFICIES FORESTIERES (en Ha) PAR PROVINCE, 2019 </t>
  </si>
  <si>
    <t xml:space="preserve">  PROVINCE</t>
  </si>
  <si>
    <t>SIDI SLIMANE</t>
  </si>
  <si>
    <t>سيدي فاسم</t>
  </si>
  <si>
    <t>SIDI KACEM</t>
  </si>
  <si>
    <t>SUPERFICIE (en Ha ) DES PRINCIPALES CULTURES PAR PREFECTURE OU PROVINCE, 2018-2019</t>
  </si>
  <si>
    <t>PRODUCTION LAITIERE PAR PREFECTURE OU PROVINCE, 2018-2019</t>
  </si>
  <si>
    <t>EXPLOITATIONS FORESTIERES  EN QUANTITE ET VALEUR SELON LA  PREFECTURE OU LA PROVINCE  2018</t>
  </si>
  <si>
    <t>المصدر : النشرة الإحصائية السنوية للمغرب 2020</t>
  </si>
  <si>
    <t>Source :Annuaire Statistique du Maroc 2020</t>
  </si>
  <si>
    <t>منتوجات مزروعات الفواكه  ((بالقنطار)) حسب النوع و العمالة أو الإقليم، 2018-2019</t>
  </si>
  <si>
    <t>PRODUCTION  DES PLANTATIONS FRUITIERES (en Qx ), PAR ESPECE ET PAR PREFECTURE OU PROVINCE, 2018-2019</t>
  </si>
  <si>
    <t xml:space="preserve"> REPARTITION DES  SUPERFICIES FORESTIERES (en Ha)  PAR PREFECTURE OU PROVINCE , 2019 </t>
  </si>
  <si>
    <t>Rabat-Témara</t>
  </si>
  <si>
    <t xml:space="preserve">سلا </t>
  </si>
  <si>
    <t>الرباط-تمارة</t>
  </si>
  <si>
    <t xml:space="preserve">العمــــــــــالة </t>
  </si>
  <si>
    <t>KENITRA</t>
  </si>
  <si>
    <t xml:space="preserve">نسبة المساحة الإجمالية </t>
  </si>
  <si>
    <t>Cultures oléagèneuses</t>
  </si>
  <si>
    <t>المزروعات الزيتية</t>
  </si>
  <si>
    <t>توزيع المساحات الغابوية  (بالهكتار) حسب االإقليم ،  2019</t>
  </si>
  <si>
    <t>المساحات المشجرة   (بالهكتار), حسب العمالة أو الإقليم، -2019-2018</t>
  </si>
  <si>
    <t>SUPERFICIES REBOISEES (en Ha)  PAR PREFECTURE OU PROVINCE, 2018-2019</t>
  </si>
</sst>
</file>

<file path=xl/styles.xml><?xml version="1.0" encoding="utf-8"?>
<styleSheet xmlns="http://schemas.openxmlformats.org/spreadsheetml/2006/main">
  <numFmts count="10">
    <numFmt numFmtId="164" formatCode="0_)"/>
    <numFmt numFmtId="165" formatCode="0.0"/>
    <numFmt numFmtId="166" formatCode="###\ ###\ ###\ "/>
    <numFmt numFmtId="167" formatCode="\ ###\ ###\ ###\ "/>
    <numFmt numFmtId="168" formatCode="General_)"/>
    <numFmt numFmtId="169" formatCode="\ ###\ ###.0"/>
    <numFmt numFmtId="170" formatCode="#\ ###\ ###"/>
    <numFmt numFmtId="171" formatCode="_ &quot;د.م.&quot;\ * #,##0.00_ ;_ &quot;د.م.&quot;\ * \-#,##0.00_ ;_ &quot;د.م.&quot;\ * &quot;-&quot;??_ ;_ @_ "/>
    <numFmt numFmtId="172" formatCode="#,##0.0"/>
    <numFmt numFmtId="173" formatCode="#,##0.0\ _€"/>
  </numFmts>
  <fonts count="55">
    <font>
      <sz val="10"/>
      <name val="Courier"/>
      <charset val="178"/>
    </font>
    <font>
      <b/>
      <sz val="10"/>
      <name val="MS Sans Serif"/>
      <charset val="178"/>
    </font>
    <font>
      <sz val="12"/>
      <name val="Arial"/>
      <family val="2"/>
      <charset val="178"/>
    </font>
    <font>
      <b/>
      <sz val="12"/>
      <name val="Arial"/>
      <family val="2"/>
      <charset val="178"/>
    </font>
    <font>
      <sz val="10"/>
      <name val="Courier"/>
      <family val="3"/>
      <charset val="178"/>
    </font>
    <font>
      <u/>
      <sz val="7.5"/>
      <color indexed="12"/>
      <name val="Courier"/>
      <family val="3"/>
      <charset val="178"/>
    </font>
    <font>
      <sz val="12"/>
      <name val="CG Times"/>
      <family val="1"/>
      <charset val="178"/>
    </font>
    <font>
      <b/>
      <sz val="12"/>
      <name val="CG Times"/>
      <family val="1"/>
      <charset val="178"/>
    </font>
    <font>
      <b/>
      <sz val="10"/>
      <name val="Courier"/>
      <family val="3"/>
      <charset val="178"/>
    </font>
    <font>
      <sz val="10"/>
      <name val="CG Times"/>
      <family val="1"/>
      <charset val="178"/>
    </font>
    <font>
      <b/>
      <sz val="12"/>
      <name val="CG Times"/>
      <family val="1"/>
    </font>
    <font>
      <sz val="10"/>
      <name val="Courier"/>
      <family val="3"/>
      <charset val="178"/>
    </font>
    <font>
      <b/>
      <sz val="12"/>
      <name val="Arial"/>
      <family val="2"/>
    </font>
    <font>
      <b/>
      <sz val="18"/>
      <name val="CG Times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10"/>
      <name val="Times New Roman"/>
      <family val="1"/>
    </font>
    <font>
      <sz val="8"/>
      <name val="Courier"/>
      <family val="3"/>
      <charset val="178"/>
    </font>
    <font>
      <sz val="12"/>
      <name val="Times New Roman"/>
      <family val="1"/>
      <charset val="178"/>
    </font>
    <font>
      <b/>
      <sz val="12"/>
      <name val="Times New Roman"/>
      <family val="1"/>
      <charset val="178"/>
    </font>
    <font>
      <b/>
      <sz val="11"/>
      <color indexed="8"/>
      <name val="Times New Roman"/>
      <family val="1"/>
    </font>
    <font>
      <b/>
      <sz val="12"/>
      <color indexed="8"/>
      <name val="Times New Roman"/>
      <family val="1"/>
    </font>
    <font>
      <sz val="10"/>
      <name val="Courier"/>
      <family val="3"/>
    </font>
    <font>
      <sz val="11"/>
      <name val="Times New Roman"/>
      <family val="1"/>
    </font>
    <font>
      <b/>
      <sz val="10"/>
      <name val="MS Sans Serif"/>
      <family val="2"/>
      <charset val="178"/>
    </font>
    <font>
      <sz val="10"/>
      <name val="Arial"/>
      <family val="2"/>
    </font>
    <font>
      <sz val="11"/>
      <color indexed="8"/>
      <name val="Times New Roman"/>
      <family val="1"/>
    </font>
    <font>
      <sz val="10"/>
      <color rgb="FF000000"/>
      <name val="Arial"/>
      <family val="2"/>
    </font>
    <font>
      <sz val="12"/>
      <color theme="5" tint="-0.499984740745262"/>
      <name val="Times New Roman"/>
      <family val="1"/>
    </font>
    <font>
      <sz val="10"/>
      <color theme="5" tint="-0.499984740745262"/>
      <name val="Courier"/>
      <family val="3"/>
    </font>
    <font>
      <sz val="10"/>
      <color theme="5" tint="-0.49998474074526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20"/>
      <color theme="9" tint="-0.249977111117893"/>
      <name val="Times New Roman"/>
      <family val="1"/>
    </font>
    <font>
      <b/>
      <sz val="16"/>
      <color theme="9" tint="-0.249977111117893"/>
      <name val="Times New Roman"/>
      <family val="1"/>
    </font>
    <font>
      <b/>
      <i/>
      <sz val="14"/>
      <color theme="9" tint="-0.249977111117893"/>
      <name val="Times New Roman"/>
      <family val="1"/>
    </font>
    <font>
      <sz val="14"/>
      <color theme="9" tint="-0.249977111117893"/>
      <name val="Times New Roman"/>
      <family val="1"/>
    </font>
    <font>
      <b/>
      <sz val="14"/>
      <color theme="9" tint="-0.249977111117893"/>
      <name val="Times New Roman"/>
      <family val="1"/>
    </font>
    <font>
      <sz val="16"/>
      <color theme="9" tint="-0.249977111117893"/>
      <name val="Times New Roman"/>
      <family val="1"/>
    </font>
    <font>
      <b/>
      <i/>
      <sz val="16"/>
      <color theme="9" tint="-0.249977111117893"/>
      <name val="Times New Roman"/>
      <family val="1"/>
    </font>
    <font>
      <b/>
      <i/>
      <sz val="18"/>
      <color theme="9" tint="-0.249977111117893"/>
      <name val="Times New Roman"/>
      <family val="1"/>
    </font>
    <font>
      <b/>
      <u/>
      <sz val="12"/>
      <name val="Times New Roman"/>
      <family val="1"/>
    </font>
    <font>
      <b/>
      <u/>
      <sz val="14"/>
      <name val="Times New Roman"/>
      <family val="1"/>
    </font>
    <font>
      <sz val="12"/>
      <color rgb="FF002060"/>
      <name val="Times New Roman"/>
      <family val="1"/>
    </font>
    <font>
      <sz val="12"/>
      <color rgb="FF002060"/>
      <name val="CG Times"/>
      <family val="1"/>
      <charset val="178"/>
    </font>
    <font>
      <sz val="14"/>
      <name val="Courier"/>
      <family val="3"/>
    </font>
  </fonts>
  <fills count="11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9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50505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171" fontId="29" fillId="0" borderId="0" applyFont="0" applyFill="0" applyBorder="0" applyAlignment="0" applyProtection="0"/>
    <xf numFmtId="0" fontId="29" fillId="0" borderId="0"/>
    <xf numFmtId="0" fontId="26" fillId="0" borderId="0" applyNumberFormat="0" applyFill="0" applyBorder="0" applyAlignment="0" applyProtection="0"/>
    <xf numFmtId="165" fontId="26" fillId="0" borderId="0"/>
    <xf numFmtId="0" fontId="31" fillId="0" borderId="0"/>
    <xf numFmtId="168" fontId="26" fillId="0" borderId="0"/>
    <xf numFmtId="168" fontId="4" fillId="0" borderId="0"/>
    <xf numFmtId="0" fontId="28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564">
    <xf numFmtId="0" fontId="0" fillId="0" borderId="0" xfId="0"/>
    <xf numFmtId="0" fontId="0" fillId="2" borderId="0" xfId="0" applyFill="1"/>
    <xf numFmtId="0" fontId="11" fillId="2" borderId="0" xfId="0" applyFont="1" applyFill="1"/>
    <xf numFmtId="0" fontId="11" fillId="2" borderId="0" xfId="0" applyFont="1" applyFill="1" applyAlignment="1"/>
    <xf numFmtId="0" fontId="14" fillId="3" borderId="0" xfId="0" applyFont="1" applyFill="1" applyAlignment="1">
      <alignment vertical="center"/>
    </xf>
    <xf numFmtId="1" fontId="14" fillId="3" borderId="0" xfId="0" applyNumberFormat="1" applyFont="1" applyFill="1" applyAlignment="1">
      <alignment vertical="center"/>
    </xf>
    <xf numFmtId="0" fontId="14" fillId="3" borderId="0" xfId="0" applyFont="1" applyFill="1" applyAlignment="1">
      <alignment horizontal="right" vertical="center"/>
    </xf>
    <xf numFmtId="1" fontId="14" fillId="3" borderId="0" xfId="0" applyNumberFormat="1" applyFont="1" applyFill="1" applyAlignment="1">
      <alignment horizontal="right" vertical="center"/>
    </xf>
    <xf numFmtId="0" fontId="14" fillId="3" borderId="0" xfId="0" quotePrefix="1" applyFont="1" applyFill="1" applyAlignment="1">
      <alignment horizontal="left" vertical="center"/>
    </xf>
    <xf numFmtId="3" fontId="14" fillId="3" borderId="0" xfId="0" applyNumberFormat="1" applyFont="1" applyFill="1" applyAlignment="1">
      <alignment vertical="center"/>
    </xf>
    <xf numFmtId="0" fontId="0" fillId="3" borderId="0" xfId="0" applyFill="1"/>
    <xf numFmtId="0" fontId="14" fillId="4" borderId="0" xfId="0" applyFont="1" applyFill="1" applyAlignment="1">
      <alignment vertical="center"/>
    </xf>
    <xf numFmtId="0" fontId="14" fillId="4" borderId="2" xfId="0" applyFont="1" applyFill="1" applyBorder="1" applyAlignment="1">
      <alignment vertical="center"/>
    </xf>
    <xf numFmtId="0" fontId="14" fillId="4" borderId="0" xfId="0" quotePrefix="1" applyFont="1" applyFill="1" applyAlignment="1" applyProtection="1">
      <alignment horizontal="left" vertical="center"/>
    </xf>
    <xf numFmtId="0" fontId="14" fillId="4" borderId="0" xfId="0" applyFont="1" applyFill="1" applyBorder="1" applyAlignment="1">
      <alignment vertical="center"/>
    </xf>
    <xf numFmtId="0" fontId="3" fillId="4" borderId="0" xfId="0" applyFont="1" applyFill="1"/>
    <xf numFmtId="0" fontId="0" fillId="4" borderId="0" xfId="0" applyFill="1"/>
    <xf numFmtId="0" fontId="2" fillId="4" borderId="0" xfId="0" applyFont="1" applyFill="1"/>
    <xf numFmtId="0" fontId="0" fillId="4" borderId="0" xfId="0" applyFill="1" applyBorder="1"/>
    <xf numFmtId="0" fontId="15" fillId="4" borderId="0" xfId="0" applyFont="1" applyFill="1" applyBorder="1" applyAlignment="1">
      <alignment vertical="center"/>
    </xf>
    <xf numFmtId="0" fontId="15" fillId="4" borderId="0" xfId="0" applyFont="1" applyFill="1" applyBorder="1" applyAlignment="1" applyProtection="1">
      <alignment vertical="center" wrapText="1"/>
    </xf>
    <xf numFmtId="0" fontId="0" fillId="4" borderId="0" xfId="0" applyFill="1" applyAlignment="1">
      <alignment wrapText="1"/>
    </xf>
    <xf numFmtId="0" fontId="6" fillId="4" borderId="0" xfId="0" applyFont="1" applyFill="1"/>
    <xf numFmtId="0" fontId="15" fillId="4" borderId="0" xfId="0" applyFont="1" applyFill="1" applyBorder="1" applyAlignment="1" applyProtection="1">
      <alignment horizontal="center" vertical="center"/>
    </xf>
    <xf numFmtId="0" fontId="4" fillId="4" borderId="0" xfId="0" applyFont="1" applyFill="1"/>
    <xf numFmtId="3" fontId="14" fillId="4" borderId="0" xfId="0" applyNumberFormat="1" applyFont="1" applyFill="1" applyBorder="1" applyAlignment="1">
      <alignment horizontal="center" vertical="center"/>
    </xf>
    <xf numFmtId="3" fontId="15" fillId="4" borderId="0" xfId="0" applyNumberFormat="1" applyFont="1" applyFill="1" applyBorder="1" applyAlignment="1">
      <alignment horizontal="center" vertical="center"/>
    </xf>
    <xf numFmtId="0" fontId="3" fillId="4" borderId="0" xfId="0" applyFont="1" applyFill="1" applyAlignment="1" applyProtection="1">
      <alignment horizontal="left"/>
    </xf>
    <xf numFmtId="0" fontId="2" fillId="4" borderId="0" xfId="0" applyFont="1" applyFill="1" applyAlignment="1" applyProtection="1">
      <alignment horizontal="left"/>
    </xf>
    <xf numFmtId="0" fontId="12" fillId="4" borderId="0" xfId="0" applyFont="1" applyFill="1" applyAlignment="1" applyProtection="1">
      <alignment horizontal="left"/>
    </xf>
    <xf numFmtId="0" fontId="3" fillId="4" borderId="0" xfId="0" applyFont="1" applyFill="1" applyAlignment="1" applyProtection="1">
      <alignment horizontal="left" wrapText="1"/>
    </xf>
    <xf numFmtId="1" fontId="7" fillId="4" borderId="0" xfId="10" applyNumberFormat="1" applyFont="1" applyFill="1" applyAlignment="1">
      <alignment horizontal="right"/>
    </xf>
    <xf numFmtId="0" fontId="8" fillId="4" borderId="0" xfId="0" applyFont="1" applyFill="1"/>
    <xf numFmtId="164" fontId="7" fillId="4" borderId="0" xfId="0" applyNumberFormat="1" applyFont="1" applyFill="1" applyAlignment="1" applyProtection="1">
      <alignment horizontal="right"/>
    </xf>
    <xf numFmtId="164" fontId="2" fillId="4" borderId="0" xfId="0" applyNumberFormat="1" applyFont="1" applyFill="1" applyAlignment="1" applyProtection="1">
      <alignment horizontal="right"/>
    </xf>
    <xf numFmtId="0" fontId="0" fillId="4" borderId="0" xfId="0" applyFill="1" applyAlignment="1">
      <alignment horizontal="center" vertical="top" shrinkToFit="1"/>
    </xf>
    <xf numFmtId="164" fontId="10" fillId="4" borderId="0" xfId="0" applyNumberFormat="1" applyFont="1" applyFill="1" applyAlignment="1" applyProtection="1">
      <alignment horizontal="right"/>
    </xf>
    <xf numFmtId="1" fontId="15" fillId="4" borderId="0" xfId="10" applyNumberFormat="1" applyFont="1" applyFill="1" applyAlignment="1">
      <alignment horizontal="right" vertical="center"/>
    </xf>
    <xf numFmtId="0" fontId="7" fillId="4" borderId="0" xfId="0" applyFont="1" applyFill="1" applyAlignment="1" applyProtection="1">
      <alignment horizontal="left" wrapText="1"/>
    </xf>
    <xf numFmtId="0" fontId="15" fillId="4" borderId="0" xfId="0" applyFont="1" applyFill="1" applyAlignment="1">
      <alignment horizontal="right" vertical="center"/>
    </xf>
    <xf numFmtId="0" fontId="2" fillId="4" borderId="0" xfId="0" quotePrefix="1" applyFont="1" applyFill="1" applyAlignment="1"/>
    <xf numFmtId="0" fontId="15" fillId="4" borderId="0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 applyProtection="1">
      <alignment horizontal="left" vertical="center" wrapText="1"/>
    </xf>
    <xf numFmtId="0" fontId="15" fillId="4" borderId="2" xfId="0" applyFont="1" applyFill="1" applyBorder="1" applyAlignment="1" applyProtection="1">
      <alignment horizontal="center" vertical="center"/>
    </xf>
    <xf numFmtId="3" fontId="15" fillId="4" borderId="0" xfId="0" applyNumberFormat="1" applyFont="1" applyFill="1" applyAlignment="1">
      <alignment horizontal="center" vertical="center"/>
    </xf>
    <xf numFmtId="3" fontId="14" fillId="4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 applyProtection="1">
      <alignment horizontal="left"/>
    </xf>
    <xf numFmtId="168" fontId="3" fillId="4" borderId="0" xfId="0" applyNumberFormat="1" applyFont="1" applyFill="1" applyBorder="1"/>
    <xf numFmtId="168" fontId="3" fillId="4" borderId="0" xfId="0" quotePrefix="1" applyNumberFormat="1" applyFont="1" applyFill="1" applyBorder="1" applyAlignment="1">
      <alignment horizontal="right"/>
    </xf>
    <xf numFmtId="168" fontId="2" fillId="4" borderId="0" xfId="0" applyNumberFormat="1" applyFont="1" applyFill="1" applyAlignment="1" applyProtection="1">
      <alignment horizontal="left" wrapText="1"/>
    </xf>
    <xf numFmtId="169" fontId="2" fillId="4" borderId="0" xfId="0" applyNumberFormat="1" applyFont="1" applyFill="1" applyAlignment="1">
      <alignment horizontal="right"/>
    </xf>
    <xf numFmtId="0" fontId="14" fillId="4" borderId="0" xfId="0" applyFont="1" applyFill="1" applyAlignment="1">
      <alignment horizontal="center" vertical="center" wrapText="1"/>
    </xf>
    <xf numFmtId="0" fontId="14" fillId="4" borderId="0" xfId="0" applyFont="1" applyFill="1" applyAlignment="1">
      <alignment vertical="center" wrapText="1"/>
    </xf>
    <xf numFmtId="0" fontId="15" fillId="4" borderId="2" xfId="0" applyFont="1" applyFill="1" applyBorder="1" applyAlignment="1">
      <alignment horizontal="right" vertical="center" wrapText="1"/>
    </xf>
    <xf numFmtId="1" fontId="15" fillId="4" borderId="2" xfId="0" applyNumberFormat="1" applyFont="1" applyFill="1" applyBorder="1" applyAlignment="1">
      <alignment horizontal="right" vertical="center" wrapText="1"/>
    </xf>
    <xf numFmtId="0" fontId="15" fillId="4" borderId="0" xfId="0" applyFont="1" applyFill="1" applyAlignment="1">
      <alignment vertical="center"/>
    </xf>
    <xf numFmtId="172" fontId="14" fillId="4" borderId="0" xfId="0" applyNumberFormat="1" applyFont="1" applyFill="1" applyAlignment="1">
      <alignment horizontal="center" vertical="center"/>
    </xf>
    <xf numFmtId="0" fontId="3" fillId="4" borderId="0" xfId="0" quotePrefix="1" applyFont="1" applyFill="1"/>
    <xf numFmtId="0" fontId="3" fillId="4" borderId="0" xfId="0" quotePrefix="1" applyFont="1" applyFill="1" applyAlignment="1">
      <alignment wrapText="1"/>
    </xf>
    <xf numFmtId="168" fontId="3" fillId="4" borderId="0" xfId="8" quotePrefix="1" applyFont="1" applyFill="1" applyAlignment="1" applyProtection="1">
      <alignment horizontal="left"/>
    </xf>
    <xf numFmtId="0" fontId="2" fillId="4" borderId="0" xfId="0" applyFont="1" applyFill="1" applyBorder="1"/>
    <xf numFmtId="0" fontId="6" fillId="4" borderId="0" xfId="0" applyFont="1" applyFill="1" applyBorder="1" applyAlignment="1" applyProtection="1">
      <alignment horizontal="right"/>
    </xf>
    <xf numFmtId="1" fontId="6" fillId="4" borderId="0" xfId="0" applyNumberFormat="1" applyFont="1" applyFill="1"/>
    <xf numFmtId="172" fontId="14" fillId="4" borderId="2" xfId="0" applyNumberFormat="1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vertical="center"/>
    </xf>
    <xf numFmtId="0" fontId="9" fillId="4" borderId="0" xfId="0" applyFont="1" applyFill="1"/>
    <xf numFmtId="0" fontId="17" fillId="3" borderId="0" xfId="0" applyFont="1" applyFill="1" applyAlignment="1">
      <alignment vertical="center"/>
    </xf>
    <xf numFmtId="0" fontId="17" fillId="3" borderId="0" xfId="0" applyFont="1" applyFill="1" applyAlignment="1">
      <alignment horizontal="right" vertical="center"/>
    </xf>
    <xf numFmtId="0" fontId="14" fillId="5" borderId="0" xfId="0" applyFont="1" applyFill="1" applyAlignment="1">
      <alignment vertical="center"/>
    </xf>
    <xf numFmtId="0" fontId="15" fillId="5" borderId="2" xfId="0" applyFont="1" applyFill="1" applyBorder="1" applyAlignment="1" applyProtection="1">
      <alignment vertical="center" wrapText="1"/>
    </xf>
    <xf numFmtId="0" fontId="14" fillId="5" borderId="0" xfId="0" applyFont="1" applyFill="1" applyBorder="1" applyAlignment="1" applyProtection="1">
      <alignment vertical="center"/>
    </xf>
    <xf numFmtId="0" fontId="14" fillId="5" borderId="2" xfId="0" applyFont="1" applyFill="1" applyBorder="1" applyAlignment="1">
      <alignment vertical="center"/>
    </xf>
    <xf numFmtId="0" fontId="11" fillId="5" borderId="0" xfId="0" applyFont="1" applyFill="1"/>
    <xf numFmtId="0" fontId="0" fillId="5" borderId="0" xfId="0" applyFill="1"/>
    <xf numFmtId="0" fontId="14" fillId="5" borderId="0" xfId="0" quotePrefix="1" applyFont="1" applyFill="1" applyBorder="1" applyAlignment="1" applyProtection="1">
      <alignment vertical="center"/>
    </xf>
    <xf numFmtId="0" fontId="14" fillId="5" borderId="0" xfId="0" quotePrefix="1" applyFont="1" applyFill="1" applyBorder="1" applyAlignment="1" applyProtection="1">
      <alignment vertical="center" readingOrder="2"/>
    </xf>
    <xf numFmtId="0" fontId="32" fillId="5" borderId="0" xfId="0" applyFont="1" applyFill="1" applyAlignment="1">
      <alignment vertical="center"/>
    </xf>
    <xf numFmtId="0" fontId="32" fillId="5" borderId="0" xfId="0" applyFont="1" applyFill="1" applyBorder="1" applyAlignment="1">
      <alignment horizontal="right" vertical="center"/>
    </xf>
    <xf numFmtId="1" fontId="32" fillId="5" borderId="0" xfId="0" applyNumberFormat="1" applyFont="1" applyFill="1" applyBorder="1" applyAlignment="1">
      <alignment horizontal="right" vertical="center"/>
    </xf>
    <xf numFmtId="0" fontId="32" fillId="5" borderId="0" xfId="0" applyFont="1" applyFill="1" applyBorder="1" applyAlignment="1" applyProtection="1">
      <alignment horizontal="right" vertical="center"/>
    </xf>
    <xf numFmtId="0" fontId="32" fillId="3" borderId="0" xfId="0" applyFont="1" applyFill="1" applyAlignment="1">
      <alignment vertical="center"/>
    </xf>
    <xf numFmtId="0" fontId="32" fillId="5" borderId="0" xfId="0" applyFont="1" applyFill="1" applyBorder="1" applyAlignment="1">
      <alignment vertical="center"/>
    </xf>
    <xf numFmtId="0" fontId="33" fillId="3" borderId="0" xfId="0" applyFont="1" applyFill="1"/>
    <xf numFmtId="0" fontId="33" fillId="0" borderId="0" xfId="0" applyFont="1"/>
    <xf numFmtId="0" fontId="32" fillId="5" borderId="0" xfId="0" applyFont="1" applyFill="1" applyBorder="1" applyAlignment="1" applyProtection="1">
      <alignment horizontal="left" vertical="center"/>
    </xf>
    <xf numFmtId="0" fontId="34" fillId="3" borderId="0" xfId="0" applyFont="1" applyFill="1" applyAlignment="1">
      <alignment vertical="center"/>
    </xf>
    <xf numFmtId="0" fontId="17" fillId="5" borderId="0" xfId="0" applyFont="1" applyFill="1" applyAlignment="1">
      <alignment vertical="center"/>
    </xf>
    <xf numFmtId="0" fontId="15" fillId="5" borderId="2" xfId="0" quotePrefix="1" applyFont="1" applyFill="1" applyBorder="1" applyAlignment="1" applyProtection="1">
      <alignment horizontal="center" vertical="center"/>
    </xf>
    <xf numFmtId="170" fontId="14" fillId="4" borderId="0" xfId="7" applyNumberFormat="1" applyFont="1" applyFill="1" applyAlignment="1" applyProtection="1">
      <alignment horizontal="right" vertical="center"/>
    </xf>
    <xf numFmtId="0" fontId="14" fillId="5" borderId="0" xfId="0" applyFont="1" applyFill="1" applyAlignment="1" applyProtection="1">
      <alignment horizontal="left" vertical="center"/>
    </xf>
    <xf numFmtId="0" fontId="17" fillId="5" borderId="1" xfId="0" applyFont="1" applyFill="1" applyBorder="1"/>
    <xf numFmtId="0" fontId="17" fillId="5" borderId="2" xfId="0" applyFont="1" applyFill="1" applyBorder="1"/>
    <xf numFmtId="168" fontId="20" fillId="0" borderId="0" xfId="4" applyNumberFormat="1" applyFont="1" applyFill="1" applyBorder="1" applyAlignment="1" applyProtection="1">
      <alignment horizontal="left" vertical="center"/>
    </xf>
    <xf numFmtId="168" fontId="17" fillId="0" borderId="0" xfId="4" applyNumberFormat="1" applyFont="1" applyFill="1" applyBorder="1" applyAlignment="1" applyProtection="1">
      <alignment horizontal="left" vertical="center"/>
    </xf>
    <xf numFmtId="168" fontId="17" fillId="0" borderId="0" xfId="4" applyNumberFormat="1" applyFont="1" applyFill="1" applyBorder="1" applyAlignment="1">
      <alignment vertical="center"/>
    </xf>
    <xf numFmtId="0" fontId="20" fillId="0" borderId="0" xfId="9" quotePrefix="1" applyFont="1" applyFill="1" applyAlignment="1">
      <alignment horizontal="left" vertical="center"/>
    </xf>
    <xf numFmtId="170" fontId="17" fillId="0" borderId="0" xfId="9" quotePrefix="1" applyNumberFormat="1" applyFont="1" applyFill="1" applyBorder="1" applyAlignment="1" applyProtection="1">
      <alignment horizontal="left" vertical="center"/>
    </xf>
    <xf numFmtId="170" fontId="17" fillId="0" borderId="0" xfId="9" quotePrefix="1" applyNumberFormat="1" applyFont="1" applyFill="1" applyAlignment="1" applyProtection="1">
      <alignment horizontal="left" vertical="center"/>
    </xf>
    <xf numFmtId="170" fontId="22" fillId="5" borderId="0" xfId="0" applyNumberFormat="1" applyFont="1" applyFill="1" applyBorder="1" applyAlignment="1" applyProtection="1">
      <alignment horizontal="center" vertical="center"/>
    </xf>
    <xf numFmtId="3" fontId="15" fillId="5" borderId="3" xfId="0" applyNumberFormat="1" applyFont="1" applyFill="1" applyBorder="1" applyAlignment="1" applyProtection="1">
      <alignment horizontal="center" vertical="center"/>
    </xf>
    <xf numFmtId="170" fontId="24" fillId="5" borderId="3" xfId="0" applyNumberFormat="1" applyFont="1" applyFill="1" applyBorder="1" applyAlignment="1" applyProtection="1">
      <alignment horizontal="center" vertical="center"/>
    </xf>
    <xf numFmtId="168" fontId="17" fillId="0" borderId="0" xfId="4" quotePrefix="1" applyNumberFormat="1" applyFont="1" applyFill="1" applyAlignment="1" applyProtection="1">
      <alignment horizontal="left" vertical="center"/>
    </xf>
    <xf numFmtId="168" fontId="17" fillId="0" borderId="0" xfId="4" applyNumberFormat="1" applyFont="1" applyFill="1" applyAlignment="1" applyProtection="1">
      <alignment horizontal="left" vertical="center"/>
    </xf>
    <xf numFmtId="168" fontId="27" fillId="0" borderId="0" xfId="4" applyNumberFormat="1" applyFont="1" applyFill="1" applyAlignment="1">
      <alignment horizontal="right" vertical="center"/>
    </xf>
    <xf numFmtId="170" fontId="20" fillId="0" borderId="0" xfId="2" applyNumberFormat="1" applyFont="1" applyFill="1" applyAlignment="1" applyProtection="1">
      <alignment horizontal="left" vertical="center"/>
    </xf>
    <xf numFmtId="0" fontId="17" fillId="0" borderId="0" xfId="4" applyFont="1" applyFill="1" applyAlignment="1" applyProtection="1">
      <alignment horizontal="left" vertical="center"/>
    </xf>
    <xf numFmtId="0" fontId="15" fillId="5" borderId="0" xfId="0" applyFont="1" applyFill="1" applyBorder="1" applyAlignment="1">
      <alignment vertical="center"/>
    </xf>
    <xf numFmtId="0" fontId="14" fillId="5" borderId="0" xfId="0" applyFont="1" applyFill="1" applyAlignment="1">
      <alignment horizontal="right" vertical="center"/>
    </xf>
    <xf numFmtId="0" fontId="22" fillId="5" borderId="0" xfId="0" applyFont="1" applyFill="1" applyBorder="1" applyAlignment="1">
      <alignment horizontal="center" vertical="center"/>
    </xf>
    <xf numFmtId="3" fontId="15" fillId="5" borderId="0" xfId="0" applyNumberFormat="1" applyFont="1" applyFill="1" applyBorder="1" applyAlignment="1">
      <alignment vertical="center"/>
    </xf>
    <xf numFmtId="0" fontId="20" fillId="5" borderId="0" xfId="0" applyFont="1" applyFill="1" applyAlignment="1">
      <alignment vertical="center"/>
    </xf>
    <xf numFmtId="0" fontId="17" fillId="5" borderId="2" xfId="0" applyFont="1" applyFill="1" applyBorder="1" applyAlignment="1">
      <alignment vertical="center"/>
    </xf>
    <xf numFmtId="0" fontId="15" fillId="4" borderId="0" xfId="0" applyFont="1" applyFill="1" applyBorder="1" applyAlignment="1" applyProtection="1">
      <alignment vertical="top" wrapText="1"/>
    </xf>
    <xf numFmtId="4" fontId="17" fillId="3" borderId="0" xfId="0" applyNumberFormat="1" applyFont="1" applyFill="1" applyAlignment="1">
      <alignment horizontal="left" vertical="center"/>
    </xf>
    <xf numFmtId="0" fontId="14" fillId="6" borderId="0" xfId="0" applyFont="1" applyFill="1" applyAlignment="1">
      <alignment vertical="center"/>
    </xf>
    <xf numFmtId="1" fontId="14" fillId="5" borderId="0" xfId="0" applyNumberFormat="1" applyFont="1" applyFill="1" applyAlignment="1">
      <alignment vertical="center"/>
    </xf>
    <xf numFmtId="0" fontId="14" fillId="7" borderId="0" xfId="0" applyFont="1" applyFill="1" applyAlignment="1">
      <alignment vertical="center"/>
    </xf>
    <xf numFmtId="0" fontId="6" fillId="0" borderId="0" xfId="0" applyFont="1"/>
    <xf numFmtId="3" fontId="16" fillId="5" borderId="0" xfId="0" applyNumberFormat="1" applyFont="1" applyFill="1" applyBorder="1" applyAlignment="1">
      <alignment horizontal="center" vertical="center"/>
    </xf>
    <xf numFmtId="0" fontId="15" fillId="5" borderId="0" xfId="0" applyFont="1" applyFill="1" applyAlignment="1" applyProtection="1">
      <alignment vertical="center"/>
    </xf>
    <xf numFmtId="3" fontId="27" fillId="5" borderId="0" xfId="0" applyNumberFormat="1" applyFont="1" applyFill="1" applyBorder="1" applyAlignment="1">
      <alignment horizontal="center" vertical="center"/>
    </xf>
    <xf numFmtId="0" fontId="14" fillId="5" borderId="0" xfId="0" applyFont="1" applyFill="1" applyBorder="1" applyAlignment="1">
      <alignment vertical="center"/>
    </xf>
    <xf numFmtId="0" fontId="15" fillId="5" borderId="3" xfId="0" applyFont="1" applyFill="1" applyBorder="1" applyAlignment="1" applyProtection="1">
      <alignment horizontal="right" vertical="center"/>
    </xf>
    <xf numFmtId="0" fontId="18" fillId="8" borderId="0" xfId="0" applyFont="1" applyFill="1" applyAlignment="1">
      <alignment vertical="center"/>
    </xf>
    <xf numFmtId="0" fontId="15" fillId="5" borderId="0" xfId="0" applyFont="1" applyFill="1" applyAlignment="1" applyProtection="1">
      <alignment horizontal="left" vertical="center"/>
    </xf>
    <xf numFmtId="0" fontId="14" fillId="5" borderId="0" xfId="0" applyFont="1" applyFill="1" applyAlignment="1" applyProtection="1">
      <alignment horizontal="right" vertical="center"/>
    </xf>
    <xf numFmtId="0" fontId="15" fillId="5" borderId="0" xfId="0" applyFont="1" applyFill="1" applyAlignment="1">
      <alignment vertical="center"/>
    </xf>
    <xf numFmtId="3" fontId="15" fillId="5" borderId="1" xfId="0" applyNumberFormat="1" applyFont="1" applyFill="1" applyBorder="1" applyAlignment="1">
      <alignment horizontal="center" vertical="center"/>
    </xf>
    <xf numFmtId="3" fontId="15" fillId="5" borderId="0" xfId="0" applyNumberFormat="1" applyFont="1" applyFill="1" applyAlignment="1" applyProtection="1">
      <alignment horizontal="center" vertical="center"/>
    </xf>
    <xf numFmtId="3" fontId="14" fillId="5" borderId="0" xfId="0" applyNumberFormat="1" applyFont="1" applyFill="1" applyAlignment="1">
      <alignment vertical="center"/>
    </xf>
    <xf numFmtId="2" fontId="22" fillId="5" borderId="0" xfId="0" applyNumberFormat="1" applyFont="1" applyFill="1" applyBorder="1" applyAlignment="1" applyProtection="1">
      <alignment horizontal="center" vertical="center"/>
    </xf>
    <xf numFmtId="1" fontId="22" fillId="5" borderId="0" xfId="0" applyNumberFormat="1" applyFont="1" applyFill="1" applyBorder="1" applyAlignment="1" applyProtection="1">
      <alignment horizontal="center" vertical="center"/>
    </xf>
    <xf numFmtId="1" fontId="22" fillId="5" borderId="0" xfId="0" applyNumberFormat="1" applyFont="1" applyFill="1" applyBorder="1" applyAlignment="1">
      <alignment horizontal="center" vertical="center"/>
    </xf>
    <xf numFmtId="2" fontId="22" fillId="5" borderId="2" xfId="0" applyNumberFormat="1" applyFont="1" applyFill="1" applyBorder="1" applyAlignment="1" applyProtection="1">
      <alignment horizontal="center" vertical="center"/>
    </xf>
    <xf numFmtId="0" fontId="22" fillId="5" borderId="2" xfId="0" applyFont="1" applyFill="1" applyBorder="1" applyAlignment="1">
      <alignment horizontal="center" vertical="center"/>
    </xf>
    <xf numFmtId="170" fontId="22" fillId="5" borderId="2" xfId="0" applyNumberFormat="1" applyFont="1" applyFill="1" applyBorder="1" applyAlignment="1" applyProtection="1">
      <alignment horizontal="center" vertical="center"/>
    </xf>
    <xf numFmtId="2" fontId="14" fillId="5" borderId="0" xfId="0" applyNumberFormat="1" applyFont="1" applyFill="1" applyBorder="1" applyAlignment="1" applyProtection="1">
      <alignment horizontal="center" vertical="center"/>
    </xf>
    <xf numFmtId="165" fontId="22" fillId="5" borderId="0" xfId="0" applyNumberFormat="1" applyFont="1" applyFill="1" applyBorder="1" applyAlignment="1" applyProtection="1">
      <alignment horizontal="center" vertical="center"/>
    </xf>
    <xf numFmtId="4" fontId="15" fillId="5" borderId="0" xfId="0" applyNumberFormat="1" applyFont="1" applyFill="1" applyBorder="1" applyAlignment="1" applyProtection="1">
      <alignment horizontal="center" vertical="center"/>
    </xf>
    <xf numFmtId="173" fontId="35" fillId="5" borderId="0" xfId="6" applyNumberFormat="1" applyFont="1" applyFill="1" applyBorder="1" applyAlignment="1">
      <alignment horizontal="center" vertical="center" wrapText="1"/>
    </xf>
    <xf numFmtId="173" fontId="35" fillId="5" borderId="2" xfId="6" applyNumberFormat="1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vertical="center"/>
    </xf>
    <xf numFmtId="0" fontId="14" fillId="5" borderId="2" xfId="0" applyFont="1" applyFill="1" applyBorder="1" applyAlignment="1" applyProtection="1">
      <alignment horizontal="right" vertical="center"/>
    </xf>
    <xf numFmtId="0" fontId="15" fillId="5" borderId="3" xfId="0" applyFont="1" applyFill="1" applyBorder="1" applyAlignment="1">
      <alignment horizontal="right" vertical="center"/>
    </xf>
    <xf numFmtId="173" fontId="36" fillId="9" borderId="0" xfId="6" applyNumberFormat="1" applyFont="1" applyFill="1" applyAlignment="1">
      <alignment horizontal="center" vertical="center"/>
    </xf>
    <xf numFmtId="173" fontId="36" fillId="5" borderId="0" xfId="6" applyNumberFormat="1" applyFont="1" applyFill="1" applyAlignment="1">
      <alignment horizontal="center" vertical="center"/>
    </xf>
    <xf numFmtId="167" fontId="15" fillId="5" borderId="3" xfId="0" applyNumberFormat="1" applyFont="1" applyFill="1" applyBorder="1" applyAlignment="1">
      <alignment vertical="center"/>
    </xf>
    <xf numFmtId="172" fontId="15" fillId="5" borderId="3" xfId="0" applyNumberFormat="1" applyFont="1" applyFill="1" applyBorder="1" applyAlignment="1">
      <alignment horizontal="center" vertical="center"/>
    </xf>
    <xf numFmtId="165" fontId="37" fillId="5" borderId="0" xfId="6" applyNumberFormat="1" applyFont="1" applyFill="1" applyAlignment="1">
      <alignment horizontal="right" vertical="center"/>
    </xf>
    <xf numFmtId="165" fontId="38" fillId="5" borderId="0" xfId="6" applyNumberFormat="1" applyFont="1" applyFill="1" applyAlignment="1">
      <alignment horizontal="right" vertical="center"/>
    </xf>
    <xf numFmtId="165" fontId="39" fillId="5" borderId="0" xfId="6" applyNumberFormat="1" applyFont="1" applyFill="1" applyAlignment="1">
      <alignment horizontal="right" vertical="center"/>
    </xf>
    <xf numFmtId="165" fontId="37" fillId="5" borderId="0" xfId="6" applyNumberFormat="1" applyFont="1" applyFill="1" applyAlignment="1">
      <alignment vertical="center"/>
    </xf>
    <xf numFmtId="165" fontId="40" fillId="5" borderId="0" xfId="6" applyNumberFormat="1" applyFont="1" applyFill="1" applyAlignment="1">
      <alignment horizontal="center" vertical="center"/>
    </xf>
    <xf numFmtId="0" fontId="14" fillId="5" borderId="3" xfId="0" applyFont="1" applyFill="1" applyBorder="1" applyAlignment="1">
      <alignment vertical="center"/>
    </xf>
    <xf numFmtId="0" fontId="27" fillId="5" borderId="2" xfId="0" applyFont="1" applyFill="1" applyBorder="1" applyAlignment="1">
      <alignment horizontal="center" vertical="center"/>
    </xf>
    <xf numFmtId="165" fontId="27" fillId="5" borderId="0" xfId="0" applyNumberFormat="1" applyFont="1" applyFill="1" applyAlignment="1">
      <alignment horizontal="center" vertical="center"/>
    </xf>
    <xf numFmtId="168" fontId="27" fillId="5" borderId="3" xfId="0" applyNumberFormat="1" applyFont="1" applyFill="1" applyBorder="1" applyAlignment="1">
      <alignment horizontal="center" vertical="center"/>
    </xf>
    <xf numFmtId="172" fontId="16" fillId="5" borderId="3" xfId="0" applyNumberFormat="1" applyFont="1" applyFill="1" applyBorder="1" applyAlignment="1">
      <alignment horizontal="center" vertical="center"/>
    </xf>
    <xf numFmtId="168" fontId="15" fillId="5" borderId="1" xfId="0" applyNumberFormat="1" applyFont="1" applyFill="1" applyBorder="1" applyAlignment="1">
      <alignment horizontal="center" vertical="center"/>
    </xf>
    <xf numFmtId="165" fontId="15" fillId="5" borderId="1" xfId="0" applyNumberFormat="1" applyFont="1" applyFill="1" applyBorder="1" applyAlignment="1">
      <alignment horizontal="center" vertical="center"/>
    </xf>
    <xf numFmtId="168" fontId="15" fillId="5" borderId="2" xfId="0" applyNumberFormat="1" applyFont="1" applyFill="1" applyBorder="1" applyAlignment="1">
      <alignment horizontal="center" vertical="center"/>
    </xf>
    <xf numFmtId="165" fontId="15" fillId="5" borderId="2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168" fontId="37" fillId="5" borderId="0" xfId="0" applyNumberFormat="1" applyFont="1" applyFill="1" applyAlignment="1">
      <alignment horizontal="right" vertical="center"/>
    </xf>
    <xf numFmtId="165" fontId="40" fillId="5" borderId="0" xfId="0" applyNumberFormat="1" applyFont="1" applyFill="1" applyAlignment="1">
      <alignment horizontal="center" vertical="center"/>
    </xf>
    <xf numFmtId="165" fontId="41" fillId="5" borderId="0" xfId="0" applyNumberFormat="1" applyFont="1" applyFill="1" applyAlignment="1">
      <alignment horizontal="center" vertical="center"/>
    </xf>
    <xf numFmtId="168" fontId="14" fillId="5" borderId="0" xfId="10" applyNumberFormat="1" applyFont="1" applyFill="1" applyAlignment="1">
      <alignment horizontal="right" vertical="center"/>
    </xf>
    <xf numFmtId="168" fontId="14" fillId="5" borderId="0" xfId="4" applyNumberFormat="1" applyFont="1" applyFill="1" applyAlignment="1">
      <alignment horizontal="right" vertical="center"/>
    </xf>
    <xf numFmtId="0" fontId="14" fillId="5" borderId="0" xfId="0" quotePrefix="1" applyFont="1" applyFill="1" applyAlignment="1">
      <alignment horizontal="left" vertical="center"/>
    </xf>
    <xf numFmtId="3" fontId="16" fillId="5" borderId="3" xfId="0" applyNumberFormat="1" applyFont="1" applyFill="1" applyBorder="1" applyAlignment="1">
      <alignment horizontal="center" vertical="center"/>
    </xf>
    <xf numFmtId="168" fontId="36" fillId="5" borderId="0" xfId="6" applyNumberFormat="1" applyFont="1" applyFill="1" applyAlignment="1">
      <alignment vertical="center"/>
    </xf>
    <xf numFmtId="165" fontId="36" fillId="5" borderId="0" xfId="6" applyNumberFormat="1" applyFont="1" applyFill="1" applyAlignment="1">
      <alignment horizontal="right" vertical="center"/>
    </xf>
    <xf numFmtId="0" fontId="14" fillId="5" borderId="0" xfId="9" applyFont="1" applyFill="1" applyAlignment="1">
      <alignment vertical="center"/>
    </xf>
    <xf numFmtId="170" fontId="14" fillId="5" borderId="0" xfId="9" applyNumberFormat="1" applyFont="1" applyFill="1" applyAlignment="1" applyProtection="1">
      <alignment horizontal="left" vertical="center"/>
    </xf>
    <xf numFmtId="170" fontId="14" fillId="5" borderId="0" xfId="0" applyNumberFormat="1" applyFont="1" applyFill="1" applyAlignment="1">
      <alignment horizontal="left" vertical="center"/>
    </xf>
    <xf numFmtId="0" fontId="14" fillId="5" borderId="0" xfId="9" applyFont="1" applyFill="1" applyAlignment="1">
      <alignment horizontal="right" vertical="center"/>
    </xf>
    <xf numFmtId="164" fontId="14" fillId="5" borderId="0" xfId="5" applyNumberFormat="1" applyFont="1" applyFill="1" applyBorder="1" applyAlignment="1" applyProtection="1">
      <alignment vertical="center"/>
    </xf>
    <xf numFmtId="1" fontId="14" fillId="5" borderId="0" xfId="0" applyNumberFormat="1" applyFont="1" applyFill="1" applyAlignment="1">
      <alignment horizontal="right" vertical="center"/>
    </xf>
    <xf numFmtId="0" fontId="15" fillId="5" borderId="0" xfId="0" applyFont="1" applyFill="1" applyAlignment="1" applyProtection="1">
      <alignment horizontal="left" vertical="center" wrapText="1"/>
    </xf>
    <xf numFmtId="0" fontId="15" fillId="5" borderId="0" xfId="0" applyFont="1" applyFill="1" applyAlignment="1" applyProtection="1">
      <alignment horizontal="right" vertical="center"/>
    </xf>
    <xf numFmtId="0" fontId="15" fillId="5" borderId="0" xfId="0" quotePrefix="1" applyFont="1" applyFill="1" applyAlignment="1">
      <alignment horizontal="left" vertical="center"/>
    </xf>
    <xf numFmtId="0" fontId="15" fillId="5" borderId="0" xfId="0" applyFont="1" applyFill="1" applyAlignment="1">
      <alignment horizontal="right" vertical="center"/>
    </xf>
    <xf numFmtId="0" fontId="17" fillId="3" borderId="0" xfId="0" applyFont="1" applyFill="1"/>
    <xf numFmtId="0" fontId="17" fillId="0" borderId="0" xfId="0" applyFont="1"/>
    <xf numFmtId="0" fontId="17" fillId="5" borderId="0" xfId="0" applyFont="1" applyFill="1"/>
    <xf numFmtId="3" fontId="14" fillId="5" borderId="0" xfId="0" applyNumberFormat="1" applyFont="1" applyFill="1" applyAlignment="1">
      <alignment horizontal="center" vertical="center"/>
    </xf>
    <xf numFmtId="3" fontId="14" fillId="5" borderId="0" xfId="0" applyNumberFormat="1" applyFont="1" applyFill="1" applyBorder="1" applyAlignment="1">
      <alignment horizontal="center" vertical="center"/>
    </xf>
    <xf numFmtId="3" fontId="15" fillId="5" borderId="2" xfId="0" applyNumberFormat="1" applyFont="1" applyFill="1" applyBorder="1" applyAlignment="1">
      <alignment horizontal="center" vertical="center"/>
    </xf>
    <xf numFmtId="3" fontId="15" fillId="5" borderId="0" xfId="0" applyNumberFormat="1" applyFont="1" applyFill="1" applyBorder="1" applyAlignment="1">
      <alignment horizontal="center" vertical="center"/>
    </xf>
    <xf numFmtId="0" fontId="3" fillId="4" borderId="0" xfId="0" applyFont="1" applyFill="1" applyAlignment="1" applyProtection="1"/>
    <xf numFmtId="0" fontId="15" fillId="8" borderId="0" xfId="0" applyFont="1" applyFill="1" applyAlignment="1">
      <alignment vertical="center" wrapText="1"/>
    </xf>
    <xf numFmtId="0" fontId="15" fillId="5" borderId="0" xfId="0" applyFont="1" applyFill="1" applyAlignment="1">
      <alignment vertical="center" wrapText="1"/>
    </xf>
    <xf numFmtId="0" fontId="42" fillId="4" borderId="0" xfId="0" applyFont="1" applyFill="1" applyAlignment="1" applyProtection="1">
      <alignment horizontal="center" vertical="center"/>
    </xf>
    <xf numFmtId="0" fontId="13" fillId="4" borderId="0" xfId="0" quotePrefix="1" applyFont="1" applyFill="1" applyAlignment="1">
      <alignment horizontal="left" vertical="center"/>
    </xf>
    <xf numFmtId="0" fontId="11" fillId="5" borderId="0" xfId="0" applyFont="1" applyFill="1" applyAlignment="1"/>
    <xf numFmtId="0" fontId="43" fillId="4" borderId="0" xfId="0" applyFont="1" applyFill="1" applyAlignment="1">
      <alignment vertical="center"/>
    </xf>
    <xf numFmtId="0" fontId="44" fillId="4" borderId="0" xfId="0" applyFont="1" applyFill="1" applyAlignment="1" applyProtection="1">
      <alignment horizontal="left" vertical="center"/>
    </xf>
    <xf numFmtId="0" fontId="45" fillId="4" borderId="0" xfId="0" applyFont="1" applyFill="1" applyAlignment="1">
      <alignment horizontal="left" vertical="center"/>
    </xf>
    <xf numFmtId="0" fontId="45" fillId="4" borderId="0" xfId="1" applyFont="1" applyFill="1" applyAlignment="1" applyProtection="1">
      <alignment horizontal="left" vertical="center"/>
    </xf>
    <xf numFmtId="0" fontId="46" fillId="4" borderId="0" xfId="0" applyFont="1" applyFill="1" applyAlignment="1">
      <alignment horizontal="left" vertical="center"/>
    </xf>
    <xf numFmtId="0" fontId="45" fillId="5" borderId="0" xfId="0" applyFont="1" applyFill="1" applyAlignment="1">
      <alignment horizontal="left" vertical="center"/>
    </xf>
    <xf numFmtId="0" fontId="45" fillId="5" borderId="0" xfId="1" applyFont="1" applyFill="1" applyAlignment="1" applyProtection="1">
      <alignment horizontal="left" vertical="center"/>
    </xf>
    <xf numFmtId="0" fontId="45" fillId="2" borderId="0" xfId="0" applyFont="1" applyFill="1" applyAlignment="1">
      <alignment horizontal="left" vertical="center"/>
    </xf>
    <xf numFmtId="0" fontId="47" fillId="4" borderId="0" xfId="0" applyFont="1" applyFill="1" applyAlignment="1">
      <alignment vertical="center"/>
    </xf>
    <xf numFmtId="0" fontId="47" fillId="4" borderId="0" xfId="1" applyFont="1" applyFill="1" applyAlignment="1" applyProtection="1">
      <alignment vertical="center"/>
    </xf>
    <xf numFmtId="0" fontId="43" fillId="4" borderId="0" xfId="0" quotePrefix="1" applyFont="1" applyFill="1" applyAlignment="1" applyProtection="1">
      <alignment horizontal="left" vertical="center"/>
    </xf>
    <xf numFmtId="0" fontId="47" fillId="4" borderId="0" xfId="1" quotePrefix="1" applyFont="1" applyFill="1" applyAlignment="1" applyProtection="1">
      <alignment horizontal="left" vertical="center"/>
    </xf>
    <xf numFmtId="0" fontId="43" fillId="4" borderId="0" xfId="0" quotePrefix="1" applyFont="1" applyFill="1" applyAlignment="1">
      <alignment horizontal="left" vertical="center"/>
    </xf>
    <xf numFmtId="168" fontId="47" fillId="4" borderId="0" xfId="1" quotePrefix="1" applyNumberFormat="1" applyFont="1" applyFill="1" applyAlignment="1" applyProtection="1">
      <alignment horizontal="left" vertical="center"/>
    </xf>
    <xf numFmtId="0" fontId="43" fillId="5" borderId="0" xfId="0" applyFont="1" applyFill="1" applyAlignment="1">
      <alignment vertical="center"/>
    </xf>
    <xf numFmtId="0" fontId="47" fillId="5" borderId="0" xfId="1" quotePrefix="1" applyFont="1" applyFill="1" applyAlignment="1" applyProtection="1">
      <alignment horizontal="left" vertical="center"/>
    </xf>
    <xf numFmtId="0" fontId="43" fillId="2" borderId="0" xfId="0" applyFont="1" applyFill="1" applyAlignment="1">
      <alignment vertical="center"/>
    </xf>
    <xf numFmtId="168" fontId="35" fillId="5" borderId="2" xfId="0" applyNumberFormat="1" applyFont="1" applyFill="1" applyBorder="1" applyAlignment="1">
      <alignment horizontal="center" vertical="center"/>
    </xf>
    <xf numFmtId="165" fontId="40" fillId="5" borderId="0" xfId="0" applyNumberFormat="1" applyFont="1" applyFill="1" applyBorder="1" applyAlignment="1">
      <alignment horizontal="center" vertical="center"/>
    </xf>
    <xf numFmtId="165" fontId="15" fillId="5" borderId="3" xfId="0" applyNumberFormat="1" applyFont="1" applyFill="1" applyBorder="1" applyAlignment="1">
      <alignment horizontal="center" vertical="center"/>
    </xf>
    <xf numFmtId="0" fontId="15" fillId="5" borderId="3" xfId="0" applyFont="1" applyFill="1" applyBorder="1" applyAlignment="1">
      <alignment horizontal="center" vertical="center"/>
    </xf>
    <xf numFmtId="168" fontId="18" fillId="5" borderId="2" xfId="4" applyNumberFormat="1" applyFont="1" applyFill="1" applyBorder="1" applyAlignment="1" applyProtection="1">
      <alignment horizontal="center" vertical="center"/>
    </xf>
    <xf numFmtId="3" fontId="27" fillId="5" borderId="0" xfId="0" applyNumberFormat="1" applyFont="1" applyFill="1" applyAlignment="1">
      <alignment horizontal="center" vertical="center"/>
    </xf>
    <xf numFmtId="0" fontId="19" fillId="5" borderId="0" xfId="0" applyFont="1" applyFill="1" applyBorder="1" applyAlignment="1">
      <alignment vertical="center"/>
    </xf>
    <xf numFmtId="0" fontId="14" fillId="5" borderId="0" xfId="0" applyFont="1" applyFill="1" applyBorder="1" applyAlignment="1" applyProtection="1">
      <alignment vertical="center" wrapText="1"/>
    </xf>
    <xf numFmtId="0" fontId="14" fillId="5" borderId="0" xfId="0" applyFont="1" applyFill="1" applyBorder="1" applyAlignment="1">
      <alignment vertical="center" wrapText="1"/>
    </xf>
    <xf numFmtId="0" fontId="4" fillId="5" borderId="0" xfId="0" applyFont="1" applyFill="1"/>
    <xf numFmtId="0" fontId="4" fillId="5" borderId="0" xfId="0" applyFont="1" applyFill="1" applyBorder="1"/>
    <xf numFmtId="0" fontId="19" fillId="5" borderId="0" xfId="0" applyFont="1" applyFill="1" applyBorder="1" applyAlignment="1" applyProtection="1">
      <alignment vertical="center"/>
    </xf>
    <xf numFmtId="0" fontId="19" fillId="5" borderId="0" xfId="0" applyFont="1" applyFill="1" applyBorder="1" applyAlignment="1" applyProtection="1">
      <alignment vertical="center" wrapText="1"/>
    </xf>
    <xf numFmtId="0" fontId="19" fillId="5" borderId="0" xfId="0" applyFont="1" applyFill="1" applyAlignment="1">
      <alignment vertical="center"/>
    </xf>
    <xf numFmtId="0" fontId="19" fillId="5" borderId="0" xfId="0" applyFont="1" applyFill="1" applyBorder="1" applyAlignment="1">
      <alignment vertical="center" readingOrder="2"/>
    </xf>
    <xf numFmtId="0" fontId="14" fillId="5" borderId="0" xfId="0" applyFont="1" applyFill="1" applyAlignment="1" applyProtection="1">
      <alignment horizontal="left" vertical="center" wrapText="1"/>
    </xf>
    <xf numFmtId="0" fontId="26" fillId="5" borderId="0" xfId="0" applyFont="1" applyFill="1"/>
    <xf numFmtId="0" fontId="48" fillId="5" borderId="0" xfId="0" quotePrefix="1" applyFont="1" applyFill="1" applyAlignment="1" applyProtection="1">
      <alignment horizontal="left" vertical="center"/>
    </xf>
    <xf numFmtId="0" fontId="49" fillId="5" borderId="0" xfId="0" applyFont="1" applyFill="1" applyAlignment="1" applyProtection="1">
      <alignment horizontal="right" vertical="center" readingOrder="2"/>
    </xf>
    <xf numFmtId="170" fontId="14" fillId="5" borderId="0" xfId="9" applyNumberFormat="1" applyFont="1" applyFill="1" applyAlignment="1" applyProtection="1">
      <alignment vertical="center"/>
    </xf>
    <xf numFmtId="165" fontId="14" fillId="5" borderId="0" xfId="0" applyNumberFormat="1" applyFont="1" applyFill="1" applyBorder="1" applyAlignment="1">
      <alignment horizontal="center" vertical="center"/>
    </xf>
    <xf numFmtId="0" fontId="27" fillId="5" borderId="0" xfId="0" applyFont="1" applyFill="1" applyBorder="1" applyAlignment="1">
      <alignment horizontal="center" vertical="center"/>
    </xf>
    <xf numFmtId="168" fontId="15" fillId="5" borderId="0" xfId="0" applyNumberFormat="1" applyFont="1" applyFill="1" applyBorder="1" applyAlignment="1">
      <alignment horizontal="center" vertical="center"/>
    </xf>
    <xf numFmtId="165" fontId="15" fillId="5" borderId="0" xfId="0" applyNumberFormat="1" applyFont="1" applyFill="1" applyBorder="1" applyAlignment="1">
      <alignment horizontal="center" vertical="center"/>
    </xf>
    <xf numFmtId="1" fontId="14" fillId="5" borderId="2" xfId="0" applyNumberFormat="1" applyFont="1" applyFill="1" applyBorder="1" applyAlignment="1">
      <alignment vertical="center"/>
    </xf>
    <xf numFmtId="1" fontId="14" fillId="5" borderId="3" xfId="0" applyNumberFormat="1" applyFont="1" applyFill="1" applyBorder="1" applyAlignment="1">
      <alignment vertical="center"/>
    </xf>
    <xf numFmtId="168" fontId="35" fillId="5" borderId="0" xfId="0" applyNumberFormat="1" applyFont="1" applyFill="1" applyBorder="1" applyAlignment="1">
      <alignment horizontal="center" vertical="center"/>
    </xf>
    <xf numFmtId="168" fontId="18" fillId="5" borderId="0" xfId="4" applyNumberFormat="1" applyFont="1" applyFill="1" applyBorder="1" applyAlignment="1" applyProtection="1">
      <alignment horizontal="center" vertical="center"/>
    </xf>
    <xf numFmtId="168" fontId="18" fillId="5" borderId="0" xfId="4" applyNumberFormat="1" applyFont="1" applyFill="1" applyBorder="1" applyAlignment="1">
      <alignment horizontal="center" vertical="center"/>
    </xf>
    <xf numFmtId="0" fontId="14" fillId="5" borderId="3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vertical="center"/>
    </xf>
    <xf numFmtId="0" fontId="14" fillId="5" borderId="0" xfId="0" applyFont="1" applyFill="1" applyBorder="1" applyAlignment="1">
      <alignment horizontal="left" vertical="center"/>
    </xf>
    <xf numFmtId="0" fontId="15" fillId="5" borderId="1" xfId="0" applyFont="1" applyFill="1" applyBorder="1" applyAlignment="1">
      <alignment vertical="center"/>
    </xf>
    <xf numFmtId="0" fontId="15" fillId="5" borderId="1" xfId="0" applyFont="1" applyFill="1" applyBorder="1" applyAlignment="1" applyProtection="1">
      <alignment vertical="center"/>
    </xf>
    <xf numFmtId="0" fontId="16" fillId="5" borderId="2" xfId="0" applyFont="1" applyFill="1" applyBorder="1" applyAlignment="1">
      <alignment horizontal="center" vertical="center"/>
    </xf>
    <xf numFmtId="4" fontId="27" fillId="5" borderId="0" xfId="0" applyNumberFormat="1" applyFont="1" applyFill="1" applyAlignment="1">
      <alignment horizontal="center" vertical="center"/>
    </xf>
    <xf numFmtId="4" fontId="16" fillId="5" borderId="0" xfId="0" applyNumberFormat="1" applyFont="1" applyFill="1" applyBorder="1" applyAlignment="1">
      <alignment horizontal="center" vertical="center"/>
    </xf>
    <xf numFmtId="0" fontId="51" fillId="5" borderId="0" xfId="0" applyFont="1" applyFill="1" applyBorder="1" applyAlignment="1">
      <alignment horizontal="right" vertical="center"/>
    </xf>
    <xf numFmtId="4" fontId="36" fillId="9" borderId="0" xfId="6" applyNumberFormat="1" applyFont="1" applyFill="1" applyAlignment="1">
      <alignment horizontal="center" vertical="center"/>
    </xf>
    <xf numFmtId="0" fontId="50" fillId="5" borderId="0" xfId="0" applyFont="1" applyFill="1" applyBorder="1" applyAlignment="1">
      <alignment horizontal="left" vertical="center" wrapText="1"/>
    </xf>
    <xf numFmtId="0" fontId="53" fillId="0" borderId="0" xfId="0" applyFont="1" applyAlignment="1">
      <alignment horizontal="left" vertical="center"/>
    </xf>
    <xf numFmtId="3" fontId="15" fillId="5" borderId="0" xfId="0" applyNumberFormat="1" applyFont="1" applyFill="1" applyBorder="1" applyAlignment="1">
      <alignment horizontal="center" vertical="center"/>
    </xf>
    <xf numFmtId="167" fontId="15" fillId="5" borderId="0" xfId="0" applyNumberFormat="1" applyFont="1" applyFill="1" applyBorder="1" applyAlignment="1">
      <alignment horizontal="center" vertical="center"/>
    </xf>
    <xf numFmtId="0" fontId="14" fillId="5" borderId="0" xfId="0" applyFont="1" applyFill="1" applyBorder="1" applyAlignment="1" applyProtection="1">
      <alignment horizontal="left" vertical="center" wrapText="1"/>
    </xf>
    <xf numFmtId="167" fontId="14" fillId="5" borderId="0" xfId="0" applyNumberFormat="1" applyFont="1" applyFill="1" applyAlignment="1">
      <alignment horizontal="center" vertical="center"/>
    </xf>
    <xf numFmtId="167" fontId="14" fillId="5" borderId="0" xfId="0" applyNumberFormat="1" applyFont="1" applyFill="1" applyBorder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3" fontId="14" fillId="5" borderId="0" xfId="0" applyNumberFormat="1" applyFont="1" applyFill="1" applyAlignment="1">
      <alignment horizontal="center" vertical="center"/>
    </xf>
    <xf numFmtId="3" fontId="15" fillId="5" borderId="0" xfId="0" applyNumberFormat="1" applyFont="1" applyFill="1" applyAlignment="1">
      <alignment horizontal="center" vertical="center"/>
    </xf>
    <xf numFmtId="0" fontId="14" fillId="5" borderId="0" xfId="0" applyFont="1" applyFill="1" applyBorder="1" applyAlignment="1">
      <alignment horizontal="center" vertical="center"/>
    </xf>
    <xf numFmtId="0" fontId="14" fillId="5" borderId="2" xfId="0" applyFont="1" applyFill="1" applyBorder="1" applyAlignment="1">
      <alignment horizontal="center" vertical="center"/>
    </xf>
    <xf numFmtId="3" fontId="15" fillId="5" borderId="2" xfId="0" applyNumberFormat="1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167" fontId="15" fillId="5" borderId="3" xfId="0" applyNumberFormat="1" applyFont="1" applyFill="1" applyBorder="1" applyAlignment="1">
      <alignment horizontal="center" vertical="center"/>
    </xf>
    <xf numFmtId="0" fontId="14" fillId="5" borderId="1" xfId="0" applyFont="1" applyFill="1" applyBorder="1" applyAlignment="1" applyProtection="1">
      <alignment horizontal="right" vertical="center"/>
    </xf>
    <xf numFmtId="3" fontId="14" fillId="5" borderId="0" xfId="0" applyNumberFormat="1" applyFont="1" applyFill="1" applyBorder="1" applyAlignment="1">
      <alignment horizontal="center" vertical="center"/>
    </xf>
    <xf numFmtId="167" fontId="15" fillId="5" borderId="0" xfId="0" applyNumberFormat="1" applyFont="1" applyFill="1" applyAlignment="1">
      <alignment horizontal="center" vertical="center"/>
    </xf>
    <xf numFmtId="167" fontId="15" fillId="5" borderId="0" xfId="0" applyNumberFormat="1" applyFont="1" applyFill="1" applyBorder="1" applyAlignment="1">
      <alignment horizontal="center" vertical="center"/>
    </xf>
    <xf numFmtId="3" fontId="15" fillId="5" borderId="0" xfId="0" applyNumberFormat="1" applyFont="1" applyFill="1" applyBorder="1" applyAlignment="1">
      <alignment horizontal="center" vertical="center"/>
    </xf>
    <xf numFmtId="0" fontId="14" fillId="5" borderId="0" xfId="0" applyFont="1" applyFill="1" applyBorder="1" applyAlignment="1" applyProtection="1">
      <alignment horizontal="right" vertical="center"/>
    </xf>
    <xf numFmtId="0" fontId="15" fillId="5" borderId="2" xfId="0" applyFont="1" applyFill="1" applyBorder="1" applyAlignment="1" applyProtection="1">
      <alignment horizontal="right" vertical="center"/>
    </xf>
    <xf numFmtId="3" fontId="14" fillId="5" borderId="0" xfId="0" applyNumberFormat="1" applyFont="1" applyFill="1" applyBorder="1" applyAlignment="1" applyProtection="1">
      <alignment horizontal="center" vertical="center"/>
    </xf>
    <xf numFmtId="3" fontId="15" fillId="5" borderId="0" xfId="0" applyNumberFormat="1" applyFont="1" applyFill="1" applyBorder="1" applyAlignment="1" applyProtection="1">
      <alignment horizontal="center" vertical="center"/>
    </xf>
    <xf numFmtId="0" fontId="14" fillId="5" borderId="0" xfId="0" applyFont="1" applyFill="1" applyBorder="1" applyAlignment="1" applyProtection="1">
      <alignment horizontal="right" vertical="center" readingOrder="2"/>
    </xf>
    <xf numFmtId="167" fontId="14" fillId="5" borderId="2" xfId="0" applyNumberFormat="1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right" vertical="center"/>
    </xf>
    <xf numFmtId="0" fontId="15" fillId="5" borderId="2" xfId="0" applyFont="1" applyFill="1" applyBorder="1" applyAlignment="1" applyProtection="1">
      <alignment horizontal="center" vertical="center" wrapText="1"/>
    </xf>
    <xf numFmtId="0" fontId="15" fillId="5" borderId="0" xfId="0" applyFont="1" applyFill="1" applyBorder="1" applyAlignment="1">
      <alignment horizontal="center" vertical="center" wrapText="1"/>
    </xf>
    <xf numFmtId="4" fontId="14" fillId="5" borderId="0" xfId="0" applyNumberFormat="1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 wrapText="1"/>
    </xf>
    <xf numFmtId="3" fontId="14" fillId="5" borderId="2" xfId="0" applyNumberFormat="1" applyFont="1" applyFill="1" applyBorder="1" applyAlignment="1">
      <alignment horizontal="center" vertical="center"/>
    </xf>
    <xf numFmtId="4" fontId="15" fillId="5" borderId="0" xfId="0" applyNumberFormat="1" applyFont="1" applyFill="1" applyBorder="1" applyAlignment="1">
      <alignment horizontal="center" vertical="center"/>
    </xf>
    <xf numFmtId="0" fontId="15" fillId="5" borderId="0" xfId="0" quotePrefix="1" applyFont="1" applyFill="1" applyAlignment="1">
      <alignment horizontal="left" vertical="center" wrapText="1"/>
    </xf>
    <xf numFmtId="0" fontId="15" fillId="5" borderId="0" xfId="0" applyFont="1" applyFill="1" applyAlignment="1">
      <alignment horizontal="center" vertical="center"/>
    </xf>
    <xf numFmtId="0" fontId="27" fillId="5" borderId="0" xfId="0" applyFont="1" applyFill="1" applyAlignment="1">
      <alignment horizontal="center" vertical="center"/>
    </xf>
    <xf numFmtId="0" fontId="14" fillId="5" borderId="11" xfId="0" applyFont="1" applyFill="1" applyBorder="1" applyAlignment="1">
      <alignment vertical="center"/>
    </xf>
    <xf numFmtId="0" fontId="14" fillId="3" borderId="0" xfId="0" applyFont="1" applyFill="1" applyBorder="1" applyAlignment="1">
      <alignment vertical="center"/>
    </xf>
    <xf numFmtId="3" fontId="18" fillId="5" borderId="2" xfId="0" applyNumberFormat="1" applyFont="1" applyFill="1" applyBorder="1" applyAlignment="1" applyProtection="1">
      <alignment horizontal="center" vertical="center"/>
    </xf>
    <xf numFmtId="3" fontId="18" fillId="5" borderId="0" xfId="0" applyNumberFormat="1" applyFont="1" applyFill="1" applyBorder="1" applyAlignment="1" applyProtection="1">
      <alignment horizontal="center" vertical="center"/>
    </xf>
    <xf numFmtId="0" fontId="15" fillId="5" borderId="0" xfId="0" applyFont="1" applyFill="1" applyBorder="1" applyAlignment="1" applyProtection="1">
      <alignment horizontal="right" vertical="center"/>
    </xf>
    <xf numFmtId="0" fontId="14" fillId="5" borderId="0" xfId="0" applyFont="1" applyFill="1" applyAlignment="1">
      <alignment vertical="center" wrapText="1"/>
    </xf>
    <xf numFmtId="170" fontId="15" fillId="5" borderId="1" xfId="7" applyNumberFormat="1" applyFont="1" applyFill="1" applyBorder="1" applyAlignment="1" applyProtection="1">
      <alignment horizontal="center" vertical="center"/>
    </xf>
    <xf numFmtId="0" fontId="15" fillId="5" borderId="1" xfId="0" applyFont="1" applyFill="1" applyBorder="1" applyAlignment="1" applyProtection="1">
      <alignment horizontal="center" vertical="center"/>
    </xf>
    <xf numFmtId="164" fontId="15" fillId="5" borderId="2" xfId="0" applyNumberFormat="1" applyFont="1" applyFill="1" applyBorder="1" applyAlignment="1" applyProtection="1">
      <alignment horizontal="center" vertical="center"/>
    </xf>
    <xf numFmtId="0" fontId="15" fillId="5" borderId="2" xfId="0" applyFont="1" applyFill="1" applyBorder="1" applyAlignment="1" applyProtection="1">
      <alignment horizontal="center" vertical="center"/>
    </xf>
    <xf numFmtId="0" fontId="14" fillId="5" borderId="0" xfId="0" applyFont="1" applyFill="1" applyBorder="1" applyAlignment="1" applyProtection="1">
      <alignment horizontal="left" vertical="center"/>
    </xf>
    <xf numFmtId="0" fontId="14" fillId="5" borderId="0" xfId="0" quotePrefix="1" applyFont="1" applyFill="1" applyBorder="1" applyAlignment="1" applyProtection="1">
      <alignment horizontal="left" vertical="center"/>
    </xf>
    <xf numFmtId="0" fontId="15" fillId="5" borderId="3" xfId="0" applyFont="1" applyFill="1" applyBorder="1" applyAlignment="1" applyProtection="1">
      <alignment horizontal="left" vertical="center"/>
    </xf>
    <xf numFmtId="0" fontId="14" fillId="5" borderId="0" xfId="0" quotePrefix="1" applyFont="1" applyFill="1" applyAlignment="1" applyProtection="1">
      <alignment horizontal="right" vertical="center" readingOrder="2"/>
    </xf>
    <xf numFmtId="0" fontId="15" fillId="5" borderId="0" xfId="0" applyFont="1" applyFill="1" applyBorder="1" applyAlignment="1" applyProtection="1">
      <alignment horizontal="left" vertical="center"/>
    </xf>
    <xf numFmtId="166" fontId="15" fillId="5" borderId="0" xfId="0" applyNumberFormat="1" applyFont="1" applyFill="1" applyBorder="1" applyAlignment="1">
      <alignment horizontal="center" vertical="center"/>
    </xf>
    <xf numFmtId="166" fontId="14" fillId="5" borderId="0" xfId="0" applyNumberFormat="1" applyFont="1" applyFill="1" applyAlignment="1">
      <alignment horizontal="center" vertical="center"/>
    </xf>
    <xf numFmtId="166" fontId="14" fillId="5" borderId="0" xfId="0" applyNumberFormat="1" applyFont="1" applyFill="1" applyAlignment="1" applyProtection="1">
      <alignment horizontal="center" vertical="center"/>
    </xf>
    <xf numFmtId="0" fontId="14" fillId="5" borderId="1" xfId="0" quotePrefix="1" applyFont="1" applyFill="1" applyBorder="1" applyAlignment="1" applyProtection="1">
      <alignment vertical="center"/>
    </xf>
    <xf numFmtId="167" fontId="14" fillId="5" borderId="0" xfId="10" applyNumberFormat="1" applyFont="1" applyFill="1" applyAlignment="1">
      <alignment horizontal="center" vertical="center"/>
    </xf>
    <xf numFmtId="3" fontId="14" fillId="5" borderId="0" xfId="10" applyNumberFormat="1" applyFont="1" applyFill="1" applyAlignment="1">
      <alignment horizontal="center" vertical="center"/>
    </xf>
    <xf numFmtId="167" fontId="14" fillId="5" borderId="0" xfId="0" applyNumberFormat="1" applyFont="1" applyFill="1" applyAlignment="1" applyProtection="1">
      <alignment horizontal="center" vertical="center"/>
    </xf>
    <xf numFmtId="3" fontId="14" fillId="5" borderId="0" xfId="0" applyNumberFormat="1" applyFont="1" applyFill="1" applyAlignment="1" applyProtection="1">
      <alignment horizontal="center" vertical="center"/>
    </xf>
    <xf numFmtId="0" fontId="14" fillId="5" borderId="0" xfId="0" quotePrefix="1" applyFont="1" applyFill="1" applyAlignment="1" applyProtection="1">
      <alignment horizontal="left" vertical="center"/>
    </xf>
    <xf numFmtId="3" fontId="15" fillId="5" borderId="0" xfId="10" applyNumberFormat="1" applyFont="1" applyFill="1" applyAlignment="1">
      <alignment horizontal="center" vertical="center"/>
    </xf>
    <xf numFmtId="167" fontId="15" fillId="5" borderId="0" xfId="10" applyNumberFormat="1" applyFont="1" applyFill="1" applyAlignment="1">
      <alignment horizontal="center" vertical="center"/>
    </xf>
    <xf numFmtId="3" fontId="15" fillId="5" borderId="0" xfId="10" applyNumberFormat="1" applyFont="1" applyFill="1" applyBorder="1" applyAlignment="1">
      <alignment horizontal="center" vertical="center"/>
    </xf>
    <xf numFmtId="3" fontId="14" fillId="5" borderId="0" xfId="10" applyNumberFormat="1" applyFont="1" applyFill="1" applyBorder="1" applyAlignment="1">
      <alignment horizontal="center" vertical="center"/>
    </xf>
    <xf numFmtId="1" fontId="14" fillId="5" borderId="0" xfId="10" applyNumberFormat="1" applyFont="1" applyFill="1" applyAlignment="1">
      <alignment horizontal="center" vertical="center"/>
    </xf>
    <xf numFmtId="1" fontId="15" fillId="5" borderId="0" xfId="10" applyNumberFormat="1" applyFont="1" applyFill="1" applyAlignment="1">
      <alignment horizontal="center" vertical="center"/>
    </xf>
    <xf numFmtId="167" fontId="15" fillId="5" borderId="1" xfId="0" applyNumberFormat="1" applyFont="1" applyFill="1" applyBorder="1" applyAlignment="1">
      <alignment horizontal="center" vertical="center"/>
    </xf>
    <xf numFmtId="0" fontId="14" fillId="5" borderId="0" xfId="0" applyFont="1" applyFill="1" applyAlignment="1">
      <alignment horizontal="left" vertical="center"/>
    </xf>
    <xf numFmtId="0" fontId="15" fillId="5" borderId="0" xfId="0" applyFont="1" applyFill="1" applyBorder="1" applyAlignment="1" applyProtection="1">
      <alignment horizontal="center" vertical="center"/>
    </xf>
    <xf numFmtId="0" fontId="15" fillId="5" borderId="3" xfId="0" applyFont="1" applyFill="1" applyBorder="1" applyAlignment="1">
      <alignment vertical="center"/>
    </xf>
    <xf numFmtId="3" fontId="14" fillId="5" borderId="1" xfId="0" quotePrefix="1" applyNumberFormat="1" applyFont="1" applyFill="1" applyBorder="1" applyAlignment="1" applyProtection="1">
      <alignment vertical="center"/>
    </xf>
    <xf numFmtId="3" fontId="14" fillId="5" borderId="2" xfId="0" quotePrefix="1" applyNumberFormat="1" applyFont="1" applyFill="1" applyBorder="1" applyAlignment="1" applyProtection="1">
      <alignment horizontal="center" vertical="center"/>
    </xf>
    <xf numFmtId="0" fontId="14" fillId="5" borderId="2" xfId="0" applyFont="1" applyFill="1" applyBorder="1" applyAlignment="1">
      <alignment horizontal="right" vertical="center"/>
    </xf>
    <xf numFmtId="3" fontId="14" fillId="5" borderId="0" xfId="0" applyNumberFormat="1" applyFont="1" applyFill="1" applyBorder="1" applyAlignment="1" applyProtection="1">
      <alignment horizontal="center" vertical="center" wrapText="1"/>
    </xf>
    <xf numFmtId="167" fontId="14" fillId="5" borderId="0" xfId="0" applyNumberFormat="1" applyFont="1" applyFill="1" applyBorder="1" applyAlignment="1" applyProtection="1">
      <alignment horizontal="center" vertical="center" wrapText="1"/>
    </xf>
    <xf numFmtId="0" fontId="52" fillId="5" borderId="0" xfId="0" applyFont="1" applyFill="1" applyBorder="1" applyAlignment="1" applyProtection="1">
      <alignment horizontal="left" vertical="center"/>
    </xf>
    <xf numFmtId="0" fontId="52" fillId="5" borderId="0" xfId="0" applyFont="1" applyFill="1" applyBorder="1" applyAlignment="1">
      <alignment horizontal="left" vertical="center"/>
    </xf>
    <xf numFmtId="0" fontId="14" fillId="5" borderId="0" xfId="0" applyFont="1" applyFill="1" applyBorder="1" applyAlignment="1" applyProtection="1">
      <alignment horizontal="center" vertical="center"/>
    </xf>
    <xf numFmtId="0" fontId="15" fillId="5" borderId="11" xfId="0" applyFont="1" applyFill="1" applyBorder="1" applyAlignment="1" applyProtection="1">
      <alignment vertical="center"/>
    </xf>
    <xf numFmtId="0" fontId="15" fillId="5" borderId="11" xfId="0" applyFont="1" applyFill="1" applyBorder="1" applyAlignment="1" applyProtection="1">
      <alignment horizontal="center" vertical="center"/>
    </xf>
    <xf numFmtId="0" fontId="16" fillId="5" borderId="0" xfId="0" applyFont="1" applyFill="1" applyBorder="1" applyAlignment="1" applyProtection="1">
      <alignment horizontal="left" vertical="center"/>
    </xf>
    <xf numFmtId="3" fontId="18" fillId="5" borderId="1" xfId="0" applyNumberFormat="1" applyFont="1" applyFill="1" applyBorder="1" applyAlignment="1" applyProtection="1">
      <alignment horizontal="center" vertical="center"/>
    </xf>
    <xf numFmtId="0" fontId="0" fillId="5" borderId="1" xfId="0" applyFill="1" applyBorder="1" applyAlignment="1">
      <alignment vertical="center"/>
    </xf>
    <xf numFmtId="0" fontId="15" fillId="5" borderId="0" xfId="0" applyFont="1" applyFill="1" applyBorder="1" applyAlignment="1" applyProtection="1">
      <alignment vertical="center"/>
    </xf>
    <xf numFmtId="0" fontId="0" fillId="5" borderId="0" xfId="0" applyFill="1" applyBorder="1" applyAlignment="1">
      <alignment vertical="center"/>
    </xf>
    <xf numFmtId="168" fontId="15" fillId="5" borderId="0" xfId="0" applyNumberFormat="1" applyFont="1" applyFill="1" applyAlignment="1" applyProtection="1">
      <alignment horizontal="right" vertical="center"/>
    </xf>
    <xf numFmtId="170" fontId="15" fillId="5" borderId="0" xfId="7" applyNumberFormat="1" applyFont="1" applyFill="1" applyBorder="1" applyAlignment="1" applyProtection="1">
      <alignment horizontal="right" vertical="center"/>
    </xf>
    <xf numFmtId="0" fontId="16" fillId="5" borderId="2" xfId="0" applyFont="1" applyFill="1" applyBorder="1" applyAlignment="1" applyProtection="1">
      <alignment horizontal="left" vertical="center"/>
    </xf>
    <xf numFmtId="0" fontId="14" fillId="5" borderId="2" xfId="0" applyFont="1" applyFill="1" applyBorder="1" applyAlignment="1" applyProtection="1">
      <alignment vertical="center"/>
    </xf>
    <xf numFmtId="0" fontId="14" fillId="5" borderId="2" xfId="0" applyFont="1" applyFill="1" applyBorder="1" applyAlignment="1" applyProtection="1">
      <alignment horizontal="center" vertical="center"/>
    </xf>
    <xf numFmtId="0" fontId="14" fillId="5" borderId="1" xfId="0" applyFont="1" applyFill="1" applyBorder="1" applyAlignment="1" applyProtection="1">
      <alignment vertical="center"/>
    </xf>
    <xf numFmtId="170" fontId="15" fillId="5" borderId="0" xfId="7" applyNumberFormat="1" applyFont="1" applyFill="1" applyAlignment="1" applyProtection="1">
      <alignment horizontal="center" vertical="center"/>
    </xf>
    <xf numFmtId="0" fontId="14" fillId="5" borderId="0" xfId="0" applyFont="1" applyFill="1" applyAlignment="1" applyProtection="1">
      <alignment vertical="center"/>
    </xf>
    <xf numFmtId="168" fontId="25" fillId="5" borderId="0" xfId="0" applyNumberFormat="1" applyFont="1" applyFill="1" applyBorder="1" applyAlignment="1">
      <alignment horizontal="left"/>
    </xf>
    <xf numFmtId="170" fontId="15" fillId="5" borderId="1" xfId="0" applyNumberFormat="1" applyFont="1" applyFill="1" applyBorder="1" applyAlignment="1" applyProtection="1">
      <alignment horizontal="center" vertical="center"/>
    </xf>
    <xf numFmtId="170" fontId="15" fillId="5" borderId="1" xfId="0" applyNumberFormat="1" applyFont="1" applyFill="1" applyBorder="1" applyAlignment="1" applyProtection="1">
      <alignment vertical="center"/>
    </xf>
    <xf numFmtId="168" fontId="14" fillId="5" borderId="0" xfId="0" applyNumberFormat="1" applyFont="1" applyFill="1" applyAlignment="1" applyProtection="1">
      <alignment horizontal="right" vertical="center"/>
    </xf>
    <xf numFmtId="170" fontId="14" fillId="5" borderId="0" xfId="7" applyNumberFormat="1" applyFont="1" applyFill="1" applyAlignment="1" applyProtection="1">
      <alignment horizontal="right" vertical="center"/>
    </xf>
    <xf numFmtId="0" fontId="15" fillId="5" borderId="3" xfId="0" quotePrefix="1" applyFont="1" applyFill="1" applyBorder="1" applyAlignment="1" applyProtection="1">
      <alignment horizontal="left" vertical="center"/>
    </xf>
    <xf numFmtId="0" fontId="17" fillId="5" borderId="4" xfId="0" applyFont="1" applyFill="1" applyBorder="1" applyAlignment="1">
      <alignment vertical="center"/>
    </xf>
    <xf numFmtId="0" fontId="14" fillId="5" borderId="4" xfId="0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vertical="center"/>
    </xf>
    <xf numFmtId="0" fontId="14" fillId="5" borderId="0" xfId="0" applyFont="1" applyFill="1" applyBorder="1" applyAlignment="1" applyProtection="1">
      <alignment horizontal="left" vertical="top"/>
    </xf>
    <xf numFmtId="0" fontId="14" fillId="5" borderId="0" xfId="0" applyFont="1" applyFill="1" applyBorder="1"/>
    <xf numFmtId="0" fontId="14" fillId="5" borderId="0" xfId="0" applyFont="1" applyFill="1" applyBorder="1" applyAlignment="1" applyProtection="1">
      <alignment vertical="top"/>
    </xf>
    <xf numFmtId="0" fontId="17" fillId="5" borderId="0" xfId="0" applyFont="1" applyFill="1" applyBorder="1" applyAlignment="1" applyProtection="1">
      <alignment horizontal="left" vertical="center" wrapText="1"/>
    </xf>
    <xf numFmtId="0" fontId="17" fillId="5" borderId="0" xfId="0" applyFont="1" applyFill="1" applyAlignment="1">
      <alignment horizontal="right" vertical="center"/>
    </xf>
    <xf numFmtId="0" fontId="15" fillId="5" borderId="1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 applyProtection="1">
      <alignment horizontal="center" vertical="center" wrapText="1"/>
    </xf>
    <xf numFmtId="1" fontId="15" fillId="5" borderId="2" xfId="0" applyNumberFormat="1" applyFont="1" applyFill="1" applyBorder="1" applyAlignment="1">
      <alignment horizontal="center" vertical="center" wrapText="1"/>
    </xf>
    <xf numFmtId="0" fontId="14" fillId="5" borderId="2" xfId="0" applyFont="1" applyFill="1" applyBorder="1" applyAlignment="1" applyProtection="1">
      <alignment horizontal="left" vertical="center"/>
    </xf>
    <xf numFmtId="1" fontId="15" fillId="5" borderId="1" xfId="0" applyNumberFormat="1" applyFont="1" applyFill="1" applyBorder="1" applyAlignment="1">
      <alignment horizontal="center" vertical="center" wrapText="1"/>
    </xf>
    <xf numFmtId="1" fontId="15" fillId="5" borderId="2" xfId="0" applyNumberFormat="1" applyFont="1" applyFill="1" applyBorder="1" applyAlignment="1">
      <alignment horizontal="left" vertical="center" wrapText="1"/>
    </xf>
    <xf numFmtId="0" fontId="15" fillId="5" borderId="0" xfId="0" quotePrefix="1" applyFont="1" applyFill="1" applyBorder="1" applyAlignment="1" applyProtection="1">
      <alignment horizontal="left" vertical="center"/>
    </xf>
    <xf numFmtId="0" fontId="14" fillId="5" borderId="0" xfId="0" applyFont="1" applyFill="1" applyAlignment="1" applyProtection="1">
      <alignment horizontal="right" vertical="center" readingOrder="2"/>
    </xf>
    <xf numFmtId="1" fontId="15" fillId="5" borderId="0" xfId="0" applyNumberFormat="1" applyFont="1" applyFill="1" applyBorder="1" applyAlignment="1">
      <alignment horizontal="center" vertical="center" wrapText="1"/>
    </xf>
    <xf numFmtId="0" fontId="15" fillId="5" borderId="0" xfId="0" applyFont="1" applyFill="1" applyBorder="1" applyAlignment="1" applyProtection="1">
      <alignment horizontal="center" vertical="center" wrapText="1"/>
    </xf>
    <xf numFmtId="0" fontId="14" fillId="5" borderId="0" xfId="0" quotePrefix="1" applyFont="1" applyFill="1" applyAlignment="1" applyProtection="1">
      <alignment horizontal="right" vertical="center"/>
    </xf>
    <xf numFmtId="3" fontId="27" fillId="5" borderId="0" xfId="0" applyNumberFormat="1" applyFont="1" applyFill="1" applyBorder="1" applyAlignment="1" applyProtection="1">
      <alignment horizontal="center" vertical="center"/>
    </xf>
    <xf numFmtId="3" fontId="16" fillId="5" borderId="0" xfId="0" applyNumberFormat="1" applyFont="1" applyFill="1" applyBorder="1" applyAlignment="1" applyProtection="1">
      <alignment horizontal="center" vertical="center"/>
    </xf>
    <xf numFmtId="0" fontId="15" fillId="5" borderId="1" xfId="0" applyFont="1" applyFill="1" applyBorder="1" applyAlignment="1" applyProtection="1">
      <alignment horizontal="left" vertical="center"/>
    </xf>
    <xf numFmtId="0" fontId="15" fillId="5" borderId="1" xfId="0" applyFont="1" applyFill="1" applyBorder="1" applyAlignment="1" applyProtection="1">
      <alignment horizontal="right" vertical="center"/>
    </xf>
    <xf numFmtId="0" fontId="14" fillId="5" borderId="0" xfId="0" quotePrefix="1" applyFont="1" applyFill="1" applyBorder="1" applyAlignment="1" applyProtection="1">
      <alignment horizontal="right" vertical="center"/>
    </xf>
    <xf numFmtId="4" fontId="16" fillId="5" borderId="2" xfId="0" applyNumberFormat="1" applyFont="1" applyFill="1" applyBorder="1" applyAlignment="1">
      <alignment horizontal="center" vertical="center"/>
    </xf>
    <xf numFmtId="0" fontId="14" fillId="5" borderId="2" xfId="0" quotePrefix="1" applyFont="1" applyFill="1" applyBorder="1" applyAlignment="1" applyProtection="1">
      <alignment horizontal="right" vertical="center"/>
    </xf>
    <xf numFmtId="0" fontId="14" fillId="5" borderId="0" xfId="0" applyFont="1" applyFill="1" applyBorder="1" applyAlignment="1">
      <alignment horizontal="right" vertical="center"/>
    </xf>
    <xf numFmtId="1" fontId="14" fillId="5" borderId="0" xfId="0" applyNumberFormat="1" applyFont="1" applyFill="1" applyBorder="1" applyAlignment="1">
      <alignment horizontal="right" vertical="center"/>
    </xf>
    <xf numFmtId="0" fontId="14" fillId="5" borderId="0" xfId="0" applyFont="1" applyFill="1" applyBorder="1" applyAlignment="1" applyProtection="1">
      <alignment horizontal="right" vertical="center"/>
    </xf>
    <xf numFmtId="0" fontId="27" fillId="5" borderId="0" xfId="0" applyFont="1" applyFill="1" applyAlignment="1">
      <alignment horizontal="center" vertical="center"/>
    </xf>
    <xf numFmtId="3" fontId="30" fillId="5" borderId="0" xfId="0" applyNumberFormat="1" applyFont="1" applyFill="1" applyBorder="1" applyAlignment="1">
      <alignment horizontal="center" vertical="center"/>
    </xf>
    <xf numFmtId="3" fontId="24" fillId="5" borderId="0" xfId="0" applyNumberFormat="1" applyFont="1" applyFill="1" applyBorder="1" applyAlignment="1">
      <alignment horizontal="center" vertical="center"/>
    </xf>
    <xf numFmtId="168" fontId="14" fillId="5" borderId="0" xfId="0" applyNumberFormat="1" applyFont="1" applyFill="1" applyBorder="1" applyAlignment="1" applyProtection="1">
      <alignment horizontal="left" vertical="center" wrapText="1"/>
    </xf>
    <xf numFmtId="4" fontId="20" fillId="5" borderId="0" xfId="0" applyNumberFormat="1" applyFont="1" applyFill="1" applyBorder="1" applyAlignment="1">
      <alignment horizontal="center" vertical="center"/>
    </xf>
    <xf numFmtId="0" fontId="14" fillId="5" borderId="0" xfId="0" applyFont="1" applyFill="1" applyBorder="1" applyAlignment="1" applyProtection="1">
      <alignment horizontal="right" vertical="center" wrapText="1"/>
    </xf>
    <xf numFmtId="0" fontId="23" fillId="5" borderId="3" xfId="0" applyFont="1" applyFill="1" applyBorder="1" applyAlignment="1" applyProtection="1">
      <alignment horizontal="center" vertical="center" wrapText="1"/>
    </xf>
    <xf numFmtId="168" fontId="23" fillId="5" borderId="3" xfId="0" applyNumberFormat="1" applyFont="1" applyFill="1" applyBorder="1" applyAlignment="1">
      <alignment horizontal="center" vertical="center"/>
    </xf>
    <xf numFmtId="168" fontId="23" fillId="5" borderId="3" xfId="0" applyNumberFormat="1" applyFont="1" applyFill="1" applyBorder="1" applyAlignment="1">
      <alignment horizontal="center" vertical="center" wrapText="1"/>
    </xf>
    <xf numFmtId="4" fontId="20" fillId="5" borderId="3" xfId="0" applyNumberFormat="1" applyFont="1" applyFill="1" applyBorder="1" applyAlignment="1">
      <alignment horizontal="center" vertical="center"/>
    </xf>
    <xf numFmtId="3" fontId="20" fillId="5" borderId="3" xfId="0" applyNumberFormat="1" applyFont="1" applyFill="1" applyBorder="1" applyAlignment="1">
      <alignment horizontal="center" vertical="center"/>
    </xf>
    <xf numFmtId="0" fontId="14" fillId="10" borderId="0" xfId="0" applyFont="1" applyFill="1" applyAlignment="1">
      <alignment vertical="center"/>
    </xf>
    <xf numFmtId="0" fontId="18" fillId="10" borderId="0" xfId="0" applyFont="1" applyFill="1" applyAlignment="1">
      <alignment horizontal="left" vertical="center"/>
    </xf>
    <xf numFmtId="0" fontId="15" fillId="10" borderId="0" xfId="0" applyFont="1" applyFill="1" applyAlignment="1"/>
    <xf numFmtId="0" fontId="18" fillId="10" borderId="0" xfId="0" applyFont="1" applyFill="1" applyAlignment="1">
      <alignment vertical="center"/>
    </xf>
    <xf numFmtId="0" fontId="15" fillId="10" borderId="0" xfId="0" applyFont="1" applyFill="1" applyBorder="1" applyAlignment="1"/>
    <xf numFmtId="0" fontId="15" fillId="10" borderId="2" xfId="0" applyFont="1" applyFill="1" applyBorder="1" applyAlignment="1">
      <alignment horizontal="left"/>
    </xf>
    <xf numFmtId="0" fontId="15" fillId="10" borderId="0" xfId="0" applyFont="1" applyFill="1" applyAlignment="1">
      <alignment horizontal="right"/>
    </xf>
    <xf numFmtId="0" fontId="15" fillId="10" borderId="0" xfId="0" quotePrefix="1" applyFont="1" applyFill="1" applyAlignment="1">
      <alignment horizontal="left"/>
    </xf>
    <xf numFmtId="0" fontId="15" fillId="10" borderId="0" xfId="0" applyFont="1" applyFill="1" applyAlignment="1" applyProtection="1">
      <alignment horizontal="left" vertical="center"/>
    </xf>
    <xf numFmtId="0" fontId="15" fillId="10" borderId="0" xfId="0" quotePrefix="1" applyFont="1" applyFill="1" applyAlignment="1" applyProtection="1">
      <alignment horizontal="left" vertical="center"/>
    </xf>
    <xf numFmtId="0" fontId="14" fillId="10" borderId="0" xfId="0" applyFont="1" applyFill="1" applyAlignment="1">
      <alignment vertical="center" wrapText="1"/>
    </xf>
    <xf numFmtId="0" fontId="15" fillId="10" borderId="0" xfId="0" quotePrefix="1" applyFont="1" applyFill="1" applyAlignment="1"/>
    <xf numFmtId="0" fontId="15" fillId="10" borderId="0" xfId="0" quotePrefix="1" applyFont="1" applyFill="1" applyBorder="1" applyAlignment="1"/>
    <xf numFmtId="0" fontId="15" fillId="10" borderId="0" xfId="0" quotePrefix="1" applyFont="1" applyFill="1" applyAlignment="1">
      <alignment horizontal="left" vertical="center"/>
    </xf>
    <xf numFmtId="0" fontId="14" fillId="10" borderId="0" xfId="0" quotePrefix="1" applyFont="1" applyFill="1" applyAlignment="1" applyProtection="1">
      <alignment horizontal="left" vertical="center"/>
    </xf>
    <xf numFmtId="0" fontId="17" fillId="10" borderId="0" xfId="0" applyFont="1" applyFill="1"/>
    <xf numFmtId="0" fontId="15" fillId="10" borderId="0" xfId="0" quotePrefix="1" applyFont="1" applyFill="1" applyAlignment="1" applyProtection="1">
      <alignment horizontal="left"/>
    </xf>
    <xf numFmtId="0" fontId="17" fillId="10" borderId="0" xfId="0" applyFont="1" applyFill="1" applyAlignment="1">
      <alignment vertical="center"/>
    </xf>
    <xf numFmtId="0" fontId="15" fillId="10" borderId="0" xfId="0" applyFont="1" applyFill="1" applyBorder="1" applyAlignment="1">
      <alignment horizontal="right"/>
    </xf>
    <xf numFmtId="0" fontId="15" fillId="10" borderId="0" xfId="0" applyFont="1" applyFill="1" applyAlignment="1">
      <alignment horizontal="right" vertical="center"/>
    </xf>
    <xf numFmtId="0" fontId="17" fillId="10" borderId="0" xfId="0" applyFont="1" applyFill="1" applyAlignment="1">
      <alignment horizontal="right" vertical="center"/>
    </xf>
    <xf numFmtId="0" fontId="15" fillId="10" borderId="2" xfId="0" quotePrefix="1" applyFont="1" applyFill="1" applyBorder="1" applyAlignment="1" applyProtection="1"/>
    <xf numFmtId="0" fontId="15" fillId="10" borderId="0" xfId="0" quotePrefix="1" applyFont="1" applyFill="1" applyAlignment="1" applyProtection="1"/>
    <xf numFmtId="168" fontId="36" fillId="5" borderId="2" xfId="6" applyNumberFormat="1" applyFont="1" applyFill="1" applyBorder="1" applyAlignment="1">
      <alignment vertical="center"/>
    </xf>
    <xf numFmtId="165" fontId="40" fillId="5" borderId="2" xfId="6" applyNumberFormat="1" applyFont="1" applyFill="1" applyBorder="1" applyAlignment="1">
      <alignment horizontal="center" vertical="center"/>
    </xf>
    <xf numFmtId="0" fontId="50" fillId="5" borderId="0" xfId="0" applyFont="1" applyFill="1" applyBorder="1" applyAlignment="1">
      <alignment horizontal="right"/>
    </xf>
    <xf numFmtId="165" fontId="39" fillId="5" borderId="2" xfId="6" applyNumberFormat="1" applyFont="1" applyFill="1" applyBorder="1" applyAlignment="1">
      <alignment horizontal="right" vertical="center"/>
    </xf>
    <xf numFmtId="4" fontId="20" fillId="5" borderId="0" xfId="0" quotePrefix="1" applyNumberFormat="1" applyFont="1" applyFill="1" applyBorder="1" applyAlignment="1">
      <alignment horizontal="center" vertical="center"/>
    </xf>
    <xf numFmtId="0" fontId="14" fillId="5" borderId="0" xfId="0" applyFont="1" applyFill="1" applyAlignment="1" applyProtection="1">
      <alignment horizontal="left" vertical="center" wrapText="1"/>
    </xf>
    <xf numFmtId="0" fontId="14" fillId="5" borderId="0" xfId="0" applyFont="1" applyFill="1" applyBorder="1" applyAlignment="1" applyProtection="1">
      <alignment horizontal="left" vertical="center" wrapText="1"/>
    </xf>
    <xf numFmtId="0" fontId="19" fillId="5" borderId="0" xfId="0" applyFont="1" applyFill="1" applyAlignment="1">
      <alignment horizontal="right" vertical="center"/>
    </xf>
    <xf numFmtId="0" fontId="14" fillId="5" borderId="0" xfId="0" applyFont="1" applyFill="1" applyBorder="1" applyAlignment="1">
      <alignment horizontal="left" vertical="center" wrapText="1"/>
    </xf>
    <xf numFmtId="0" fontId="26" fillId="5" borderId="0" xfId="0" applyFont="1" applyFill="1" applyAlignment="1">
      <alignment horizontal="left" vertical="center" wrapText="1"/>
    </xf>
    <xf numFmtId="0" fontId="19" fillId="5" borderId="0" xfId="0" applyFont="1" applyFill="1" applyBorder="1" applyAlignment="1">
      <alignment horizontal="right" vertical="center"/>
    </xf>
    <xf numFmtId="0" fontId="14" fillId="5" borderId="0" xfId="0" quotePrefix="1" applyFont="1" applyFill="1" applyBorder="1" applyAlignment="1">
      <alignment horizontal="left" vertical="center" wrapText="1"/>
    </xf>
    <xf numFmtId="0" fontId="26" fillId="5" borderId="0" xfId="0" applyFont="1" applyFill="1" applyAlignment="1">
      <alignment horizontal="right" vertical="center"/>
    </xf>
    <xf numFmtId="0" fontId="19" fillId="5" borderId="0" xfId="0" applyFont="1" applyFill="1" applyBorder="1" applyAlignment="1" applyProtection="1">
      <alignment horizontal="right" vertical="center" wrapText="1"/>
    </xf>
    <xf numFmtId="0" fontId="19" fillId="5" borderId="0" xfId="0" applyFont="1" applyFill="1" applyAlignment="1">
      <alignment horizontal="right" vertical="center" wrapText="1"/>
    </xf>
    <xf numFmtId="0" fontId="14" fillId="5" borderId="0" xfId="0" applyFont="1" applyFill="1" applyAlignment="1">
      <alignment horizontal="left" vertical="center" wrapText="1"/>
    </xf>
    <xf numFmtId="0" fontId="42" fillId="4" borderId="0" xfId="0" applyFont="1" applyFill="1" applyAlignment="1" applyProtection="1">
      <alignment horizontal="center" vertical="center"/>
    </xf>
    <xf numFmtId="0" fontId="46" fillId="4" borderId="0" xfId="0" quotePrefix="1" applyFont="1" applyFill="1" applyAlignment="1">
      <alignment horizontal="left" vertical="center"/>
    </xf>
    <xf numFmtId="0" fontId="5" fillId="4" borderId="0" xfId="1" applyFill="1" applyAlignment="1" applyProtection="1">
      <alignment horizontal="center" vertical="center"/>
    </xf>
    <xf numFmtId="0" fontId="43" fillId="4" borderId="0" xfId="0" applyFont="1" applyFill="1" applyAlignment="1">
      <alignment horizontal="center" vertical="center"/>
    </xf>
    <xf numFmtId="0" fontId="14" fillId="5" borderId="0" xfId="0" quotePrefix="1" applyFont="1" applyFill="1" applyBorder="1" applyAlignment="1" applyProtection="1">
      <alignment horizontal="left" vertical="center" wrapText="1"/>
    </xf>
    <xf numFmtId="167" fontId="14" fillId="5" borderId="0" xfId="0" applyNumberFormat="1" applyFont="1" applyFill="1" applyAlignment="1">
      <alignment horizontal="center" vertical="center"/>
    </xf>
    <xf numFmtId="167" fontId="14" fillId="5" borderId="0" xfId="0" applyNumberFormat="1" applyFont="1" applyFill="1" applyBorder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3" fontId="14" fillId="5" borderId="0" xfId="0" applyNumberFormat="1" applyFont="1" applyFill="1" applyAlignment="1">
      <alignment horizontal="center" vertical="center"/>
    </xf>
    <xf numFmtId="3" fontId="15" fillId="5" borderId="0" xfId="0" applyNumberFormat="1" applyFont="1" applyFill="1" applyAlignment="1">
      <alignment horizontal="center" vertical="center"/>
    </xf>
    <xf numFmtId="0" fontId="15" fillId="5" borderId="2" xfId="0" applyFont="1" applyFill="1" applyBorder="1" applyAlignment="1" applyProtection="1">
      <alignment horizontal="center" vertical="center"/>
    </xf>
    <xf numFmtId="0" fontId="14" fillId="5" borderId="0" xfId="0" applyFont="1" applyFill="1" applyBorder="1" applyAlignment="1">
      <alignment horizontal="center" vertical="center"/>
    </xf>
    <xf numFmtId="0" fontId="18" fillId="10" borderId="0" xfId="0" applyFont="1" applyFill="1" applyBorder="1" applyAlignment="1" applyProtection="1">
      <alignment horizontal="center" vertical="center" wrapText="1"/>
    </xf>
    <xf numFmtId="0" fontId="14" fillId="5" borderId="2" xfId="0" applyFont="1" applyFill="1" applyBorder="1" applyAlignment="1">
      <alignment horizontal="center" vertical="center"/>
    </xf>
    <xf numFmtId="3" fontId="15" fillId="5" borderId="2" xfId="0" applyNumberFormat="1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15" fillId="5" borderId="0" xfId="0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167" fontId="15" fillId="5" borderId="3" xfId="0" applyNumberFormat="1" applyFont="1" applyFill="1" applyBorder="1" applyAlignment="1">
      <alignment horizontal="center" vertical="center"/>
    </xf>
    <xf numFmtId="0" fontId="15" fillId="5" borderId="1" xfId="0" applyFont="1" applyFill="1" applyBorder="1" applyAlignment="1" applyProtection="1">
      <alignment horizontal="right" vertical="center" wrapText="1"/>
    </xf>
    <xf numFmtId="0" fontId="15" fillId="5" borderId="2" xfId="0" applyFont="1" applyFill="1" applyBorder="1" applyAlignment="1" applyProtection="1">
      <alignment horizontal="right" vertical="center" wrapText="1"/>
    </xf>
    <xf numFmtId="0" fontId="15" fillId="10" borderId="2" xfId="0" quotePrefix="1" applyFont="1" applyFill="1" applyBorder="1" applyAlignment="1" applyProtection="1">
      <alignment horizontal="center" vertical="center" wrapText="1"/>
    </xf>
    <xf numFmtId="0" fontId="14" fillId="5" borderId="1" xfId="0" applyFont="1" applyFill="1" applyBorder="1" applyAlignment="1" applyProtection="1">
      <alignment horizontal="right" vertical="center"/>
    </xf>
    <xf numFmtId="0" fontId="15" fillId="5" borderId="1" xfId="0" applyFont="1" applyFill="1" applyBorder="1" applyAlignment="1" applyProtection="1">
      <alignment horizontal="center" vertical="center"/>
    </xf>
    <xf numFmtId="3" fontId="14" fillId="5" borderId="0" xfId="0" applyNumberFormat="1" applyFont="1" applyFill="1" applyBorder="1" applyAlignment="1">
      <alignment horizontal="center" vertical="center"/>
    </xf>
    <xf numFmtId="0" fontId="14" fillId="5" borderId="1" xfId="0" applyFont="1" applyFill="1" applyBorder="1" applyAlignment="1" applyProtection="1">
      <alignment vertical="center"/>
    </xf>
    <xf numFmtId="0" fontId="15" fillId="10" borderId="0" xfId="0" applyFont="1" applyFill="1" applyAlignment="1">
      <alignment horizontal="right"/>
    </xf>
    <xf numFmtId="0" fontId="15" fillId="10" borderId="2" xfId="0" applyFont="1" applyFill="1" applyBorder="1" applyAlignment="1">
      <alignment horizontal="right"/>
    </xf>
    <xf numFmtId="0" fontId="18" fillId="10" borderId="0" xfId="0" applyFont="1" applyFill="1" applyBorder="1" applyAlignment="1" applyProtection="1">
      <alignment horizontal="center" vertical="center"/>
    </xf>
    <xf numFmtId="167" fontId="15" fillId="5" borderId="0" xfId="0" applyNumberFormat="1" applyFont="1" applyFill="1" applyAlignment="1">
      <alignment horizontal="center" vertical="center"/>
    </xf>
    <xf numFmtId="0" fontId="15" fillId="5" borderId="1" xfId="0" applyFont="1" applyFill="1" applyBorder="1" applyAlignment="1" applyProtection="1">
      <alignment horizontal="left" vertical="center"/>
    </xf>
    <xf numFmtId="0" fontId="15" fillId="5" borderId="2" xfId="0" applyFont="1" applyFill="1" applyBorder="1" applyAlignment="1" applyProtection="1">
      <alignment horizontal="left" vertical="center"/>
    </xf>
    <xf numFmtId="0" fontId="15" fillId="10" borderId="2" xfId="0" applyFont="1" applyFill="1" applyBorder="1" applyAlignment="1" applyProtection="1">
      <alignment horizontal="center" vertical="center" wrapText="1"/>
    </xf>
    <xf numFmtId="3" fontId="14" fillId="5" borderId="0" xfId="10" applyNumberFormat="1" applyFont="1" applyFill="1" applyAlignment="1">
      <alignment horizontal="center" vertical="center"/>
    </xf>
    <xf numFmtId="167" fontId="15" fillId="5" borderId="0" xfId="0" applyNumberFormat="1" applyFont="1" applyFill="1" applyBorder="1" applyAlignment="1">
      <alignment horizontal="center" vertical="center"/>
    </xf>
    <xf numFmtId="0" fontId="15" fillId="5" borderId="1" xfId="0" applyFont="1" applyFill="1" applyBorder="1" applyAlignment="1" applyProtection="1">
      <alignment horizontal="left" vertical="center" wrapText="1"/>
    </xf>
    <xf numFmtId="0" fontId="15" fillId="5" borderId="2" xfId="0" applyFont="1" applyFill="1" applyBorder="1" applyAlignment="1" applyProtection="1">
      <alignment horizontal="left" vertical="center" wrapText="1"/>
    </xf>
    <xf numFmtId="3" fontId="15" fillId="5" borderId="0" xfId="0" applyNumberFormat="1" applyFont="1" applyFill="1" applyBorder="1" applyAlignment="1">
      <alignment horizontal="center" vertical="center"/>
    </xf>
    <xf numFmtId="0" fontId="14" fillId="5" borderId="0" xfId="0" applyFont="1" applyFill="1" applyBorder="1" applyAlignment="1" applyProtection="1">
      <alignment horizontal="right" vertical="center"/>
    </xf>
    <xf numFmtId="0" fontId="15" fillId="5" borderId="1" xfId="0" applyFont="1" applyFill="1" applyBorder="1" applyAlignment="1" applyProtection="1">
      <alignment horizontal="right" vertical="center"/>
    </xf>
    <xf numFmtId="0" fontId="15" fillId="5" borderId="2" xfId="0" applyFont="1" applyFill="1" applyBorder="1" applyAlignment="1" applyProtection="1">
      <alignment horizontal="right" vertical="center"/>
    </xf>
    <xf numFmtId="0" fontId="18" fillId="10" borderId="0" xfId="0" applyFont="1" applyFill="1" applyAlignment="1">
      <alignment horizontal="center" vertical="center"/>
    </xf>
    <xf numFmtId="0" fontId="15" fillId="5" borderId="1" xfId="0" applyFont="1" applyFill="1" applyBorder="1" applyAlignment="1">
      <alignment horizontal="right" vertical="center" wrapText="1"/>
    </xf>
    <xf numFmtId="0" fontId="15" fillId="5" borderId="2" xfId="0" applyFont="1" applyFill="1" applyBorder="1" applyAlignment="1">
      <alignment horizontal="right" vertical="center" wrapText="1"/>
    </xf>
    <xf numFmtId="0" fontId="15" fillId="10" borderId="0" xfId="0" quotePrefix="1" applyFont="1" applyFill="1" applyAlignment="1">
      <alignment horizontal="left"/>
    </xf>
    <xf numFmtId="0" fontId="15" fillId="10" borderId="2" xfId="0" quotePrefix="1" applyFont="1" applyFill="1" applyBorder="1" applyAlignment="1">
      <alignment horizontal="left"/>
    </xf>
    <xf numFmtId="0" fontId="15" fillId="10" borderId="0" xfId="0" applyFont="1" applyFill="1" applyAlignment="1" applyProtection="1">
      <alignment horizontal="center" vertical="center" wrapText="1"/>
    </xf>
    <xf numFmtId="0" fontId="15" fillId="5" borderId="1" xfId="0" applyFont="1" applyFill="1" applyBorder="1" applyAlignment="1">
      <alignment horizontal="left" vertical="center" wrapText="1"/>
    </xf>
    <xf numFmtId="0" fontId="15" fillId="5" borderId="2" xfId="0" applyFont="1" applyFill="1" applyBorder="1" applyAlignment="1">
      <alignment horizontal="left" vertical="center" wrapText="1"/>
    </xf>
    <xf numFmtId="3" fontId="14" fillId="5" borderId="0" xfId="0" applyNumberFormat="1" applyFont="1" applyFill="1" applyBorder="1" applyAlignment="1" applyProtection="1">
      <alignment horizontal="center" vertical="center"/>
    </xf>
    <xf numFmtId="3" fontId="14" fillId="5" borderId="0" xfId="0" quotePrefix="1" applyNumberFormat="1" applyFont="1" applyFill="1" applyBorder="1" applyAlignment="1" applyProtection="1">
      <alignment horizontal="center" vertical="center"/>
    </xf>
    <xf numFmtId="3" fontId="15" fillId="5" borderId="0" xfId="0" applyNumberFormat="1" applyFont="1" applyFill="1" applyBorder="1" applyAlignment="1" applyProtection="1">
      <alignment horizontal="center" vertical="center"/>
    </xf>
    <xf numFmtId="3" fontId="15" fillId="5" borderId="0" xfId="0" quotePrefix="1" applyNumberFormat="1" applyFont="1" applyFill="1" applyBorder="1" applyAlignment="1" applyProtection="1">
      <alignment horizontal="center" vertical="center"/>
    </xf>
    <xf numFmtId="0" fontId="15" fillId="10" borderId="0" xfId="0" applyFont="1" applyFill="1" applyAlignment="1">
      <alignment horizontal="center" vertical="center" wrapText="1"/>
    </xf>
    <xf numFmtId="0" fontId="15" fillId="5" borderId="0" xfId="0" applyFont="1" applyFill="1" applyBorder="1" applyAlignment="1">
      <alignment horizontal="left" vertical="center" wrapText="1"/>
    </xf>
    <xf numFmtId="173" fontId="35" fillId="5" borderId="3" xfId="6" applyNumberFormat="1" applyFont="1" applyFill="1" applyBorder="1" applyAlignment="1">
      <alignment horizontal="center" vertical="center"/>
    </xf>
    <xf numFmtId="173" fontId="36" fillId="5" borderId="3" xfId="6" applyNumberFormat="1" applyFont="1" applyFill="1" applyBorder="1" applyAlignment="1">
      <alignment horizontal="center"/>
    </xf>
    <xf numFmtId="0" fontId="15" fillId="10" borderId="2" xfId="0" quotePrefix="1" applyFont="1" applyFill="1" applyBorder="1" applyAlignment="1" applyProtection="1">
      <alignment horizontal="center" vertical="center"/>
    </xf>
    <xf numFmtId="3" fontId="35" fillId="5" borderId="0" xfId="0" applyNumberFormat="1" applyFont="1" applyFill="1" applyAlignment="1">
      <alignment horizontal="center" vertical="center"/>
    </xf>
    <xf numFmtId="167" fontId="14" fillId="5" borderId="0" xfId="0" quotePrefix="1" applyNumberFormat="1" applyFont="1" applyFill="1" applyBorder="1" applyAlignment="1" applyProtection="1">
      <alignment horizontal="center" vertical="center"/>
    </xf>
    <xf numFmtId="0" fontId="15" fillId="10" borderId="2" xfId="0" applyFont="1" applyFill="1" applyBorder="1" applyAlignment="1">
      <alignment horizontal="center" vertical="center" wrapText="1"/>
    </xf>
    <xf numFmtId="0" fontId="14" fillId="5" borderId="0" xfId="0" applyFont="1" applyFill="1" applyBorder="1" applyAlignment="1" applyProtection="1">
      <alignment horizontal="right" vertical="center" readingOrder="2"/>
    </xf>
    <xf numFmtId="167" fontId="14" fillId="5" borderId="2" xfId="0" applyNumberFormat="1" applyFont="1" applyFill="1" applyBorder="1" applyAlignment="1">
      <alignment horizontal="center" vertical="center"/>
    </xf>
    <xf numFmtId="0" fontId="52" fillId="5" borderId="0" xfId="0" applyFont="1" applyFill="1" applyBorder="1" applyAlignment="1" applyProtection="1">
      <alignment horizontal="right" vertical="center"/>
    </xf>
    <xf numFmtId="0" fontId="52" fillId="5" borderId="1" xfId="0" applyFont="1" applyFill="1" applyBorder="1" applyAlignment="1" applyProtection="1">
      <alignment horizontal="right" vertical="center"/>
    </xf>
    <xf numFmtId="0" fontId="15" fillId="5" borderId="0" xfId="0" applyFont="1" applyFill="1" applyAlignment="1" applyProtection="1">
      <alignment horizontal="center" vertical="center"/>
    </xf>
    <xf numFmtId="0" fontId="15" fillId="5" borderId="0" xfId="0" quotePrefix="1" applyFont="1" applyFill="1" applyAlignment="1" applyProtection="1">
      <alignment horizontal="center" vertical="center"/>
    </xf>
    <xf numFmtId="4" fontId="15" fillId="5" borderId="0" xfId="0" applyNumberFormat="1" applyFont="1" applyFill="1" applyAlignment="1" applyProtection="1">
      <alignment horizontal="center" vertical="center"/>
    </xf>
    <xf numFmtId="4" fontId="15" fillId="5" borderId="0" xfId="0" quotePrefix="1" applyNumberFormat="1" applyFont="1" applyFill="1" applyAlignment="1" applyProtection="1">
      <alignment horizontal="center" vertical="center"/>
    </xf>
    <xf numFmtId="0" fontId="15" fillId="5" borderId="0" xfId="0" applyFont="1" applyFill="1" applyBorder="1" applyAlignment="1" applyProtection="1">
      <alignment horizontal="center" vertical="center"/>
    </xf>
    <xf numFmtId="0" fontId="0" fillId="5" borderId="0" xfId="0" applyFill="1" applyBorder="1" applyAlignment="1">
      <alignment vertical="center"/>
    </xf>
    <xf numFmtId="0" fontId="15" fillId="5" borderId="5" xfId="0" applyFont="1" applyFill="1" applyBorder="1" applyAlignment="1" applyProtection="1">
      <alignment horizontal="center" vertical="center"/>
    </xf>
    <xf numFmtId="0" fontId="0" fillId="5" borderId="3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15" fillId="5" borderId="1" xfId="0" applyFont="1" applyFill="1" applyBorder="1" applyAlignment="1">
      <alignment horizontal="left" vertical="center"/>
    </xf>
    <xf numFmtId="0" fontId="15" fillId="5" borderId="2" xfId="0" applyFont="1" applyFill="1" applyBorder="1" applyAlignment="1">
      <alignment horizontal="left" vertical="center"/>
    </xf>
    <xf numFmtId="170" fontId="15" fillId="5" borderId="1" xfId="0" applyNumberFormat="1" applyFont="1" applyFill="1" applyBorder="1" applyAlignment="1" applyProtection="1">
      <alignment horizontal="center" vertical="center"/>
    </xf>
    <xf numFmtId="0" fontId="18" fillId="10" borderId="0" xfId="0" applyFont="1" applyFill="1" applyBorder="1" applyAlignment="1">
      <alignment horizontal="center" vertical="center"/>
    </xf>
    <xf numFmtId="3" fontId="27" fillId="5" borderId="0" xfId="4" applyNumberFormat="1" applyFont="1" applyFill="1" applyBorder="1" applyAlignment="1" applyProtection="1">
      <alignment horizontal="center" vertical="center"/>
    </xf>
    <xf numFmtId="0" fontId="15" fillId="5" borderId="2" xfId="0" quotePrefix="1" applyFont="1" applyFill="1" applyBorder="1" applyAlignment="1" applyProtection="1">
      <alignment horizontal="left" vertical="center" wrapText="1"/>
    </xf>
    <xf numFmtId="0" fontId="18" fillId="10" borderId="0" xfId="0" applyFont="1" applyFill="1" applyBorder="1" applyAlignment="1">
      <alignment horizontal="center" vertical="center" readingOrder="2"/>
    </xf>
    <xf numFmtId="0" fontId="15" fillId="10" borderId="0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right" vertical="center"/>
    </xf>
    <xf numFmtId="0" fontId="15" fillId="5" borderId="2" xfId="0" applyFont="1" applyFill="1" applyBorder="1" applyAlignment="1">
      <alignment horizontal="right" vertical="center"/>
    </xf>
    <xf numFmtId="3" fontId="16" fillId="5" borderId="3" xfId="0" applyNumberFormat="1" applyFont="1" applyFill="1" applyBorder="1" applyAlignment="1" applyProtection="1">
      <alignment horizontal="center" vertical="center"/>
    </xf>
    <xf numFmtId="0" fontId="15" fillId="5" borderId="2" xfId="0" applyFont="1" applyFill="1" applyBorder="1" applyAlignment="1" applyProtection="1">
      <alignment horizontal="center" vertical="center" wrapText="1"/>
    </xf>
    <xf numFmtId="168" fontId="15" fillId="5" borderId="1" xfId="4" applyNumberFormat="1" applyFont="1" applyFill="1" applyBorder="1" applyAlignment="1">
      <alignment horizontal="center" vertical="center"/>
    </xf>
    <xf numFmtId="168" fontId="15" fillId="5" borderId="2" xfId="4" applyNumberFormat="1" applyFont="1" applyFill="1" applyBorder="1" applyAlignment="1" applyProtection="1">
      <alignment horizontal="center" vertical="center"/>
    </xf>
    <xf numFmtId="168" fontId="15" fillId="5" borderId="2" xfId="4" quotePrefix="1" applyNumberFormat="1" applyFont="1" applyFill="1" applyBorder="1" applyAlignment="1" applyProtection="1">
      <alignment horizontal="center" vertical="center"/>
    </xf>
    <xf numFmtId="0" fontId="15" fillId="5" borderId="3" xfId="0" quotePrefix="1" applyFont="1" applyFill="1" applyBorder="1" applyAlignment="1" applyProtection="1">
      <alignment horizontal="left" vertical="center" wrapText="1"/>
    </xf>
    <xf numFmtId="0" fontId="15" fillId="5" borderId="7" xfId="0" applyFont="1" applyFill="1" applyBorder="1" applyAlignment="1" applyProtection="1">
      <alignment horizontal="left" vertical="center" wrapText="1"/>
    </xf>
    <xf numFmtId="0" fontId="0" fillId="5" borderId="1" xfId="0" applyFill="1" applyBorder="1" applyAlignment="1">
      <alignment vertical="center"/>
    </xf>
    <xf numFmtId="0" fontId="0" fillId="5" borderId="8" xfId="0" applyFill="1" applyBorder="1" applyAlignment="1">
      <alignment vertical="center"/>
    </xf>
    <xf numFmtId="0" fontId="0" fillId="5" borderId="9" xfId="0" applyFill="1" applyBorder="1" applyAlignment="1">
      <alignment horizontal="left" vertical="center" wrapText="1"/>
    </xf>
    <xf numFmtId="0" fontId="0" fillId="5" borderId="2" xfId="0" applyFill="1" applyBorder="1" applyAlignment="1">
      <alignment vertical="center"/>
    </xf>
    <xf numFmtId="0" fontId="0" fillId="5" borderId="10" xfId="0" applyFill="1" applyBorder="1" applyAlignment="1">
      <alignment vertical="center"/>
    </xf>
    <xf numFmtId="0" fontId="18" fillId="5" borderId="7" xfId="0" applyFont="1" applyFill="1" applyBorder="1" applyAlignment="1">
      <alignment horizontal="right" vertical="center"/>
    </xf>
    <xf numFmtId="0" fontId="54" fillId="5" borderId="1" xfId="0" applyFont="1" applyFill="1" applyBorder="1" applyAlignment="1">
      <alignment vertical="center"/>
    </xf>
    <xf numFmtId="0" fontId="54" fillId="5" borderId="8" xfId="0" applyFont="1" applyFill="1" applyBorder="1" applyAlignment="1">
      <alignment vertical="center"/>
    </xf>
    <xf numFmtId="0" fontId="54" fillId="5" borderId="9" xfId="0" applyFont="1" applyFill="1" applyBorder="1" applyAlignment="1">
      <alignment vertical="center"/>
    </xf>
    <xf numFmtId="0" fontId="54" fillId="5" borderId="0" xfId="0" applyFont="1" applyFill="1" applyBorder="1" applyAlignment="1">
      <alignment vertical="center"/>
    </xf>
    <xf numFmtId="0" fontId="54" fillId="5" borderId="10" xfId="0" applyFont="1" applyFill="1" applyBorder="1" applyAlignment="1">
      <alignment vertical="center"/>
    </xf>
    <xf numFmtId="0" fontId="15" fillId="5" borderId="3" xfId="0" applyFont="1" applyFill="1" applyBorder="1" applyAlignment="1">
      <alignment horizontal="right" vertical="center"/>
    </xf>
    <xf numFmtId="0" fontId="15" fillId="5" borderId="0" xfId="0" applyFont="1" applyFill="1" applyBorder="1" applyAlignment="1">
      <alignment horizontal="center" vertical="center" wrapText="1"/>
    </xf>
    <xf numFmtId="1" fontId="15" fillId="5" borderId="2" xfId="0" applyNumberFormat="1" applyFont="1" applyFill="1" applyBorder="1" applyAlignment="1">
      <alignment horizontal="center" vertical="center" wrapText="1"/>
    </xf>
    <xf numFmtId="1" fontId="15" fillId="5" borderId="0" xfId="0" applyNumberFormat="1" applyFont="1" applyFill="1" applyBorder="1" applyAlignment="1">
      <alignment horizontal="center" vertical="center" wrapText="1"/>
    </xf>
    <xf numFmtId="0" fontId="15" fillId="10" borderId="2" xfId="0" quotePrefix="1" applyFont="1" applyFill="1" applyBorder="1" applyAlignment="1">
      <alignment horizontal="center" vertical="center" wrapText="1"/>
    </xf>
    <xf numFmtId="3" fontId="16" fillId="5" borderId="1" xfId="0" applyNumberFormat="1" applyFont="1" applyFill="1" applyBorder="1" applyAlignment="1">
      <alignment horizontal="center" vertical="center"/>
    </xf>
    <xf numFmtId="3" fontId="14" fillId="5" borderId="3" xfId="0" applyNumberFormat="1" applyFont="1" applyFill="1" applyBorder="1" applyAlignment="1">
      <alignment horizontal="center" vertical="center"/>
    </xf>
    <xf numFmtId="0" fontId="48" fillId="5" borderId="0" xfId="0" applyFont="1" applyFill="1" applyAlignment="1" applyProtection="1">
      <alignment horizontal="left" vertical="center"/>
    </xf>
    <xf numFmtId="0" fontId="48" fillId="5" borderId="0" xfId="0" quotePrefix="1" applyFont="1" applyFill="1" applyAlignment="1" applyProtection="1">
      <alignment horizontal="left" vertical="center"/>
    </xf>
    <xf numFmtId="0" fontId="15" fillId="5" borderId="1" xfId="0" quotePrefix="1" applyFont="1" applyFill="1" applyBorder="1" applyAlignment="1" applyProtection="1">
      <alignment horizontal="left" vertical="center" wrapText="1"/>
    </xf>
    <xf numFmtId="0" fontId="15" fillId="10" borderId="0" xfId="0" quotePrefix="1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 applyProtection="1">
      <alignment horizontal="center" vertical="center" wrapText="1"/>
    </xf>
    <xf numFmtId="0" fontId="15" fillId="5" borderId="0" xfId="0" quotePrefix="1" applyFont="1" applyFill="1" applyBorder="1" applyAlignment="1" applyProtection="1">
      <alignment horizontal="left" vertical="center" wrapText="1"/>
    </xf>
    <xf numFmtId="4" fontId="14" fillId="5" borderId="0" xfId="0" applyNumberFormat="1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 wrapText="1"/>
    </xf>
    <xf numFmtId="3" fontId="15" fillId="5" borderId="3" xfId="0" applyNumberFormat="1" applyFont="1" applyFill="1" applyBorder="1" applyAlignment="1">
      <alignment horizontal="center" vertical="center"/>
    </xf>
    <xf numFmtId="3" fontId="14" fillId="5" borderId="2" xfId="0" applyNumberFormat="1" applyFont="1" applyFill="1" applyBorder="1" applyAlignment="1">
      <alignment horizontal="center" vertical="center"/>
    </xf>
    <xf numFmtId="4" fontId="15" fillId="5" borderId="0" xfId="0" applyNumberFormat="1" applyFont="1" applyFill="1" applyBorder="1" applyAlignment="1">
      <alignment horizontal="center" vertical="center"/>
    </xf>
    <xf numFmtId="2" fontId="15" fillId="5" borderId="0" xfId="0" quotePrefix="1" applyNumberFormat="1" applyFont="1" applyFill="1" applyBorder="1" applyAlignment="1" applyProtection="1">
      <alignment horizontal="left" vertical="center" wrapText="1"/>
    </xf>
    <xf numFmtId="0" fontId="15" fillId="4" borderId="0" xfId="0" applyFont="1" applyFill="1" applyBorder="1" applyAlignment="1">
      <alignment horizontal="left"/>
    </xf>
    <xf numFmtId="0" fontId="15" fillId="5" borderId="0" xfId="0" quotePrefix="1" applyFont="1" applyFill="1" applyAlignment="1">
      <alignment horizontal="left" vertical="center" wrapText="1"/>
    </xf>
    <xf numFmtId="0" fontId="15" fillId="4" borderId="2" xfId="0" quotePrefix="1" applyFont="1" applyFill="1" applyBorder="1" applyAlignment="1">
      <alignment horizontal="left" vertical="center" wrapText="1"/>
    </xf>
    <xf numFmtId="0" fontId="15" fillId="5" borderId="0" xfId="0" applyFont="1" applyFill="1" applyAlignment="1">
      <alignment horizontal="center" vertical="center"/>
    </xf>
    <xf numFmtId="0" fontId="16" fillId="4" borderId="0" xfId="0" applyFont="1" applyFill="1" applyAlignment="1">
      <alignment horizontal="center" vertical="center" wrapText="1"/>
    </xf>
    <xf numFmtId="0" fontId="27" fillId="5" borderId="0" xfId="0" applyFont="1" applyFill="1" applyAlignment="1">
      <alignment horizontal="center" vertical="center"/>
    </xf>
    <xf numFmtId="0" fontId="27" fillId="5" borderId="0" xfId="0" applyFont="1" applyFill="1" applyAlignment="1">
      <alignment horizontal="center" vertical="center" wrapText="1"/>
    </xf>
    <xf numFmtId="0" fontId="3" fillId="4" borderId="0" xfId="0" applyFont="1" applyFill="1" applyAlignment="1" applyProtection="1">
      <alignment horizontal="center"/>
    </xf>
    <xf numFmtId="0" fontId="15" fillId="4" borderId="1" xfId="0" applyFont="1" applyFill="1" applyBorder="1" applyAlignment="1" applyProtection="1">
      <alignment horizontal="left" vertical="center" wrapText="1"/>
    </xf>
    <xf numFmtId="168" fontId="3" fillId="4" borderId="0" xfId="0" quotePrefix="1" applyNumberFormat="1" applyFont="1" applyFill="1" applyAlignment="1">
      <alignment horizontal="center"/>
    </xf>
    <xf numFmtId="0" fontId="3" fillId="4" borderId="0" xfId="0" quotePrefix="1" applyFont="1" applyFill="1" applyBorder="1" applyAlignment="1" applyProtection="1">
      <alignment horizontal="center"/>
    </xf>
    <xf numFmtId="0" fontId="3" fillId="4" borderId="0" xfId="0" applyFont="1" applyFill="1" applyBorder="1" applyAlignment="1" applyProtection="1">
      <alignment horizontal="center"/>
    </xf>
  </cellXfs>
  <cellStyles count="11">
    <cellStyle name="Lien hypertexte" xfId="1" builtinId="8"/>
    <cellStyle name="Monétaire_20 (2)" xfId="2"/>
    <cellStyle name="Normal" xfId="0" builtinId="0"/>
    <cellStyle name="Normal 19" xfId="3"/>
    <cellStyle name="Normal 2" xfId="4"/>
    <cellStyle name="Normal 3" xfId="5"/>
    <cellStyle name="Normal 6" xfId="6"/>
    <cellStyle name="Normal_1" xfId="7"/>
    <cellStyle name="Normal_37" xfId="8"/>
    <cellStyle name="Normal_Feuil1" xfId="9"/>
    <cellStyle name="Normal_Filaha1" xfId="1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FF990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areaChart>
        <c:grouping val="stacked"/>
        <c:axId val="103034880"/>
        <c:axId val="102993920"/>
      </c:areaChart>
      <c:catAx>
        <c:axId val="103034880"/>
        <c:scaling>
          <c:orientation val="minMax"/>
        </c:scaling>
        <c:axPos val="b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abic Transparent"/>
                <a:ea typeface="Arabic Transparent"/>
                <a:cs typeface="Arabic Transparent"/>
              </a:defRPr>
            </a:pPr>
            <a:endParaRPr lang="fr-FR"/>
          </a:p>
        </c:txPr>
        <c:crossAx val="102993920"/>
        <c:crosses val="autoZero"/>
        <c:lblAlgn val="ctr"/>
        <c:lblOffset val="100"/>
        <c:tickMarkSkip val="1"/>
      </c:catAx>
      <c:valAx>
        <c:axId val="102993920"/>
        <c:scaling>
          <c:orientation val="minMax"/>
        </c:scaling>
        <c:axPos val="l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abic Transparent"/>
                <a:ea typeface="Arabic Transparent"/>
                <a:cs typeface="Arabic Transparent"/>
              </a:defRPr>
            </a:pPr>
            <a:endParaRPr lang="fr-FR"/>
          </a:p>
        </c:txPr>
        <c:crossAx val="103034880"/>
        <c:crosses val="autoZero"/>
        <c:crossBetween val="between"/>
      </c:valAx>
      <c:spPr>
        <a:noFill/>
        <a:ln w="25400">
          <a:noFill/>
        </a:ln>
      </c:spPr>
    </c:plotArea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fr-FR"/>
    </a:p>
  </c:txPr>
  <c:printSettings>
    <c:headerFooter alignWithMargins="0">
      <c:oddHeader>&amp;F</c:oddHeader>
      <c:oddFooter>Page &amp;P</c:oddFooter>
    </c:headerFooter>
    <c:pageMargins b="0.98425196899999956" l="0.78740157499999996" r="0.78740157499999996" t="0.98425196899999956" header="0.49212598450000095" footer="0.4921259845000009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توزيع الإنتاج  للمزروعات الفلاحية الرئيسية (%)  مستوى الجهة,2003</a:t>
            </a:r>
          </a:p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Production des principales cultures : niveau région 2003              </a:t>
            </a:r>
          </a:p>
        </c:rich>
      </c:tx>
      <c:layout>
        <c:manualLayout>
          <c:xMode val="edge"/>
          <c:yMode val="edge"/>
          <c:x val="0.24492162778718091"/>
          <c:y val="4.500020399004552E-2"/>
        </c:manualLayout>
      </c:layout>
      <c:spPr>
        <a:noFill/>
        <a:ln w="25400">
          <a:noFill/>
        </a:ln>
      </c:spPr>
    </c:title>
    <c:view3D>
      <c:rotX val="45"/>
      <c:rotY val="70"/>
      <c:perspective val="0"/>
    </c:view3D>
    <c:plotArea>
      <c:layout>
        <c:manualLayout>
          <c:layoutTarget val="inner"/>
          <c:xMode val="edge"/>
          <c:yMode val="edge"/>
          <c:x val="0.29606117479176686"/>
          <c:y val="0.18500000000000041"/>
          <c:w val="0.20457445983465433"/>
          <c:h val="0.65000000000000224"/>
        </c:manualLayout>
      </c:layout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explosion val="6"/>
          <c:dPt>
            <c:idx val="0"/>
            <c:explosion val="31"/>
            <c:spPr>
              <a:pattFill prst="sphere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6673-4ACD-8B20-2F3FD05E25D7}"/>
              </c:ext>
            </c:extLst>
          </c:dPt>
          <c:dPt>
            <c:idx val="1"/>
            <c:explosion val="82"/>
            <c:spPr>
              <a:pattFill prst="diagBrick">
                <a:fgClr>
                  <a:srgbClr val="00FF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673-4ACD-8B20-2F3FD05E25D7}"/>
              </c:ext>
            </c:extLst>
          </c:dPt>
          <c:dPt>
            <c:idx val="2"/>
            <c:explosion val="50"/>
            <c:spPr>
              <a:pattFill prst="shingl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6673-4ACD-8B20-2F3FD05E25D7}"/>
              </c:ext>
            </c:extLst>
          </c:dPt>
          <c:dPt>
            <c:idx val="3"/>
            <c:spPr>
              <a:pattFill prst="solidDmnd">
                <a:fgClr>
                  <a:srgbClr val="999933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673-4ACD-8B20-2F3FD05E25D7}"/>
              </c:ext>
            </c:extLst>
          </c:dPt>
          <c:dPt>
            <c:idx val="4"/>
            <c:spPr>
              <a:pattFill prst="wdDnDiag">
                <a:fgClr>
                  <a:srgbClr val="FF00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6673-4ACD-8B20-2F3FD05E25D7}"/>
              </c:ext>
            </c:extLst>
          </c:dPt>
          <c:dLbls>
            <c:dLbl>
              <c:idx val="0"/>
              <c:layout>
                <c:manualLayout>
                  <c:x val="5.8942790186585083E-2"/>
                  <c:y val="-0.14044514435695601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fr-FR"/>
                </a:p>
              </c:txPr>
              <c:dLblPos val="bestFit"/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673-4ACD-8B20-2F3FD05E25D7}"/>
                </c:ext>
              </c:extLst>
            </c:dLbl>
            <c:dLbl>
              <c:idx val="1"/>
              <c:layout>
                <c:manualLayout>
                  <c:x val="5.6118147254836423E-2"/>
                  <c:y val="1.1071916010498626E-2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fr-FR"/>
                </a:p>
              </c:txPr>
              <c:dLblPos val="bestFit"/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673-4ACD-8B20-2F3FD05E25D7}"/>
                </c:ext>
              </c:extLst>
            </c:dLbl>
            <c:dLbl>
              <c:idx val="2"/>
              <c:layout>
                <c:manualLayout>
                  <c:x val="-3.0091216678147965E-2"/>
                  <c:y val="0.13932913385826823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fr-FR"/>
                </a:p>
              </c:txPr>
              <c:dLblPos val="bestFit"/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673-4ACD-8B20-2F3FD05E25D7}"/>
                </c:ext>
              </c:extLst>
            </c:dLbl>
            <c:dLbl>
              <c:idx val="3"/>
              <c:layout>
                <c:manualLayout>
                  <c:x val="-5.4567826609351403E-2"/>
                  <c:y val="1.7847244094488141E-2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fr-FR"/>
                </a:p>
              </c:txPr>
              <c:dLblPos val="bestFit"/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673-4ACD-8B20-2F3FD05E25D7}"/>
                </c:ext>
              </c:extLst>
            </c:dLbl>
            <c:dLbl>
              <c:idx val="4"/>
              <c:layout>
                <c:manualLayout>
                  <c:x val="-6.0674531573468977E-2"/>
                  <c:y val="-6.2755905511810914E-3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fr-FR"/>
                </a:p>
              </c:txPr>
              <c:dLblPos val="bestFit"/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673-4ACD-8B20-2F3FD05E25D7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0241441888601184"/>
                  <c:y val="0.62000000000000188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475" b="0" i="0" u="none" strike="noStrike" baseline="0">
                      <a:solidFill>
                        <a:srgbClr val="000000"/>
                      </a:solidFill>
                      <a:latin typeface="CG Times"/>
                      <a:ea typeface="CG Times"/>
                      <a:cs typeface="CG Times"/>
                    </a:defRPr>
                  </a:pPr>
                  <a:endParaRPr lang="fr-FR"/>
                </a:p>
              </c:txPr>
              <c:dLblPos val="bestFit"/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673-4ACD-8B20-2F3FD05E25D7}"/>
                </c:ext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fr-FR"/>
              </a:p>
            </c:txPr>
            <c:showCatName val="1"/>
            <c:showPercent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[1]Graph!$B$23:$B$27</c:f>
              <c:strCache>
                <c:ptCount val="5"/>
                <c:pt idx="0">
                  <c:v>الحبوبCéréales</c:v>
                </c:pt>
                <c:pt idx="1">
                  <c:v>القطانيLégumineuses</c:v>
                </c:pt>
                <c:pt idx="2">
                  <c:v>الحبوب الزيتيةOléagineuses</c:v>
                </c:pt>
                <c:pt idx="3">
                  <c:v>المزروعات الصناعيةCultures Industrielles</c:v>
                </c:pt>
                <c:pt idx="4">
                  <c:v>مزروعات الكلأFourragères</c:v>
                </c:pt>
              </c:strCache>
            </c:strRef>
          </c:cat>
          <c:val>
            <c:numRef>
              <c:f>[1]Graph!$C$23:$C$27</c:f>
              <c:numCache>
                <c:formatCode>General</c:formatCode>
                <c:ptCount val="5"/>
                <c:pt idx="0">
                  <c:v>2648035</c:v>
                </c:pt>
                <c:pt idx="1">
                  <c:v>214896</c:v>
                </c:pt>
                <c:pt idx="2">
                  <c:v>109900</c:v>
                </c:pt>
                <c:pt idx="3">
                  <c:v>4253459</c:v>
                </c:pt>
                <c:pt idx="4">
                  <c:v>8027812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673-4ACD-8B20-2F3FD05E25D7}"/>
            </c:ext>
          </c:extLst>
        </c:ser>
      </c:pie3DChart>
      <c:spPr>
        <a:noFill/>
        <a:ln w="25400">
          <a:noFill/>
        </a:ln>
      </c:spPr>
    </c:plotArea>
    <c:plotVisOnly val="1"/>
    <c:dispBlanksAs val="zero"/>
  </c:chart>
  <c:spPr>
    <a:solidFill>
      <a:srgbClr val="FFFFC0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49212598450000095" footer="0.49212598450000095"/>
    <c:pageSetup paperSize="9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CG Times"/>
                <a:ea typeface="CG Times"/>
                <a:cs typeface="CG Times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تطور قيمة منتوجات الصيد البحري الساحلي مستوى الجهة</a:t>
            </a:r>
          </a:p>
          <a:p>
            <a:pPr>
              <a:defRPr sz="1150" b="0" i="0" u="none" strike="noStrike" baseline="0">
                <a:solidFill>
                  <a:srgbClr val="000000"/>
                </a:solidFill>
                <a:latin typeface="CG Times"/>
                <a:ea typeface="CG Times"/>
                <a:cs typeface="CG Times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Valeur  du produit de la pêche : Ports de la région</a:t>
            </a:r>
          </a:p>
        </c:rich>
      </c:tx>
      <c:layout>
        <c:manualLayout>
          <c:xMode val="edge"/>
          <c:yMode val="edge"/>
          <c:x val="0.21621283255086193"/>
          <c:y val="3.287671232876732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095255011025095"/>
          <c:y val="0.33150684931507063"/>
          <c:w val="0.83465716282392266"/>
          <c:h val="0.55068493150684961"/>
        </c:manualLayout>
      </c:layout>
      <c:lineChart>
        <c:grouping val="standard"/>
        <c:ser>
          <c:idx val="0"/>
          <c:order val="0"/>
          <c:tx>
            <c:strRef>
              <c:f>[1]Graph!$A$77</c:f>
              <c:strCache>
                <c:ptCount val="1"/>
                <c:pt idx="0">
                  <c:v>Valeur ( en milliers de DH)</c:v>
                </c:pt>
              </c:strCache>
            </c:strRef>
          </c:tx>
          <c:spPr>
            <a:ln w="38100">
              <a:pattFill prst="pct75">
                <a:fgClr>
                  <a:srgbClr val="00008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[1]Graph!$B$76:$J$76</c:f>
              <c:strCache>
                <c:ptCount val="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</c:strCache>
            </c:strRef>
          </c:cat>
          <c:val>
            <c:numRef>
              <c:f>[1]Graph!$B$77:$J$77</c:f>
              <c:numCache>
                <c:formatCode>General</c:formatCode>
                <c:ptCount val="9"/>
                <c:pt idx="0">
                  <c:v>123305</c:v>
                </c:pt>
                <c:pt idx="1">
                  <c:v>133499</c:v>
                </c:pt>
                <c:pt idx="2">
                  <c:v>195249</c:v>
                </c:pt>
                <c:pt idx="3">
                  <c:v>179925</c:v>
                </c:pt>
                <c:pt idx="4">
                  <c:v>194171</c:v>
                </c:pt>
                <c:pt idx="5">
                  <c:v>209238</c:v>
                </c:pt>
                <c:pt idx="6">
                  <c:v>243122</c:v>
                </c:pt>
                <c:pt idx="7">
                  <c:v>260389</c:v>
                </c:pt>
                <c:pt idx="8">
                  <c:v>237278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84-43B2-AAD9-08AA75C4544B}"/>
            </c:ext>
          </c:extLst>
        </c:ser>
        <c:marker val="1"/>
        <c:axId val="107321984"/>
        <c:axId val="107321216"/>
      </c:lineChart>
      <c:catAx>
        <c:axId val="10732198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107321216"/>
        <c:crosses val="autoZero"/>
        <c:auto val="1"/>
        <c:lblAlgn val="ctr"/>
        <c:lblOffset val="100"/>
        <c:tickLblSkip val="1"/>
        <c:tickMarkSkip val="1"/>
      </c:catAx>
      <c:valAx>
        <c:axId val="1073212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125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En milliers Dh بألف درهم</a:t>
                </a:r>
              </a:p>
            </c:rich>
          </c:tx>
          <c:layout>
            <c:manualLayout>
              <c:xMode val="edge"/>
              <c:yMode val="edge"/>
              <c:x val="1.5872734218081951E-2"/>
              <c:y val="0.3945205479452075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G Times"/>
                <a:ea typeface="CG Times"/>
                <a:cs typeface="CG Times"/>
              </a:defRPr>
            </a:pPr>
            <a:endParaRPr lang="fr-FR"/>
          </a:p>
        </c:txPr>
        <c:crossAx val="1073219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C0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CG Times"/>
          <a:ea typeface="CG Times"/>
          <a:cs typeface="CG Times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49212598450000095" footer="0.49212598450000095"/>
    <c:pageSetup paperSize="9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                                                        مساحات مزروعات الفواكه (ب %) بالجهة                                                                           Superficie des plantations fruitières (en %) dans la région</a:t>
            </a:r>
          </a:p>
        </c:rich>
      </c:tx>
      <c:layout>
        <c:manualLayout>
          <c:xMode val="edge"/>
          <c:yMode val="edge"/>
          <c:x val="0.18040646352897718"/>
          <c:y val="4.5889183638141484E-2"/>
        </c:manualLayout>
      </c:layout>
      <c:spPr>
        <a:noFill/>
        <a:ln w="25400">
          <a:noFill/>
        </a:ln>
      </c:spPr>
    </c:title>
    <c:view3D>
      <c:rotY val="260"/>
      <c:perspective val="0"/>
    </c:view3D>
    <c:plotArea>
      <c:layout>
        <c:manualLayout>
          <c:layoutTarget val="inner"/>
          <c:xMode val="edge"/>
          <c:yMode val="edge"/>
          <c:x val="0.25089635007881345"/>
          <c:y val="0.28298305578455235"/>
          <c:w val="0.31660729890897898"/>
          <c:h val="0.20076500579309417"/>
        </c:manualLayout>
      </c:layout>
      <c:pie3DChart>
        <c:varyColors val="1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explosion val="33"/>
          <c:dLbls>
            <c:dLbl>
              <c:idx val="0"/>
              <c:layout>
                <c:manualLayout>
                  <c:x val="-7.3358830865762711E-2"/>
                  <c:y val="-8.2490955725600223E-2"/>
                </c:manualLayout>
              </c:layout>
              <c:tx>
                <c:rich>
                  <a:bodyPr/>
                  <a:lstStyle/>
                  <a:p>
                    <a:pPr>
                      <a:defRPr sz="12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ar-AE" sz="1200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الزيتون              </a:t>
                    </a:r>
                    <a:r>
                      <a:rPr lang="fr-FR" sz="1200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Oliviers </a:t>
                    </a:r>
                  </a:p>
                  <a:p>
                    <a:pPr>
                      <a:defRPr sz="12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fr-FR" sz="1200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58,50%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0C2F-4A43-AAE8-EF424663ADDC}"/>
                </c:ext>
              </c:extLst>
            </c:dLbl>
            <c:dLbl>
              <c:idx val="1"/>
              <c:layout>
                <c:manualLayout>
                  <c:x val="0.12388498703510746"/>
                  <c:y val="-0.137338725460788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dLblPos val="bestFit"/>
              <c:showVal val="1"/>
              <c:showCatName val="1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C2F-4A43-AAE8-EF424663ADDC}"/>
                </c:ext>
              </c:extLst>
            </c:dLbl>
            <c:dLbl>
              <c:idx val="2"/>
              <c:layout>
                <c:manualLayout>
                  <c:x val="0.19710707861373938"/>
                  <c:y val="5.336310840474819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dLblPos val="bestFit"/>
              <c:showVal val="1"/>
              <c:showCatName val="1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C2F-4A43-AAE8-EF424663ADDC}"/>
                </c:ext>
              </c:extLst>
            </c:dLbl>
            <c:dLbl>
              <c:idx val="3"/>
              <c:layout>
                <c:manualLayout>
                  <c:x val="0.14381356446365562"/>
                  <c:y val="0.239918797296216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dLblPos val="bestFit"/>
              <c:showVal val="1"/>
              <c:showCatName val="1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C2F-4A43-AAE8-EF424663ADDC}"/>
                </c:ext>
              </c:extLst>
            </c:dLbl>
            <c:dLbl>
              <c:idx val="4"/>
              <c:layout>
                <c:manualLayout>
                  <c:x val="1.0178598342782601E-2"/>
                  <c:y val="0.128311140715774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dLblPos val="bestFit"/>
              <c:showVal val="1"/>
              <c:showCatName val="1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C2F-4A43-AAE8-EF424663ADDC}"/>
                </c:ext>
              </c:extLst>
            </c:dLbl>
            <c:dLbl>
              <c:idx val="5"/>
              <c:layout>
                <c:manualLayout>
                  <c:x val="0.15411961726407084"/>
                  <c:y val="0.360847469516469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dLblPos val="bestFit"/>
              <c:showVal val="1"/>
              <c:showCatName val="1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C2F-4A43-AAE8-EF424663ADDC}"/>
                </c:ext>
              </c:extLst>
            </c:dLbl>
            <c:dLbl>
              <c:idx val="6"/>
              <c:layout>
                <c:manualLayout>
                  <c:x val="-5.6848481512688911E-2"/>
                  <c:y val="0.385470380507173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dLblPos val="bestFit"/>
              <c:showVal val="1"/>
              <c:showCatName val="1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C2F-4A43-AAE8-EF424663ADDC}"/>
                </c:ext>
              </c:extLst>
            </c:dLbl>
            <c:dLbl>
              <c:idx val="7"/>
              <c:layout>
                <c:manualLayout>
                  <c:x val="-0.2259815370515352"/>
                  <c:y val="0.319066842501959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dLblPos val="bestFit"/>
              <c:showVal val="1"/>
              <c:showCatName val="1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C2F-4A43-AAE8-EF424663ADDC}"/>
                </c:ext>
              </c:extLst>
            </c:dLbl>
            <c:dLbl>
              <c:idx val="8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dLblPos val="bestFit"/>
              <c:showVal val="1"/>
              <c:showCatName val="1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C2F-4A43-AAE8-EF424663ADDC}"/>
                </c:ext>
              </c:extLst>
            </c:dLbl>
            <c:dLbl>
              <c:idx val="9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dLblPos val="bestFit"/>
              <c:showVal val="1"/>
              <c:showCatName val="1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C2F-4A43-AAE8-EF424663ADD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fr-FR"/>
              </a:p>
            </c:txPr>
            <c:showVal val="1"/>
            <c:showCatName val="1"/>
            <c:separator>
</c:separator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Graph!$H$80:$H$89</c:f>
              <c:strCache>
                <c:ptCount val="10"/>
                <c:pt idx="0">
                  <c:v>             الزيتون         Oliviers </c:v>
                </c:pt>
                <c:pt idx="1">
                  <c:v>البرتقال و الحوامض  Agrumes</c:v>
                </c:pt>
                <c:pt idx="2">
                  <c:v>التفاح             pommiers</c:v>
                </c:pt>
                <c:pt idx="3">
                  <c:v>المشمش          Abricotiers</c:v>
                </c:pt>
                <c:pt idx="4">
                  <c:v>الدالية و الكروم         Vignes</c:v>
                </c:pt>
                <c:pt idx="5">
                  <c:v>الخوخ                  Pêchers</c:v>
                </c:pt>
                <c:pt idx="6">
                  <c:v>البرقوق               Pruniers</c:v>
                </c:pt>
                <c:pt idx="7">
                  <c:v>التين                  Figuiers</c:v>
                </c:pt>
                <c:pt idx="8">
                  <c:v>حب الملوك         Cerisiers</c:v>
                </c:pt>
                <c:pt idx="9">
                  <c:v>فواكه أخرى            Autres</c:v>
                </c:pt>
              </c:strCache>
            </c:strRef>
          </c:cat>
          <c:val>
            <c:numRef>
              <c:f>Graph!#REF!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0C2F-4A43-AAE8-EF424663ADDC}"/>
            </c:ext>
          </c:extLst>
        </c:ser>
      </c:pie3DChart>
      <c:spPr>
        <a:noFill/>
        <a:ln w="25400">
          <a:noFill/>
        </a:ln>
      </c:spPr>
    </c:plotArea>
    <c:plotVisOnly val="1"/>
    <c:dispBlanksAs val="zero"/>
  </c:chart>
  <c:spPr>
    <a:solidFill>
      <a:srgbClr val="E3E3E3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49212598450000095" footer="0.49212598450000095"/>
    <c:pageSetup paperSize="9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view3D>
      <c:depthPercent val="100"/>
      <c:rAngAx val="1"/>
    </c:view3D>
    <c:floor>
      <c:spPr>
        <a:noFill/>
        <a:ln w="9525">
          <a:noFill/>
        </a:ln>
      </c:spPr>
    </c:floor>
    <c:plotArea>
      <c:layout>
        <c:manualLayout>
          <c:layoutTarget val="inner"/>
          <c:xMode val="edge"/>
          <c:yMode val="edge"/>
          <c:x val="5.5295353157335234E-2"/>
          <c:y val="1.6101635052874326E-2"/>
          <c:w val="0.94470464684266453"/>
          <c:h val="0.88427078194172815"/>
        </c:manualLayout>
      </c:layout>
      <c:bar3DChart>
        <c:barDir val="col"/>
        <c:grouping val="clustered"/>
        <c:ser>
          <c:idx val="0"/>
          <c:order val="0"/>
          <c:tx>
            <c:strRef>
              <c:f>Graph!$K$12:$K$13</c:f>
              <c:strCache>
                <c:ptCount val="1"/>
                <c:pt idx="0">
                  <c:v>الماعز Caprins</c:v>
                </c:pt>
              </c:strCache>
            </c:strRef>
          </c:tx>
          <c:spPr>
            <a:solidFill>
              <a:srgbClr val="FFFF00"/>
            </a:solidFill>
          </c:spPr>
          <c:cat>
            <c:strRef>
              <c:f>Graph!$J$14:$J$19</c:f>
              <c:strCache>
                <c:ptCount val="6"/>
                <c:pt idx="0">
                  <c:v>  Salé</c:v>
                </c:pt>
                <c:pt idx="1">
                  <c:v>  Skhirate-Témara </c:v>
                </c:pt>
                <c:pt idx="2">
                  <c:v>  Khémisset </c:v>
                </c:pt>
                <c:pt idx="3">
                  <c:v>  Kénitra </c:v>
                </c:pt>
                <c:pt idx="4">
                  <c:v>  Sidi Kacem </c:v>
                </c:pt>
                <c:pt idx="5">
                  <c:v>  Sidi Slimane</c:v>
                </c:pt>
              </c:strCache>
            </c:strRef>
          </c:cat>
          <c:val>
            <c:numRef>
              <c:f>Graph!$K$14:$K$19</c:f>
              <c:numCache>
                <c:formatCode>0.0</c:formatCode>
                <c:ptCount val="6"/>
                <c:pt idx="0">
                  <c:v>5.8</c:v>
                </c:pt>
                <c:pt idx="1">
                  <c:v>3</c:v>
                </c:pt>
                <c:pt idx="2">
                  <c:v>141.4</c:v>
                </c:pt>
                <c:pt idx="3">
                  <c:v>1.1000000000000001</c:v>
                </c:pt>
                <c:pt idx="4">
                  <c:v>0.9</c:v>
                </c:pt>
                <c:pt idx="5">
                  <c:v>6.8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81-4876-A51A-E0D578539371}"/>
            </c:ext>
          </c:extLst>
        </c:ser>
        <c:ser>
          <c:idx val="1"/>
          <c:order val="1"/>
          <c:tx>
            <c:strRef>
              <c:f>Graph!$L$12:$L$13</c:f>
              <c:strCache>
                <c:ptCount val="1"/>
                <c:pt idx="0">
                  <c:v>الأغنام Ovins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cat>
            <c:strRef>
              <c:f>Graph!$J$14:$J$19</c:f>
              <c:strCache>
                <c:ptCount val="6"/>
                <c:pt idx="0">
                  <c:v>  Salé</c:v>
                </c:pt>
                <c:pt idx="1">
                  <c:v>  Skhirate-Témara </c:v>
                </c:pt>
                <c:pt idx="2">
                  <c:v>  Khémisset </c:v>
                </c:pt>
                <c:pt idx="3">
                  <c:v>  Kénitra </c:v>
                </c:pt>
                <c:pt idx="4">
                  <c:v>  Sidi Kacem </c:v>
                </c:pt>
                <c:pt idx="5">
                  <c:v>  Sidi Slimane</c:v>
                </c:pt>
              </c:strCache>
            </c:strRef>
          </c:cat>
          <c:val>
            <c:numRef>
              <c:f>Graph!$L$14:$L$19</c:f>
              <c:numCache>
                <c:formatCode>0.0</c:formatCode>
                <c:ptCount val="6"/>
                <c:pt idx="0">
                  <c:v>95.3</c:v>
                </c:pt>
                <c:pt idx="1">
                  <c:v>125.4</c:v>
                </c:pt>
                <c:pt idx="2">
                  <c:v>845.4</c:v>
                </c:pt>
                <c:pt idx="3">
                  <c:v>301</c:v>
                </c:pt>
                <c:pt idx="4">
                  <c:v>414</c:v>
                </c:pt>
                <c:pt idx="5">
                  <c:v>155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81-4876-A51A-E0D578539371}"/>
            </c:ext>
          </c:extLst>
        </c:ser>
        <c:ser>
          <c:idx val="2"/>
          <c:order val="2"/>
          <c:tx>
            <c:strRef>
              <c:f>Graph!$M$12:$M$13</c:f>
              <c:strCache>
                <c:ptCount val="1"/>
                <c:pt idx="0">
                  <c:v>الأبقار Bovins</c:v>
                </c:pt>
              </c:strCache>
            </c:strRef>
          </c:tx>
          <c:cat>
            <c:strRef>
              <c:f>Graph!$J$14:$J$19</c:f>
              <c:strCache>
                <c:ptCount val="6"/>
                <c:pt idx="0">
                  <c:v>  Salé</c:v>
                </c:pt>
                <c:pt idx="1">
                  <c:v>  Skhirate-Témara </c:v>
                </c:pt>
                <c:pt idx="2">
                  <c:v>  Khémisset </c:v>
                </c:pt>
                <c:pt idx="3">
                  <c:v>  Kénitra </c:v>
                </c:pt>
                <c:pt idx="4">
                  <c:v>  Sidi Kacem </c:v>
                </c:pt>
                <c:pt idx="5">
                  <c:v>  Sidi Slimane</c:v>
                </c:pt>
              </c:strCache>
            </c:strRef>
          </c:cat>
          <c:val>
            <c:numRef>
              <c:f>Graph!$M$14:$M$19</c:f>
              <c:numCache>
                <c:formatCode>0.0</c:formatCode>
                <c:ptCount val="6"/>
                <c:pt idx="0">
                  <c:v>21.6</c:v>
                </c:pt>
                <c:pt idx="1">
                  <c:v>31.8</c:v>
                </c:pt>
                <c:pt idx="2">
                  <c:v>164.3</c:v>
                </c:pt>
                <c:pt idx="3">
                  <c:v>220.9</c:v>
                </c:pt>
                <c:pt idx="4">
                  <c:v>112.1</c:v>
                </c:pt>
                <c:pt idx="5">
                  <c:v>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C81-4876-A51A-E0D578539371}"/>
            </c:ext>
          </c:extLst>
        </c:ser>
        <c:shape val="cylinder"/>
        <c:axId val="107376000"/>
        <c:axId val="107394176"/>
        <c:axId val="0"/>
      </c:bar3DChart>
      <c:catAx>
        <c:axId val="107376000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900">
                <a:latin typeface="Times New Roman" pitchFamily="18" charset="0"/>
                <a:cs typeface="Times New Roman" pitchFamily="18" charset="0"/>
              </a:defRPr>
            </a:pPr>
            <a:endParaRPr lang="fr-FR"/>
          </a:p>
        </c:txPr>
        <c:crossAx val="107394176"/>
        <c:crosses val="autoZero"/>
        <c:auto val="1"/>
        <c:lblAlgn val="ctr"/>
        <c:lblOffset val="100"/>
      </c:catAx>
      <c:valAx>
        <c:axId val="107394176"/>
        <c:scaling>
          <c:orientation val="minMax"/>
        </c:scaling>
        <c:axPos val="l"/>
        <c:numFmt formatCode="0" sourceLinked="0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fr-FR"/>
          </a:p>
        </c:txPr>
        <c:crossAx val="1073760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536412895914157"/>
          <c:y val="9.1718497309048505E-2"/>
          <c:w val="0.15980560900652041"/>
          <c:h val="0.229139425753599"/>
        </c:manualLayout>
      </c:layout>
      <c:txPr>
        <a:bodyPr/>
        <a:lstStyle/>
        <a:p>
          <a:pPr>
            <a:defRPr sz="800">
              <a:latin typeface="Times New Roman" pitchFamily="18" charset="0"/>
              <a:cs typeface="Times New Roman" pitchFamily="18" charset="0"/>
            </a:defRPr>
          </a:pPr>
          <a:endParaRPr lang="fr-FR"/>
        </a:p>
      </c:txPr>
    </c:legend>
    <c:plotVisOnly val="1"/>
    <c:dispBlanksAs val="gap"/>
  </c:chart>
  <c:spPr>
    <a:ln>
      <a:noFill/>
    </a:ln>
  </c:sp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chart>
    <c:plotArea>
      <c:layout/>
      <c:areaChart>
        <c:grouping val="stacked"/>
        <c:axId val="102999936"/>
        <c:axId val="103001472"/>
      </c:areaChart>
      <c:catAx>
        <c:axId val="102999936"/>
        <c:scaling>
          <c:orientation val="minMax"/>
        </c:scaling>
        <c:axPos val="b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abic Transparent"/>
                <a:ea typeface="Arabic Transparent"/>
                <a:cs typeface="Arabic Transparent"/>
              </a:defRPr>
            </a:pPr>
            <a:endParaRPr lang="fr-FR"/>
          </a:p>
        </c:txPr>
        <c:crossAx val="103001472"/>
        <c:crosses val="autoZero"/>
        <c:lblAlgn val="ctr"/>
        <c:lblOffset val="100"/>
        <c:tickMarkSkip val="1"/>
      </c:catAx>
      <c:valAx>
        <c:axId val="103001472"/>
        <c:scaling>
          <c:orientation val="minMax"/>
        </c:scaling>
        <c:axPos val="l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abic Transparent"/>
                <a:ea typeface="Arabic Transparent"/>
                <a:cs typeface="Arabic Transparent"/>
              </a:defRPr>
            </a:pPr>
            <a:endParaRPr lang="fr-FR"/>
          </a:p>
        </c:txPr>
        <c:crossAx val="102999936"/>
        <c:crosses val="autoZero"/>
        <c:crossBetween val="between"/>
      </c:valAx>
      <c:spPr>
        <a:noFill/>
        <a:ln w="25400">
          <a:noFill/>
        </a:ln>
      </c:spPr>
    </c:plotArea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fr-FR"/>
    </a:p>
  </c:txPr>
  <c:printSettings>
    <c:headerFooter alignWithMargins="0">
      <c:oddHeader>&amp;F</c:oddHeader>
      <c:oddFooter>Page &amp;P</c:oddFooter>
    </c:headerFooter>
    <c:pageMargins b="0.98425196899999956" l="0.78740157499999996" r="0.78740157499999996" t="0.98425196899999956" header="0.49212598450000095" footer="0.4921259845000009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chart>
    <c:plotArea>
      <c:layout/>
      <c:areaChart>
        <c:grouping val="stacked"/>
        <c:axId val="103884288"/>
        <c:axId val="103885824"/>
      </c:areaChart>
      <c:catAx>
        <c:axId val="103884288"/>
        <c:scaling>
          <c:orientation val="minMax"/>
        </c:scaling>
        <c:axPos val="b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abic Transparent"/>
                <a:ea typeface="Arabic Transparent"/>
                <a:cs typeface="Arabic Transparent"/>
              </a:defRPr>
            </a:pPr>
            <a:endParaRPr lang="fr-FR"/>
          </a:p>
        </c:txPr>
        <c:crossAx val="103885824"/>
        <c:crosses val="autoZero"/>
        <c:lblAlgn val="ctr"/>
        <c:lblOffset val="100"/>
        <c:tickMarkSkip val="1"/>
      </c:catAx>
      <c:valAx>
        <c:axId val="103885824"/>
        <c:scaling>
          <c:orientation val="minMax"/>
        </c:scaling>
        <c:axPos val="l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abic Transparent"/>
                <a:ea typeface="Arabic Transparent"/>
                <a:cs typeface="Arabic Transparent"/>
              </a:defRPr>
            </a:pPr>
            <a:endParaRPr lang="fr-FR"/>
          </a:p>
        </c:txPr>
        <c:crossAx val="103884288"/>
        <c:crosses val="autoZero"/>
        <c:crossBetween val="between"/>
      </c:valAx>
      <c:spPr>
        <a:noFill/>
        <a:ln w="25400">
          <a:noFill/>
        </a:ln>
      </c:spPr>
    </c:plotArea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fr-FR"/>
    </a:p>
  </c:txPr>
  <c:printSettings>
    <c:headerFooter alignWithMargins="0">
      <c:oddHeader>&amp;F</c:oddHeader>
      <c:oddFooter>Page &amp;P</c:oddFooter>
    </c:headerFooter>
    <c:pageMargins b="0.98425196899999956" l="0.78740157499999996" r="0.78740157499999996" t="0.98425196899999956" header="0.49212598450000095" footer="0.4921259845000009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chart>
    <c:plotArea>
      <c:layout/>
      <c:areaChart>
        <c:grouping val="stacked"/>
        <c:axId val="103900288"/>
        <c:axId val="103901824"/>
      </c:areaChart>
      <c:catAx>
        <c:axId val="103900288"/>
        <c:scaling>
          <c:orientation val="minMax"/>
        </c:scaling>
        <c:axPos val="b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abic Transparent"/>
                <a:ea typeface="Arabic Transparent"/>
                <a:cs typeface="Arabic Transparent"/>
              </a:defRPr>
            </a:pPr>
            <a:endParaRPr lang="fr-FR"/>
          </a:p>
        </c:txPr>
        <c:crossAx val="103901824"/>
        <c:crosses val="autoZero"/>
        <c:lblAlgn val="ctr"/>
        <c:lblOffset val="100"/>
        <c:tickMarkSkip val="1"/>
      </c:catAx>
      <c:valAx>
        <c:axId val="103901824"/>
        <c:scaling>
          <c:orientation val="minMax"/>
        </c:scaling>
        <c:axPos val="l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abic Transparent"/>
                <a:ea typeface="Arabic Transparent"/>
                <a:cs typeface="Arabic Transparent"/>
              </a:defRPr>
            </a:pPr>
            <a:endParaRPr lang="fr-FR"/>
          </a:p>
        </c:txPr>
        <c:crossAx val="103900288"/>
        <c:crosses val="autoZero"/>
        <c:crossBetween val="between"/>
      </c:valAx>
      <c:spPr>
        <a:noFill/>
        <a:ln w="25400">
          <a:noFill/>
        </a:ln>
      </c:spPr>
    </c:plotArea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fr-FR"/>
    </a:p>
  </c:txPr>
  <c:printSettings>
    <c:headerFooter alignWithMargins="0">
      <c:oddHeader>&amp;F</c:oddHeader>
      <c:oddFooter>Page &amp;P</c:oddFooter>
    </c:headerFooter>
    <c:pageMargins b="0.98425196899999956" l="0.78740157499999996" r="0.78740157499999996" t="0.98425196899999956" header="0.49212598450000117" footer="0.4921259845000011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chart>
    <c:plotArea>
      <c:layout/>
      <c:areaChart>
        <c:grouping val="stacked"/>
        <c:axId val="103936768"/>
        <c:axId val="103938304"/>
      </c:areaChart>
      <c:catAx>
        <c:axId val="103936768"/>
        <c:scaling>
          <c:orientation val="minMax"/>
        </c:scaling>
        <c:axPos val="b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abic Transparent"/>
                <a:ea typeface="Arabic Transparent"/>
                <a:cs typeface="Arabic Transparent"/>
              </a:defRPr>
            </a:pPr>
            <a:endParaRPr lang="fr-FR"/>
          </a:p>
        </c:txPr>
        <c:crossAx val="103938304"/>
        <c:crosses val="autoZero"/>
        <c:lblAlgn val="ctr"/>
        <c:lblOffset val="100"/>
        <c:tickMarkSkip val="1"/>
      </c:catAx>
      <c:valAx>
        <c:axId val="103938304"/>
        <c:scaling>
          <c:orientation val="minMax"/>
        </c:scaling>
        <c:axPos val="l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abic Transparent"/>
                <a:ea typeface="Arabic Transparent"/>
                <a:cs typeface="Arabic Transparent"/>
              </a:defRPr>
            </a:pPr>
            <a:endParaRPr lang="fr-FR"/>
          </a:p>
        </c:txPr>
        <c:crossAx val="103936768"/>
        <c:crosses val="autoZero"/>
        <c:crossBetween val="between"/>
      </c:valAx>
      <c:spPr>
        <a:noFill/>
        <a:ln w="25400">
          <a:noFill/>
        </a:ln>
      </c:spPr>
    </c:plotArea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fr-FR"/>
    </a:p>
  </c:txPr>
  <c:printSettings>
    <c:headerFooter alignWithMargins="0">
      <c:oddHeader>&amp;F</c:oddHeader>
      <c:oddFooter>Page &amp;P</c:oddFooter>
    </c:headerFooter>
    <c:pageMargins b="0.98425196899999956" l="0.78740157499999996" r="0.78740157499999996" t="0.98425196899999956" header="0.49212598450000106" footer="0.4921259845000010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chart>
    <c:plotArea>
      <c:layout/>
      <c:areaChart>
        <c:grouping val="stacked"/>
        <c:axId val="103977344"/>
        <c:axId val="103978880"/>
      </c:areaChart>
      <c:catAx>
        <c:axId val="103977344"/>
        <c:scaling>
          <c:orientation val="minMax"/>
        </c:scaling>
        <c:axPos val="b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abic Transparent"/>
                <a:ea typeface="Arabic Transparent"/>
                <a:cs typeface="Arabic Transparent"/>
              </a:defRPr>
            </a:pPr>
            <a:endParaRPr lang="fr-FR"/>
          </a:p>
        </c:txPr>
        <c:crossAx val="103978880"/>
        <c:crosses val="autoZero"/>
        <c:lblAlgn val="ctr"/>
        <c:lblOffset val="100"/>
        <c:tickMarkSkip val="1"/>
      </c:catAx>
      <c:valAx>
        <c:axId val="103978880"/>
        <c:scaling>
          <c:orientation val="minMax"/>
        </c:scaling>
        <c:axPos val="l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abic Transparent"/>
                <a:ea typeface="Arabic Transparent"/>
                <a:cs typeface="Arabic Transparent"/>
              </a:defRPr>
            </a:pPr>
            <a:endParaRPr lang="fr-FR"/>
          </a:p>
        </c:txPr>
        <c:crossAx val="103977344"/>
        <c:crosses val="autoZero"/>
        <c:crossBetween val="between"/>
      </c:valAx>
      <c:spPr>
        <a:noFill/>
        <a:ln w="25400">
          <a:noFill/>
        </a:ln>
      </c:spPr>
    </c:plotArea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fr-FR"/>
    </a:p>
  </c:txPr>
  <c:printSettings>
    <c:headerFooter alignWithMargins="0">
      <c:oddHeader>&amp;F</c:oddHeader>
      <c:oddFooter>Page &amp;P</c:oddFooter>
    </c:headerFooter>
    <c:pageMargins b="0.98425196899999956" l="0.78740157499999996" r="0.78740157499999996" t="0.98425196899999956" header="0.49212598450000106" footer="0.4921259845000010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 sz="17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25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تطور كمية منتوجات الصيد البحري الساحلي مستوى الجهة </a:t>
            </a:r>
          </a:p>
          <a:p>
            <a:pPr>
              <a:defRPr sz="17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25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Evolution du produit de la pêche aux ports de la région</a:t>
            </a:r>
          </a:p>
          <a:p>
            <a:pPr>
              <a:defRPr sz="17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 sz="1425" b="1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c:rich>
      </c:tx>
      <c:layout>
        <c:manualLayout>
          <c:xMode val="edge"/>
          <c:yMode val="edge"/>
          <c:x val="0.25170998632010944"/>
          <c:y val="9.711314311517511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9151846785225782"/>
          <c:y val="0.29396400806883632"/>
          <c:w val="0.78385772913816687"/>
          <c:h val="0.60367608799850558"/>
        </c:manualLayout>
      </c:layout>
      <c:lineChart>
        <c:grouping val="stacked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[1]Graph!$B$73:$J$73</c:f>
              <c:strCache>
                <c:ptCount val="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</c:strCache>
            </c:strRef>
          </c:cat>
          <c:val>
            <c:numRef>
              <c:f>[1]Graph!$B$74:$J$74</c:f>
              <c:numCache>
                <c:formatCode>General</c:formatCode>
                <c:ptCount val="9"/>
                <c:pt idx="0">
                  <c:v>26875</c:v>
                </c:pt>
                <c:pt idx="1">
                  <c:v>18649</c:v>
                </c:pt>
                <c:pt idx="2">
                  <c:v>16531</c:v>
                </c:pt>
                <c:pt idx="3">
                  <c:v>18507</c:v>
                </c:pt>
                <c:pt idx="4">
                  <c:v>23847</c:v>
                </c:pt>
                <c:pt idx="5">
                  <c:v>26219</c:v>
                </c:pt>
                <c:pt idx="6">
                  <c:v>42411</c:v>
                </c:pt>
                <c:pt idx="7">
                  <c:v>26846</c:v>
                </c:pt>
                <c:pt idx="8">
                  <c:v>28399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70D-490F-B2ED-2DBEA0B72CBA}"/>
            </c:ext>
          </c:extLst>
        </c:ser>
        <c:marker val="1"/>
        <c:axId val="104293888"/>
        <c:axId val="104295808"/>
      </c:lineChart>
      <c:catAx>
        <c:axId val="10429388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295808"/>
        <c:crosses val="autoZero"/>
        <c:auto val="1"/>
        <c:lblAlgn val="ctr"/>
        <c:lblOffset val="100"/>
        <c:tickLblSkip val="1"/>
        <c:tickMarkSkip val="1"/>
      </c:catAx>
      <c:valAx>
        <c:axId val="104295808"/>
        <c:scaling>
          <c:orientation val="minMax"/>
          <c:max val="50000"/>
          <c:min val="1500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0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En tonnes   بالطن</a:t>
                </a:r>
              </a:p>
            </c:rich>
          </c:tx>
          <c:layout>
            <c:manualLayout>
              <c:xMode val="edge"/>
              <c:yMode val="edge"/>
              <c:x val="6.8399452804377564E-2"/>
              <c:y val="0.4619433861089944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293888"/>
        <c:crosses val="autoZero"/>
        <c:crossBetween val="between"/>
        <c:majorUnit val="5000"/>
        <c:minorUnit val="5000"/>
      </c:valAx>
      <c:spPr>
        <a:noFill/>
        <a:ln w="25400">
          <a:noFill/>
        </a:ln>
      </c:spPr>
    </c:plotArea>
    <c:plotVisOnly val="1"/>
    <c:dispBlanksAs val="zero"/>
  </c:chart>
  <c:spPr>
    <a:solidFill>
      <a:srgbClr val="FFFFC0"/>
    </a:solidFill>
    <a:ln w="3175">
      <a:solidFill>
        <a:srgbClr val="000000"/>
      </a:solidFill>
      <a:prstDash val="solid"/>
    </a:ln>
  </c:spPr>
  <c:txPr>
    <a:bodyPr/>
    <a:lstStyle/>
    <a:p>
      <a:pPr>
        <a:defRPr sz="17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49212598450000095" footer="0.49212598450000095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 sz="1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أشجار الوريق الطبيعية حسب النوع مستوى الجهة 2003 </a:t>
            </a:r>
          </a:p>
          <a:p>
            <a:pPr>
              <a:defRPr sz="1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Essences forêstières naturelles dans la région 2003                     </a:t>
            </a:r>
          </a:p>
        </c:rich>
      </c:tx>
      <c:layout>
        <c:manualLayout>
          <c:xMode val="edge"/>
          <c:yMode val="edge"/>
          <c:x val="0.20000346110582398"/>
          <c:y val="2.2675780912001463E-2"/>
        </c:manualLayout>
      </c:layout>
      <c:spPr>
        <a:noFill/>
        <a:ln w="25400">
          <a:noFill/>
        </a:ln>
      </c:spPr>
    </c:title>
    <c:view3D>
      <c:rotX val="45"/>
      <c:rotY val="80"/>
      <c:perspective val="0"/>
    </c:view3D>
    <c:plotArea>
      <c:layout>
        <c:manualLayout>
          <c:layoutTarget val="inner"/>
          <c:xMode val="edge"/>
          <c:yMode val="edge"/>
          <c:x val="0.28345323741007195"/>
          <c:y val="0.26530670995143857"/>
          <c:w val="0.41870503597122299"/>
          <c:h val="0.5351485773379423"/>
        </c:manualLayout>
      </c:layout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explosion val="16"/>
            <c:spPr>
              <a:pattFill prst="pct5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59D4-4219-8430-B60FA1E48613}"/>
              </c:ext>
            </c:extLst>
          </c:dPt>
          <c:dPt>
            <c:idx val="1"/>
            <c:explosion val="31"/>
            <c:spPr>
              <a:pattFill prst="lgCheck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9D4-4219-8430-B60FA1E48613}"/>
              </c:ext>
            </c:extLst>
          </c:dPt>
          <c:dPt>
            <c:idx val="2"/>
            <c:explosion val="12"/>
            <c:spPr>
              <a:pattFill prst="sphere">
                <a:fgClr>
                  <a:srgbClr val="999933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59D4-4219-8430-B60FA1E48613}"/>
              </c:ext>
            </c:extLst>
          </c:dPt>
          <c:dPt>
            <c:idx val="3"/>
            <c:spPr>
              <a:pattFill prst="solidDmnd">
                <a:fgClr>
                  <a:srgbClr val="00FF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9D4-4219-8430-B60FA1E48613}"/>
              </c:ext>
            </c:extLst>
          </c:dPt>
          <c:dLbls>
            <c:dLbl>
              <c:idx val="0"/>
              <c:layout>
                <c:manualLayout>
                  <c:x val="0.1466482373156594"/>
                  <c:y val="-7.5622394017285183E-2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fr-FR"/>
                </a:p>
              </c:txPr>
              <c:dLblPos val="bestFit"/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9D4-4219-8430-B60FA1E48613}"/>
                </c:ext>
              </c:extLst>
            </c:dLbl>
            <c:dLbl>
              <c:idx val="1"/>
              <c:layout>
                <c:manualLayout>
                  <c:x val="-5.106969542476255E-2"/>
                  <c:y val="-1.0621749750138723E-2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fr-FR"/>
                </a:p>
              </c:txPr>
              <c:dLblPos val="bestFit"/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D4-4219-8430-B60FA1E48613}"/>
                </c:ext>
              </c:extLst>
            </c:dLbl>
            <c:dLbl>
              <c:idx val="2"/>
              <c:layout>
                <c:manualLayout>
                  <c:x val="-4.6342113710606321E-2"/>
                  <c:y val="-0.12362434221397299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fr-FR"/>
                </a:p>
              </c:txPr>
              <c:dLblPos val="bestFit"/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9D4-4219-8430-B60FA1E48613}"/>
                </c:ext>
              </c:extLst>
            </c:dLbl>
            <c:dLbl>
              <c:idx val="3"/>
              <c:layout>
                <c:manualLayout>
                  <c:x val="0.1903974017636284"/>
                  <c:y val="1.0424918394551451E-2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fr-FR"/>
                </a:p>
              </c:txPr>
              <c:dLblPos val="bestFit"/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D4-4219-8430-B60FA1E48613}"/>
                </c:ext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fr-FR"/>
              </a:p>
            </c:txPr>
            <c:showCatName val="1"/>
            <c:showPercent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[1]Graph!$C$53:$C$56</c:f>
              <c:strCache>
                <c:ptCount val="4"/>
                <c:pt idx="0">
                  <c:v>أشجار الوريق الطبيعيةEssences feuillues naturelles</c:v>
                </c:pt>
                <c:pt idx="1">
                  <c:v>الأشجارالصمغية الطبيعيةEssences résineuses naturelles </c:v>
                </c:pt>
                <c:pt idx="2">
                  <c:v>أنواع أخرىAutres</c:v>
                </c:pt>
                <c:pt idx="3">
                  <c:v>ماطورالMatorral</c:v>
                </c:pt>
              </c:strCache>
            </c:strRef>
          </c:cat>
          <c:val>
            <c:numRef>
              <c:f>[1]Graph!$D$53:$D$56</c:f>
              <c:numCache>
                <c:formatCode>General</c:formatCode>
                <c:ptCount val="4"/>
                <c:pt idx="0">
                  <c:v>173461</c:v>
                </c:pt>
                <c:pt idx="1">
                  <c:v>15715</c:v>
                </c:pt>
                <c:pt idx="2">
                  <c:v>47477</c:v>
                </c:pt>
                <c:pt idx="3">
                  <c:v>188197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9D4-4219-8430-B60FA1E48613}"/>
            </c:ext>
          </c:extLst>
        </c:ser>
      </c:pie3DChart>
      <c:spPr>
        <a:noFill/>
        <a:ln w="25400">
          <a:noFill/>
        </a:ln>
      </c:spPr>
    </c:plotArea>
    <c:plotVisOnly val="1"/>
    <c:dispBlanksAs val="zero"/>
  </c:chart>
  <c:spPr>
    <a:solidFill>
      <a:srgbClr val="FFFFC0"/>
    </a:solidFill>
    <a:ln w="3175">
      <a:solidFill>
        <a:srgbClr val="000000"/>
      </a:solidFill>
      <a:prstDash val="solid"/>
    </a:ln>
  </c:spPr>
  <c:txPr>
    <a:bodyPr/>
    <a:lstStyle/>
    <a:p>
      <a:pPr>
        <a:defRPr sz="1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Footer>&amp;C&amp;P</c:oddFooter>
    </c:headerFooter>
    <c:pageMargins b="0.78740157480314954" l="1.0629921259842521" r="1.0629921259842521" t="0.78740157480314954" header="0.39370078740157488" footer="0.39370078740157488"/>
    <c:pageSetup paperSize="9" firstPageNumber="68" orientation="portrait" useFirstPageNumber="1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توزيع مساحة  المنتوجات الفلاحية الرئيسية (%) مستوى الجهة, 2007 </a:t>
            </a:r>
          </a:p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Utilisation de la S A U selon les cultures: niveau région  2007                        </a:t>
            </a:r>
          </a:p>
        </c:rich>
      </c:tx>
      <c:layout>
        <c:manualLayout>
          <c:xMode val="edge"/>
          <c:yMode val="edge"/>
          <c:x val="0.25181610773229723"/>
          <c:y val="2.8350515463917546E-2"/>
        </c:manualLayout>
      </c:layout>
      <c:spPr>
        <a:noFill/>
        <a:ln w="25400">
          <a:noFill/>
        </a:ln>
      </c:spPr>
    </c:title>
    <c:view3D>
      <c:rotX val="45"/>
      <c:rotY val="20"/>
      <c:perspective val="0"/>
    </c:view3D>
    <c:plotArea>
      <c:layout>
        <c:manualLayout>
          <c:layoutTarget val="inner"/>
          <c:xMode val="edge"/>
          <c:yMode val="edge"/>
          <c:x val="0.33777259676516552"/>
          <c:y val="0.31958803105372097"/>
          <c:w val="0.29539969036093322"/>
          <c:h val="0.50773259772243939"/>
        </c:manualLayout>
      </c:layout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explosion val="12"/>
            <c:spPr>
              <a:pattFill prst="sphere">
                <a:fgClr>
                  <a:srgbClr val="808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AA7A-4371-9351-95046950B09A}"/>
              </c:ext>
            </c:extLst>
          </c:dPt>
          <c:dPt>
            <c:idx val="1"/>
            <c:explosion val="14"/>
            <c:spPr>
              <a:pattFill prst="weave">
                <a:fgClr>
                  <a:srgbClr val="80206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A7A-4371-9351-95046950B09A}"/>
              </c:ext>
            </c:extLst>
          </c:dPt>
          <c:dPt>
            <c:idx val="2"/>
            <c:explosion val="48"/>
            <c:spPr>
              <a:pattFill prst="lgGrid">
                <a:fgClr>
                  <a:srgbClr val="CCFF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AA7A-4371-9351-95046950B09A}"/>
              </c:ext>
            </c:extLst>
          </c:dPt>
          <c:dPt>
            <c:idx val="3"/>
            <c:explosion val="66"/>
            <c:spPr>
              <a:pattFill prst="diagBrick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A7A-4371-9351-95046950B09A}"/>
              </c:ext>
            </c:extLst>
          </c:dPt>
          <c:dPt>
            <c:idx val="4"/>
            <c:explosion val="34"/>
            <c:spPr>
              <a:pattFill prst="lgCheck">
                <a:fgClr>
                  <a:srgbClr val="FF00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AA7A-4371-9351-95046950B09A}"/>
              </c:ext>
            </c:extLst>
          </c:dPt>
          <c:dPt>
            <c:idx val="5"/>
            <c:explosion val="18"/>
            <c:spPr>
              <a:pattFill prst="shingle">
                <a:fgClr>
                  <a:srgbClr val="69FF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AA7A-4371-9351-95046950B09A}"/>
              </c:ext>
            </c:extLst>
          </c:dPt>
          <c:dPt>
            <c:idx val="6"/>
            <c:explosion val="32"/>
            <c:spPr>
              <a:pattFill prst="plaid">
                <a:fgClr>
                  <a:srgbClr val="FF808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AA7A-4371-9351-95046950B09A}"/>
              </c:ext>
            </c:extLst>
          </c:dPt>
          <c:dLbls>
            <c:dLbl>
              <c:idx val="0"/>
              <c:layout>
                <c:manualLayout>
                  <c:x val="8.1732932717551943E-2"/>
                  <c:y val="-6.6722074424913194E-2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fr-FR"/>
                </a:p>
              </c:txPr>
              <c:dLblPos val="bestFit"/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A7A-4371-9351-95046950B09A}"/>
                </c:ext>
              </c:extLst>
            </c:dLbl>
            <c:dLbl>
              <c:idx val="1"/>
              <c:layout>
                <c:manualLayout>
                  <c:x val="5.2995629038186123E-2"/>
                  <c:y val="9.1049834061664697E-2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fr-FR"/>
                </a:p>
              </c:txPr>
              <c:dLblPos val="bestFit"/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A7A-4371-9351-95046950B09A}"/>
                </c:ext>
              </c:extLst>
            </c:dLbl>
            <c:dLbl>
              <c:idx val="2"/>
              <c:layout>
                <c:manualLayout>
                  <c:x val="-1.3008780310701023E-2"/>
                  <c:y val="8.0591486227077208E-2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fr-FR"/>
                </a:p>
              </c:txPr>
              <c:dLblPos val="bestFit"/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A7A-4371-9351-95046950B09A}"/>
                </c:ext>
              </c:extLst>
            </c:dLbl>
            <c:dLbl>
              <c:idx val="3"/>
              <c:layout>
                <c:manualLayout>
                  <c:x val="-8.2226390276855105E-2"/>
                  <c:y val="4.6080119158618794E-2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fr-FR"/>
                </a:p>
              </c:txPr>
              <c:dLblPos val="bestFit"/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A7A-4371-9351-95046950B09A}"/>
                </c:ext>
              </c:extLst>
            </c:dLbl>
            <c:dLbl>
              <c:idx val="4"/>
              <c:layout>
                <c:manualLayout>
                  <c:x val="-8.0881089618047811E-2"/>
                  <c:y val="-4.6707856685113576E-2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fr-FR"/>
                </a:p>
              </c:txPr>
              <c:dLblPos val="bestFit"/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A7A-4371-9351-95046950B09A}"/>
                </c:ext>
              </c:extLst>
            </c:dLbl>
            <c:dLbl>
              <c:idx val="5"/>
              <c:layout>
                <c:manualLayout>
                  <c:x val="-2.1532071289475197E-2"/>
                  <c:y val="-0.11760720760531811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fr-FR"/>
                </a:p>
              </c:txPr>
              <c:dLblPos val="bestFit"/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A7A-4371-9351-95046950B09A}"/>
                </c:ext>
              </c:extLst>
            </c:dLbl>
            <c:dLbl>
              <c:idx val="6"/>
              <c:layout>
                <c:manualLayout>
                  <c:x val="0.11925394675406421"/>
                  <c:y val="-8.2989756969063369E-2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fr-FR"/>
                </a:p>
              </c:txPr>
              <c:dLblPos val="bestFit"/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A7A-4371-9351-95046950B09A}"/>
                </c:ext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fr-FR"/>
              </a:p>
            </c:txPr>
            <c:showCatName val="1"/>
            <c:showPercent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[1]Graph!$F$23:$F$29</c:f>
              <c:strCache>
                <c:ptCount val="7"/>
                <c:pt idx="0">
                  <c:v>الحبوبCéréales</c:v>
                </c:pt>
                <c:pt idx="1">
                  <c:v>القطانيLégumineuses</c:v>
                </c:pt>
                <c:pt idx="2">
                  <c:v>الحبوب الزيتيةOléagineuses</c:v>
                </c:pt>
                <c:pt idx="3">
                  <c:v>المزروعات الصناعيةCultures Industrielles</c:v>
                </c:pt>
                <c:pt idx="4">
                  <c:v>مزروعات الكلأFourragères</c:v>
                </c:pt>
                <c:pt idx="5">
                  <c:v>مزروعات المدرجاتSous Etage</c:v>
                </c:pt>
                <c:pt idx="6">
                  <c:v>اراضي مستريجةJachères</c:v>
                </c:pt>
              </c:strCache>
            </c:strRef>
          </c:cat>
          <c:val>
            <c:numRef>
              <c:f>[1]Graph!$G$23:$G$29</c:f>
              <c:numCache>
                <c:formatCode>General</c:formatCode>
                <c:ptCount val="7"/>
                <c:pt idx="0">
                  <c:v>191056</c:v>
                </c:pt>
                <c:pt idx="1">
                  <c:v>28086</c:v>
                </c:pt>
                <c:pt idx="2">
                  <c:v>12400</c:v>
                </c:pt>
                <c:pt idx="3">
                  <c:v>74797</c:v>
                </c:pt>
                <c:pt idx="4">
                  <c:v>38980</c:v>
                </c:pt>
                <c:pt idx="5">
                  <c:v>24510</c:v>
                </c:pt>
                <c:pt idx="6">
                  <c:v>71989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AA7A-4371-9351-95046950B09A}"/>
            </c:ext>
          </c:extLst>
        </c:ser>
      </c:pie3DChart>
      <c:spPr>
        <a:noFill/>
        <a:ln w="25400">
          <a:noFill/>
        </a:ln>
      </c:spPr>
    </c:plotArea>
    <c:plotVisOnly val="1"/>
    <c:dispBlanksAs val="zero"/>
  </c:chart>
  <c:spPr>
    <a:solidFill>
      <a:srgbClr val="FFFFC0"/>
    </a:solidFill>
    <a:ln w="3175">
      <a:solidFill>
        <a:srgbClr val="000000"/>
      </a:solidFill>
      <a:prstDash val="solid"/>
    </a:ln>
  </c:spPr>
  <c:txPr>
    <a:bodyPr/>
    <a:lstStyle/>
    <a:p>
      <a:pPr>
        <a:defRPr sz="1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49212598450000095" footer="0.4921259845000009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59</xdr:row>
      <xdr:rowOff>0</xdr:rowOff>
    </xdr:from>
    <xdr:to>
      <xdr:col>6</xdr:col>
      <xdr:colOff>457200</xdr:colOff>
      <xdr:row>59</xdr:row>
      <xdr:rowOff>0</xdr:rowOff>
    </xdr:to>
    <xdr:graphicFrame macro="">
      <xdr:nvGraphicFramePr>
        <xdr:cNvPr id="4160708" name="Chart 1">
          <a:extLst>
            <a:ext uri="{FF2B5EF4-FFF2-40B4-BE49-F238E27FC236}">
              <a16:creationId xmlns:a16="http://schemas.microsoft.com/office/drawing/2014/main" xmlns="" id="{4D9AF7C5-63DA-4D0A-84B1-DB0D5C3C3E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438150</xdr:colOff>
      <xdr:row>68</xdr:row>
      <xdr:rowOff>0</xdr:rowOff>
    </xdr:from>
    <xdr:to>
      <xdr:col>6</xdr:col>
      <xdr:colOff>457200</xdr:colOff>
      <xdr:row>68</xdr:row>
      <xdr:rowOff>0</xdr:rowOff>
    </xdr:to>
    <xdr:graphicFrame macro="">
      <xdr:nvGraphicFramePr>
        <xdr:cNvPr id="4160709" name="Chart 1867">
          <a:extLst>
            <a:ext uri="{FF2B5EF4-FFF2-40B4-BE49-F238E27FC236}">
              <a16:creationId xmlns:a16="http://schemas.microsoft.com/office/drawing/2014/main" xmlns="" id="{41189A8F-137B-4A50-A0E7-E859F1D28B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69</xdr:row>
      <xdr:rowOff>0</xdr:rowOff>
    </xdr:from>
    <xdr:to>
      <xdr:col>10</xdr:col>
      <xdr:colOff>0</xdr:colOff>
      <xdr:row>74</xdr:row>
      <xdr:rowOff>0</xdr:rowOff>
    </xdr:to>
    <xdr:graphicFrame macro="">
      <xdr:nvGraphicFramePr>
        <xdr:cNvPr id="4160710" name="Chart 1868">
          <a:extLst>
            <a:ext uri="{FF2B5EF4-FFF2-40B4-BE49-F238E27FC236}">
              <a16:creationId xmlns:a16="http://schemas.microsoft.com/office/drawing/2014/main" xmlns="" id="{B3148F0C-82FD-4CCE-8B96-79315964A1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438150</xdr:colOff>
      <xdr:row>59</xdr:row>
      <xdr:rowOff>0</xdr:rowOff>
    </xdr:from>
    <xdr:to>
      <xdr:col>6</xdr:col>
      <xdr:colOff>457200</xdr:colOff>
      <xdr:row>59</xdr:row>
      <xdr:rowOff>0</xdr:rowOff>
    </xdr:to>
    <xdr:graphicFrame macro="">
      <xdr:nvGraphicFramePr>
        <xdr:cNvPr id="4160711" name="Chart 1">
          <a:extLst>
            <a:ext uri="{FF2B5EF4-FFF2-40B4-BE49-F238E27FC236}">
              <a16:creationId xmlns:a16="http://schemas.microsoft.com/office/drawing/2014/main" xmlns="" id="{EBFD4BCD-E02A-44E2-9DDE-D845CF9469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438150</xdr:colOff>
      <xdr:row>68</xdr:row>
      <xdr:rowOff>0</xdr:rowOff>
    </xdr:from>
    <xdr:to>
      <xdr:col>7</xdr:col>
      <xdr:colOff>457200</xdr:colOff>
      <xdr:row>68</xdr:row>
      <xdr:rowOff>0</xdr:rowOff>
    </xdr:to>
    <xdr:graphicFrame macro="">
      <xdr:nvGraphicFramePr>
        <xdr:cNvPr id="4160712" name="Chart 1867">
          <a:extLst>
            <a:ext uri="{FF2B5EF4-FFF2-40B4-BE49-F238E27FC236}">
              <a16:creationId xmlns:a16="http://schemas.microsoft.com/office/drawing/2014/main" xmlns="" id="{AE259E75-7983-400D-B18E-E3D930904B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438150</xdr:colOff>
      <xdr:row>68</xdr:row>
      <xdr:rowOff>0</xdr:rowOff>
    </xdr:from>
    <xdr:to>
      <xdr:col>8</xdr:col>
      <xdr:colOff>457200</xdr:colOff>
      <xdr:row>68</xdr:row>
      <xdr:rowOff>0</xdr:rowOff>
    </xdr:to>
    <xdr:graphicFrame macro="">
      <xdr:nvGraphicFramePr>
        <xdr:cNvPr id="4160713" name="Chart 1867">
          <a:extLst>
            <a:ext uri="{FF2B5EF4-FFF2-40B4-BE49-F238E27FC236}">
              <a16:creationId xmlns:a16="http://schemas.microsoft.com/office/drawing/2014/main" xmlns="" id="{A195880C-9185-46F7-A8CD-CEC1DDCD5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68</xdr:row>
      <xdr:rowOff>0</xdr:rowOff>
    </xdr:from>
    <xdr:to>
      <xdr:col>1</xdr:col>
      <xdr:colOff>409575</xdr:colOff>
      <xdr:row>68</xdr:row>
      <xdr:rowOff>0</xdr:rowOff>
    </xdr:to>
    <xdr:sp macro="" textlink="">
      <xdr:nvSpPr>
        <xdr:cNvPr id="4251749" name="AutoShape 1">
          <a:extLst>
            <a:ext uri="{FF2B5EF4-FFF2-40B4-BE49-F238E27FC236}">
              <a16:creationId xmlns:a16="http://schemas.microsoft.com/office/drawing/2014/main" xmlns="" id="{B1B1C0A9-EDC9-42D8-B765-626C7666EB2E}"/>
            </a:ext>
          </a:extLst>
        </xdr:cNvPr>
        <xdr:cNvSpPr>
          <a:spLocks/>
        </xdr:cNvSpPr>
      </xdr:nvSpPr>
      <xdr:spPr bwMode="auto">
        <a:xfrm>
          <a:off x="1609725" y="28460700"/>
          <a:ext cx="28575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381000</xdr:colOff>
      <xdr:row>68</xdr:row>
      <xdr:rowOff>0</xdr:rowOff>
    </xdr:from>
    <xdr:to>
      <xdr:col>1</xdr:col>
      <xdr:colOff>409575</xdr:colOff>
      <xdr:row>68</xdr:row>
      <xdr:rowOff>0</xdr:rowOff>
    </xdr:to>
    <xdr:sp macro="" textlink="">
      <xdr:nvSpPr>
        <xdr:cNvPr id="4251750" name="AutoShape 2">
          <a:extLst>
            <a:ext uri="{FF2B5EF4-FFF2-40B4-BE49-F238E27FC236}">
              <a16:creationId xmlns:a16="http://schemas.microsoft.com/office/drawing/2014/main" xmlns="" id="{44A11D1B-B348-4CC4-B4FB-E9C874622091}"/>
            </a:ext>
          </a:extLst>
        </xdr:cNvPr>
        <xdr:cNvSpPr>
          <a:spLocks/>
        </xdr:cNvSpPr>
      </xdr:nvSpPr>
      <xdr:spPr bwMode="auto">
        <a:xfrm>
          <a:off x="1609725" y="28460700"/>
          <a:ext cx="28575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0</xdr:colOff>
      <xdr:row>66</xdr:row>
      <xdr:rowOff>0</xdr:rowOff>
    </xdr:from>
    <xdr:to>
      <xdr:col>9</xdr:col>
      <xdr:colOff>0</xdr:colOff>
      <xdr:row>66</xdr:row>
      <xdr:rowOff>0</xdr:rowOff>
    </xdr:to>
    <xdr:sp macro="" textlink="">
      <xdr:nvSpPr>
        <xdr:cNvPr id="4251751" name="AutoShape 3">
          <a:extLst>
            <a:ext uri="{FF2B5EF4-FFF2-40B4-BE49-F238E27FC236}">
              <a16:creationId xmlns:a16="http://schemas.microsoft.com/office/drawing/2014/main" xmlns="" id="{90F9A2E8-2DCF-4577-AE2F-8B9432C7B195}"/>
            </a:ext>
          </a:extLst>
        </xdr:cNvPr>
        <xdr:cNvSpPr>
          <a:spLocks/>
        </xdr:cNvSpPr>
      </xdr:nvSpPr>
      <xdr:spPr bwMode="auto">
        <a:xfrm>
          <a:off x="10763250" y="28013025"/>
          <a:ext cx="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0</xdr:colOff>
      <xdr:row>66</xdr:row>
      <xdr:rowOff>0</xdr:rowOff>
    </xdr:from>
    <xdr:to>
      <xdr:col>9</xdr:col>
      <xdr:colOff>0</xdr:colOff>
      <xdr:row>66</xdr:row>
      <xdr:rowOff>0</xdr:rowOff>
    </xdr:to>
    <xdr:sp macro="" textlink="">
      <xdr:nvSpPr>
        <xdr:cNvPr id="4251752" name="AutoShape 4">
          <a:extLst>
            <a:ext uri="{FF2B5EF4-FFF2-40B4-BE49-F238E27FC236}">
              <a16:creationId xmlns:a16="http://schemas.microsoft.com/office/drawing/2014/main" xmlns="" id="{0D898AFA-07CB-4004-AE10-BAAA9EAC308E}"/>
            </a:ext>
          </a:extLst>
        </xdr:cNvPr>
        <xdr:cNvSpPr>
          <a:spLocks/>
        </xdr:cNvSpPr>
      </xdr:nvSpPr>
      <xdr:spPr bwMode="auto">
        <a:xfrm>
          <a:off x="10763250" y="28013025"/>
          <a:ext cx="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676275</xdr:colOff>
      <xdr:row>88</xdr:row>
      <xdr:rowOff>304800</xdr:rowOff>
    </xdr:from>
    <xdr:to>
      <xdr:col>42</xdr:col>
      <xdr:colOff>95250</xdr:colOff>
      <xdr:row>109</xdr:row>
      <xdr:rowOff>76200</xdr:rowOff>
    </xdr:to>
    <xdr:graphicFrame macro="">
      <xdr:nvGraphicFramePr>
        <xdr:cNvPr id="3562061" name="Chart 15">
          <a:extLst>
            <a:ext uri="{FF2B5EF4-FFF2-40B4-BE49-F238E27FC236}">
              <a16:creationId xmlns:a16="http://schemas.microsoft.com/office/drawing/2014/main" xmlns="" id="{95A72601-9594-43B4-9E9B-0A5360E54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809625</xdr:colOff>
      <xdr:row>76</xdr:row>
      <xdr:rowOff>104775</xdr:rowOff>
    </xdr:from>
    <xdr:to>
      <xdr:col>13</xdr:col>
      <xdr:colOff>0</xdr:colOff>
      <xdr:row>87</xdr:row>
      <xdr:rowOff>238125</xdr:rowOff>
    </xdr:to>
    <xdr:graphicFrame macro="">
      <xdr:nvGraphicFramePr>
        <xdr:cNvPr id="3562062" name="Chart 17">
          <a:extLst>
            <a:ext uri="{FF2B5EF4-FFF2-40B4-BE49-F238E27FC236}">
              <a16:creationId xmlns:a16="http://schemas.microsoft.com/office/drawing/2014/main" xmlns="" id="{8BBB9A8F-D761-4D3B-A916-03CC8EFF6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104775</xdr:colOff>
      <xdr:row>118</xdr:row>
      <xdr:rowOff>9525</xdr:rowOff>
    </xdr:from>
    <xdr:to>
      <xdr:col>6</xdr:col>
      <xdr:colOff>714375</xdr:colOff>
      <xdr:row>142</xdr:row>
      <xdr:rowOff>47625</xdr:rowOff>
    </xdr:to>
    <xdr:graphicFrame macro="">
      <xdr:nvGraphicFramePr>
        <xdr:cNvPr id="3562063" name="Chart 18">
          <a:extLst>
            <a:ext uri="{FF2B5EF4-FFF2-40B4-BE49-F238E27FC236}">
              <a16:creationId xmlns:a16="http://schemas.microsoft.com/office/drawing/2014/main" xmlns="" id="{9679BFC0-E642-43F1-8466-05DA50DAF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657225</xdr:colOff>
      <xdr:row>60</xdr:row>
      <xdr:rowOff>180975</xdr:rowOff>
    </xdr:from>
    <xdr:to>
      <xdr:col>13</xdr:col>
      <xdr:colOff>0</xdr:colOff>
      <xdr:row>69</xdr:row>
      <xdr:rowOff>266700</xdr:rowOff>
    </xdr:to>
    <xdr:graphicFrame macro="">
      <xdr:nvGraphicFramePr>
        <xdr:cNvPr id="3562064" name="Chart 19">
          <a:extLst>
            <a:ext uri="{FF2B5EF4-FFF2-40B4-BE49-F238E27FC236}">
              <a16:creationId xmlns:a16="http://schemas.microsoft.com/office/drawing/2014/main" xmlns="" id="{B67A2D45-B668-4337-8869-F755622903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238125</xdr:colOff>
      <xdr:row>107</xdr:row>
      <xdr:rowOff>123825</xdr:rowOff>
    </xdr:from>
    <xdr:to>
      <xdr:col>9</xdr:col>
      <xdr:colOff>352425</xdr:colOff>
      <xdr:row>130</xdr:row>
      <xdr:rowOff>95250</xdr:rowOff>
    </xdr:to>
    <xdr:graphicFrame macro="">
      <xdr:nvGraphicFramePr>
        <xdr:cNvPr id="3562065" name="Chart 20">
          <a:extLst>
            <a:ext uri="{FF2B5EF4-FFF2-40B4-BE49-F238E27FC236}">
              <a16:creationId xmlns:a16="http://schemas.microsoft.com/office/drawing/2014/main" xmlns="" id="{5F1543A1-5844-404C-AB6F-DB7237994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57</xdr:row>
      <xdr:rowOff>47625</xdr:rowOff>
    </xdr:from>
    <xdr:to>
      <xdr:col>6</xdr:col>
      <xdr:colOff>800100</xdr:colOff>
      <xdr:row>81</xdr:row>
      <xdr:rowOff>0</xdr:rowOff>
    </xdr:to>
    <xdr:graphicFrame macro="">
      <xdr:nvGraphicFramePr>
        <xdr:cNvPr id="3562066" name="Chart 25">
          <a:extLst>
            <a:ext uri="{FF2B5EF4-FFF2-40B4-BE49-F238E27FC236}">
              <a16:creationId xmlns:a16="http://schemas.microsoft.com/office/drawing/2014/main" xmlns="" id="{DA07DE67-6EF8-4878-91F0-16941C0B56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</xdr:row>
      <xdr:rowOff>276225</xdr:rowOff>
    </xdr:from>
    <xdr:to>
      <xdr:col>5</xdr:col>
      <xdr:colOff>1028700</xdr:colOff>
      <xdr:row>12</xdr:row>
      <xdr:rowOff>9525</xdr:rowOff>
    </xdr:to>
    <xdr:graphicFrame macro="">
      <xdr:nvGraphicFramePr>
        <xdr:cNvPr id="3562067" name="Graphique 9">
          <a:extLst>
            <a:ext uri="{FF2B5EF4-FFF2-40B4-BE49-F238E27FC236}">
              <a16:creationId xmlns:a16="http://schemas.microsoft.com/office/drawing/2014/main" xmlns="" id="{FE8B8C63-440F-4415-87ED-B7C7F7358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0.00718</cdr:x>
      <cdr:y>0.01131</cdr:y>
    </cdr:from>
    <cdr:to>
      <cdr:x>0.00718</cdr:x>
      <cdr:y>0.01131</cdr:y>
    </cdr:to>
    <cdr:sp macro="" textlink="">
      <cdr:nvSpPr>
        <cdr:cNvPr id="88065" name="Text Box 512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sallak/Bureau/ANNUAIRE/annuaire%202004/ann%20r&#233;g%202004/123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iste"/>
      <sheetName val="agriculture"/>
      <sheetName val="Forêt"/>
      <sheetName val="Pêche"/>
      <sheetName val="Graph"/>
    </sheetNames>
    <sheetDataSet>
      <sheetData sheetId="0"/>
      <sheetData sheetId="1"/>
      <sheetData sheetId="2"/>
      <sheetData sheetId="3"/>
      <sheetData sheetId="4">
        <row r="23">
          <cell r="B23" t="str">
            <v>الحبوبCéréales</v>
          </cell>
          <cell r="C23">
            <v>2648035</v>
          </cell>
          <cell r="F23" t="str">
            <v>الحبوبCéréales</v>
          </cell>
          <cell r="G23">
            <v>191056</v>
          </cell>
        </row>
        <row r="24">
          <cell r="B24" t="str">
            <v>القطانيLégumineuses</v>
          </cell>
          <cell r="C24">
            <v>214896</v>
          </cell>
          <cell r="F24" t="str">
            <v>القطانيLégumineuses</v>
          </cell>
          <cell r="G24">
            <v>28086</v>
          </cell>
        </row>
        <row r="25">
          <cell r="B25" t="str">
            <v>الحبوب الزيتيةOléagineuses</v>
          </cell>
          <cell r="C25">
            <v>109900</v>
          </cell>
          <cell r="F25" t="str">
            <v>الحبوب الزيتيةOléagineuses</v>
          </cell>
          <cell r="G25">
            <v>12400</v>
          </cell>
        </row>
        <row r="26">
          <cell r="B26" t="str">
            <v>المزروعات الصناعيةCultures Industrielles</v>
          </cell>
          <cell r="C26">
            <v>4253459</v>
          </cell>
          <cell r="F26" t="str">
            <v>المزروعات الصناعيةCultures Industrielles</v>
          </cell>
          <cell r="G26">
            <v>74797</v>
          </cell>
        </row>
        <row r="27">
          <cell r="B27" t="str">
            <v>مزروعات الكلأFourragères</v>
          </cell>
          <cell r="C27">
            <v>8027812</v>
          </cell>
          <cell r="F27" t="str">
            <v>مزروعات الكلأFourragères</v>
          </cell>
          <cell r="G27">
            <v>38980</v>
          </cell>
        </row>
        <row r="28">
          <cell r="F28" t="str">
            <v>مزروعات المدرجاتSous Etage</v>
          </cell>
          <cell r="G28">
            <v>24510</v>
          </cell>
        </row>
        <row r="29">
          <cell r="F29" t="str">
            <v>اراضي مستريجةJachères</v>
          </cell>
          <cell r="G29">
            <v>71989</v>
          </cell>
        </row>
        <row r="53">
          <cell r="C53" t="str">
            <v>أشجار الوريق الطبيعيةEssences feuillues naturelles</v>
          </cell>
          <cell r="D53">
            <v>173461</v>
          </cell>
        </row>
        <row r="54">
          <cell r="C54" t="str">
            <v xml:space="preserve">الأشجارالصمغية الطبيعيةEssences résineuses naturelles </v>
          </cell>
          <cell r="D54">
            <v>15715</v>
          </cell>
        </row>
        <row r="55">
          <cell r="C55" t="str">
            <v>أنواع أخرىAutres</v>
          </cell>
          <cell r="D55">
            <v>47477</v>
          </cell>
        </row>
        <row r="56">
          <cell r="C56" t="str">
            <v>ماطورالMatorral</v>
          </cell>
          <cell r="D56">
            <v>188197</v>
          </cell>
        </row>
        <row r="73">
          <cell r="B73">
            <v>1995</v>
          </cell>
          <cell r="C73">
            <v>1996</v>
          </cell>
          <cell r="D73" t="str">
            <v>1997</v>
          </cell>
          <cell r="E73">
            <v>1998</v>
          </cell>
          <cell r="F73">
            <v>1999</v>
          </cell>
          <cell r="G73">
            <v>2000</v>
          </cell>
          <cell r="H73">
            <v>2001</v>
          </cell>
          <cell r="I73">
            <v>2002</v>
          </cell>
          <cell r="J73">
            <v>2003</v>
          </cell>
        </row>
        <row r="74">
          <cell r="B74">
            <v>26875</v>
          </cell>
          <cell r="C74">
            <v>18649</v>
          </cell>
          <cell r="D74">
            <v>16531</v>
          </cell>
          <cell r="E74">
            <v>18507</v>
          </cell>
          <cell r="F74">
            <v>23847</v>
          </cell>
          <cell r="G74">
            <v>26219</v>
          </cell>
          <cell r="H74">
            <v>42411</v>
          </cell>
          <cell r="I74">
            <v>26846</v>
          </cell>
          <cell r="J74">
            <v>28399</v>
          </cell>
        </row>
        <row r="76">
          <cell r="B76">
            <v>1995</v>
          </cell>
          <cell r="C76">
            <v>1996</v>
          </cell>
          <cell r="D76" t="str">
            <v>1997</v>
          </cell>
          <cell r="E76">
            <v>1998</v>
          </cell>
          <cell r="F76">
            <v>1999</v>
          </cell>
          <cell r="G76">
            <v>2000</v>
          </cell>
          <cell r="H76">
            <v>2001</v>
          </cell>
          <cell r="I76">
            <v>2002</v>
          </cell>
          <cell r="J76">
            <v>2003</v>
          </cell>
        </row>
        <row r="77">
          <cell r="A77" t="str">
            <v>Valeur ( en milliers de DH)</v>
          </cell>
          <cell r="B77">
            <v>123305</v>
          </cell>
          <cell r="C77">
            <v>133499</v>
          </cell>
          <cell r="D77">
            <v>195249</v>
          </cell>
          <cell r="E77">
            <v>179925</v>
          </cell>
          <cell r="F77">
            <v>194171</v>
          </cell>
          <cell r="G77">
            <v>209238</v>
          </cell>
          <cell r="H77">
            <v>243122</v>
          </cell>
          <cell r="I77">
            <v>260389</v>
          </cell>
          <cell r="J77">
            <v>237278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indexed="10"/>
  </sheetPr>
  <dimension ref="A1:L137"/>
  <sheetViews>
    <sheetView view="pageLayout" topLeftCell="A61" zoomScaleSheetLayoutView="75" workbookViewId="0">
      <selection activeCell="K58" sqref="K58"/>
    </sheetView>
  </sheetViews>
  <sheetFormatPr baseColWidth="10" defaultColWidth="11" defaultRowHeight="20.25"/>
  <cols>
    <col min="1" max="1" width="19.375" style="211" customWidth="1"/>
    <col min="2" max="3" width="11" style="1"/>
    <col min="4" max="5" width="8.875" style="1" customWidth="1"/>
    <col min="6" max="7" width="12.625" style="1" customWidth="1"/>
    <col min="8" max="8" width="10.125" style="1" customWidth="1"/>
    <col min="9" max="9" width="12.875" style="1" customWidth="1"/>
    <col min="10" max="10" width="10.25" style="1" customWidth="1"/>
    <col min="11" max="11" width="14.125" style="202" customWidth="1"/>
    <col min="12" max="12" width="4.75" style="73" customWidth="1"/>
    <col min="13" max="16384" width="11" style="1"/>
  </cols>
  <sheetData>
    <row r="1" spans="1:12" ht="42.75" customHeight="1">
      <c r="A1" s="430" t="s">
        <v>232</v>
      </c>
      <c r="B1" s="430"/>
      <c r="C1" s="430"/>
      <c r="D1" s="430"/>
      <c r="E1" s="430"/>
      <c r="F1" s="430"/>
      <c r="G1" s="430"/>
      <c r="H1" s="430"/>
      <c r="I1" s="430"/>
      <c r="J1" s="430"/>
      <c r="K1" s="430"/>
    </row>
    <row r="2" spans="1:12" ht="45" customHeight="1">
      <c r="A2" s="430" t="s">
        <v>233</v>
      </c>
      <c r="B2" s="430"/>
      <c r="C2" s="430"/>
      <c r="D2" s="430"/>
      <c r="E2" s="430"/>
      <c r="F2" s="430"/>
      <c r="G2" s="430"/>
      <c r="H2" s="430"/>
      <c r="I2" s="430"/>
      <c r="J2" s="430"/>
      <c r="K2" s="430"/>
    </row>
    <row r="3" spans="1:12" ht="35.1" customHeight="1">
      <c r="A3" s="192"/>
      <c r="B3" s="192"/>
      <c r="C3" s="192"/>
      <c r="D3" s="192"/>
      <c r="E3" s="192"/>
      <c r="F3" s="192"/>
      <c r="G3" s="192"/>
      <c r="H3" s="192"/>
      <c r="I3" s="192"/>
      <c r="J3" s="192"/>
      <c r="K3" s="196"/>
    </row>
    <row r="4" spans="1:12" ht="35.1" customHeight="1">
      <c r="A4" s="431" t="s">
        <v>1</v>
      </c>
      <c r="B4" s="431"/>
      <c r="C4" s="431"/>
      <c r="D4" s="431"/>
      <c r="E4" s="431"/>
      <c r="F4" s="431"/>
      <c r="G4" s="193"/>
      <c r="H4" s="73"/>
      <c r="I4" s="195"/>
      <c r="J4" s="433" t="s">
        <v>126</v>
      </c>
      <c r="K4" s="433"/>
    </row>
    <row r="5" spans="1:12" ht="35.1" customHeight="1">
      <c r="A5" s="195"/>
      <c r="B5" s="65"/>
      <c r="C5" s="432"/>
      <c r="D5" s="432"/>
      <c r="E5" s="432"/>
      <c r="F5" s="432"/>
      <c r="G5" s="432"/>
      <c r="H5" s="432"/>
      <c r="I5" s="65"/>
      <c r="J5" s="65"/>
      <c r="K5" s="197"/>
    </row>
    <row r="6" spans="1:12" s="2" customFormat="1" ht="35.1" customHeight="1">
      <c r="A6" s="203"/>
      <c r="B6" s="218"/>
      <c r="C6" s="428" t="s">
        <v>443</v>
      </c>
      <c r="D6" s="428"/>
      <c r="E6" s="428"/>
      <c r="F6" s="428"/>
      <c r="G6" s="428"/>
      <c r="H6" s="428"/>
      <c r="I6" s="428"/>
      <c r="J6" s="428"/>
      <c r="K6" s="198" t="s">
        <v>54</v>
      </c>
      <c r="L6" s="72"/>
    </row>
    <row r="7" spans="1:12" s="2" customFormat="1" ht="35.1" customHeight="1">
      <c r="A7" s="204" t="s">
        <v>53</v>
      </c>
      <c r="B7" s="419" t="s">
        <v>444</v>
      </c>
      <c r="C7" s="419"/>
      <c r="D7" s="419"/>
      <c r="E7" s="419"/>
      <c r="F7" s="419"/>
      <c r="G7" s="419"/>
      <c r="H7" s="419"/>
      <c r="I7" s="419"/>
      <c r="J7" s="419"/>
      <c r="K7" s="199"/>
      <c r="L7" s="72"/>
    </row>
    <row r="8" spans="1:12" s="2" customFormat="1" ht="35.1" customHeight="1">
      <c r="A8" s="195"/>
      <c r="B8" s="219"/>
      <c r="C8" s="219"/>
      <c r="D8" s="219"/>
      <c r="E8" s="219"/>
      <c r="F8" s="219"/>
      <c r="G8" s="219"/>
      <c r="H8" s="219"/>
      <c r="I8" s="219"/>
      <c r="J8" s="219"/>
      <c r="K8" s="199"/>
      <c r="L8" s="72"/>
    </row>
    <row r="9" spans="1:12" s="2" customFormat="1" ht="35.1" customHeight="1">
      <c r="A9" s="195"/>
      <c r="B9" s="218"/>
      <c r="C9" s="428" t="s">
        <v>445</v>
      </c>
      <c r="D9" s="428"/>
      <c r="E9" s="428"/>
      <c r="F9" s="428"/>
      <c r="G9" s="428"/>
      <c r="H9" s="428"/>
      <c r="I9" s="428"/>
      <c r="J9" s="428"/>
      <c r="K9" s="198" t="s">
        <v>55</v>
      </c>
      <c r="L9" s="72"/>
    </row>
    <row r="10" spans="1:12" s="2" customFormat="1" ht="35.1" customHeight="1">
      <c r="A10" s="204" t="s">
        <v>52</v>
      </c>
      <c r="B10" s="420" t="s">
        <v>446</v>
      </c>
      <c r="C10" s="420"/>
      <c r="D10" s="420"/>
      <c r="E10" s="420"/>
      <c r="F10" s="420"/>
      <c r="G10" s="420"/>
      <c r="H10" s="420"/>
      <c r="I10" s="420"/>
      <c r="J10" s="420"/>
      <c r="K10" s="199"/>
      <c r="L10" s="72"/>
    </row>
    <row r="11" spans="1:12" s="2" customFormat="1" ht="35.1" customHeight="1">
      <c r="A11" s="195"/>
      <c r="B11" s="220"/>
      <c r="C11" s="221"/>
      <c r="D11" s="221"/>
      <c r="E11" s="221"/>
      <c r="F11" s="221"/>
      <c r="G11" s="221"/>
      <c r="H11" s="221"/>
      <c r="I11" s="221"/>
      <c r="J11" s="221"/>
      <c r="K11" s="199"/>
      <c r="L11" s="72"/>
    </row>
    <row r="12" spans="1:12" s="2" customFormat="1" ht="35.1" customHeight="1">
      <c r="A12" s="205"/>
      <c r="B12" s="218"/>
      <c r="C12" s="428" t="s">
        <v>478</v>
      </c>
      <c r="D12" s="428"/>
      <c r="E12" s="428"/>
      <c r="F12" s="428"/>
      <c r="G12" s="428"/>
      <c r="H12" s="428"/>
      <c r="I12" s="428"/>
      <c r="J12" s="428"/>
      <c r="K12" s="198" t="s">
        <v>59</v>
      </c>
      <c r="L12" s="72"/>
    </row>
    <row r="13" spans="1:12" s="2" customFormat="1" ht="35.1" customHeight="1">
      <c r="A13" s="206" t="s">
        <v>107</v>
      </c>
      <c r="B13" s="420" t="s">
        <v>490</v>
      </c>
      <c r="C13" s="420"/>
      <c r="D13" s="420"/>
      <c r="E13" s="420"/>
      <c r="F13" s="420"/>
      <c r="G13" s="420"/>
      <c r="H13" s="420"/>
      <c r="I13" s="420"/>
      <c r="J13" s="420"/>
      <c r="K13" s="199"/>
      <c r="L13" s="72"/>
    </row>
    <row r="14" spans="1:12" s="2" customFormat="1" ht="35.1" customHeight="1">
      <c r="A14" s="195"/>
      <c r="B14" s="222"/>
      <c r="C14" s="221"/>
      <c r="D14" s="221"/>
      <c r="E14" s="221"/>
      <c r="F14" s="221"/>
      <c r="G14" s="221"/>
      <c r="H14" s="221"/>
      <c r="I14" s="221"/>
      <c r="J14" s="221"/>
      <c r="K14" s="199"/>
      <c r="L14" s="72"/>
    </row>
    <row r="15" spans="1:12" s="2" customFormat="1" ht="35.1" customHeight="1">
      <c r="A15" s="207"/>
      <c r="B15" s="223"/>
      <c r="C15" s="427" t="s">
        <v>449</v>
      </c>
      <c r="D15" s="427"/>
      <c r="E15" s="427"/>
      <c r="F15" s="427"/>
      <c r="G15" s="427"/>
      <c r="H15" s="427"/>
      <c r="I15" s="427"/>
      <c r="J15" s="427"/>
      <c r="K15" s="198" t="s">
        <v>60</v>
      </c>
      <c r="L15" s="72"/>
    </row>
    <row r="16" spans="1:12" s="2" customFormat="1" ht="35.1" customHeight="1">
      <c r="A16" s="206" t="s">
        <v>2</v>
      </c>
      <c r="B16" s="434" t="s">
        <v>450</v>
      </c>
      <c r="C16" s="434"/>
      <c r="D16" s="434"/>
      <c r="E16" s="434"/>
      <c r="F16" s="434"/>
      <c r="G16" s="434"/>
      <c r="H16" s="434"/>
      <c r="I16" s="434"/>
      <c r="J16" s="434"/>
      <c r="K16" s="199"/>
      <c r="L16" s="72"/>
    </row>
    <row r="17" spans="1:12" s="2" customFormat="1" ht="35.1" customHeight="1">
      <c r="A17" s="195"/>
      <c r="B17" s="222"/>
      <c r="C17" s="221"/>
      <c r="D17" s="221"/>
      <c r="E17" s="221"/>
      <c r="F17" s="221"/>
      <c r="G17" s="221"/>
      <c r="H17" s="221"/>
      <c r="I17" s="221"/>
      <c r="J17" s="221"/>
      <c r="K17" s="199"/>
      <c r="L17" s="72"/>
    </row>
    <row r="18" spans="1:12" s="2" customFormat="1" ht="35.1" customHeight="1">
      <c r="A18" s="195"/>
      <c r="B18" s="224"/>
      <c r="C18" s="427" t="s">
        <v>451</v>
      </c>
      <c r="D18" s="427"/>
      <c r="E18" s="427"/>
      <c r="F18" s="427"/>
      <c r="G18" s="427"/>
      <c r="H18" s="427"/>
      <c r="I18" s="427"/>
      <c r="J18" s="427"/>
      <c r="K18" s="198" t="s">
        <v>78</v>
      </c>
      <c r="L18" s="72"/>
    </row>
    <row r="19" spans="1:12" s="2" customFormat="1" ht="35.1" customHeight="1">
      <c r="A19" s="206" t="s">
        <v>49</v>
      </c>
      <c r="B19" s="434" t="s">
        <v>452</v>
      </c>
      <c r="C19" s="434"/>
      <c r="D19" s="434"/>
      <c r="E19" s="434"/>
      <c r="F19" s="434"/>
      <c r="G19" s="434"/>
      <c r="H19" s="434"/>
      <c r="I19" s="434"/>
      <c r="J19" s="434"/>
      <c r="K19" s="199"/>
      <c r="L19" s="72"/>
    </row>
    <row r="20" spans="1:12" s="2" customFormat="1" ht="35.1" customHeight="1">
      <c r="A20" s="195"/>
      <c r="B20" s="222"/>
      <c r="C20" s="221"/>
      <c r="D20" s="221"/>
      <c r="E20" s="221"/>
      <c r="F20" s="221"/>
      <c r="G20" s="221"/>
      <c r="H20" s="221"/>
      <c r="I20" s="221"/>
      <c r="J20" s="221"/>
      <c r="K20" s="199"/>
      <c r="L20" s="72"/>
    </row>
    <row r="21" spans="1:12" s="2" customFormat="1" ht="35.1" customHeight="1">
      <c r="A21" s="195"/>
      <c r="B21" s="224"/>
      <c r="C21" s="427" t="s">
        <v>454</v>
      </c>
      <c r="D21" s="427"/>
      <c r="E21" s="427"/>
      <c r="F21" s="427"/>
      <c r="G21" s="427"/>
      <c r="H21" s="427"/>
      <c r="I21" s="427"/>
      <c r="J21" s="427"/>
      <c r="K21" s="198" t="s">
        <v>79</v>
      </c>
      <c r="L21" s="72"/>
    </row>
    <row r="22" spans="1:12" s="2" customFormat="1" ht="35.1" customHeight="1">
      <c r="A22" s="206" t="s">
        <v>125</v>
      </c>
      <c r="B22" s="434" t="s">
        <v>453</v>
      </c>
      <c r="C22" s="434"/>
      <c r="D22" s="434"/>
      <c r="E22" s="434"/>
      <c r="F22" s="434"/>
      <c r="G22" s="434"/>
      <c r="H22" s="434"/>
      <c r="I22" s="434"/>
      <c r="J22" s="434"/>
      <c r="K22" s="199"/>
      <c r="L22" s="72"/>
    </row>
    <row r="23" spans="1:12" s="2" customFormat="1" ht="35.1" customHeight="1">
      <c r="A23" s="195"/>
      <c r="B23" s="222"/>
      <c r="C23" s="221"/>
      <c r="D23" s="221"/>
      <c r="E23" s="221"/>
      <c r="F23" s="221"/>
      <c r="G23" s="221"/>
      <c r="H23" s="221"/>
      <c r="I23" s="221"/>
      <c r="J23" s="221"/>
      <c r="K23" s="199"/>
      <c r="L23" s="72"/>
    </row>
    <row r="24" spans="1:12" s="2" customFormat="1" ht="35.1" customHeight="1">
      <c r="A24" s="195"/>
      <c r="B24" s="224"/>
      <c r="C24" s="427" t="s">
        <v>455</v>
      </c>
      <c r="D24" s="427"/>
      <c r="E24" s="427"/>
      <c r="F24" s="427"/>
      <c r="G24" s="427"/>
      <c r="H24" s="427"/>
      <c r="I24" s="427"/>
      <c r="J24" s="427"/>
      <c r="K24" s="198" t="s">
        <v>80</v>
      </c>
      <c r="L24" s="72"/>
    </row>
    <row r="25" spans="1:12" s="2" customFormat="1" ht="35.1" customHeight="1">
      <c r="A25" s="208" t="s">
        <v>121</v>
      </c>
      <c r="B25" s="420" t="s">
        <v>456</v>
      </c>
      <c r="C25" s="420"/>
      <c r="D25" s="420"/>
      <c r="E25" s="420"/>
      <c r="F25" s="420"/>
      <c r="G25" s="420"/>
      <c r="H25" s="420"/>
      <c r="I25" s="420"/>
      <c r="J25" s="420"/>
      <c r="K25" s="199"/>
      <c r="L25" s="72"/>
    </row>
    <row r="26" spans="1:12" s="2" customFormat="1" ht="35.1" customHeight="1">
      <c r="A26" s="195"/>
      <c r="B26" s="222"/>
      <c r="C26" s="221"/>
      <c r="D26" s="221"/>
      <c r="E26" s="221"/>
      <c r="F26" s="221"/>
      <c r="G26" s="221"/>
      <c r="H26" s="221"/>
      <c r="I26" s="221"/>
      <c r="J26" s="221"/>
      <c r="K26" s="199"/>
      <c r="L26" s="72"/>
    </row>
    <row r="27" spans="1:12" s="2" customFormat="1" ht="35.1" customHeight="1">
      <c r="A27" s="195"/>
      <c r="B27" s="224"/>
      <c r="C27" s="428" t="s">
        <v>457</v>
      </c>
      <c r="D27" s="428"/>
      <c r="E27" s="428"/>
      <c r="F27" s="428"/>
      <c r="G27" s="428"/>
      <c r="H27" s="428"/>
      <c r="I27" s="428"/>
      <c r="J27" s="428"/>
      <c r="K27" s="198" t="s">
        <v>81</v>
      </c>
      <c r="L27" s="72"/>
    </row>
    <row r="28" spans="1:12" s="2" customFormat="1" ht="35.1" customHeight="1">
      <c r="A28" s="208" t="s">
        <v>120</v>
      </c>
      <c r="B28" s="429" t="s">
        <v>458</v>
      </c>
      <c r="C28" s="429"/>
      <c r="D28" s="429"/>
      <c r="E28" s="429"/>
      <c r="F28" s="429"/>
      <c r="G28" s="429"/>
      <c r="H28" s="429"/>
      <c r="I28" s="429"/>
      <c r="J28" s="423"/>
      <c r="K28" s="199"/>
      <c r="L28" s="72"/>
    </row>
    <row r="29" spans="1:12" s="2" customFormat="1" ht="35.1" customHeight="1">
      <c r="A29" s="195"/>
      <c r="B29" s="222"/>
      <c r="C29" s="221"/>
      <c r="D29" s="221"/>
      <c r="E29" s="221"/>
      <c r="F29" s="221"/>
      <c r="G29" s="221"/>
      <c r="H29" s="221"/>
      <c r="I29" s="221"/>
      <c r="J29" s="221"/>
      <c r="K29" s="199"/>
      <c r="L29" s="72"/>
    </row>
    <row r="30" spans="1:12" s="2" customFormat="1" ht="35.1" customHeight="1">
      <c r="A30" s="195"/>
      <c r="B30" s="224"/>
      <c r="C30" s="421" t="s">
        <v>495</v>
      </c>
      <c r="D30" s="421"/>
      <c r="E30" s="421"/>
      <c r="F30" s="421"/>
      <c r="G30" s="421"/>
      <c r="H30" s="421"/>
      <c r="I30" s="421"/>
      <c r="J30" s="421"/>
      <c r="K30" s="198" t="s">
        <v>82</v>
      </c>
      <c r="L30" s="72"/>
    </row>
    <row r="31" spans="1:12" s="2" customFormat="1" ht="35.1" customHeight="1">
      <c r="A31" s="208" t="s">
        <v>122</v>
      </c>
      <c r="B31" s="429" t="s">
        <v>496</v>
      </c>
      <c r="C31" s="429"/>
      <c r="D31" s="429"/>
      <c r="E31" s="429"/>
      <c r="F31" s="429"/>
      <c r="G31" s="429"/>
      <c r="H31" s="429"/>
      <c r="I31" s="429"/>
      <c r="J31" s="423"/>
      <c r="K31" s="199"/>
      <c r="L31" s="72"/>
    </row>
    <row r="32" spans="1:12" s="2" customFormat="1" ht="35.1" customHeight="1">
      <c r="A32" s="195"/>
      <c r="B32" s="222"/>
      <c r="C32" s="221"/>
      <c r="D32" s="221"/>
      <c r="E32" s="221"/>
      <c r="F32" s="221"/>
      <c r="G32" s="221"/>
      <c r="H32" s="221"/>
      <c r="I32" s="221"/>
      <c r="J32" s="221"/>
      <c r="K32" s="199"/>
      <c r="L32" s="72"/>
    </row>
    <row r="33" spans="1:12" s="2" customFormat="1" ht="35.1" customHeight="1">
      <c r="A33" s="195"/>
      <c r="B33" s="224"/>
      <c r="C33" s="421" t="s">
        <v>468</v>
      </c>
      <c r="D33" s="421"/>
      <c r="E33" s="421"/>
      <c r="F33" s="421"/>
      <c r="G33" s="421"/>
      <c r="H33" s="421"/>
      <c r="I33" s="421"/>
      <c r="J33" s="421"/>
      <c r="K33" s="198" t="s">
        <v>83</v>
      </c>
      <c r="L33" s="72"/>
    </row>
    <row r="34" spans="1:12" s="2" customFormat="1" ht="35.1" customHeight="1">
      <c r="A34" s="208" t="s">
        <v>124</v>
      </c>
      <c r="B34" s="429" t="s">
        <v>469</v>
      </c>
      <c r="C34" s="429"/>
      <c r="D34" s="429"/>
      <c r="E34" s="429"/>
      <c r="F34" s="429"/>
      <c r="G34" s="429"/>
      <c r="H34" s="429"/>
      <c r="I34" s="429"/>
      <c r="J34" s="423"/>
      <c r="K34" s="199"/>
      <c r="L34" s="72"/>
    </row>
    <row r="35" spans="1:12" s="2" customFormat="1" ht="35.1" customHeight="1">
      <c r="A35" s="195"/>
      <c r="B35" s="221"/>
      <c r="C35" s="221"/>
      <c r="D35" s="221"/>
      <c r="E35" s="221"/>
      <c r="F35" s="221"/>
      <c r="G35" s="221"/>
      <c r="H35" s="221"/>
      <c r="I35" s="221"/>
      <c r="J35" s="221"/>
      <c r="K35" s="199"/>
      <c r="L35" s="72"/>
    </row>
    <row r="36" spans="1:12" s="2" customFormat="1" ht="35.1" customHeight="1">
      <c r="A36" s="195"/>
      <c r="B36" s="225"/>
      <c r="C36" s="421" t="s">
        <v>465</v>
      </c>
      <c r="D36" s="421"/>
      <c r="E36" s="421"/>
      <c r="F36" s="421"/>
      <c r="G36" s="421"/>
      <c r="H36" s="421"/>
      <c r="I36" s="421"/>
      <c r="J36" s="421"/>
      <c r="K36" s="198" t="s">
        <v>84</v>
      </c>
      <c r="L36" s="72"/>
    </row>
    <row r="37" spans="1:12" s="2" customFormat="1" ht="35.1" customHeight="1">
      <c r="A37" s="208" t="s">
        <v>123</v>
      </c>
      <c r="B37" s="429" t="s">
        <v>466</v>
      </c>
      <c r="C37" s="429"/>
      <c r="D37" s="429"/>
      <c r="E37" s="429"/>
      <c r="F37" s="429"/>
      <c r="G37" s="429"/>
      <c r="H37" s="429"/>
      <c r="I37" s="429"/>
      <c r="J37" s="423"/>
      <c r="K37" s="199"/>
      <c r="L37" s="72"/>
    </row>
    <row r="38" spans="1:12" s="2" customFormat="1" ht="35.1" customHeight="1">
      <c r="A38" s="195"/>
      <c r="B38" s="222"/>
      <c r="C38" s="221"/>
      <c r="D38" s="221"/>
      <c r="E38" s="221"/>
      <c r="F38" s="221"/>
      <c r="G38" s="221"/>
      <c r="H38" s="221"/>
      <c r="I38" s="221"/>
      <c r="J38" s="221"/>
      <c r="K38" s="199"/>
      <c r="L38" s="72"/>
    </row>
    <row r="39" spans="1:12" s="2" customFormat="1" ht="35.1" customHeight="1">
      <c r="A39" s="195"/>
      <c r="B39" s="225"/>
      <c r="C39" s="421" t="s">
        <v>462</v>
      </c>
      <c r="D39" s="421"/>
      <c r="E39" s="421"/>
      <c r="F39" s="421"/>
      <c r="G39" s="421"/>
      <c r="H39" s="421"/>
      <c r="I39" s="421"/>
      <c r="J39" s="421"/>
      <c r="K39" s="198" t="s">
        <v>170</v>
      </c>
      <c r="L39" s="72"/>
    </row>
    <row r="40" spans="1:12" s="2" customFormat="1" ht="35.1" customHeight="1">
      <c r="A40" s="208" t="s">
        <v>169</v>
      </c>
      <c r="B40" s="434" t="s">
        <v>491</v>
      </c>
      <c r="C40" s="434"/>
      <c r="D40" s="434"/>
      <c r="E40" s="434"/>
      <c r="F40" s="434"/>
      <c r="G40" s="434"/>
      <c r="H40" s="434"/>
      <c r="I40" s="434"/>
      <c r="J40" s="423"/>
      <c r="K40" s="199"/>
      <c r="L40" s="72"/>
    </row>
    <row r="41" spans="1:12" s="2" customFormat="1" ht="35.1" customHeight="1">
      <c r="A41" s="195"/>
      <c r="B41" s="222"/>
      <c r="C41" s="221"/>
      <c r="D41" s="221"/>
      <c r="E41" s="221"/>
      <c r="F41" s="221"/>
      <c r="G41" s="221"/>
      <c r="H41" s="221"/>
      <c r="I41" s="221"/>
      <c r="J41" s="221"/>
      <c r="K41" s="199"/>
      <c r="L41" s="72"/>
    </row>
    <row r="42" spans="1:12" s="2" customFormat="1" ht="35.1" customHeight="1">
      <c r="A42" s="195"/>
      <c r="B42" s="226"/>
      <c r="C42" s="421" t="s">
        <v>463</v>
      </c>
      <c r="D42" s="421"/>
      <c r="E42" s="421"/>
      <c r="F42" s="421"/>
      <c r="G42" s="421"/>
      <c r="H42" s="421"/>
      <c r="I42" s="421"/>
      <c r="J42" s="421"/>
      <c r="K42" s="198" t="s">
        <v>171</v>
      </c>
      <c r="L42" s="72"/>
    </row>
    <row r="43" spans="1:12" s="2" customFormat="1" ht="35.1" customHeight="1">
      <c r="A43" s="208" t="s">
        <v>165</v>
      </c>
      <c r="B43" s="429" t="s">
        <v>464</v>
      </c>
      <c r="C43" s="429"/>
      <c r="D43" s="429"/>
      <c r="E43" s="429"/>
      <c r="F43" s="429"/>
      <c r="G43" s="429"/>
      <c r="H43" s="429"/>
      <c r="I43" s="429"/>
      <c r="J43" s="429"/>
      <c r="K43" s="197"/>
      <c r="L43" s="72"/>
    </row>
    <row r="44" spans="1:12" s="2" customFormat="1" ht="35.1" customHeight="1">
      <c r="A44" s="195"/>
      <c r="B44" s="221"/>
      <c r="C44" s="221"/>
      <c r="D44" s="221"/>
      <c r="E44" s="221"/>
      <c r="F44" s="221"/>
      <c r="G44" s="221"/>
      <c r="H44" s="221"/>
      <c r="I44" s="221"/>
      <c r="J44" s="221"/>
      <c r="K44" s="199"/>
      <c r="L44" s="72"/>
    </row>
    <row r="45" spans="1:12" s="2" customFormat="1" ht="35.1" customHeight="1">
      <c r="A45" s="205"/>
      <c r="B45" s="225"/>
      <c r="C45" s="421" t="s">
        <v>476</v>
      </c>
      <c r="D45" s="421"/>
      <c r="E45" s="421"/>
      <c r="F45" s="421"/>
      <c r="G45" s="421"/>
      <c r="H45" s="421"/>
      <c r="I45" s="421"/>
      <c r="J45" s="421"/>
      <c r="K45" s="198" t="s">
        <v>85</v>
      </c>
      <c r="L45" s="72"/>
    </row>
    <row r="46" spans="1:12" s="2" customFormat="1" ht="35.1" customHeight="1">
      <c r="A46" s="206" t="s">
        <v>172</v>
      </c>
      <c r="B46" s="429" t="s">
        <v>477</v>
      </c>
      <c r="C46" s="429"/>
      <c r="D46" s="429"/>
      <c r="E46" s="429"/>
      <c r="F46" s="429"/>
      <c r="G46" s="429"/>
      <c r="H46" s="429"/>
      <c r="I46" s="429"/>
      <c r="J46" s="429"/>
      <c r="K46" s="199"/>
      <c r="L46" s="72"/>
    </row>
    <row r="47" spans="1:12" s="2" customFormat="1" ht="35.1" customHeight="1">
      <c r="A47" s="206"/>
      <c r="B47" s="227"/>
      <c r="C47" s="221"/>
      <c r="D47" s="221"/>
      <c r="E47" s="221"/>
      <c r="F47" s="221"/>
      <c r="G47" s="221"/>
      <c r="H47" s="221"/>
      <c r="I47" s="221"/>
      <c r="J47" s="221"/>
      <c r="K47" s="199"/>
      <c r="L47" s="72"/>
    </row>
    <row r="48" spans="1:12" s="2" customFormat="1" ht="35.1" customHeight="1">
      <c r="A48" s="195"/>
      <c r="B48" s="218"/>
      <c r="C48" s="421" t="s">
        <v>384</v>
      </c>
      <c r="D48" s="421"/>
      <c r="E48" s="421"/>
      <c r="F48" s="421"/>
      <c r="G48" s="421"/>
      <c r="H48" s="421"/>
      <c r="I48" s="421"/>
      <c r="J48" s="421"/>
      <c r="K48" s="198" t="s">
        <v>173</v>
      </c>
      <c r="L48" s="72"/>
    </row>
    <row r="49" spans="1:12" s="2" customFormat="1" ht="35.1" customHeight="1">
      <c r="A49" s="206" t="s">
        <v>174</v>
      </c>
      <c r="B49" s="429" t="s">
        <v>383</v>
      </c>
      <c r="C49" s="429"/>
      <c r="D49" s="429"/>
      <c r="E49" s="429"/>
      <c r="F49" s="429"/>
      <c r="G49" s="429"/>
      <c r="H49" s="429"/>
      <c r="I49" s="429"/>
      <c r="J49" s="429"/>
      <c r="K49" s="199"/>
      <c r="L49" s="72"/>
    </row>
    <row r="50" spans="1:12" s="2" customFormat="1" ht="35.1" customHeight="1">
      <c r="A50" s="206"/>
      <c r="B50" s="221"/>
      <c r="C50" s="221"/>
      <c r="D50" s="221"/>
      <c r="E50" s="221"/>
      <c r="F50" s="221"/>
      <c r="G50" s="221"/>
      <c r="H50" s="221"/>
      <c r="I50" s="221"/>
      <c r="J50" s="221"/>
      <c r="K50" s="199"/>
      <c r="L50" s="72"/>
    </row>
    <row r="51" spans="1:12" s="2" customFormat="1" ht="35.1" customHeight="1">
      <c r="A51" s="205"/>
      <c r="B51" s="421" t="s">
        <v>431</v>
      </c>
      <c r="C51" s="421"/>
      <c r="D51" s="421"/>
      <c r="E51" s="421"/>
      <c r="F51" s="421"/>
      <c r="G51" s="421"/>
      <c r="H51" s="421"/>
      <c r="I51" s="421"/>
      <c r="J51" s="421"/>
      <c r="K51" s="198" t="s">
        <v>178</v>
      </c>
      <c r="L51" s="72"/>
    </row>
    <row r="52" spans="1:12" s="2" customFormat="1" ht="35.1" customHeight="1">
      <c r="A52" s="204" t="s">
        <v>175</v>
      </c>
      <c r="B52" s="422" t="s">
        <v>432</v>
      </c>
      <c r="C52" s="422"/>
      <c r="D52" s="422"/>
      <c r="E52" s="422"/>
      <c r="F52" s="422"/>
      <c r="G52" s="422"/>
      <c r="H52" s="422"/>
      <c r="I52" s="422"/>
      <c r="J52" s="422"/>
      <c r="K52" s="199"/>
      <c r="L52" s="72"/>
    </row>
    <row r="53" spans="1:12" s="2" customFormat="1" ht="35.1" customHeight="1">
      <c r="A53" s="195"/>
      <c r="B53" s="221"/>
      <c r="C53" s="221"/>
      <c r="D53" s="221"/>
      <c r="E53" s="221"/>
      <c r="F53" s="221"/>
      <c r="G53" s="221"/>
      <c r="H53" s="221"/>
      <c r="I53" s="221"/>
      <c r="J53" s="221"/>
      <c r="K53" s="199"/>
      <c r="L53" s="72"/>
    </row>
    <row r="54" spans="1:12" s="2" customFormat="1" ht="35.1" customHeight="1">
      <c r="A54" s="205"/>
      <c r="B54" s="421" t="s">
        <v>353</v>
      </c>
      <c r="C54" s="426"/>
      <c r="D54" s="426"/>
      <c r="E54" s="426"/>
      <c r="F54" s="426"/>
      <c r="G54" s="426"/>
      <c r="H54" s="426"/>
      <c r="I54" s="426"/>
      <c r="J54" s="426"/>
      <c r="K54" s="198" t="s">
        <v>176</v>
      </c>
      <c r="L54" s="72"/>
    </row>
    <row r="55" spans="1:12" s="3" customFormat="1" ht="35.1" customHeight="1">
      <c r="A55" s="206" t="s">
        <v>177</v>
      </c>
      <c r="B55" s="422" t="s">
        <v>354</v>
      </c>
      <c r="C55" s="423"/>
      <c r="D55" s="423"/>
      <c r="E55" s="423"/>
      <c r="F55" s="423"/>
      <c r="G55" s="423"/>
      <c r="H55" s="423"/>
      <c r="I55" s="423"/>
      <c r="J55" s="423"/>
      <c r="K55" s="199"/>
      <c r="L55" s="194"/>
    </row>
    <row r="56" spans="1:12" ht="35.1" customHeight="1">
      <c r="A56" s="209"/>
      <c r="B56" s="221"/>
      <c r="C56" s="228"/>
      <c r="D56" s="228"/>
      <c r="E56" s="228"/>
      <c r="F56" s="228"/>
      <c r="G56" s="228"/>
      <c r="H56" s="228"/>
      <c r="I56" s="228"/>
      <c r="J56" s="228"/>
      <c r="K56" s="200"/>
    </row>
    <row r="57" spans="1:12" ht="35.1" customHeight="1">
      <c r="A57" s="209"/>
      <c r="B57" s="424" t="s">
        <v>482</v>
      </c>
      <c r="C57" s="426"/>
      <c r="D57" s="426"/>
      <c r="E57" s="426"/>
      <c r="F57" s="426"/>
      <c r="G57" s="426"/>
      <c r="H57" s="426"/>
      <c r="I57" s="426"/>
      <c r="J57" s="426"/>
      <c r="K57" s="201" t="s">
        <v>269</v>
      </c>
    </row>
    <row r="58" spans="1:12" ht="35.1" customHeight="1">
      <c r="A58" s="210" t="s">
        <v>270</v>
      </c>
      <c r="B58" s="422" t="s">
        <v>433</v>
      </c>
      <c r="C58" s="423"/>
      <c r="D58" s="423"/>
      <c r="E58" s="423"/>
      <c r="F58" s="423"/>
      <c r="G58" s="423"/>
      <c r="H58" s="423"/>
      <c r="I58" s="423"/>
      <c r="J58" s="423"/>
      <c r="K58" s="200"/>
    </row>
    <row r="59" spans="1:12" ht="35.1" customHeight="1">
      <c r="A59" s="209"/>
      <c r="B59" s="228"/>
      <c r="C59" s="228"/>
      <c r="D59" s="228"/>
      <c r="E59" s="228"/>
      <c r="F59" s="228"/>
      <c r="G59" s="228"/>
      <c r="H59" s="228"/>
      <c r="I59" s="228"/>
      <c r="J59" s="228"/>
      <c r="K59" s="200"/>
    </row>
    <row r="60" spans="1:12" ht="35.1" customHeight="1">
      <c r="A60" s="209"/>
      <c r="B60" s="421" t="s">
        <v>484</v>
      </c>
      <c r="C60" s="426"/>
      <c r="D60" s="426"/>
      <c r="E60" s="426"/>
      <c r="F60" s="426"/>
      <c r="G60" s="426"/>
      <c r="H60" s="426"/>
      <c r="I60" s="426"/>
      <c r="J60" s="426"/>
      <c r="K60" s="201" t="s">
        <v>412</v>
      </c>
    </row>
    <row r="61" spans="1:12" ht="35.1" customHeight="1">
      <c r="A61" s="210" t="s">
        <v>308</v>
      </c>
      <c r="B61" s="420" t="s">
        <v>485</v>
      </c>
      <c r="C61" s="423"/>
      <c r="D61" s="423"/>
      <c r="E61" s="423"/>
      <c r="F61" s="423"/>
      <c r="G61" s="423"/>
      <c r="H61" s="423"/>
      <c r="I61" s="423"/>
      <c r="J61" s="423"/>
      <c r="K61" s="200"/>
    </row>
    <row r="62" spans="1:12" ht="35.1" customHeight="1">
      <c r="A62" s="209"/>
      <c r="B62" s="228"/>
      <c r="C62" s="228"/>
      <c r="D62" s="228"/>
      <c r="E62" s="228"/>
      <c r="F62" s="228"/>
      <c r="G62" s="228"/>
      <c r="H62" s="228"/>
      <c r="I62" s="228"/>
      <c r="J62" s="228"/>
      <c r="K62" s="200"/>
    </row>
    <row r="63" spans="1:12" ht="35.1" customHeight="1">
      <c r="A63" s="209"/>
      <c r="B63" s="424" t="s">
        <v>351</v>
      </c>
      <c r="C63" s="426"/>
      <c r="D63" s="426"/>
      <c r="E63" s="426"/>
      <c r="F63" s="426"/>
      <c r="G63" s="426"/>
      <c r="H63" s="426"/>
      <c r="I63" s="426"/>
      <c r="J63" s="426"/>
      <c r="K63" s="201" t="s">
        <v>411</v>
      </c>
    </row>
    <row r="64" spans="1:12" ht="35.1" customHeight="1">
      <c r="A64" s="210" t="s">
        <v>404</v>
      </c>
      <c r="B64" s="422" t="s">
        <v>492</v>
      </c>
      <c r="C64" s="423"/>
      <c r="D64" s="423"/>
      <c r="E64" s="423"/>
      <c r="F64" s="423"/>
      <c r="G64" s="423"/>
      <c r="H64" s="423"/>
      <c r="I64" s="423"/>
      <c r="J64" s="423"/>
      <c r="K64" s="200"/>
    </row>
    <row r="65" spans="1:11" ht="35.1" customHeight="1">
      <c r="A65" s="209"/>
      <c r="B65" s="228"/>
      <c r="C65" s="228"/>
      <c r="D65" s="228"/>
      <c r="E65" s="228"/>
      <c r="F65" s="228"/>
      <c r="G65" s="228"/>
      <c r="H65" s="228"/>
      <c r="I65" s="228"/>
      <c r="J65" s="228"/>
      <c r="K65" s="200"/>
    </row>
    <row r="66" spans="1:11" ht="35.1" customHeight="1">
      <c r="A66" s="209"/>
      <c r="B66" s="424" t="s">
        <v>425</v>
      </c>
      <c r="C66" s="426"/>
      <c r="D66" s="426"/>
      <c r="E66" s="426"/>
      <c r="F66" s="426"/>
      <c r="G66" s="426"/>
      <c r="H66" s="426"/>
      <c r="I66" s="426"/>
      <c r="J66" s="426"/>
      <c r="K66" s="201" t="s">
        <v>409</v>
      </c>
    </row>
    <row r="67" spans="1:11" ht="35.1" customHeight="1">
      <c r="A67" s="210" t="s">
        <v>405</v>
      </c>
      <c r="B67" s="422" t="s">
        <v>426</v>
      </c>
      <c r="C67" s="423"/>
      <c r="D67" s="423"/>
      <c r="E67" s="423"/>
      <c r="F67" s="423"/>
      <c r="G67" s="423"/>
      <c r="H67" s="423"/>
      <c r="I67" s="423"/>
      <c r="J67" s="423"/>
      <c r="K67" s="200"/>
    </row>
    <row r="68" spans="1:11" ht="35.1" customHeight="1">
      <c r="A68" s="209"/>
      <c r="B68" s="228"/>
      <c r="C68" s="228"/>
      <c r="D68" s="228"/>
      <c r="E68" s="228"/>
      <c r="F68" s="228"/>
      <c r="G68" s="228"/>
      <c r="H68" s="228"/>
      <c r="I68" s="228"/>
      <c r="J68" s="228"/>
      <c r="K68" s="200"/>
    </row>
    <row r="69" spans="1:11" ht="35.1" customHeight="1">
      <c r="A69" s="209"/>
      <c r="B69" s="424" t="s">
        <v>427</v>
      </c>
      <c r="C69" s="424"/>
      <c r="D69" s="424"/>
      <c r="E69" s="424"/>
      <c r="F69" s="424"/>
      <c r="G69" s="424"/>
      <c r="H69" s="424"/>
      <c r="I69" s="424"/>
      <c r="J69" s="424"/>
      <c r="K69" s="201" t="s">
        <v>414</v>
      </c>
    </row>
    <row r="70" spans="1:11" ht="35.1" customHeight="1">
      <c r="A70" s="210" t="s">
        <v>406</v>
      </c>
      <c r="B70" s="425" t="s">
        <v>428</v>
      </c>
      <c r="C70" s="423"/>
      <c r="D70" s="423"/>
      <c r="E70" s="423"/>
      <c r="F70" s="423"/>
      <c r="G70" s="423"/>
      <c r="H70" s="423"/>
      <c r="I70" s="423"/>
      <c r="J70" s="423"/>
      <c r="K70" s="200"/>
    </row>
    <row r="71" spans="1:11" ht="35.1" customHeight="1">
      <c r="A71" s="209"/>
      <c r="B71" s="228"/>
      <c r="C71" s="228"/>
      <c r="D71" s="228"/>
      <c r="E71" s="228"/>
      <c r="F71" s="228"/>
      <c r="G71" s="228"/>
      <c r="H71" s="228"/>
      <c r="I71" s="228"/>
      <c r="J71" s="228"/>
      <c r="K71" s="200"/>
    </row>
    <row r="72" spans="1:11" ht="35.1" customHeight="1">
      <c r="A72" s="209"/>
      <c r="B72" s="424" t="s">
        <v>429</v>
      </c>
      <c r="C72" s="424"/>
      <c r="D72" s="424"/>
      <c r="E72" s="424"/>
      <c r="F72" s="424"/>
      <c r="G72" s="424"/>
      <c r="H72" s="424"/>
      <c r="I72" s="424"/>
      <c r="J72" s="424"/>
      <c r="K72" s="201" t="s">
        <v>410</v>
      </c>
    </row>
    <row r="73" spans="1:11" ht="35.1" customHeight="1">
      <c r="A73" s="210" t="s">
        <v>415</v>
      </c>
      <c r="B73" s="422" t="s">
        <v>430</v>
      </c>
      <c r="C73" s="423"/>
      <c r="D73" s="423"/>
      <c r="E73" s="423"/>
      <c r="F73" s="423"/>
      <c r="G73" s="423"/>
      <c r="H73" s="423"/>
      <c r="I73" s="423"/>
      <c r="J73" s="423"/>
      <c r="K73" s="200"/>
    </row>
    <row r="74" spans="1:11" ht="35.1" customHeight="1">
      <c r="A74" s="209"/>
      <c r="B74" s="228"/>
      <c r="C74" s="228"/>
      <c r="D74" s="228"/>
      <c r="E74" s="228"/>
      <c r="F74" s="228"/>
      <c r="G74" s="228"/>
      <c r="H74" s="228"/>
      <c r="I74" s="228"/>
      <c r="J74" s="228"/>
      <c r="K74" s="200"/>
    </row>
    <row r="75" spans="1:11" ht="35.1" customHeight="1">
      <c r="A75" s="209"/>
      <c r="B75" s="424" t="s">
        <v>441</v>
      </c>
      <c r="C75" s="424"/>
      <c r="D75" s="424"/>
      <c r="E75" s="424"/>
      <c r="F75" s="424"/>
      <c r="G75" s="424"/>
      <c r="H75" s="424"/>
      <c r="I75" s="424"/>
      <c r="J75" s="424"/>
      <c r="K75" s="201" t="s">
        <v>413</v>
      </c>
    </row>
    <row r="76" spans="1:11" ht="35.1" customHeight="1">
      <c r="A76" s="210" t="s">
        <v>416</v>
      </c>
      <c r="B76" s="422" t="s">
        <v>442</v>
      </c>
      <c r="C76" s="422"/>
      <c r="D76" s="422"/>
      <c r="E76" s="422"/>
      <c r="F76" s="422"/>
      <c r="G76" s="422"/>
      <c r="H76" s="422"/>
      <c r="I76" s="422"/>
      <c r="J76" s="422"/>
      <c r="K76" s="200"/>
    </row>
    <row r="77" spans="1:11">
      <c r="A77" s="209"/>
      <c r="B77" s="73"/>
      <c r="C77" s="73"/>
      <c r="D77" s="73"/>
      <c r="E77" s="73"/>
      <c r="F77" s="73"/>
      <c r="G77" s="73"/>
      <c r="H77" s="73"/>
      <c r="I77" s="73"/>
      <c r="J77" s="73"/>
      <c r="K77" s="200"/>
    </row>
    <row r="78" spans="1:11">
      <c r="A78" s="209"/>
      <c r="B78" s="73"/>
      <c r="C78" s="73"/>
      <c r="D78" s="73"/>
      <c r="E78" s="73"/>
      <c r="F78" s="73"/>
      <c r="G78" s="73"/>
      <c r="H78" s="73"/>
      <c r="I78" s="73"/>
      <c r="J78" s="73"/>
      <c r="K78" s="200"/>
    </row>
    <row r="79" spans="1:11">
      <c r="A79" s="209"/>
      <c r="B79" s="73"/>
      <c r="C79" s="73"/>
      <c r="D79" s="73"/>
      <c r="E79" s="73"/>
      <c r="F79" s="73"/>
      <c r="G79" s="73"/>
      <c r="H79" s="73"/>
      <c r="I79" s="73"/>
      <c r="J79" s="73"/>
      <c r="K79" s="200"/>
    </row>
    <row r="80" spans="1:11">
      <c r="A80" s="209"/>
      <c r="B80" s="73"/>
      <c r="C80" s="73"/>
      <c r="D80" s="73"/>
      <c r="E80" s="73"/>
      <c r="F80" s="73"/>
      <c r="G80" s="73"/>
      <c r="H80" s="73"/>
      <c r="I80" s="73"/>
      <c r="J80" s="73"/>
      <c r="K80" s="200"/>
    </row>
    <row r="81" spans="1:11">
      <c r="A81" s="209"/>
      <c r="B81" s="73"/>
      <c r="C81" s="73"/>
      <c r="D81" s="73"/>
      <c r="E81" s="73"/>
      <c r="F81" s="73"/>
      <c r="G81" s="73"/>
      <c r="H81" s="73"/>
      <c r="I81" s="73"/>
      <c r="J81" s="73"/>
      <c r="K81" s="200"/>
    </row>
    <row r="82" spans="1:11">
      <c r="A82" s="209"/>
      <c r="B82" s="73"/>
      <c r="C82" s="73"/>
      <c r="D82" s="73"/>
      <c r="E82" s="73"/>
      <c r="F82" s="73"/>
      <c r="G82" s="73"/>
      <c r="H82" s="73"/>
      <c r="I82" s="73"/>
      <c r="J82" s="73"/>
      <c r="K82" s="200"/>
    </row>
    <row r="83" spans="1:11">
      <c r="A83" s="209"/>
      <c r="B83" s="73"/>
      <c r="C83" s="73"/>
      <c r="D83" s="73"/>
      <c r="E83" s="73"/>
      <c r="F83" s="73"/>
      <c r="G83" s="73"/>
      <c r="H83" s="73"/>
      <c r="I83" s="73"/>
      <c r="J83" s="73"/>
      <c r="K83" s="200"/>
    </row>
    <row r="84" spans="1:11">
      <c r="A84" s="209"/>
      <c r="B84" s="73"/>
      <c r="C84" s="73"/>
      <c r="D84" s="73"/>
      <c r="E84" s="73"/>
      <c r="F84" s="73"/>
      <c r="G84" s="73"/>
      <c r="H84" s="73"/>
      <c r="I84" s="73"/>
      <c r="J84" s="73"/>
      <c r="K84" s="200"/>
    </row>
    <row r="85" spans="1:11">
      <c r="A85" s="209"/>
      <c r="B85" s="73"/>
      <c r="C85" s="73"/>
      <c r="D85" s="73"/>
      <c r="E85" s="73"/>
      <c r="F85" s="73"/>
      <c r="G85" s="73"/>
      <c r="H85" s="73"/>
      <c r="I85" s="73"/>
      <c r="J85" s="73"/>
      <c r="K85" s="200"/>
    </row>
    <row r="86" spans="1:11">
      <c r="A86" s="209"/>
      <c r="B86" s="73"/>
      <c r="C86" s="73"/>
      <c r="D86" s="73"/>
      <c r="E86" s="73"/>
      <c r="F86" s="73"/>
      <c r="G86" s="73"/>
      <c r="H86" s="73"/>
      <c r="I86" s="73"/>
      <c r="J86" s="73"/>
      <c r="K86" s="200"/>
    </row>
    <row r="87" spans="1:11">
      <c r="A87" s="209"/>
      <c r="B87" s="73"/>
      <c r="C87" s="73"/>
      <c r="D87" s="73"/>
      <c r="E87" s="73"/>
      <c r="F87" s="73"/>
      <c r="G87" s="73"/>
      <c r="H87" s="73"/>
      <c r="I87" s="73"/>
      <c r="J87" s="73"/>
      <c r="K87" s="200"/>
    </row>
    <row r="88" spans="1:11">
      <c r="A88" s="209"/>
      <c r="B88" s="73"/>
      <c r="C88" s="73"/>
      <c r="D88" s="73"/>
      <c r="E88" s="73"/>
      <c r="F88" s="73"/>
      <c r="G88" s="73"/>
      <c r="H88" s="73"/>
      <c r="I88" s="73"/>
      <c r="J88" s="73"/>
      <c r="K88" s="200"/>
    </row>
    <row r="89" spans="1:11">
      <c r="A89" s="209"/>
      <c r="B89" s="73"/>
      <c r="C89" s="73"/>
      <c r="D89" s="73"/>
      <c r="E89" s="73"/>
      <c r="F89" s="73"/>
      <c r="G89" s="73"/>
      <c r="H89" s="73"/>
      <c r="I89" s="73"/>
      <c r="J89" s="73"/>
      <c r="K89" s="200"/>
    </row>
    <row r="90" spans="1:11">
      <c r="A90" s="209"/>
      <c r="B90" s="73"/>
      <c r="C90" s="73"/>
      <c r="D90" s="73"/>
      <c r="E90" s="73"/>
      <c r="F90" s="73"/>
      <c r="G90" s="73"/>
      <c r="H90" s="73"/>
      <c r="I90" s="73"/>
      <c r="J90" s="73"/>
      <c r="K90" s="200"/>
    </row>
    <row r="91" spans="1:11">
      <c r="A91" s="209"/>
      <c r="B91" s="73"/>
      <c r="C91" s="73"/>
      <c r="D91" s="73"/>
      <c r="E91" s="73"/>
      <c r="F91" s="73"/>
      <c r="G91" s="73"/>
      <c r="H91" s="73"/>
      <c r="I91" s="73"/>
      <c r="J91" s="73"/>
      <c r="K91" s="200"/>
    </row>
    <row r="92" spans="1:11">
      <c r="A92" s="209"/>
      <c r="B92" s="73"/>
      <c r="C92" s="73"/>
      <c r="D92" s="73"/>
      <c r="E92" s="73"/>
      <c r="F92" s="73"/>
      <c r="G92" s="73"/>
      <c r="H92" s="73"/>
      <c r="I92" s="73"/>
      <c r="J92" s="73"/>
      <c r="K92" s="200"/>
    </row>
    <row r="93" spans="1:11">
      <c r="A93" s="209"/>
      <c r="B93" s="73"/>
      <c r="C93" s="73"/>
      <c r="D93" s="73"/>
      <c r="E93" s="73"/>
      <c r="F93" s="73"/>
      <c r="G93" s="73"/>
      <c r="H93" s="73"/>
      <c r="I93" s="73"/>
      <c r="J93" s="73"/>
      <c r="K93" s="200"/>
    </row>
    <row r="94" spans="1:11">
      <c r="A94" s="209"/>
      <c r="B94" s="73"/>
      <c r="C94" s="73"/>
      <c r="D94" s="73"/>
      <c r="E94" s="73"/>
      <c r="F94" s="73"/>
      <c r="G94" s="73"/>
      <c r="H94" s="73"/>
      <c r="I94" s="73"/>
      <c r="J94" s="73"/>
      <c r="K94" s="200"/>
    </row>
    <row r="95" spans="1:11">
      <c r="A95" s="209"/>
      <c r="B95" s="73"/>
      <c r="C95" s="73"/>
      <c r="D95" s="73"/>
      <c r="E95" s="73"/>
      <c r="F95" s="73"/>
      <c r="G95" s="73"/>
      <c r="H95" s="73"/>
      <c r="I95" s="73"/>
      <c r="J95" s="73"/>
      <c r="K95" s="200"/>
    </row>
    <row r="96" spans="1:11">
      <c r="A96" s="209"/>
      <c r="B96" s="73"/>
      <c r="C96" s="73"/>
      <c r="D96" s="73"/>
      <c r="E96" s="73"/>
      <c r="F96" s="73"/>
      <c r="G96" s="73"/>
      <c r="H96" s="73"/>
      <c r="I96" s="73"/>
      <c r="J96" s="73"/>
      <c r="K96" s="200"/>
    </row>
    <row r="97" spans="1:11">
      <c r="A97" s="209"/>
      <c r="B97" s="73"/>
      <c r="C97" s="73"/>
      <c r="D97" s="73"/>
      <c r="E97" s="73"/>
      <c r="F97" s="73"/>
      <c r="G97" s="73"/>
      <c r="H97" s="73"/>
      <c r="I97" s="73"/>
      <c r="J97" s="73"/>
      <c r="K97" s="200"/>
    </row>
    <row r="98" spans="1:11">
      <c r="A98" s="209"/>
      <c r="B98" s="73"/>
      <c r="C98" s="73"/>
      <c r="D98" s="73"/>
      <c r="E98" s="73"/>
      <c r="F98" s="73"/>
      <c r="G98" s="73"/>
      <c r="H98" s="73"/>
      <c r="I98" s="73"/>
      <c r="J98" s="73"/>
      <c r="K98" s="200"/>
    </row>
    <row r="99" spans="1:11">
      <c r="A99" s="209"/>
      <c r="B99" s="73"/>
      <c r="C99" s="73"/>
      <c r="D99" s="73"/>
      <c r="E99" s="73"/>
      <c r="F99" s="73"/>
      <c r="G99" s="73"/>
      <c r="H99" s="73"/>
      <c r="I99" s="73"/>
      <c r="J99" s="73"/>
      <c r="K99" s="200"/>
    </row>
    <row r="100" spans="1:11">
      <c r="A100" s="209"/>
      <c r="B100" s="73"/>
      <c r="C100" s="73"/>
      <c r="D100" s="73"/>
      <c r="E100" s="73"/>
      <c r="F100" s="73"/>
      <c r="G100" s="73"/>
      <c r="H100" s="73"/>
      <c r="I100" s="73"/>
      <c r="J100" s="73"/>
      <c r="K100" s="200"/>
    </row>
    <row r="101" spans="1:11">
      <c r="A101" s="209"/>
      <c r="B101" s="73"/>
      <c r="C101" s="73"/>
      <c r="D101" s="73"/>
      <c r="E101" s="73"/>
      <c r="F101" s="73"/>
      <c r="G101" s="73"/>
      <c r="H101" s="73"/>
      <c r="I101" s="73"/>
      <c r="J101" s="73"/>
      <c r="K101" s="200"/>
    </row>
    <row r="102" spans="1:11">
      <c r="A102" s="209"/>
      <c r="B102" s="73"/>
      <c r="C102" s="73"/>
      <c r="D102" s="73"/>
      <c r="E102" s="73"/>
      <c r="F102" s="73"/>
      <c r="G102" s="73"/>
      <c r="H102" s="73"/>
      <c r="I102" s="73"/>
      <c r="J102" s="73"/>
      <c r="K102" s="200"/>
    </row>
    <row r="103" spans="1:11">
      <c r="A103" s="209"/>
      <c r="B103" s="73"/>
      <c r="C103" s="73"/>
      <c r="D103" s="73"/>
      <c r="E103" s="73"/>
      <c r="F103" s="73"/>
      <c r="G103" s="73"/>
      <c r="H103" s="73"/>
      <c r="I103" s="73"/>
      <c r="J103" s="73"/>
      <c r="K103" s="200"/>
    </row>
    <row r="104" spans="1:11">
      <c r="A104" s="209"/>
      <c r="B104" s="73"/>
      <c r="C104" s="73"/>
      <c r="D104" s="73"/>
      <c r="E104" s="73"/>
      <c r="F104" s="73"/>
      <c r="G104" s="73"/>
      <c r="H104" s="73"/>
      <c r="I104" s="73"/>
      <c r="J104" s="73"/>
      <c r="K104" s="200"/>
    </row>
    <row r="105" spans="1:11">
      <c r="A105" s="209"/>
      <c r="B105" s="73"/>
      <c r="C105" s="73"/>
      <c r="D105" s="73"/>
      <c r="E105" s="73"/>
      <c r="F105" s="73"/>
      <c r="G105" s="73"/>
      <c r="H105" s="73"/>
      <c r="I105" s="73"/>
      <c r="J105" s="73"/>
      <c r="K105" s="200"/>
    </row>
    <row r="106" spans="1:11">
      <c r="A106" s="209"/>
      <c r="B106" s="73"/>
      <c r="C106" s="73"/>
      <c r="D106" s="73"/>
      <c r="E106" s="73"/>
      <c r="F106" s="73"/>
      <c r="G106" s="73"/>
      <c r="H106" s="73"/>
      <c r="I106" s="73"/>
      <c r="J106" s="73"/>
      <c r="K106" s="200"/>
    </row>
    <row r="107" spans="1:11">
      <c r="B107" s="73"/>
      <c r="C107" s="73"/>
      <c r="D107" s="73"/>
      <c r="E107" s="73"/>
      <c r="F107" s="73"/>
      <c r="G107" s="73"/>
      <c r="H107" s="73"/>
      <c r="I107" s="73"/>
      <c r="J107" s="73"/>
      <c r="K107" s="200"/>
    </row>
    <row r="108" spans="1:11">
      <c r="B108" s="73"/>
      <c r="C108" s="73"/>
      <c r="D108" s="73"/>
      <c r="E108" s="73"/>
      <c r="F108" s="73"/>
      <c r="G108" s="73"/>
      <c r="H108" s="73"/>
      <c r="I108" s="73"/>
      <c r="J108" s="73"/>
      <c r="K108" s="200"/>
    </row>
    <row r="109" spans="1:11">
      <c r="B109" s="73"/>
      <c r="C109" s="73"/>
      <c r="D109" s="73"/>
      <c r="E109" s="73"/>
      <c r="F109" s="73"/>
      <c r="G109" s="73"/>
      <c r="H109" s="73"/>
      <c r="I109" s="73"/>
      <c r="J109" s="73"/>
      <c r="K109" s="200"/>
    </row>
    <row r="110" spans="1:11">
      <c r="B110" s="73"/>
      <c r="C110" s="73"/>
      <c r="D110" s="73"/>
      <c r="E110" s="73"/>
      <c r="F110" s="73"/>
      <c r="G110" s="73"/>
      <c r="H110" s="73"/>
      <c r="I110" s="73"/>
      <c r="J110" s="73"/>
      <c r="K110" s="200"/>
    </row>
    <row r="111" spans="1:11">
      <c r="B111" s="73"/>
      <c r="C111" s="73"/>
      <c r="D111" s="73"/>
      <c r="E111" s="73"/>
      <c r="F111" s="73"/>
      <c r="G111" s="73"/>
      <c r="H111" s="73"/>
      <c r="I111" s="73"/>
      <c r="J111" s="73"/>
      <c r="K111" s="200"/>
    </row>
    <row r="112" spans="1:11">
      <c r="B112" s="73"/>
      <c r="C112" s="73"/>
      <c r="D112" s="73"/>
      <c r="E112" s="73"/>
      <c r="F112" s="73"/>
      <c r="G112" s="73"/>
      <c r="H112" s="73"/>
      <c r="I112" s="73"/>
      <c r="J112" s="73"/>
      <c r="K112" s="200"/>
    </row>
    <row r="113" spans="2:11">
      <c r="B113" s="73"/>
      <c r="C113" s="73"/>
      <c r="D113" s="73"/>
      <c r="E113" s="73"/>
      <c r="F113" s="73"/>
      <c r="G113" s="73"/>
      <c r="H113" s="73"/>
      <c r="I113" s="73"/>
      <c r="J113" s="73"/>
      <c r="K113" s="200"/>
    </row>
    <row r="114" spans="2:11">
      <c r="B114" s="73"/>
      <c r="C114" s="73"/>
      <c r="D114" s="73"/>
      <c r="E114" s="73"/>
      <c r="F114" s="73"/>
      <c r="G114" s="73"/>
      <c r="H114" s="73"/>
      <c r="I114" s="73"/>
      <c r="J114" s="73"/>
      <c r="K114" s="200"/>
    </row>
    <row r="115" spans="2:11">
      <c r="B115" s="73"/>
      <c r="C115" s="73"/>
      <c r="D115" s="73"/>
      <c r="E115" s="73"/>
      <c r="F115" s="73"/>
      <c r="G115" s="73"/>
      <c r="H115" s="73"/>
      <c r="I115" s="73"/>
      <c r="J115" s="73"/>
      <c r="K115" s="200"/>
    </row>
    <row r="116" spans="2:11">
      <c r="B116" s="73"/>
      <c r="C116" s="73"/>
      <c r="D116" s="73"/>
      <c r="E116" s="73"/>
      <c r="F116" s="73"/>
      <c r="G116" s="73"/>
      <c r="H116" s="73"/>
      <c r="I116" s="73"/>
      <c r="J116" s="73"/>
      <c r="K116" s="200"/>
    </row>
    <row r="117" spans="2:11">
      <c r="B117" s="73"/>
      <c r="C117" s="73"/>
      <c r="D117" s="73"/>
      <c r="E117" s="73"/>
      <c r="F117" s="73"/>
      <c r="G117" s="73"/>
      <c r="H117" s="73"/>
      <c r="I117" s="73"/>
      <c r="J117" s="73"/>
      <c r="K117" s="200"/>
    </row>
    <row r="118" spans="2:11">
      <c r="B118" s="73"/>
      <c r="C118" s="73"/>
      <c r="D118" s="73"/>
      <c r="E118" s="73"/>
      <c r="F118" s="73"/>
      <c r="G118" s="73"/>
      <c r="H118" s="73"/>
      <c r="I118" s="73"/>
      <c r="J118" s="73"/>
      <c r="K118" s="200"/>
    </row>
    <row r="119" spans="2:11">
      <c r="B119" s="73"/>
      <c r="C119" s="73"/>
      <c r="D119" s="73"/>
      <c r="E119" s="73"/>
      <c r="F119" s="73"/>
      <c r="G119" s="73"/>
      <c r="H119" s="73"/>
      <c r="I119" s="73"/>
      <c r="J119" s="73"/>
      <c r="K119" s="200"/>
    </row>
    <row r="120" spans="2:11">
      <c r="B120" s="73"/>
      <c r="C120" s="73"/>
      <c r="D120" s="73"/>
      <c r="E120" s="73"/>
      <c r="F120" s="73"/>
      <c r="G120" s="73"/>
      <c r="H120" s="73"/>
      <c r="I120" s="73"/>
      <c r="J120" s="73"/>
      <c r="K120" s="200"/>
    </row>
    <row r="121" spans="2:11">
      <c r="B121" s="73"/>
      <c r="C121" s="73"/>
      <c r="D121" s="73"/>
      <c r="E121" s="73"/>
      <c r="F121" s="73"/>
      <c r="G121" s="73"/>
      <c r="H121" s="73"/>
      <c r="I121" s="73"/>
      <c r="J121" s="73"/>
      <c r="K121" s="200"/>
    </row>
    <row r="122" spans="2:11">
      <c r="B122" s="73"/>
      <c r="C122" s="73"/>
      <c r="D122" s="73"/>
      <c r="E122" s="73"/>
      <c r="F122" s="73"/>
      <c r="G122" s="73"/>
      <c r="H122" s="73"/>
      <c r="I122" s="73"/>
      <c r="J122" s="73"/>
      <c r="K122" s="200"/>
    </row>
    <row r="123" spans="2:11">
      <c r="B123" s="73"/>
      <c r="C123" s="73"/>
      <c r="D123" s="73"/>
      <c r="E123" s="73"/>
      <c r="F123" s="73"/>
      <c r="G123" s="73"/>
      <c r="H123" s="73"/>
      <c r="I123" s="73"/>
      <c r="J123" s="73"/>
      <c r="K123" s="200"/>
    </row>
    <row r="124" spans="2:11">
      <c r="B124" s="73"/>
      <c r="C124" s="73"/>
      <c r="D124" s="73"/>
      <c r="E124" s="73"/>
      <c r="F124" s="73"/>
      <c r="G124" s="73"/>
      <c r="H124" s="73"/>
      <c r="I124" s="73"/>
      <c r="J124" s="73"/>
      <c r="K124" s="200"/>
    </row>
    <row r="125" spans="2:11">
      <c r="B125" s="73"/>
      <c r="C125" s="73"/>
      <c r="D125" s="73"/>
      <c r="E125" s="73"/>
      <c r="F125" s="73"/>
      <c r="G125" s="73"/>
      <c r="H125" s="73"/>
      <c r="I125" s="73"/>
      <c r="J125" s="73"/>
      <c r="K125" s="200"/>
    </row>
    <row r="126" spans="2:11">
      <c r="B126" s="73"/>
      <c r="C126" s="73"/>
      <c r="D126" s="73"/>
      <c r="E126" s="73"/>
      <c r="F126" s="73"/>
      <c r="G126" s="73"/>
      <c r="H126" s="73"/>
      <c r="I126" s="73"/>
      <c r="J126" s="73"/>
      <c r="K126" s="200"/>
    </row>
    <row r="127" spans="2:11">
      <c r="B127" s="73"/>
      <c r="C127" s="73"/>
      <c r="D127" s="73"/>
      <c r="E127" s="73"/>
      <c r="F127" s="73"/>
      <c r="G127" s="73"/>
      <c r="H127" s="73"/>
      <c r="I127" s="73"/>
      <c r="J127" s="73"/>
      <c r="K127" s="200"/>
    </row>
    <row r="128" spans="2:11">
      <c r="B128" s="73"/>
      <c r="C128" s="73"/>
      <c r="D128" s="73"/>
      <c r="E128" s="73"/>
      <c r="F128" s="73"/>
      <c r="G128" s="73"/>
      <c r="H128" s="73"/>
      <c r="I128" s="73"/>
      <c r="J128" s="73"/>
      <c r="K128" s="200"/>
    </row>
    <row r="129" spans="2:11">
      <c r="B129" s="73"/>
      <c r="C129" s="73"/>
      <c r="D129" s="73"/>
      <c r="E129" s="73"/>
      <c r="F129" s="73"/>
      <c r="G129" s="73"/>
      <c r="H129" s="73"/>
      <c r="I129" s="73"/>
      <c r="J129" s="73"/>
      <c r="K129" s="200"/>
    </row>
    <row r="130" spans="2:11">
      <c r="B130" s="73"/>
      <c r="C130" s="73"/>
      <c r="D130" s="73"/>
      <c r="E130" s="73"/>
      <c r="F130" s="73"/>
      <c r="G130" s="73"/>
      <c r="H130" s="73"/>
      <c r="I130" s="73"/>
      <c r="J130" s="73"/>
    </row>
    <row r="131" spans="2:11">
      <c r="B131" s="73"/>
      <c r="C131" s="73"/>
      <c r="D131" s="73"/>
      <c r="E131" s="73"/>
      <c r="F131" s="73"/>
      <c r="G131" s="73"/>
      <c r="H131" s="73"/>
      <c r="I131" s="73"/>
      <c r="J131" s="73"/>
    </row>
    <row r="132" spans="2:11">
      <c r="B132" s="73"/>
      <c r="C132" s="73"/>
      <c r="D132" s="73"/>
      <c r="E132" s="73"/>
      <c r="F132" s="73"/>
      <c r="G132" s="73"/>
      <c r="H132" s="73"/>
      <c r="I132" s="73"/>
      <c r="J132" s="73"/>
    </row>
    <row r="133" spans="2:11">
      <c r="B133" s="73"/>
      <c r="C133" s="73"/>
      <c r="D133" s="73"/>
      <c r="E133" s="73"/>
      <c r="F133" s="73"/>
      <c r="G133" s="73"/>
      <c r="H133" s="73"/>
      <c r="I133" s="73"/>
      <c r="J133" s="73"/>
    </row>
    <row r="134" spans="2:11">
      <c r="B134" s="73"/>
      <c r="C134" s="73"/>
      <c r="D134" s="73"/>
      <c r="E134" s="73"/>
      <c r="F134" s="73"/>
      <c r="G134" s="73"/>
      <c r="H134" s="73"/>
      <c r="I134" s="73"/>
      <c r="J134" s="73"/>
    </row>
    <row r="135" spans="2:11">
      <c r="B135" s="73"/>
      <c r="C135" s="73"/>
      <c r="D135" s="73"/>
      <c r="E135" s="73"/>
      <c r="F135" s="73"/>
      <c r="G135" s="73"/>
      <c r="H135" s="73"/>
      <c r="I135" s="73"/>
      <c r="J135" s="73"/>
    </row>
    <row r="136" spans="2:11">
      <c r="B136" s="73"/>
      <c r="C136" s="73"/>
      <c r="D136" s="73"/>
      <c r="E136" s="73"/>
      <c r="F136" s="73"/>
      <c r="G136" s="73"/>
      <c r="H136" s="73"/>
      <c r="I136" s="73"/>
      <c r="J136" s="73"/>
    </row>
    <row r="137" spans="2:11">
      <c r="B137" s="73"/>
      <c r="C137" s="73"/>
      <c r="D137" s="73"/>
      <c r="E137" s="73"/>
      <c r="F137" s="73"/>
      <c r="G137" s="73"/>
      <c r="H137" s="73"/>
      <c r="I137" s="73"/>
      <c r="J137" s="73"/>
    </row>
  </sheetData>
  <mergeCells count="53">
    <mergeCell ref="J4:K4"/>
    <mergeCell ref="B55:J55"/>
    <mergeCell ref="B52:J52"/>
    <mergeCell ref="B54:J54"/>
    <mergeCell ref="B34:J34"/>
    <mergeCell ref="B16:J16"/>
    <mergeCell ref="B40:J40"/>
    <mergeCell ref="B46:J46"/>
    <mergeCell ref="B49:J49"/>
    <mergeCell ref="B51:J51"/>
    <mergeCell ref="B22:J22"/>
    <mergeCell ref="B19:J19"/>
    <mergeCell ref="B25:J25"/>
    <mergeCell ref="B28:J28"/>
    <mergeCell ref="C33:J33"/>
    <mergeCell ref="C36:J36"/>
    <mergeCell ref="A1:K1"/>
    <mergeCell ref="A2:K2"/>
    <mergeCell ref="A4:F4"/>
    <mergeCell ref="C5:H5"/>
    <mergeCell ref="B61:J61"/>
    <mergeCell ref="B57:J57"/>
    <mergeCell ref="B58:J58"/>
    <mergeCell ref="B60:J60"/>
    <mergeCell ref="B37:J37"/>
    <mergeCell ref="B43:J43"/>
    <mergeCell ref="C6:J6"/>
    <mergeCell ref="C9:J9"/>
    <mergeCell ref="C12:J12"/>
    <mergeCell ref="C30:J30"/>
    <mergeCell ref="C15:J15"/>
    <mergeCell ref="C18:J18"/>
    <mergeCell ref="B76:J76"/>
    <mergeCell ref="B73:J73"/>
    <mergeCell ref="B72:J72"/>
    <mergeCell ref="B75:J75"/>
    <mergeCell ref="B13:J13"/>
    <mergeCell ref="B70:J70"/>
    <mergeCell ref="B67:J67"/>
    <mergeCell ref="B64:J64"/>
    <mergeCell ref="B63:J63"/>
    <mergeCell ref="B66:J66"/>
    <mergeCell ref="B69:J69"/>
    <mergeCell ref="C39:J39"/>
    <mergeCell ref="C21:J21"/>
    <mergeCell ref="C24:J24"/>
    <mergeCell ref="C27:J27"/>
    <mergeCell ref="B31:J31"/>
    <mergeCell ref="B7:J7"/>
    <mergeCell ref="B10:J10"/>
    <mergeCell ref="C42:J42"/>
    <mergeCell ref="C45:J45"/>
    <mergeCell ref="C48:J48"/>
  </mergeCells>
  <phoneticPr fontId="0" type="noConversion"/>
  <hyperlinks>
    <hyperlink ref="A7" location="agriculture!A2" display="Tableau 1:"/>
    <hyperlink ref="A10" location="agriculture!A19" display="Tableau 2:"/>
    <hyperlink ref="A13" location="agriculture!A39" display="Tableau 3 :"/>
    <hyperlink ref="A16" location="agriculture!A54" display="Tableau 4 :"/>
    <hyperlink ref="A19" location="agriculture!A90" display="Tableau 5 :"/>
    <hyperlink ref="A22" location="agriculture!A127" display="Tableau 6:"/>
    <hyperlink ref="A25" location="agriculture!A144" display="Tableau 7 :"/>
    <hyperlink ref="A28" location="agriculture!A164" display="Tableau 8 : "/>
    <hyperlink ref="A31" location="agriculture!A184" display="Tableau 9 :"/>
    <hyperlink ref="A34" location="agriculture!A202" display="Tableau 10:"/>
    <hyperlink ref="A46" location="Pêche!A4" display="Tableau 34:"/>
    <hyperlink ref="A49" location="Pêche!A38" display="Tableau 36 :"/>
    <hyperlink ref="A55" location="Pêche!A105" display="Tableau 38 :"/>
    <hyperlink ref="A52" location="Pêche!A55" display="Tableau 37(A)"/>
    <hyperlink ref="K6" location="agriculture!A2" display="جدول  1 :"/>
    <hyperlink ref="K9" location="agriculture!A18" display="جدول  2 :"/>
    <hyperlink ref="K12" location="agriculture!A38" display="جدول  3 :"/>
    <hyperlink ref="K15" location="agriculture!A53" display="جدول  4 : "/>
    <hyperlink ref="K18" location="agriculture!A89" display="جدول  5 : "/>
    <hyperlink ref="K21" location="agriculture!A127" display="جدول  6 : "/>
    <hyperlink ref="K24" location="agriculture!A144" display="جدول  7 : "/>
    <hyperlink ref="K27" location="agriculture!A163" display="جدول  8 : "/>
    <hyperlink ref="K30" location="agriculture!I183" display="جدول  9 : "/>
    <hyperlink ref="K33" location="Liste!I202" display="جدول  10 : "/>
    <hyperlink ref="K45" location="Pêche!I3" display="جدول  34 : "/>
    <hyperlink ref="K48" location="Pêche!I37" display="جدول  36:"/>
    <hyperlink ref="K51" location="Pêche!I54" display="جدول   37  (أ) : "/>
    <hyperlink ref="K54" location="Pêche!I104" display="جدول  38 : "/>
    <hyperlink ref="K36" location="Liste!I202" display="جدول  10 : "/>
    <hyperlink ref="K39" location="Liste!I202" display="جدول  10 : "/>
    <hyperlink ref="K42" location="Liste!I202" display="جدول  10 : "/>
    <hyperlink ref="A37" location="agriculture!A202" display="Tableau 10:"/>
    <hyperlink ref="A40" location="agriculture!A202" display="Tableau 10:"/>
    <hyperlink ref="A43" location="agriculture!A202" display="Tableau 10:"/>
    <hyperlink ref="K57" location="Pêche!I104" display="جدول  38 : "/>
    <hyperlink ref="A58" location="Pêche!A105" display="Tableau 38 :"/>
    <hyperlink ref="K60" location="Pêche!I104" display="جدول  38 : "/>
    <hyperlink ref="A61" location="Pêche!A105" display="Tableau 38 :"/>
    <hyperlink ref="A64" location="Pêche!A105" display="Tableau 38 :"/>
    <hyperlink ref="A67" location="Pêche!A105" display="Tableau 38 :"/>
    <hyperlink ref="A70" location="Pêche!A105" display="Tableau 38 :"/>
    <hyperlink ref="K63" location="Pêche!I104" display="جدول  38 : "/>
    <hyperlink ref="K66" location="Pêche!I104" display="جدول  38 : "/>
    <hyperlink ref="K69" location="Pêche!I104" display="جدول  38 : "/>
    <hyperlink ref="A73" location="Pêche!A105" display="Tableau 38 :"/>
    <hyperlink ref="A76" location="Pêche!A105" display="Tableau 38 :"/>
    <hyperlink ref="K72" location="Pêche!I104" display="جدول  38 : "/>
    <hyperlink ref="K75" location="Pêche!I104" display="جدول  38 : "/>
  </hyperlinks>
  <printOptions horizontalCentered="1"/>
  <pageMargins left="0.19685039370078741" right="0.19685039370078741" top="0.39370078740157483" bottom="0.39370078740157483" header="0.19685039370078741" footer="0.19685039370078741"/>
  <pageSetup paperSize="9" scale="72" firstPageNumber="33" orientation="portrait" useFirstPageNumber="1" r:id="rId1"/>
  <headerFooter alignWithMargins="0">
    <oddFooter>&amp;C&amp;"Times New Roman,Normal"&amp;11&amp;P</oddFooter>
  </headerFooter>
  <rowBreaks count="2" manualBreakCount="2">
    <brk id="28" max="11" man="1"/>
    <brk id="58" max="11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11"/>
  </sheetPr>
  <dimension ref="A1:K639"/>
  <sheetViews>
    <sheetView view="pageBreakPreview" topLeftCell="A245" zoomScale="75" zoomScaleSheetLayoutView="75" workbookViewId="0">
      <selection activeCell="C259" sqref="C259"/>
    </sheetView>
  </sheetViews>
  <sheetFormatPr baseColWidth="10" defaultColWidth="11" defaultRowHeight="15" customHeight="1"/>
  <cols>
    <col min="1" max="1" width="22.125" style="4" customWidth="1"/>
    <col min="2" max="2" width="3.125" style="4" bestFit="1" customWidth="1"/>
    <col min="3" max="3" width="14.375" style="5" customWidth="1"/>
    <col min="4" max="4" width="12.5" style="4" customWidth="1"/>
    <col min="5" max="5" width="15.625" style="4" bestFit="1" customWidth="1"/>
    <col min="6" max="6" width="14.875" style="4" customWidth="1"/>
    <col min="7" max="7" width="13" style="4" customWidth="1"/>
    <col min="8" max="8" width="15.25" style="4" customWidth="1"/>
    <col min="9" max="9" width="12.875" style="4" bestFit="1" customWidth="1"/>
    <col min="10" max="10" width="17.625" style="4" bestFit="1" customWidth="1"/>
    <col min="11" max="16384" width="11" style="4"/>
  </cols>
  <sheetData>
    <row r="1" spans="1:10" s="80" customFormat="1" ht="37.5" customHeight="1">
      <c r="A1" s="229" t="s">
        <v>128</v>
      </c>
      <c r="B1" s="76"/>
      <c r="C1" s="77"/>
      <c r="D1" s="78"/>
      <c r="E1" s="78"/>
      <c r="F1" s="78"/>
      <c r="G1" s="79"/>
      <c r="H1" s="79"/>
      <c r="I1" s="79"/>
      <c r="J1" s="230" t="s">
        <v>127</v>
      </c>
    </row>
    <row r="2" spans="1:10" ht="30" customHeight="1">
      <c r="A2" s="391"/>
      <c r="B2" s="471" t="s">
        <v>443</v>
      </c>
      <c r="C2" s="471"/>
      <c r="D2" s="471"/>
      <c r="E2" s="471"/>
      <c r="F2" s="471"/>
      <c r="G2" s="471"/>
      <c r="H2" s="471"/>
      <c r="I2" s="471"/>
      <c r="J2" s="392"/>
    </row>
    <row r="3" spans="1:10" ht="30" customHeight="1">
      <c r="A3" s="393" t="s">
        <v>53</v>
      </c>
      <c r="B3" s="476" t="s">
        <v>444</v>
      </c>
      <c r="C3" s="476"/>
      <c r="D3" s="476"/>
      <c r="E3" s="476"/>
      <c r="F3" s="476"/>
      <c r="G3" s="476"/>
      <c r="H3" s="476"/>
      <c r="I3" s="476"/>
      <c r="J3" s="393" t="s">
        <v>54</v>
      </c>
    </row>
    <row r="4" spans="1:10" ht="30" customHeight="1">
      <c r="A4" s="460" t="s">
        <v>3</v>
      </c>
      <c r="B4" s="453" t="s">
        <v>310</v>
      </c>
      <c r="C4" s="453"/>
      <c r="D4" s="453"/>
      <c r="E4" s="294" t="s">
        <v>275</v>
      </c>
      <c r="F4" s="294" t="s">
        <v>276</v>
      </c>
      <c r="G4" s="294" t="s">
        <v>277</v>
      </c>
      <c r="H4" s="295" t="s">
        <v>133</v>
      </c>
      <c r="I4" s="295" t="s">
        <v>56</v>
      </c>
      <c r="J4" s="469" t="s">
        <v>58</v>
      </c>
    </row>
    <row r="5" spans="1:10" ht="30" customHeight="1">
      <c r="A5" s="461"/>
      <c r="B5" s="440" t="s">
        <v>311</v>
      </c>
      <c r="C5" s="440"/>
      <c r="D5" s="440"/>
      <c r="E5" s="296" t="s">
        <v>272</v>
      </c>
      <c r="F5" s="296" t="s">
        <v>273</v>
      </c>
      <c r="G5" s="296" t="s">
        <v>274</v>
      </c>
      <c r="H5" s="297" t="s">
        <v>167</v>
      </c>
      <c r="I5" s="297" t="s">
        <v>4</v>
      </c>
      <c r="J5" s="470"/>
    </row>
    <row r="6" spans="1:10" ht="35.1" customHeight="1">
      <c r="A6" s="298" t="s">
        <v>5</v>
      </c>
      <c r="B6" s="436">
        <v>62560</v>
      </c>
      <c r="C6" s="436"/>
      <c r="D6" s="436"/>
      <c r="E6" s="257">
        <v>93510</v>
      </c>
      <c r="F6" s="257">
        <f>65000+74006.52</f>
        <v>139006.52000000002</v>
      </c>
      <c r="G6" s="257">
        <v>32000</v>
      </c>
      <c r="H6" s="257">
        <v>349747</v>
      </c>
      <c r="I6" s="271">
        <f>+B6+E6+F6+G6+H6</f>
        <v>676823.52</v>
      </c>
      <c r="J6" s="272" t="s">
        <v>114</v>
      </c>
    </row>
    <row r="7" spans="1:10" ht="35.1" customHeight="1">
      <c r="A7" s="299" t="s">
        <v>38</v>
      </c>
      <c r="B7" s="436">
        <v>1670</v>
      </c>
      <c r="C7" s="436"/>
      <c r="D7" s="436"/>
      <c r="E7" s="257">
        <v>63606</v>
      </c>
      <c r="F7" s="257">
        <v>25229</v>
      </c>
      <c r="G7" s="257">
        <v>29400</v>
      </c>
      <c r="H7" s="257">
        <v>10296</v>
      </c>
      <c r="I7" s="271">
        <f>+B7+E7+F7+G7+H7</f>
        <v>130201</v>
      </c>
      <c r="J7" s="272" t="s">
        <v>115</v>
      </c>
    </row>
    <row r="8" spans="1:10" ht="35.1" customHeight="1">
      <c r="A8" s="298" t="s">
        <v>7</v>
      </c>
      <c r="B8" s="436">
        <v>680</v>
      </c>
      <c r="C8" s="436"/>
      <c r="D8" s="436"/>
      <c r="E8" s="257" t="s">
        <v>282</v>
      </c>
      <c r="F8" s="257">
        <v>45000</v>
      </c>
      <c r="G8" s="257" t="s">
        <v>282</v>
      </c>
      <c r="H8" s="257" t="s">
        <v>282</v>
      </c>
      <c r="I8" s="270">
        <f>F8+B8</f>
        <v>45680</v>
      </c>
      <c r="J8" s="272" t="s">
        <v>117</v>
      </c>
    </row>
    <row r="9" spans="1:10" ht="35.1" customHeight="1">
      <c r="A9" s="298" t="s">
        <v>6</v>
      </c>
      <c r="B9" s="436">
        <v>680</v>
      </c>
      <c r="C9" s="436"/>
      <c r="D9" s="436"/>
      <c r="E9" s="257">
        <v>202</v>
      </c>
      <c r="F9" s="257">
        <v>4805.1499999999996</v>
      </c>
      <c r="G9" s="257">
        <v>200</v>
      </c>
      <c r="H9" s="257">
        <v>360</v>
      </c>
      <c r="I9" s="270">
        <f>+B9+E9+F9+G9+H9</f>
        <v>6247.15</v>
      </c>
      <c r="J9" s="272" t="s">
        <v>116</v>
      </c>
    </row>
    <row r="10" spans="1:10" ht="35.1" customHeight="1">
      <c r="A10" s="298" t="s">
        <v>8</v>
      </c>
      <c r="B10" s="436">
        <v>3400</v>
      </c>
      <c r="C10" s="436"/>
      <c r="D10" s="436"/>
      <c r="E10" s="257">
        <v>22900</v>
      </c>
      <c r="F10" s="257">
        <f>15000+1762.06</f>
        <v>16762.060000000001</v>
      </c>
      <c r="G10" s="257">
        <v>8000</v>
      </c>
      <c r="H10" s="257">
        <v>12248</v>
      </c>
      <c r="I10" s="270">
        <f>+B10+E10+F10+G10+H10</f>
        <v>63310.06</v>
      </c>
      <c r="J10" s="272" t="s">
        <v>110</v>
      </c>
    </row>
    <row r="11" spans="1:10" ht="35.1" customHeight="1">
      <c r="A11" s="298" t="s">
        <v>283</v>
      </c>
      <c r="B11" s="436" t="s">
        <v>282</v>
      </c>
      <c r="C11" s="436"/>
      <c r="D11" s="436"/>
      <c r="E11" s="257">
        <v>12955</v>
      </c>
      <c r="F11" s="257">
        <v>17300</v>
      </c>
      <c r="G11" s="257">
        <v>7400</v>
      </c>
      <c r="H11" s="261" t="s">
        <v>282</v>
      </c>
      <c r="I11" s="270">
        <f>G11+F11+E11</f>
        <v>37655</v>
      </c>
      <c r="J11" s="272" t="s">
        <v>224</v>
      </c>
    </row>
    <row r="12" spans="1:10" ht="35.1" customHeight="1">
      <c r="A12" s="300" t="s">
        <v>4</v>
      </c>
      <c r="B12" s="448">
        <f>SUM(B6:B11)</f>
        <v>68990</v>
      </c>
      <c r="C12" s="448"/>
      <c r="D12" s="448"/>
      <c r="E12" s="266">
        <f>SUM(E6:E11)</f>
        <v>193173</v>
      </c>
      <c r="F12" s="266">
        <f>SUM(F6:F11)</f>
        <v>248102.73</v>
      </c>
      <c r="G12" s="266">
        <f>SUM(G6:G11)</f>
        <v>77000</v>
      </c>
      <c r="H12" s="266">
        <f>SUM(H6:H11)</f>
        <v>372651</v>
      </c>
      <c r="I12" s="266">
        <f>SUM(I6:I11)</f>
        <v>959916.73</v>
      </c>
      <c r="J12" s="122" t="s">
        <v>56</v>
      </c>
    </row>
    <row r="13" spans="1:10" ht="15" customHeight="1">
      <c r="A13" s="74" t="s">
        <v>301</v>
      </c>
      <c r="B13" s="74"/>
      <c r="C13" s="74"/>
      <c r="D13" s="74"/>
      <c r="E13" s="74"/>
      <c r="F13" s="74"/>
      <c r="G13" s="74"/>
      <c r="H13" s="468" t="s">
        <v>309</v>
      </c>
      <c r="I13" s="468"/>
      <c r="J13" s="468"/>
    </row>
    <row r="14" spans="1:10" ht="39.950000000000003" customHeight="1">
      <c r="A14" s="74"/>
      <c r="B14" s="74"/>
      <c r="C14" s="74"/>
      <c r="D14" s="74"/>
      <c r="E14" s="74"/>
      <c r="F14" s="74"/>
      <c r="G14" s="74"/>
      <c r="H14" s="74"/>
      <c r="I14" s="74"/>
      <c r="J14" s="70"/>
    </row>
    <row r="15" spans="1:10" ht="39.950000000000003" customHeight="1">
      <c r="A15" s="74"/>
      <c r="B15" s="74"/>
      <c r="C15" s="74"/>
      <c r="D15" s="74"/>
      <c r="E15" s="74"/>
      <c r="F15" s="74"/>
      <c r="G15" s="74"/>
      <c r="H15" s="74"/>
      <c r="I15" s="74"/>
      <c r="J15" s="70"/>
    </row>
    <row r="16" spans="1:10" ht="39.950000000000003" customHeight="1">
      <c r="A16" s="68"/>
      <c r="B16" s="301"/>
      <c r="C16" s="301"/>
      <c r="D16" s="301"/>
      <c r="E16" s="301"/>
      <c r="F16" s="301"/>
      <c r="G16" s="301"/>
      <c r="H16" s="301"/>
      <c r="I16" s="301"/>
      <c r="J16" s="301"/>
    </row>
    <row r="17" spans="1:10" ht="30" customHeight="1">
      <c r="A17" s="391"/>
      <c r="B17" s="471" t="s">
        <v>445</v>
      </c>
      <c r="C17" s="471"/>
      <c r="D17" s="471"/>
      <c r="E17" s="471"/>
      <c r="F17" s="471"/>
      <c r="G17" s="471"/>
      <c r="H17" s="471"/>
      <c r="I17" s="471"/>
      <c r="J17" s="394"/>
    </row>
    <row r="18" spans="1:10" ht="30" customHeight="1">
      <c r="A18" s="395" t="s">
        <v>52</v>
      </c>
      <c r="B18" s="462" t="s">
        <v>446</v>
      </c>
      <c r="C18" s="462"/>
      <c r="D18" s="462"/>
      <c r="E18" s="462"/>
      <c r="F18" s="462"/>
      <c r="G18" s="462"/>
      <c r="H18" s="462"/>
      <c r="I18" s="462"/>
      <c r="J18" s="393" t="s">
        <v>55</v>
      </c>
    </row>
    <row r="19" spans="1:10" ht="30" customHeight="1">
      <c r="A19" s="477" t="s">
        <v>9</v>
      </c>
      <c r="B19" s="453" t="s">
        <v>310</v>
      </c>
      <c r="C19" s="453"/>
      <c r="D19" s="453"/>
      <c r="E19" s="294" t="s">
        <v>275</v>
      </c>
      <c r="F19" s="294" t="s">
        <v>276</v>
      </c>
      <c r="G19" s="294" t="s">
        <v>277</v>
      </c>
      <c r="H19" s="295" t="s">
        <v>133</v>
      </c>
      <c r="I19" s="295" t="s">
        <v>56</v>
      </c>
      <c r="J19" s="472" t="s">
        <v>57</v>
      </c>
    </row>
    <row r="20" spans="1:10" ht="30" customHeight="1">
      <c r="A20" s="478"/>
      <c r="B20" s="440" t="s">
        <v>311</v>
      </c>
      <c r="C20" s="440"/>
      <c r="D20" s="440"/>
      <c r="E20" s="296" t="s">
        <v>272</v>
      </c>
      <c r="F20" s="296" t="s">
        <v>273</v>
      </c>
      <c r="G20" s="296" t="s">
        <v>274</v>
      </c>
      <c r="H20" s="297" t="s">
        <v>167</v>
      </c>
      <c r="I20" s="297" t="s">
        <v>4</v>
      </c>
      <c r="J20" s="473"/>
    </row>
    <row r="21" spans="1:10" ht="35.1" customHeight="1">
      <c r="A21" s="302" t="s">
        <v>312</v>
      </c>
      <c r="B21" s="467">
        <v>68990</v>
      </c>
      <c r="C21" s="467"/>
      <c r="D21" s="467"/>
      <c r="E21" s="303">
        <f>E22+E23</f>
        <v>193173</v>
      </c>
      <c r="F21" s="303">
        <f>F22+F23</f>
        <v>248103</v>
      </c>
      <c r="G21" s="303">
        <f>G22+G23</f>
        <v>77000</v>
      </c>
      <c r="H21" s="303">
        <f>H22+H23</f>
        <v>372651</v>
      </c>
      <c r="I21" s="303">
        <f>H21+G21+F21+E21+B21</f>
        <v>959917</v>
      </c>
      <c r="J21" s="292" t="s">
        <v>313</v>
      </c>
    </row>
    <row r="22" spans="1:10" ht="35.1" customHeight="1">
      <c r="A22" s="299" t="s">
        <v>10</v>
      </c>
      <c r="B22" s="438">
        <v>9615</v>
      </c>
      <c r="C22" s="438"/>
      <c r="D22" s="438"/>
      <c r="E22" s="304">
        <v>51602</v>
      </c>
      <c r="F22" s="304">
        <v>53120</v>
      </c>
      <c r="G22" s="304">
        <v>23722</v>
      </c>
      <c r="H22" s="304">
        <v>14900</v>
      </c>
      <c r="I22" s="304">
        <f>H22+G22+F22+E22+B22</f>
        <v>152959</v>
      </c>
      <c r="J22" s="276" t="s">
        <v>102</v>
      </c>
    </row>
    <row r="23" spans="1:10" ht="35.1" customHeight="1">
      <c r="A23" s="298" t="s">
        <v>337</v>
      </c>
      <c r="B23" s="438">
        <v>59375</v>
      </c>
      <c r="C23" s="438"/>
      <c r="D23" s="438"/>
      <c r="E23" s="304">
        <v>141571</v>
      </c>
      <c r="F23" s="304">
        <v>194983</v>
      </c>
      <c r="G23" s="304">
        <v>53278</v>
      </c>
      <c r="H23" s="305">
        <v>357751</v>
      </c>
      <c r="I23" s="305">
        <f>H23+G23+F23+E23+B23</f>
        <v>806958</v>
      </c>
      <c r="J23" s="276" t="s">
        <v>336</v>
      </c>
    </row>
    <row r="24" spans="1:10" ht="23.25" customHeight="1">
      <c r="A24" s="306" t="s">
        <v>301</v>
      </c>
      <c r="B24" s="306"/>
      <c r="C24" s="306"/>
      <c r="D24" s="306"/>
      <c r="E24" s="306"/>
      <c r="F24" s="306"/>
      <c r="G24" s="306"/>
      <c r="H24" s="452" t="s">
        <v>309</v>
      </c>
      <c r="I24" s="452"/>
      <c r="J24" s="452"/>
    </row>
    <row r="25" spans="1:10" ht="30" customHeight="1">
      <c r="A25" s="391"/>
      <c r="B25" s="471" t="s">
        <v>478</v>
      </c>
      <c r="C25" s="471"/>
      <c r="D25" s="471"/>
      <c r="E25" s="471"/>
      <c r="F25" s="471"/>
      <c r="G25" s="471"/>
      <c r="H25" s="471"/>
      <c r="I25" s="471"/>
      <c r="J25" s="394"/>
    </row>
    <row r="26" spans="1:10" ht="30" customHeight="1">
      <c r="A26" s="396" t="s">
        <v>107</v>
      </c>
      <c r="B26" s="462" t="s">
        <v>479</v>
      </c>
      <c r="C26" s="462"/>
      <c r="D26" s="462"/>
      <c r="E26" s="462"/>
      <c r="F26" s="462"/>
      <c r="G26" s="462"/>
      <c r="H26" s="462"/>
      <c r="I26" s="462"/>
      <c r="J26" s="397" t="s">
        <v>136</v>
      </c>
    </row>
    <row r="27" spans="1:10" ht="30" customHeight="1">
      <c r="A27" s="465" t="s">
        <v>11</v>
      </c>
      <c r="B27" s="453" t="s">
        <v>310</v>
      </c>
      <c r="C27" s="453"/>
      <c r="D27" s="453"/>
      <c r="E27" s="294" t="s">
        <v>275</v>
      </c>
      <c r="F27" s="294" t="s">
        <v>276</v>
      </c>
      <c r="G27" s="294" t="s">
        <v>277</v>
      </c>
      <c r="H27" s="295" t="s">
        <v>133</v>
      </c>
      <c r="I27" s="295" t="s">
        <v>56</v>
      </c>
      <c r="J27" s="449" t="s">
        <v>61</v>
      </c>
    </row>
    <row r="28" spans="1:10" ht="30" customHeight="1">
      <c r="A28" s="466"/>
      <c r="B28" s="440" t="s">
        <v>311</v>
      </c>
      <c r="C28" s="440"/>
      <c r="D28" s="440"/>
      <c r="E28" s="296" t="s">
        <v>272</v>
      </c>
      <c r="F28" s="296" t="s">
        <v>273</v>
      </c>
      <c r="G28" s="296" t="s">
        <v>274</v>
      </c>
      <c r="H28" s="297" t="s">
        <v>167</v>
      </c>
      <c r="I28" s="297" t="s">
        <v>4</v>
      </c>
      <c r="J28" s="450"/>
    </row>
    <row r="29" spans="1:10" ht="39.950000000000003" customHeight="1">
      <c r="A29" s="124" t="s">
        <v>12</v>
      </c>
      <c r="B29" s="464">
        <v>30715</v>
      </c>
      <c r="C29" s="464"/>
      <c r="D29" s="464"/>
      <c r="E29" s="269">
        <v>96147</v>
      </c>
      <c r="F29" s="269">
        <v>153581</v>
      </c>
      <c r="G29" s="269">
        <v>45700</v>
      </c>
      <c r="H29" s="269">
        <v>176680</v>
      </c>
      <c r="I29" s="269">
        <f>H29+G29+F29+E29+B29</f>
        <v>502823</v>
      </c>
      <c r="J29" s="179" t="s">
        <v>109</v>
      </c>
    </row>
    <row r="30" spans="1:10" ht="39.950000000000003" customHeight="1">
      <c r="A30" s="89" t="s">
        <v>13</v>
      </c>
      <c r="B30" s="435">
        <v>1235</v>
      </c>
      <c r="C30" s="435"/>
      <c r="D30" s="435"/>
      <c r="E30" s="307">
        <v>16155</v>
      </c>
      <c r="F30" s="307">
        <v>13920</v>
      </c>
      <c r="G30" s="307">
        <v>1000</v>
      </c>
      <c r="H30" s="256">
        <v>13580</v>
      </c>
      <c r="I30" s="269">
        <f>H30+G30+F30+E30+B30</f>
        <v>45890</v>
      </c>
      <c r="J30" s="125" t="s">
        <v>62</v>
      </c>
    </row>
    <row r="31" spans="1:10" ht="39.950000000000003" customHeight="1">
      <c r="A31" s="89" t="s">
        <v>14</v>
      </c>
      <c r="B31" s="435">
        <v>19680</v>
      </c>
      <c r="C31" s="435"/>
      <c r="D31" s="435"/>
      <c r="E31" s="307">
        <v>68700</v>
      </c>
      <c r="F31" s="307">
        <v>124850</v>
      </c>
      <c r="G31" s="256">
        <v>37600</v>
      </c>
      <c r="H31" s="256">
        <v>96000</v>
      </c>
      <c r="I31" s="269">
        <f>H31+G31+F31+E31+B31</f>
        <v>346830</v>
      </c>
      <c r="J31" s="125" t="s">
        <v>63</v>
      </c>
    </row>
    <row r="32" spans="1:10" ht="39.950000000000003" customHeight="1">
      <c r="A32" s="89" t="s">
        <v>15</v>
      </c>
      <c r="B32" s="435">
        <v>9500</v>
      </c>
      <c r="C32" s="435"/>
      <c r="D32" s="435"/>
      <c r="E32" s="307">
        <v>7520</v>
      </c>
      <c r="F32" s="307">
        <v>11700</v>
      </c>
      <c r="G32" s="307">
        <v>7100</v>
      </c>
      <c r="H32" s="256">
        <v>64000</v>
      </c>
      <c r="I32" s="269">
        <f>H32+G32+F32+E32+B32</f>
        <v>99820</v>
      </c>
      <c r="J32" s="125" t="s">
        <v>64</v>
      </c>
    </row>
    <row r="33" spans="1:10" ht="39.950000000000003" customHeight="1">
      <c r="A33" s="89" t="s">
        <v>16</v>
      </c>
      <c r="B33" s="438"/>
      <c r="C33" s="438"/>
      <c r="D33" s="438"/>
      <c r="E33" s="308">
        <v>0</v>
      </c>
      <c r="F33" s="308" t="s">
        <v>282</v>
      </c>
      <c r="G33" s="309" t="s">
        <v>282</v>
      </c>
      <c r="H33" s="256">
        <v>1500</v>
      </c>
      <c r="I33" s="269">
        <f>H33+E33+B33</f>
        <v>1500</v>
      </c>
      <c r="J33" s="125" t="s">
        <v>65</v>
      </c>
    </row>
    <row r="34" spans="1:10" ht="39.950000000000003" customHeight="1">
      <c r="A34" s="89" t="s">
        <v>284</v>
      </c>
      <c r="B34" s="438" t="s">
        <v>282</v>
      </c>
      <c r="C34" s="438"/>
      <c r="D34" s="438"/>
      <c r="E34" s="308">
        <v>3612</v>
      </c>
      <c r="F34" s="308">
        <v>3031</v>
      </c>
      <c r="G34" s="310" t="s">
        <v>282</v>
      </c>
      <c r="H34" s="259" t="s">
        <v>282</v>
      </c>
      <c r="I34" s="269">
        <f>F34+E34</f>
        <v>6643</v>
      </c>
      <c r="J34" s="125" t="s">
        <v>285</v>
      </c>
    </row>
    <row r="35" spans="1:10" ht="39.950000000000003" customHeight="1">
      <c r="A35" s="89" t="s">
        <v>17</v>
      </c>
      <c r="B35" s="438">
        <v>200</v>
      </c>
      <c r="C35" s="438"/>
      <c r="D35" s="438"/>
      <c r="E35" s="308">
        <v>160</v>
      </c>
      <c r="F35" s="308">
        <v>80</v>
      </c>
      <c r="G35" s="310" t="s">
        <v>282</v>
      </c>
      <c r="H35" s="259">
        <v>1600</v>
      </c>
      <c r="I35" s="269">
        <v>2040</v>
      </c>
      <c r="J35" s="125" t="s">
        <v>66</v>
      </c>
    </row>
    <row r="36" spans="1:10" ht="39.950000000000003" customHeight="1">
      <c r="A36" s="68" t="s">
        <v>22</v>
      </c>
      <c r="B36" s="438">
        <v>100</v>
      </c>
      <c r="C36" s="438"/>
      <c r="D36" s="438"/>
      <c r="E36" s="308" t="s">
        <v>282</v>
      </c>
      <c r="F36" s="308" t="s">
        <v>282</v>
      </c>
      <c r="G36" s="309" t="s">
        <v>282</v>
      </c>
      <c r="H36" s="256" t="s">
        <v>282</v>
      </c>
      <c r="I36" s="269">
        <v>100</v>
      </c>
      <c r="J36" s="107" t="s">
        <v>67</v>
      </c>
    </row>
    <row r="37" spans="1:10" ht="39.950000000000003" customHeight="1">
      <c r="A37" s="124" t="s">
        <v>0</v>
      </c>
      <c r="B37" s="459">
        <f>B38+B40+B42</f>
        <v>480</v>
      </c>
      <c r="C37" s="459"/>
      <c r="D37" s="459"/>
      <c r="E37" s="260">
        <f>E38+E39+E40+E42</f>
        <v>9839</v>
      </c>
      <c r="F37" s="260">
        <f>F38+F39+F40+F41+F42</f>
        <v>21000</v>
      </c>
      <c r="G37" s="260">
        <f>G38+G39+G40+G41+G42</f>
        <v>3250</v>
      </c>
      <c r="H37" s="269">
        <f>H38+H39+H40+H41</f>
        <v>13400</v>
      </c>
      <c r="I37" s="269">
        <f>H37+G37+F37+E37+B37</f>
        <v>47969</v>
      </c>
      <c r="J37" s="179" t="s">
        <v>75</v>
      </c>
    </row>
    <row r="38" spans="1:10" ht="39.950000000000003" customHeight="1">
      <c r="A38" s="311" t="s">
        <v>18</v>
      </c>
      <c r="B38" s="463">
        <v>400</v>
      </c>
      <c r="C38" s="463"/>
      <c r="D38" s="463"/>
      <c r="E38" s="308">
        <v>720</v>
      </c>
      <c r="F38" s="308">
        <v>3770</v>
      </c>
      <c r="G38" s="308">
        <v>1200</v>
      </c>
      <c r="H38" s="307">
        <v>1400</v>
      </c>
      <c r="I38" s="269">
        <f>H38+G38+F38+E38+B38</f>
        <v>7490</v>
      </c>
      <c r="J38" s="125" t="s">
        <v>71</v>
      </c>
    </row>
    <row r="39" spans="1:10" ht="39.950000000000003" customHeight="1">
      <c r="A39" s="89" t="s">
        <v>19</v>
      </c>
      <c r="B39" s="463" t="s">
        <v>282</v>
      </c>
      <c r="C39" s="463"/>
      <c r="D39" s="463"/>
      <c r="E39" s="308">
        <v>105</v>
      </c>
      <c r="F39" s="308">
        <v>2310</v>
      </c>
      <c r="G39" s="308">
        <v>0</v>
      </c>
      <c r="H39" s="307">
        <v>1300</v>
      </c>
      <c r="I39" s="269">
        <f>H39+G39+F39+E39</f>
        <v>3715</v>
      </c>
      <c r="J39" s="125" t="s">
        <v>72</v>
      </c>
    </row>
    <row r="40" spans="1:10" ht="39.950000000000003" customHeight="1">
      <c r="A40" s="89" t="s">
        <v>20</v>
      </c>
      <c r="B40" s="463">
        <v>80</v>
      </c>
      <c r="C40" s="463"/>
      <c r="D40" s="463"/>
      <c r="E40" s="308">
        <v>4074</v>
      </c>
      <c r="F40" s="308">
        <v>14020</v>
      </c>
      <c r="G40" s="308">
        <v>1000</v>
      </c>
      <c r="H40" s="307">
        <v>2800</v>
      </c>
      <c r="I40" s="269">
        <f>H40+G40+F40+E40+B40</f>
        <v>21974</v>
      </c>
      <c r="J40" s="125" t="s">
        <v>74</v>
      </c>
    </row>
    <row r="41" spans="1:10" ht="39.950000000000003" customHeight="1">
      <c r="A41" s="89" t="s">
        <v>21</v>
      </c>
      <c r="B41" s="463" t="s">
        <v>448</v>
      </c>
      <c r="C41" s="463"/>
      <c r="D41" s="463"/>
      <c r="E41" s="308" t="s">
        <v>282</v>
      </c>
      <c r="F41" s="308">
        <v>300</v>
      </c>
      <c r="G41" s="308">
        <v>850</v>
      </c>
      <c r="H41" s="307">
        <v>7900</v>
      </c>
      <c r="I41" s="269">
        <f>H41+G41+F41</f>
        <v>9050</v>
      </c>
      <c r="J41" s="125" t="s">
        <v>73</v>
      </c>
    </row>
    <row r="42" spans="1:10" ht="39.950000000000003" customHeight="1">
      <c r="A42" s="89" t="s">
        <v>22</v>
      </c>
      <c r="B42" s="463">
        <v>0</v>
      </c>
      <c r="C42" s="463"/>
      <c r="D42" s="463"/>
      <c r="E42" s="308">
        <v>4940</v>
      </c>
      <c r="F42" s="308">
        <v>600</v>
      </c>
      <c r="G42" s="308">
        <v>200</v>
      </c>
      <c r="H42" s="309" t="s">
        <v>282</v>
      </c>
      <c r="I42" s="269">
        <f>G42+F42+E42+B42</f>
        <v>5740</v>
      </c>
      <c r="J42" s="125" t="s">
        <v>76</v>
      </c>
    </row>
    <row r="43" spans="1:10" ht="39.950000000000003" customHeight="1">
      <c r="A43" s="124" t="s">
        <v>23</v>
      </c>
      <c r="B43" s="439">
        <v>70</v>
      </c>
      <c r="C43" s="439"/>
      <c r="D43" s="439"/>
      <c r="E43" s="312">
        <f>E44+E45</f>
        <v>21547</v>
      </c>
      <c r="F43" s="312">
        <f>F44+F45</f>
        <v>1177</v>
      </c>
      <c r="G43" s="312">
        <f>G44+G45</f>
        <v>521</v>
      </c>
      <c r="H43" s="312">
        <f>H44+H45</f>
        <v>392</v>
      </c>
      <c r="I43" s="313">
        <f>I44+I45</f>
        <v>23707</v>
      </c>
      <c r="J43" s="179" t="s">
        <v>68</v>
      </c>
    </row>
    <row r="44" spans="1:10" ht="39.950000000000003" customHeight="1">
      <c r="A44" s="89" t="s">
        <v>286</v>
      </c>
      <c r="B44" s="437" t="s">
        <v>282</v>
      </c>
      <c r="C44" s="437"/>
      <c r="D44" s="437"/>
      <c r="E44" s="308">
        <v>7980</v>
      </c>
      <c r="F44" s="308">
        <v>0</v>
      </c>
      <c r="G44" s="309">
        <v>0</v>
      </c>
      <c r="H44" s="307">
        <v>0</v>
      </c>
      <c r="I44" s="313">
        <f>E44</f>
        <v>7980</v>
      </c>
      <c r="J44" s="107" t="s">
        <v>287</v>
      </c>
    </row>
    <row r="45" spans="1:10" ht="39.950000000000003" customHeight="1">
      <c r="A45" s="89" t="s">
        <v>24</v>
      </c>
      <c r="B45" s="438">
        <v>70</v>
      </c>
      <c r="C45" s="438"/>
      <c r="D45" s="438"/>
      <c r="E45" s="308">
        <v>13567</v>
      </c>
      <c r="F45" s="308">
        <v>1177</v>
      </c>
      <c r="G45" s="309">
        <v>521</v>
      </c>
      <c r="H45" s="307">
        <v>392</v>
      </c>
      <c r="I45" s="313">
        <v>15727</v>
      </c>
      <c r="J45" s="125" t="s">
        <v>69</v>
      </c>
    </row>
    <row r="46" spans="1:10" ht="39.950000000000003" customHeight="1">
      <c r="A46" s="124" t="s">
        <v>25</v>
      </c>
      <c r="B46" s="439">
        <v>0</v>
      </c>
      <c r="C46" s="439"/>
      <c r="D46" s="439"/>
      <c r="E46" s="314">
        <f>E47+E48</f>
        <v>7469</v>
      </c>
      <c r="F46" s="314">
        <f>F47+F48</f>
        <v>12450</v>
      </c>
      <c r="G46" s="314">
        <f>G47+G48</f>
        <v>5059</v>
      </c>
      <c r="H46" s="307" t="s">
        <v>282</v>
      </c>
      <c r="I46" s="313">
        <f>G46+F46+E46</f>
        <v>24978</v>
      </c>
      <c r="J46" s="179" t="s">
        <v>70</v>
      </c>
    </row>
    <row r="47" spans="1:10" ht="39.950000000000003" customHeight="1">
      <c r="A47" s="89" t="s">
        <v>288</v>
      </c>
      <c r="B47" s="439" t="s">
        <v>282</v>
      </c>
      <c r="C47" s="439"/>
      <c r="D47" s="439"/>
      <c r="E47" s="315">
        <v>3069</v>
      </c>
      <c r="F47" s="315">
        <v>8000</v>
      </c>
      <c r="G47" s="308">
        <v>3859</v>
      </c>
      <c r="H47" s="307" t="s">
        <v>282</v>
      </c>
      <c r="I47" s="313">
        <f>G47+F47+E47</f>
        <v>14928</v>
      </c>
      <c r="J47" s="125" t="s">
        <v>290</v>
      </c>
    </row>
    <row r="48" spans="1:10" ht="39.950000000000003" customHeight="1">
      <c r="A48" s="89" t="s">
        <v>289</v>
      </c>
      <c r="B48" s="443" t="s">
        <v>282</v>
      </c>
      <c r="C48" s="443"/>
      <c r="D48" s="443"/>
      <c r="E48" s="316">
        <v>4400</v>
      </c>
      <c r="F48" s="316">
        <v>4450</v>
      </c>
      <c r="G48" s="316">
        <v>1200</v>
      </c>
      <c r="H48" s="317" t="s">
        <v>282</v>
      </c>
      <c r="I48" s="313">
        <f>G48+F48+E48</f>
        <v>10050</v>
      </c>
      <c r="J48" s="125" t="s">
        <v>291</v>
      </c>
    </row>
    <row r="49" spans="1:10" ht="39.950000000000003" customHeight="1">
      <c r="A49" s="300" t="s">
        <v>4</v>
      </c>
      <c r="B49" s="448">
        <f>B29+B37+B46+B43</f>
        <v>31265</v>
      </c>
      <c r="C49" s="448"/>
      <c r="D49" s="448"/>
      <c r="E49" s="266">
        <f>E46+E43+E37+E29</f>
        <v>135002</v>
      </c>
      <c r="F49" s="266">
        <f>F29+F37+F43+F46</f>
        <v>188208</v>
      </c>
      <c r="G49" s="266">
        <f>G29+G37+G43+G46</f>
        <v>54530</v>
      </c>
      <c r="H49" s="266">
        <f>H29+H37+H43</f>
        <v>190472</v>
      </c>
      <c r="I49" s="266">
        <f>I29+I37+I43+I46</f>
        <v>599477</v>
      </c>
      <c r="J49" s="122" t="s">
        <v>56</v>
      </c>
    </row>
    <row r="50" spans="1:10" ht="23.25" customHeight="1">
      <c r="A50" s="306" t="s">
        <v>301</v>
      </c>
      <c r="B50" s="306"/>
      <c r="C50" s="306"/>
      <c r="D50" s="306"/>
      <c r="E50" s="306"/>
      <c r="F50" s="306"/>
      <c r="G50" s="306"/>
      <c r="H50" s="455" t="s">
        <v>309</v>
      </c>
      <c r="I50" s="455"/>
      <c r="J50" s="455"/>
    </row>
    <row r="51" spans="1:10" ht="30" customHeight="1">
      <c r="A51" s="474" t="s">
        <v>2</v>
      </c>
      <c r="B51" s="458" t="s">
        <v>449</v>
      </c>
      <c r="C51" s="458"/>
      <c r="D51" s="458"/>
      <c r="E51" s="458"/>
      <c r="F51" s="458"/>
      <c r="G51" s="458"/>
      <c r="H51" s="458"/>
      <c r="I51" s="458"/>
      <c r="J51" s="456" t="s">
        <v>60</v>
      </c>
    </row>
    <row r="52" spans="1:10" ht="30" customHeight="1">
      <c r="A52" s="475"/>
      <c r="B52" s="451" t="s">
        <v>450</v>
      </c>
      <c r="C52" s="451"/>
      <c r="D52" s="451"/>
      <c r="E52" s="451"/>
      <c r="F52" s="451"/>
      <c r="G52" s="451"/>
      <c r="H52" s="451"/>
      <c r="I52" s="451"/>
      <c r="J52" s="457"/>
    </row>
    <row r="53" spans="1:10" ht="30" customHeight="1">
      <c r="A53" s="465" t="s">
        <v>11</v>
      </c>
      <c r="B53" s="453" t="s">
        <v>310</v>
      </c>
      <c r="C53" s="453"/>
      <c r="D53" s="453"/>
      <c r="E53" s="294" t="s">
        <v>275</v>
      </c>
      <c r="F53" s="294" t="s">
        <v>276</v>
      </c>
      <c r="G53" s="294" t="s">
        <v>277</v>
      </c>
      <c r="H53" s="295" t="s">
        <v>133</v>
      </c>
      <c r="I53" s="295" t="s">
        <v>56</v>
      </c>
      <c r="J53" s="449" t="s">
        <v>61</v>
      </c>
    </row>
    <row r="54" spans="1:10" ht="30" customHeight="1">
      <c r="A54" s="466"/>
      <c r="B54" s="440" t="s">
        <v>311</v>
      </c>
      <c r="C54" s="440"/>
      <c r="D54" s="440"/>
      <c r="E54" s="296" t="s">
        <v>272</v>
      </c>
      <c r="F54" s="296" t="s">
        <v>273</v>
      </c>
      <c r="G54" s="296" t="s">
        <v>274</v>
      </c>
      <c r="H54" s="297" t="s">
        <v>167</v>
      </c>
      <c r="I54" s="297" t="s">
        <v>4</v>
      </c>
      <c r="J54" s="450"/>
    </row>
    <row r="55" spans="1:10" s="68" customFormat="1" ht="39.950000000000003" customHeight="1">
      <c r="A55" s="124" t="s">
        <v>12</v>
      </c>
      <c r="B55" s="467">
        <v>50806</v>
      </c>
      <c r="C55" s="467"/>
      <c r="D55" s="467"/>
      <c r="E55" s="270">
        <v>322042</v>
      </c>
      <c r="F55" s="270">
        <v>412378</v>
      </c>
      <c r="G55" s="269">
        <f>G56+G57+G58</f>
        <v>131031</v>
      </c>
      <c r="H55" s="270">
        <f>H56+H57+H58+H59+H61</f>
        <v>342627</v>
      </c>
      <c r="I55" s="270">
        <f>SUM(B55:H55)</f>
        <v>1258884</v>
      </c>
      <c r="J55" s="179" t="s">
        <v>109</v>
      </c>
    </row>
    <row r="56" spans="1:10" ht="39.950000000000003" customHeight="1">
      <c r="A56" s="89" t="s">
        <v>13</v>
      </c>
      <c r="B56" s="435">
        <v>2531</v>
      </c>
      <c r="C56" s="435"/>
      <c r="D56" s="435"/>
      <c r="E56" s="256">
        <v>65160</v>
      </c>
      <c r="F56" s="256">
        <v>57878</v>
      </c>
      <c r="G56" s="256">
        <v>3537</v>
      </c>
      <c r="H56" s="256">
        <v>26820</v>
      </c>
      <c r="I56" s="270">
        <f>SUM(B56:H56)</f>
        <v>155926</v>
      </c>
      <c r="J56" s="125" t="s">
        <v>62</v>
      </c>
    </row>
    <row r="57" spans="1:10" ht="39.950000000000003" customHeight="1">
      <c r="A57" s="89" t="s">
        <v>14</v>
      </c>
      <c r="B57" s="435">
        <v>31360</v>
      </c>
      <c r="C57" s="435"/>
      <c r="D57" s="435"/>
      <c r="E57" s="256">
        <v>203554</v>
      </c>
      <c r="F57" s="256">
        <v>291990</v>
      </c>
      <c r="G57" s="256">
        <v>112805</v>
      </c>
      <c r="H57" s="256">
        <v>193118</v>
      </c>
      <c r="I57" s="270">
        <f t="shared" ref="I57:I62" si="0">SUM(B57:H57)</f>
        <v>832827</v>
      </c>
      <c r="J57" s="125" t="s">
        <v>63</v>
      </c>
    </row>
    <row r="58" spans="1:10" ht="39.950000000000003" customHeight="1">
      <c r="A58" s="89" t="s">
        <v>15</v>
      </c>
      <c r="B58" s="435">
        <v>16625</v>
      </c>
      <c r="C58" s="435"/>
      <c r="D58" s="435"/>
      <c r="E58" s="256">
        <v>22833</v>
      </c>
      <c r="F58" s="256">
        <v>37155</v>
      </c>
      <c r="G58" s="256">
        <v>14689</v>
      </c>
      <c r="H58" s="256">
        <v>122451</v>
      </c>
      <c r="I58" s="270">
        <f t="shared" si="0"/>
        <v>213753</v>
      </c>
      <c r="J58" s="125" t="s">
        <v>64</v>
      </c>
    </row>
    <row r="59" spans="1:10" ht="39.950000000000003" customHeight="1">
      <c r="A59" s="89" t="s">
        <v>16</v>
      </c>
      <c r="B59" s="438">
        <v>0</v>
      </c>
      <c r="C59" s="438"/>
      <c r="D59" s="438"/>
      <c r="E59" s="259">
        <v>0</v>
      </c>
      <c r="F59" s="259">
        <v>225</v>
      </c>
      <c r="G59" s="259" t="s">
        <v>282</v>
      </c>
      <c r="H59" s="259">
        <v>38</v>
      </c>
      <c r="I59" s="270">
        <f t="shared" si="0"/>
        <v>263</v>
      </c>
      <c r="J59" s="125" t="s">
        <v>65</v>
      </c>
    </row>
    <row r="60" spans="1:10" ht="39.950000000000003" customHeight="1">
      <c r="A60" s="89" t="s">
        <v>284</v>
      </c>
      <c r="B60" s="438" t="s">
        <v>282</v>
      </c>
      <c r="C60" s="438"/>
      <c r="D60" s="438"/>
      <c r="E60" s="259">
        <v>30335</v>
      </c>
      <c r="F60" s="259">
        <v>25130</v>
      </c>
      <c r="G60" s="259" t="s">
        <v>282</v>
      </c>
      <c r="H60" s="259" t="s">
        <v>282</v>
      </c>
      <c r="I60" s="270">
        <f t="shared" si="0"/>
        <v>55465</v>
      </c>
      <c r="J60" s="125" t="s">
        <v>285</v>
      </c>
    </row>
    <row r="61" spans="1:10" ht="39.950000000000003" customHeight="1">
      <c r="A61" s="89" t="s">
        <v>17</v>
      </c>
      <c r="B61" s="438">
        <v>200</v>
      </c>
      <c r="C61" s="438"/>
      <c r="D61" s="438"/>
      <c r="E61" s="259">
        <v>160</v>
      </c>
      <c r="F61" s="259">
        <v>0</v>
      </c>
      <c r="G61" s="259" t="s">
        <v>282</v>
      </c>
      <c r="H61" s="259">
        <v>200</v>
      </c>
      <c r="I61" s="270">
        <f t="shared" si="0"/>
        <v>560</v>
      </c>
      <c r="J61" s="125" t="s">
        <v>66</v>
      </c>
    </row>
    <row r="62" spans="1:10" ht="39.950000000000003" customHeight="1">
      <c r="A62" s="68" t="s">
        <v>22</v>
      </c>
      <c r="B62" s="435">
        <v>90</v>
      </c>
      <c r="C62" s="435"/>
      <c r="D62" s="435"/>
      <c r="E62" s="256" t="s">
        <v>282</v>
      </c>
      <c r="F62" s="256" t="s">
        <v>282</v>
      </c>
      <c r="G62" s="256" t="s">
        <v>282</v>
      </c>
      <c r="H62" s="256" t="s">
        <v>282</v>
      </c>
      <c r="I62" s="270">
        <f t="shared" si="0"/>
        <v>90</v>
      </c>
      <c r="J62" s="107" t="s">
        <v>67</v>
      </c>
    </row>
    <row r="63" spans="1:10" s="68" customFormat="1" ht="39.950000000000003" customHeight="1">
      <c r="A63" s="124" t="s">
        <v>0</v>
      </c>
      <c r="B63" s="459">
        <f>B64+B66</f>
        <v>384</v>
      </c>
      <c r="C63" s="459"/>
      <c r="D63" s="459"/>
      <c r="E63" s="269">
        <f>E64+E65+E66+E68</f>
        <v>17585</v>
      </c>
      <c r="F63" s="269">
        <v>29120</v>
      </c>
      <c r="G63" s="269">
        <v>14910</v>
      </c>
      <c r="H63" s="269">
        <f>H64+H65+H66+H67</f>
        <v>15110</v>
      </c>
      <c r="I63" s="269">
        <f>I64+I65+I66+I67+I68</f>
        <v>77109</v>
      </c>
      <c r="J63" s="125" t="s">
        <v>75</v>
      </c>
    </row>
    <row r="64" spans="1:10" ht="39.950000000000003" customHeight="1">
      <c r="A64" s="311" t="s">
        <v>18</v>
      </c>
      <c r="B64" s="435">
        <v>320</v>
      </c>
      <c r="C64" s="435"/>
      <c r="D64" s="435"/>
      <c r="E64" s="259">
        <v>818</v>
      </c>
      <c r="F64" s="259">
        <v>4310</v>
      </c>
      <c r="G64" s="259">
        <v>1200</v>
      </c>
      <c r="H64" s="259">
        <v>1400</v>
      </c>
      <c r="I64" s="270">
        <f t="shared" ref="I64:I75" si="1">SUM(B64:H64)</f>
        <v>8048</v>
      </c>
      <c r="J64" s="125" t="s">
        <v>71</v>
      </c>
    </row>
    <row r="65" spans="1:10" ht="39.950000000000003" customHeight="1">
      <c r="A65" s="89" t="s">
        <v>19</v>
      </c>
      <c r="B65" s="435" t="s">
        <v>282</v>
      </c>
      <c r="C65" s="435"/>
      <c r="D65" s="435"/>
      <c r="E65" s="259">
        <v>89</v>
      </c>
      <c r="F65" s="259">
        <v>1492</v>
      </c>
      <c r="G65" s="259">
        <v>0</v>
      </c>
      <c r="H65" s="259">
        <v>1430</v>
      </c>
      <c r="I65" s="270">
        <f t="shared" si="1"/>
        <v>3011</v>
      </c>
      <c r="J65" s="125" t="s">
        <v>72</v>
      </c>
    </row>
    <row r="66" spans="1:10" ht="39.950000000000003" customHeight="1">
      <c r="A66" s="89" t="s">
        <v>20</v>
      </c>
      <c r="B66" s="438">
        <v>64</v>
      </c>
      <c r="C66" s="438"/>
      <c r="D66" s="438"/>
      <c r="E66" s="259">
        <v>5821</v>
      </c>
      <c r="F66" s="259">
        <v>22278</v>
      </c>
      <c r="G66" s="259">
        <v>800</v>
      </c>
      <c r="H66" s="259">
        <v>2800</v>
      </c>
      <c r="I66" s="270">
        <f t="shared" si="1"/>
        <v>31763</v>
      </c>
      <c r="J66" s="125" t="s">
        <v>74</v>
      </c>
    </row>
    <row r="67" spans="1:10" ht="39.950000000000003" customHeight="1">
      <c r="A67" s="89" t="s">
        <v>21</v>
      </c>
      <c r="B67" s="439" t="s">
        <v>282</v>
      </c>
      <c r="C67" s="439"/>
      <c r="D67" s="439"/>
      <c r="E67" s="259" t="s">
        <v>282</v>
      </c>
      <c r="F67" s="259">
        <v>360</v>
      </c>
      <c r="G67" s="259">
        <v>12750</v>
      </c>
      <c r="H67" s="259">
        <v>9480</v>
      </c>
      <c r="I67" s="270">
        <f t="shared" si="1"/>
        <v>22590</v>
      </c>
      <c r="J67" s="125" t="s">
        <v>73</v>
      </c>
    </row>
    <row r="68" spans="1:10" ht="39.950000000000003" customHeight="1">
      <c r="A68" s="89" t="s">
        <v>22</v>
      </c>
      <c r="B68" s="438" t="s">
        <v>282</v>
      </c>
      <c r="C68" s="438"/>
      <c r="D68" s="438"/>
      <c r="E68" s="259">
        <v>10857</v>
      </c>
      <c r="F68" s="259">
        <v>680</v>
      </c>
      <c r="G68" s="259">
        <v>160</v>
      </c>
      <c r="H68" s="259" t="s">
        <v>282</v>
      </c>
      <c r="I68" s="270">
        <f t="shared" si="1"/>
        <v>11697</v>
      </c>
      <c r="J68" s="125" t="s">
        <v>76</v>
      </c>
    </row>
    <row r="69" spans="1:10" s="126" customFormat="1" ht="39.950000000000003" customHeight="1">
      <c r="A69" s="124" t="s">
        <v>23</v>
      </c>
      <c r="B69" s="439">
        <v>21</v>
      </c>
      <c r="C69" s="439"/>
      <c r="D69" s="439"/>
      <c r="E69" s="260">
        <f>E70+E71</f>
        <v>41932</v>
      </c>
      <c r="F69" s="260">
        <f>F71</f>
        <v>1864</v>
      </c>
      <c r="G69" s="260">
        <f>G71</f>
        <v>474</v>
      </c>
      <c r="H69" s="260">
        <f>H71</f>
        <v>23183</v>
      </c>
      <c r="I69" s="270">
        <f t="shared" si="1"/>
        <v>67474</v>
      </c>
      <c r="J69" s="179" t="s">
        <v>68</v>
      </c>
    </row>
    <row r="70" spans="1:10" ht="39.950000000000003" customHeight="1">
      <c r="A70" s="89" t="s">
        <v>286</v>
      </c>
      <c r="B70" s="439" t="s">
        <v>282</v>
      </c>
      <c r="C70" s="439"/>
      <c r="D70" s="439"/>
      <c r="E70" s="259">
        <v>21108</v>
      </c>
      <c r="F70" s="260" t="s">
        <v>282</v>
      </c>
      <c r="G70" s="260" t="s">
        <v>282</v>
      </c>
      <c r="H70" s="259" t="s">
        <v>282</v>
      </c>
      <c r="I70" s="270">
        <f t="shared" si="1"/>
        <v>21108</v>
      </c>
      <c r="J70" s="107" t="s">
        <v>287</v>
      </c>
    </row>
    <row r="71" spans="1:10" ht="39.950000000000003" customHeight="1">
      <c r="A71" s="89" t="s">
        <v>24</v>
      </c>
      <c r="B71" s="439">
        <v>21</v>
      </c>
      <c r="C71" s="439"/>
      <c r="D71" s="439"/>
      <c r="E71" s="259">
        <v>20824</v>
      </c>
      <c r="F71" s="259">
        <v>1864</v>
      </c>
      <c r="G71" s="259">
        <v>474</v>
      </c>
      <c r="H71" s="259">
        <v>23183</v>
      </c>
      <c r="I71" s="270">
        <f t="shared" si="1"/>
        <v>46366</v>
      </c>
      <c r="J71" s="125" t="s">
        <v>69</v>
      </c>
    </row>
    <row r="72" spans="1:10" s="68" customFormat="1" ht="39.950000000000003" customHeight="1">
      <c r="A72" s="124" t="s">
        <v>25</v>
      </c>
      <c r="B72" s="439" t="s">
        <v>282</v>
      </c>
      <c r="C72" s="439"/>
      <c r="D72" s="439"/>
      <c r="E72" s="260">
        <f>E73+E74</f>
        <v>343170</v>
      </c>
      <c r="F72" s="260">
        <f>F73+F74</f>
        <v>664987</v>
      </c>
      <c r="G72" s="260">
        <f>G73+G74</f>
        <v>264944</v>
      </c>
      <c r="H72" s="259" t="s">
        <v>282</v>
      </c>
      <c r="I72" s="270">
        <f t="shared" si="1"/>
        <v>1273101</v>
      </c>
      <c r="J72" s="179" t="s">
        <v>70</v>
      </c>
    </row>
    <row r="73" spans="1:10" ht="39.950000000000003" customHeight="1">
      <c r="A73" s="89" t="s">
        <v>288</v>
      </c>
      <c r="B73" s="439" t="s">
        <v>282</v>
      </c>
      <c r="C73" s="439"/>
      <c r="D73" s="439"/>
      <c r="E73" s="259">
        <v>147216</v>
      </c>
      <c r="F73" s="259">
        <v>466033</v>
      </c>
      <c r="G73" s="259">
        <v>224433</v>
      </c>
      <c r="H73" s="260" t="s">
        <v>282</v>
      </c>
      <c r="I73" s="270">
        <f t="shared" si="1"/>
        <v>837682</v>
      </c>
      <c r="J73" s="125" t="s">
        <v>290</v>
      </c>
    </row>
    <row r="74" spans="1:10" ht="39.950000000000003" customHeight="1">
      <c r="A74" s="89" t="s">
        <v>289</v>
      </c>
      <c r="B74" s="444" t="s">
        <v>282</v>
      </c>
      <c r="C74" s="444"/>
      <c r="D74" s="444"/>
      <c r="E74" s="259">
        <v>195954</v>
      </c>
      <c r="F74" s="259">
        <v>198954</v>
      </c>
      <c r="G74" s="259">
        <v>40511</v>
      </c>
      <c r="H74" s="260" t="s">
        <v>282</v>
      </c>
      <c r="I74" s="270">
        <f t="shared" si="1"/>
        <v>435419</v>
      </c>
      <c r="J74" s="125" t="s">
        <v>291</v>
      </c>
    </row>
    <row r="75" spans="1:10" ht="39.950000000000003" customHeight="1">
      <c r="A75" s="300" t="s">
        <v>4</v>
      </c>
      <c r="B75" s="448">
        <f>B63+B55+B69</f>
        <v>51211</v>
      </c>
      <c r="C75" s="448"/>
      <c r="D75" s="448"/>
      <c r="E75" s="266">
        <f>E72+E69+E63+E55</f>
        <v>724729</v>
      </c>
      <c r="F75" s="266">
        <f>F72+F69+F63+F55</f>
        <v>1108349</v>
      </c>
      <c r="G75" s="266">
        <f>G72+G69+G63+G55</f>
        <v>411359</v>
      </c>
      <c r="H75" s="266">
        <f>H69+H63+H55</f>
        <v>380920</v>
      </c>
      <c r="I75" s="318">
        <f t="shared" si="1"/>
        <v>2676568</v>
      </c>
      <c r="J75" s="122" t="s">
        <v>56</v>
      </c>
    </row>
    <row r="76" spans="1:10" ht="23.25" customHeight="1">
      <c r="A76" s="306" t="s">
        <v>301</v>
      </c>
      <c r="B76" s="306"/>
      <c r="C76" s="306"/>
      <c r="D76" s="306"/>
      <c r="E76" s="306"/>
      <c r="F76" s="306"/>
      <c r="G76" s="306"/>
      <c r="H76" s="452" t="s">
        <v>309</v>
      </c>
      <c r="I76" s="452"/>
      <c r="J76" s="452"/>
    </row>
    <row r="77" spans="1:10" ht="30" customHeight="1">
      <c r="A77" s="391"/>
      <c r="B77" s="442" t="s">
        <v>451</v>
      </c>
      <c r="C77" s="442"/>
      <c r="D77" s="442"/>
      <c r="E77" s="442"/>
      <c r="F77" s="442"/>
      <c r="G77" s="442"/>
      <c r="H77" s="442"/>
      <c r="I77" s="442"/>
      <c r="J77" s="391"/>
    </row>
    <row r="78" spans="1:10" ht="30" customHeight="1">
      <c r="A78" s="398" t="s">
        <v>151</v>
      </c>
      <c r="B78" s="451" t="s">
        <v>452</v>
      </c>
      <c r="C78" s="451"/>
      <c r="D78" s="451"/>
      <c r="E78" s="451"/>
      <c r="F78" s="451"/>
      <c r="G78" s="451"/>
      <c r="H78" s="451"/>
      <c r="I78" s="451"/>
      <c r="J78" s="397" t="s">
        <v>78</v>
      </c>
    </row>
    <row r="79" spans="1:10" ht="30" customHeight="1">
      <c r="A79" s="465" t="s">
        <v>11</v>
      </c>
      <c r="B79" s="453" t="s">
        <v>310</v>
      </c>
      <c r="C79" s="453"/>
      <c r="D79" s="453"/>
      <c r="E79" s="294" t="s">
        <v>275</v>
      </c>
      <c r="F79" s="294" t="s">
        <v>276</v>
      </c>
      <c r="G79" s="294" t="s">
        <v>277</v>
      </c>
      <c r="H79" s="295" t="s">
        <v>133</v>
      </c>
      <c r="I79" s="295" t="s">
        <v>56</v>
      </c>
      <c r="J79" s="449" t="s">
        <v>61</v>
      </c>
    </row>
    <row r="80" spans="1:10" ht="30" customHeight="1">
      <c r="A80" s="466"/>
      <c r="B80" s="440" t="s">
        <v>311</v>
      </c>
      <c r="C80" s="440"/>
      <c r="D80" s="440"/>
      <c r="E80" s="296" t="s">
        <v>272</v>
      </c>
      <c r="F80" s="296" t="s">
        <v>273</v>
      </c>
      <c r="G80" s="296" t="s">
        <v>274</v>
      </c>
      <c r="H80" s="297" t="s">
        <v>167</v>
      </c>
      <c r="I80" s="297" t="s">
        <v>4</v>
      </c>
      <c r="J80" s="450"/>
    </row>
    <row r="81" spans="1:10" s="68" customFormat="1" ht="39.950000000000003" customHeight="1">
      <c r="A81" s="180" t="s">
        <v>39</v>
      </c>
      <c r="B81" s="467">
        <f>B82+B83+B84+B85+B86+B87+B90+B91</f>
        <v>98560</v>
      </c>
      <c r="C81" s="467"/>
      <c r="D81" s="467"/>
      <c r="E81" s="260">
        <f>E82+E83+E85+E86+E87+E88+E89+E90+E91+E84</f>
        <v>942010</v>
      </c>
      <c r="F81" s="260">
        <f>F82+F84+F85+F86+F87+F89+F90+F91+F83</f>
        <v>126782</v>
      </c>
      <c r="G81" s="260">
        <f>G82+G84+G85+G86+G87+G89+G91+G83</f>
        <v>55025</v>
      </c>
      <c r="H81" s="260">
        <f>H82+H83+H84+H85+H86+H87+H89+H90+H91</f>
        <v>146774</v>
      </c>
      <c r="I81" s="260">
        <f>H81+G81+F81+E81+B81</f>
        <v>1369151</v>
      </c>
      <c r="J81" s="181" t="s">
        <v>86</v>
      </c>
    </row>
    <row r="82" spans="1:10" s="68" customFormat="1" ht="39.950000000000003" customHeight="1">
      <c r="A82" s="68" t="s">
        <v>43</v>
      </c>
      <c r="B82" s="454">
        <v>14190</v>
      </c>
      <c r="C82" s="454"/>
      <c r="D82" s="454"/>
      <c r="E82" s="260">
        <v>44630</v>
      </c>
      <c r="F82" s="260">
        <v>975</v>
      </c>
      <c r="G82" s="260">
        <v>0</v>
      </c>
      <c r="H82" s="260">
        <v>4000</v>
      </c>
      <c r="I82" s="271">
        <f>SUM(B82:H82)</f>
        <v>63795</v>
      </c>
      <c r="J82" s="107" t="s">
        <v>87</v>
      </c>
    </row>
    <row r="83" spans="1:10" ht="39.950000000000003" customHeight="1">
      <c r="A83" s="311" t="s">
        <v>40</v>
      </c>
      <c r="B83" s="438">
        <v>48430</v>
      </c>
      <c r="C83" s="438"/>
      <c r="D83" s="438"/>
      <c r="E83" s="259">
        <v>365062</v>
      </c>
      <c r="F83" s="259">
        <v>26880</v>
      </c>
      <c r="G83" s="259">
        <v>36575</v>
      </c>
      <c r="H83" s="259">
        <v>41400</v>
      </c>
      <c r="I83" s="271">
        <f t="shared" ref="I83:I91" si="2">SUM(B83:H83)</f>
        <v>518347</v>
      </c>
      <c r="J83" s="125" t="s">
        <v>88</v>
      </c>
    </row>
    <row r="84" spans="1:10" ht="39.950000000000003" customHeight="1">
      <c r="A84" s="68" t="s">
        <v>41</v>
      </c>
      <c r="B84" s="438">
        <v>80</v>
      </c>
      <c r="C84" s="438"/>
      <c r="D84" s="438"/>
      <c r="E84" s="259">
        <v>2000</v>
      </c>
      <c r="F84" s="259">
        <v>42200</v>
      </c>
      <c r="G84" s="259">
        <v>4800</v>
      </c>
      <c r="H84" s="259">
        <v>6614</v>
      </c>
      <c r="I84" s="271">
        <f t="shared" si="2"/>
        <v>55694</v>
      </c>
      <c r="J84" s="107" t="s">
        <v>91</v>
      </c>
    </row>
    <row r="85" spans="1:10" ht="39.950000000000003" customHeight="1">
      <c r="A85" s="89" t="s">
        <v>26</v>
      </c>
      <c r="B85" s="438">
        <v>1120</v>
      </c>
      <c r="C85" s="438"/>
      <c r="D85" s="438"/>
      <c r="E85" s="259">
        <v>39290</v>
      </c>
      <c r="F85" s="259">
        <v>3682</v>
      </c>
      <c r="G85" s="259">
        <v>0</v>
      </c>
      <c r="H85" s="259">
        <v>1200</v>
      </c>
      <c r="I85" s="271">
        <f t="shared" si="2"/>
        <v>45292</v>
      </c>
      <c r="J85" s="125" t="s">
        <v>90</v>
      </c>
    </row>
    <row r="86" spans="1:10" ht="39.950000000000003" customHeight="1">
      <c r="A86" s="89" t="s">
        <v>42</v>
      </c>
      <c r="B86" s="438">
        <v>3880</v>
      </c>
      <c r="C86" s="438"/>
      <c r="D86" s="438"/>
      <c r="E86" s="259">
        <v>10620</v>
      </c>
      <c r="F86" s="259">
        <v>0</v>
      </c>
      <c r="G86" s="259">
        <v>150</v>
      </c>
      <c r="H86" s="259">
        <v>50</v>
      </c>
      <c r="I86" s="271">
        <f t="shared" si="2"/>
        <v>14700</v>
      </c>
      <c r="J86" s="125" t="s">
        <v>111</v>
      </c>
    </row>
    <row r="87" spans="1:10" ht="39.950000000000003" customHeight="1">
      <c r="A87" s="89" t="s">
        <v>44</v>
      </c>
      <c r="B87" s="438">
        <v>180</v>
      </c>
      <c r="C87" s="438"/>
      <c r="D87" s="438"/>
      <c r="E87" s="259">
        <v>31690</v>
      </c>
      <c r="F87" s="259">
        <v>3680</v>
      </c>
      <c r="G87" s="259">
        <v>0</v>
      </c>
      <c r="H87" s="259">
        <v>2400</v>
      </c>
      <c r="I87" s="271">
        <f t="shared" si="2"/>
        <v>37950</v>
      </c>
      <c r="J87" s="125" t="s">
        <v>89</v>
      </c>
    </row>
    <row r="88" spans="1:10" ht="39.950000000000003" customHeight="1">
      <c r="A88" s="89" t="s">
        <v>293</v>
      </c>
      <c r="B88" s="438" t="s">
        <v>282</v>
      </c>
      <c r="C88" s="438"/>
      <c r="D88" s="438"/>
      <c r="E88" s="259">
        <v>125567</v>
      </c>
      <c r="F88" s="259" t="s">
        <v>282</v>
      </c>
      <c r="G88" s="259" t="s">
        <v>282</v>
      </c>
      <c r="H88" s="259" t="s">
        <v>282</v>
      </c>
      <c r="I88" s="271">
        <f t="shared" si="2"/>
        <v>125567</v>
      </c>
      <c r="J88" s="125" t="s">
        <v>294</v>
      </c>
    </row>
    <row r="89" spans="1:10" ht="39.950000000000003" customHeight="1">
      <c r="A89" s="89" t="s">
        <v>292</v>
      </c>
      <c r="B89" s="438" t="s">
        <v>282</v>
      </c>
      <c r="C89" s="438"/>
      <c r="D89" s="438"/>
      <c r="E89" s="259">
        <v>82950</v>
      </c>
      <c r="F89" s="259">
        <v>42115</v>
      </c>
      <c r="G89" s="259">
        <v>13500</v>
      </c>
      <c r="H89" s="259">
        <v>27200</v>
      </c>
      <c r="I89" s="271">
        <f t="shared" si="2"/>
        <v>165765</v>
      </c>
      <c r="J89" s="125" t="s">
        <v>297</v>
      </c>
    </row>
    <row r="90" spans="1:10" ht="39.950000000000003" customHeight="1">
      <c r="A90" s="89" t="s">
        <v>296</v>
      </c>
      <c r="B90" s="438">
        <v>14000</v>
      </c>
      <c r="C90" s="438"/>
      <c r="D90" s="438"/>
      <c r="E90" s="259">
        <v>70990</v>
      </c>
      <c r="F90" s="259">
        <v>7250</v>
      </c>
      <c r="G90" s="259" t="s">
        <v>282</v>
      </c>
      <c r="H90" s="259">
        <v>60000</v>
      </c>
      <c r="I90" s="271">
        <f t="shared" si="2"/>
        <v>152240</v>
      </c>
      <c r="J90" s="125" t="s">
        <v>295</v>
      </c>
    </row>
    <row r="91" spans="1:10" ht="39.950000000000003" customHeight="1">
      <c r="A91" s="319" t="s">
        <v>137</v>
      </c>
      <c r="B91" s="438">
        <v>16680</v>
      </c>
      <c r="C91" s="438"/>
      <c r="D91" s="438"/>
      <c r="E91" s="259">
        <v>169211</v>
      </c>
      <c r="F91" s="259">
        <v>0</v>
      </c>
      <c r="G91" s="259">
        <v>0</v>
      </c>
      <c r="H91" s="259">
        <v>3910</v>
      </c>
      <c r="I91" s="271">
        <f t="shared" si="2"/>
        <v>189801</v>
      </c>
      <c r="J91" s="107" t="s">
        <v>92</v>
      </c>
    </row>
    <row r="92" spans="1:10" s="68" customFormat="1" ht="39.950000000000003" customHeight="1">
      <c r="A92" s="180" t="s">
        <v>37</v>
      </c>
      <c r="B92" s="439">
        <f>B93+B94+B95+B97+B99+B100+B101+B96</f>
        <v>30030</v>
      </c>
      <c r="C92" s="439"/>
      <c r="D92" s="439"/>
      <c r="E92" s="260">
        <f>E93+E94+E97+E98+E99+E100+E101+E102</f>
        <v>1497226</v>
      </c>
      <c r="F92" s="260">
        <f>F93+F94+F97+F99+F100+F101+F95+F96+F102</f>
        <v>1059980</v>
      </c>
      <c r="G92" s="260">
        <f>G97+G99+G100</f>
        <v>656000</v>
      </c>
      <c r="H92" s="260">
        <f>H93+H94+H95+H96+H98+H101+H102</f>
        <v>497830</v>
      </c>
      <c r="I92" s="271">
        <f>SUM(B92:H92)</f>
        <v>3741066</v>
      </c>
      <c r="J92" s="181" t="s">
        <v>77</v>
      </c>
    </row>
    <row r="93" spans="1:10" ht="39.950000000000003" customHeight="1">
      <c r="A93" s="319" t="s">
        <v>234</v>
      </c>
      <c r="B93" s="438">
        <v>10120</v>
      </c>
      <c r="C93" s="438"/>
      <c r="D93" s="438"/>
      <c r="E93" s="259">
        <v>1740</v>
      </c>
      <c r="F93" s="259">
        <v>1800</v>
      </c>
      <c r="G93" s="259" t="s">
        <v>282</v>
      </c>
      <c r="H93" s="259">
        <v>261000</v>
      </c>
      <c r="I93" s="271">
        <f>SUM(B93:H93)</f>
        <v>274660</v>
      </c>
      <c r="J93" s="107" t="s">
        <v>242</v>
      </c>
    </row>
    <row r="94" spans="1:10" ht="39.950000000000003" customHeight="1">
      <c r="A94" s="319" t="s">
        <v>235</v>
      </c>
      <c r="B94" s="438">
        <v>10600</v>
      </c>
      <c r="C94" s="438"/>
      <c r="D94" s="438"/>
      <c r="E94" s="259">
        <v>168750</v>
      </c>
      <c r="F94" s="259">
        <v>73400</v>
      </c>
      <c r="G94" s="259" t="s">
        <v>282</v>
      </c>
      <c r="H94" s="259">
        <v>220000</v>
      </c>
      <c r="I94" s="271">
        <f t="shared" ref="I94:I101" si="3">SUM(B94:H94)</f>
        <v>472750</v>
      </c>
      <c r="J94" s="107" t="s">
        <v>243</v>
      </c>
    </row>
    <row r="95" spans="1:10" ht="39.950000000000003" customHeight="1">
      <c r="A95" s="319" t="s">
        <v>236</v>
      </c>
      <c r="B95" s="438">
        <v>220</v>
      </c>
      <c r="C95" s="438"/>
      <c r="D95" s="438"/>
      <c r="E95" s="259" t="s">
        <v>282</v>
      </c>
      <c r="F95" s="259">
        <v>400</v>
      </c>
      <c r="G95" s="259" t="s">
        <v>282</v>
      </c>
      <c r="H95" s="259">
        <v>0</v>
      </c>
      <c r="I95" s="271">
        <f t="shared" si="3"/>
        <v>620</v>
      </c>
      <c r="J95" s="107" t="s">
        <v>244</v>
      </c>
    </row>
    <row r="96" spans="1:10" ht="39.950000000000003" customHeight="1">
      <c r="A96" s="319" t="s">
        <v>237</v>
      </c>
      <c r="B96" s="438">
        <v>300</v>
      </c>
      <c r="C96" s="438"/>
      <c r="D96" s="438"/>
      <c r="E96" s="259" t="s">
        <v>282</v>
      </c>
      <c r="F96" s="259">
        <v>360</v>
      </c>
      <c r="G96" s="259" t="s">
        <v>282</v>
      </c>
      <c r="H96" s="259">
        <v>4500</v>
      </c>
      <c r="I96" s="271">
        <f t="shared" si="3"/>
        <v>5160</v>
      </c>
      <c r="J96" s="107" t="s">
        <v>245</v>
      </c>
    </row>
    <row r="97" spans="1:10" ht="39.950000000000003" customHeight="1">
      <c r="A97" s="319" t="s">
        <v>238</v>
      </c>
      <c r="B97" s="438">
        <v>8325</v>
      </c>
      <c r="C97" s="438"/>
      <c r="D97" s="438"/>
      <c r="E97" s="259">
        <v>182520</v>
      </c>
      <c r="F97" s="259">
        <v>334800</v>
      </c>
      <c r="G97" s="259">
        <v>75000</v>
      </c>
      <c r="H97" s="259" t="s">
        <v>282</v>
      </c>
      <c r="I97" s="271">
        <f t="shared" si="3"/>
        <v>600645</v>
      </c>
      <c r="J97" s="107" t="s">
        <v>246</v>
      </c>
    </row>
    <row r="98" spans="1:10" ht="39.950000000000003" customHeight="1">
      <c r="A98" s="319" t="s">
        <v>239</v>
      </c>
      <c r="B98" s="438" t="s">
        <v>282</v>
      </c>
      <c r="C98" s="438"/>
      <c r="D98" s="438"/>
      <c r="E98" s="259">
        <v>56030</v>
      </c>
      <c r="F98" s="259" t="s">
        <v>282</v>
      </c>
      <c r="G98" s="259" t="s">
        <v>282</v>
      </c>
      <c r="H98" s="259">
        <v>7200</v>
      </c>
      <c r="I98" s="271">
        <f t="shared" si="3"/>
        <v>63230</v>
      </c>
      <c r="J98" s="107" t="s">
        <v>247</v>
      </c>
    </row>
    <row r="99" spans="1:10" ht="39.950000000000003" customHeight="1">
      <c r="A99" s="319" t="s">
        <v>240</v>
      </c>
      <c r="B99" s="438">
        <v>15</v>
      </c>
      <c r="C99" s="438"/>
      <c r="D99" s="438"/>
      <c r="E99" s="259">
        <v>1067885</v>
      </c>
      <c r="F99" s="259">
        <v>563220</v>
      </c>
      <c r="G99" s="259">
        <v>525000</v>
      </c>
      <c r="H99" s="259" t="s">
        <v>282</v>
      </c>
      <c r="I99" s="271">
        <f t="shared" si="3"/>
        <v>2156120</v>
      </c>
      <c r="J99" s="107" t="s">
        <v>248</v>
      </c>
    </row>
    <row r="100" spans="1:10" ht="39.950000000000003" customHeight="1">
      <c r="A100" s="319" t="s">
        <v>241</v>
      </c>
      <c r="B100" s="438">
        <v>360</v>
      </c>
      <c r="C100" s="438"/>
      <c r="D100" s="438"/>
      <c r="E100" s="259">
        <v>1250</v>
      </c>
      <c r="F100" s="259">
        <v>3400</v>
      </c>
      <c r="G100" s="259">
        <v>56000</v>
      </c>
      <c r="H100" s="259" t="s">
        <v>282</v>
      </c>
      <c r="I100" s="271">
        <f t="shared" si="3"/>
        <v>61010</v>
      </c>
      <c r="J100" s="107" t="s">
        <v>249</v>
      </c>
    </row>
    <row r="101" spans="1:10" ht="39.950000000000003" customHeight="1">
      <c r="A101" s="319" t="s">
        <v>298</v>
      </c>
      <c r="B101" s="438">
        <v>90</v>
      </c>
      <c r="C101" s="438"/>
      <c r="D101" s="438"/>
      <c r="E101" s="259">
        <v>12151</v>
      </c>
      <c r="F101" s="259">
        <v>15200</v>
      </c>
      <c r="G101" s="259" t="s">
        <v>282</v>
      </c>
      <c r="H101" s="259">
        <v>4050</v>
      </c>
      <c r="I101" s="271">
        <f t="shared" si="3"/>
        <v>31491</v>
      </c>
      <c r="J101" s="107" t="s">
        <v>299</v>
      </c>
    </row>
    <row r="102" spans="1:10" s="68" customFormat="1" ht="39.950000000000003" customHeight="1">
      <c r="A102" s="126" t="s">
        <v>300</v>
      </c>
      <c r="B102" s="444">
        <v>0</v>
      </c>
      <c r="C102" s="444"/>
      <c r="D102" s="444"/>
      <c r="E102" s="259">
        <v>6900</v>
      </c>
      <c r="F102" s="259">
        <v>67400</v>
      </c>
      <c r="G102" s="259" t="s">
        <v>282</v>
      </c>
      <c r="H102" s="259">
        <v>1080</v>
      </c>
      <c r="I102" s="271">
        <f>SUM(B102:H102)</f>
        <v>75380</v>
      </c>
      <c r="J102" s="181" t="s">
        <v>250</v>
      </c>
    </row>
    <row r="103" spans="1:10" ht="27.75" customHeight="1">
      <c r="A103" s="306" t="s">
        <v>301</v>
      </c>
      <c r="B103" s="306"/>
      <c r="C103" s="306"/>
      <c r="D103" s="306"/>
      <c r="E103" s="306"/>
      <c r="F103" s="306"/>
      <c r="G103" s="306"/>
      <c r="H103" s="452" t="s">
        <v>309</v>
      </c>
      <c r="I103" s="452"/>
      <c r="J103" s="452"/>
    </row>
    <row r="104" spans="1:10" ht="30" customHeight="1">
      <c r="A104" s="399"/>
      <c r="B104" s="442" t="s">
        <v>454</v>
      </c>
      <c r="C104" s="442"/>
      <c r="D104" s="442"/>
      <c r="E104" s="442"/>
      <c r="F104" s="442"/>
      <c r="G104" s="442"/>
      <c r="H104" s="442"/>
      <c r="I104" s="442"/>
      <c r="J104" s="391"/>
    </row>
    <row r="105" spans="1:10" ht="30" customHeight="1">
      <c r="A105" s="398" t="s">
        <v>152</v>
      </c>
      <c r="B105" s="451" t="s">
        <v>453</v>
      </c>
      <c r="C105" s="451"/>
      <c r="D105" s="451"/>
      <c r="E105" s="451"/>
      <c r="F105" s="451"/>
      <c r="G105" s="451"/>
      <c r="H105" s="451"/>
      <c r="I105" s="451"/>
      <c r="J105" s="397" t="s">
        <v>79</v>
      </c>
    </row>
    <row r="106" spans="1:10" ht="30" customHeight="1">
      <c r="A106" s="465" t="s">
        <v>11</v>
      </c>
      <c r="B106" s="453" t="s">
        <v>310</v>
      </c>
      <c r="C106" s="453"/>
      <c r="D106" s="453"/>
      <c r="E106" s="294" t="s">
        <v>275</v>
      </c>
      <c r="F106" s="294" t="s">
        <v>276</v>
      </c>
      <c r="G106" s="294" t="s">
        <v>277</v>
      </c>
      <c r="H106" s="295" t="s">
        <v>133</v>
      </c>
      <c r="I106" s="295" t="s">
        <v>56</v>
      </c>
      <c r="J106" s="449" t="s">
        <v>61</v>
      </c>
    </row>
    <row r="107" spans="1:10" ht="30" customHeight="1">
      <c r="A107" s="466"/>
      <c r="B107" s="440" t="s">
        <v>311</v>
      </c>
      <c r="C107" s="440"/>
      <c r="D107" s="440"/>
      <c r="E107" s="296" t="s">
        <v>272</v>
      </c>
      <c r="F107" s="296" t="s">
        <v>273</v>
      </c>
      <c r="G107" s="296" t="s">
        <v>274</v>
      </c>
      <c r="H107" s="297" t="s">
        <v>167</v>
      </c>
      <c r="I107" s="297" t="s">
        <v>4</v>
      </c>
      <c r="J107" s="450"/>
    </row>
    <row r="108" spans="1:10" s="68" customFormat="1" ht="39.950000000000003" customHeight="1">
      <c r="A108" s="180" t="s">
        <v>39</v>
      </c>
      <c r="B108" s="467">
        <f>B109+B110+B111+B112+B113+B114+B117+B118</f>
        <v>99360</v>
      </c>
      <c r="C108" s="467"/>
      <c r="D108" s="467"/>
      <c r="E108" s="271">
        <f>E109+E110+E112+E113+E114+E115+E116+E117+E118+E111</f>
        <v>941320</v>
      </c>
      <c r="F108" s="271">
        <f>F109+F111+F112+F113+F114+F116+F117+F118+F110</f>
        <v>126782</v>
      </c>
      <c r="G108" s="271">
        <f>G109+G111+G112+G113+G114+G116+G118+G110</f>
        <v>55025</v>
      </c>
      <c r="H108" s="271">
        <f>H109+H110+H111+H112+H113+H114+H116+H117+H118</f>
        <v>146374</v>
      </c>
      <c r="I108" s="271">
        <f>SUM(B108:H108)</f>
        <v>1368861</v>
      </c>
      <c r="J108" s="181" t="s">
        <v>86</v>
      </c>
    </row>
    <row r="109" spans="1:10" ht="39.950000000000003" customHeight="1">
      <c r="A109" s="68" t="s">
        <v>43</v>
      </c>
      <c r="B109" s="438">
        <v>14990</v>
      </c>
      <c r="C109" s="438"/>
      <c r="D109" s="438"/>
      <c r="E109" s="259">
        <v>44630</v>
      </c>
      <c r="F109" s="259">
        <v>975</v>
      </c>
      <c r="G109" s="259">
        <v>0</v>
      </c>
      <c r="H109" s="268">
        <v>4000</v>
      </c>
      <c r="I109" s="271">
        <f t="shared" ref="I109:I118" si="4">SUM(B109:H109)</f>
        <v>64595</v>
      </c>
      <c r="J109" s="107" t="s">
        <v>87</v>
      </c>
    </row>
    <row r="110" spans="1:10" ht="39.950000000000003" customHeight="1">
      <c r="A110" s="311" t="s">
        <v>40</v>
      </c>
      <c r="B110" s="438">
        <v>48430</v>
      </c>
      <c r="C110" s="438"/>
      <c r="D110" s="438"/>
      <c r="E110" s="259">
        <v>365062</v>
      </c>
      <c r="F110" s="259">
        <v>26880</v>
      </c>
      <c r="G110" s="259">
        <v>36575</v>
      </c>
      <c r="H110" s="268">
        <v>41000</v>
      </c>
      <c r="I110" s="271">
        <f t="shared" si="4"/>
        <v>517947</v>
      </c>
      <c r="J110" s="125" t="s">
        <v>88</v>
      </c>
    </row>
    <row r="111" spans="1:10" ht="39.950000000000003" customHeight="1">
      <c r="A111" s="68" t="s">
        <v>41</v>
      </c>
      <c r="B111" s="438">
        <v>80</v>
      </c>
      <c r="C111" s="438"/>
      <c r="D111" s="438"/>
      <c r="E111" s="259">
        <v>2000</v>
      </c>
      <c r="F111" s="259">
        <v>42200</v>
      </c>
      <c r="G111" s="259">
        <v>4800</v>
      </c>
      <c r="H111" s="268">
        <v>6614</v>
      </c>
      <c r="I111" s="271">
        <f t="shared" si="4"/>
        <v>55694</v>
      </c>
      <c r="J111" s="107" t="s">
        <v>91</v>
      </c>
    </row>
    <row r="112" spans="1:10" ht="39.950000000000003" customHeight="1">
      <c r="A112" s="89" t="s">
        <v>26</v>
      </c>
      <c r="B112" s="438">
        <v>1120</v>
      </c>
      <c r="C112" s="438"/>
      <c r="D112" s="438"/>
      <c r="E112" s="259">
        <v>39290</v>
      </c>
      <c r="F112" s="259">
        <v>3682</v>
      </c>
      <c r="G112" s="259">
        <v>0</v>
      </c>
      <c r="H112" s="268">
        <v>1200</v>
      </c>
      <c r="I112" s="271">
        <f t="shared" si="4"/>
        <v>45292</v>
      </c>
      <c r="J112" s="125" t="s">
        <v>90</v>
      </c>
    </row>
    <row r="113" spans="1:10" ht="39.950000000000003" customHeight="1">
      <c r="A113" s="89" t="s">
        <v>42</v>
      </c>
      <c r="B113" s="438">
        <v>3880</v>
      </c>
      <c r="C113" s="438"/>
      <c r="D113" s="438"/>
      <c r="E113" s="259">
        <v>10620</v>
      </c>
      <c r="F113" s="259">
        <v>0</v>
      </c>
      <c r="G113" s="259">
        <v>150</v>
      </c>
      <c r="H113" s="268">
        <v>50</v>
      </c>
      <c r="I113" s="271">
        <f t="shared" si="4"/>
        <v>14700</v>
      </c>
      <c r="J113" s="125" t="s">
        <v>111</v>
      </c>
    </row>
    <row r="114" spans="1:10" ht="39.950000000000003" customHeight="1">
      <c r="A114" s="89" t="s">
        <v>44</v>
      </c>
      <c r="B114" s="438">
        <v>180</v>
      </c>
      <c r="C114" s="438"/>
      <c r="D114" s="438"/>
      <c r="E114" s="259">
        <v>31000</v>
      </c>
      <c r="F114" s="259">
        <v>3680</v>
      </c>
      <c r="G114" s="259">
        <v>0</v>
      </c>
      <c r="H114" s="268">
        <v>2400</v>
      </c>
      <c r="I114" s="271">
        <f t="shared" si="4"/>
        <v>37260</v>
      </c>
      <c r="J114" s="125" t="s">
        <v>89</v>
      </c>
    </row>
    <row r="115" spans="1:10" ht="39.950000000000003" customHeight="1">
      <c r="A115" s="89" t="s">
        <v>293</v>
      </c>
      <c r="B115" s="439" t="s">
        <v>282</v>
      </c>
      <c r="C115" s="439"/>
      <c r="D115" s="439"/>
      <c r="E115" s="259">
        <v>125567</v>
      </c>
      <c r="F115" s="259" t="s">
        <v>282</v>
      </c>
      <c r="G115" s="259" t="s">
        <v>282</v>
      </c>
      <c r="H115" s="268" t="s">
        <v>282</v>
      </c>
      <c r="I115" s="271">
        <f t="shared" si="4"/>
        <v>125567</v>
      </c>
      <c r="J115" s="125" t="s">
        <v>294</v>
      </c>
    </row>
    <row r="116" spans="1:10" ht="39.950000000000003" customHeight="1">
      <c r="A116" s="89" t="s">
        <v>292</v>
      </c>
      <c r="B116" s="438" t="s">
        <v>282</v>
      </c>
      <c r="C116" s="438"/>
      <c r="D116" s="438"/>
      <c r="E116" s="259">
        <v>82950</v>
      </c>
      <c r="F116" s="259">
        <v>42115</v>
      </c>
      <c r="G116" s="259">
        <v>13500</v>
      </c>
      <c r="H116" s="268">
        <v>27200</v>
      </c>
      <c r="I116" s="271">
        <f t="shared" si="4"/>
        <v>165765</v>
      </c>
      <c r="J116" s="125" t="s">
        <v>297</v>
      </c>
    </row>
    <row r="117" spans="1:10" ht="39.950000000000003" customHeight="1">
      <c r="A117" s="89" t="s">
        <v>296</v>
      </c>
      <c r="B117" s="438">
        <v>14000</v>
      </c>
      <c r="C117" s="438"/>
      <c r="D117" s="438"/>
      <c r="E117" s="259">
        <v>70990</v>
      </c>
      <c r="F117" s="259">
        <v>7250</v>
      </c>
      <c r="G117" s="259" t="s">
        <v>282</v>
      </c>
      <c r="H117" s="268">
        <v>60000</v>
      </c>
      <c r="I117" s="271">
        <f t="shared" si="4"/>
        <v>152240</v>
      </c>
      <c r="J117" s="125" t="s">
        <v>295</v>
      </c>
    </row>
    <row r="118" spans="1:10" ht="39.950000000000003" customHeight="1">
      <c r="A118" s="319" t="s">
        <v>137</v>
      </c>
      <c r="B118" s="438">
        <v>16680</v>
      </c>
      <c r="C118" s="438"/>
      <c r="D118" s="438"/>
      <c r="E118" s="259">
        <v>169211</v>
      </c>
      <c r="F118" s="259">
        <v>0</v>
      </c>
      <c r="G118" s="259">
        <v>0</v>
      </c>
      <c r="H118" s="268">
        <v>3910</v>
      </c>
      <c r="I118" s="271">
        <f t="shared" si="4"/>
        <v>189801</v>
      </c>
      <c r="J118" s="107" t="s">
        <v>92</v>
      </c>
    </row>
    <row r="119" spans="1:10" s="68" customFormat="1" ht="39.950000000000003" customHeight="1">
      <c r="A119" s="180" t="s">
        <v>37</v>
      </c>
      <c r="B119" s="439">
        <f>B120+B121+B122+B124+B126+B127+B123+B128</f>
        <v>30015</v>
      </c>
      <c r="C119" s="439"/>
      <c r="D119" s="439"/>
      <c r="E119" s="260">
        <f>E120+E121+E124+E125+E126+E127+E128+E129</f>
        <v>1497226</v>
      </c>
      <c r="F119" s="260">
        <f>F120+F121+F124+F126+F127+F122+F123+F128+F129</f>
        <v>1059980</v>
      </c>
      <c r="G119" s="260">
        <f>G124+G126+G127</f>
        <v>656000</v>
      </c>
      <c r="H119" s="271">
        <f>H120+H121+H122+H123+H125+H128+H129</f>
        <v>497830</v>
      </c>
      <c r="I119" s="271">
        <f>SUM(B119:H119)</f>
        <v>3741051</v>
      </c>
      <c r="J119" s="181" t="s">
        <v>77</v>
      </c>
    </row>
    <row r="120" spans="1:10" ht="39.950000000000003" customHeight="1">
      <c r="A120" s="319" t="s">
        <v>234</v>
      </c>
      <c r="B120" s="438">
        <v>10120</v>
      </c>
      <c r="C120" s="438"/>
      <c r="D120" s="438"/>
      <c r="E120" s="259">
        <v>1740</v>
      </c>
      <c r="F120" s="259">
        <v>1800</v>
      </c>
      <c r="G120" s="260" t="s">
        <v>282</v>
      </c>
      <c r="H120" s="268">
        <v>261000</v>
      </c>
      <c r="I120" s="271">
        <f t="shared" ref="I120:I129" si="5">SUM(B120:H120)</f>
        <v>274660</v>
      </c>
      <c r="J120" s="107" t="s">
        <v>242</v>
      </c>
    </row>
    <row r="121" spans="1:10" ht="39.950000000000003" customHeight="1">
      <c r="A121" s="319" t="s">
        <v>235</v>
      </c>
      <c r="B121" s="438">
        <v>10600</v>
      </c>
      <c r="C121" s="438"/>
      <c r="D121" s="438"/>
      <c r="E121" s="259">
        <v>168750</v>
      </c>
      <c r="F121" s="259">
        <v>73400</v>
      </c>
      <c r="G121" s="260" t="s">
        <v>282</v>
      </c>
      <c r="H121" s="268">
        <v>220000</v>
      </c>
      <c r="I121" s="271">
        <f t="shared" si="5"/>
        <v>472750</v>
      </c>
      <c r="J121" s="107" t="s">
        <v>243</v>
      </c>
    </row>
    <row r="122" spans="1:10" ht="39.950000000000003" customHeight="1">
      <c r="A122" s="319" t="s">
        <v>236</v>
      </c>
      <c r="B122" s="438">
        <v>220</v>
      </c>
      <c r="C122" s="438"/>
      <c r="D122" s="438"/>
      <c r="E122" s="259" t="s">
        <v>282</v>
      </c>
      <c r="F122" s="259">
        <v>400</v>
      </c>
      <c r="G122" s="260" t="s">
        <v>282</v>
      </c>
      <c r="H122" s="268">
        <v>0</v>
      </c>
      <c r="I122" s="271">
        <f t="shared" si="5"/>
        <v>620</v>
      </c>
      <c r="J122" s="107" t="s">
        <v>244</v>
      </c>
    </row>
    <row r="123" spans="1:10" ht="39.950000000000003" customHeight="1">
      <c r="A123" s="319" t="s">
        <v>237</v>
      </c>
      <c r="B123" s="438">
        <v>300</v>
      </c>
      <c r="C123" s="438"/>
      <c r="D123" s="438"/>
      <c r="E123" s="259" t="s">
        <v>282</v>
      </c>
      <c r="F123" s="259">
        <v>360</v>
      </c>
      <c r="G123" s="260" t="s">
        <v>282</v>
      </c>
      <c r="H123" s="268">
        <v>4500</v>
      </c>
      <c r="I123" s="271">
        <f t="shared" si="5"/>
        <v>5160</v>
      </c>
      <c r="J123" s="107" t="s">
        <v>245</v>
      </c>
    </row>
    <row r="124" spans="1:10" ht="39.950000000000003" customHeight="1">
      <c r="A124" s="319" t="s">
        <v>238</v>
      </c>
      <c r="B124" s="438">
        <v>8325</v>
      </c>
      <c r="C124" s="438"/>
      <c r="D124" s="438"/>
      <c r="E124" s="259">
        <v>182520</v>
      </c>
      <c r="F124" s="259">
        <v>334800</v>
      </c>
      <c r="G124" s="259">
        <v>75000</v>
      </c>
      <c r="H124" s="268" t="s">
        <v>282</v>
      </c>
      <c r="I124" s="271">
        <f t="shared" si="5"/>
        <v>600645</v>
      </c>
      <c r="J124" s="107" t="s">
        <v>246</v>
      </c>
    </row>
    <row r="125" spans="1:10" ht="39.950000000000003" customHeight="1">
      <c r="A125" s="319" t="s">
        <v>239</v>
      </c>
      <c r="B125" s="438" t="s">
        <v>282</v>
      </c>
      <c r="C125" s="438"/>
      <c r="D125" s="438"/>
      <c r="E125" s="259">
        <v>56030</v>
      </c>
      <c r="F125" s="259" t="s">
        <v>282</v>
      </c>
      <c r="G125" s="259" t="s">
        <v>282</v>
      </c>
      <c r="H125" s="268">
        <v>7200</v>
      </c>
      <c r="I125" s="271">
        <f t="shared" si="5"/>
        <v>63230</v>
      </c>
      <c r="J125" s="107" t="s">
        <v>247</v>
      </c>
    </row>
    <row r="126" spans="1:10" ht="39.950000000000003" customHeight="1">
      <c r="A126" s="319" t="s">
        <v>240</v>
      </c>
      <c r="B126" s="438">
        <v>0</v>
      </c>
      <c r="C126" s="438"/>
      <c r="D126" s="438"/>
      <c r="E126" s="259">
        <v>1067885</v>
      </c>
      <c r="F126" s="259">
        <v>563220</v>
      </c>
      <c r="G126" s="259">
        <v>525000</v>
      </c>
      <c r="H126" s="268" t="s">
        <v>282</v>
      </c>
      <c r="I126" s="271">
        <f t="shared" si="5"/>
        <v>2156105</v>
      </c>
      <c r="J126" s="107" t="s">
        <v>248</v>
      </c>
    </row>
    <row r="127" spans="1:10" ht="39.950000000000003" customHeight="1">
      <c r="A127" s="319" t="s">
        <v>241</v>
      </c>
      <c r="B127" s="454">
        <v>360</v>
      </c>
      <c r="C127" s="454"/>
      <c r="D127" s="454"/>
      <c r="E127" s="259">
        <v>1250</v>
      </c>
      <c r="F127" s="259">
        <v>3400</v>
      </c>
      <c r="G127" s="259">
        <v>56000</v>
      </c>
      <c r="H127" s="268" t="s">
        <v>282</v>
      </c>
      <c r="I127" s="271">
        <f t="shared" si="5"/>
        <v>61010</v>
      </c>
      <c r="J127" s="107" t="s">
        <v>249</v>
      </c>
    </row>
    <row r="128" spans="1:10" ht="39.950000000000003" customHeight="1">
      <c r="A128" s="319" t="s">
        <v>298</v>
      </c>
      <c r="B128" s="479">
        <v>90</v>
      </c>
      <c r="C128" s="480"/>
      <c r="D128" s="480"/>
      <c r="E128" s="259">
        <v>12151</v>
      </c>
      <c r="F128" s="259">
        <v>15200</v>
      </c>
      <c r="G128" s="259" t="s">
        <v>282</v>
      </c>
      <c r="H128" s="268">
        <v>4050</v>
      </c>
      <c r="I128" s="271">
        <f t="shared" si="5"/>
        <v>31491</v>
      </c>
      <c r="J128" s="107" t="s">
        <v>299</v>
      </c>
    </row>
    <row r="129" spans="1:11" s="68" customFormat="1" ht="39.950000000000003" customHeight="1">
      <c r="A129" s="126" t="s">
        <v>300</v>
      </c>
      <c r="B129" s="481">
        <v>0</v>
      </c>
      <c r="C129" s="482"/>
      <c r="D129" s="482"/>
      <c r="E129" s="260">
        <v>6900</v>
      </c>
      <c r="F129" s="260">
        <v>67400</v>
      </c>
      <c r="G129" s="128" t="s">
        <v>282</v>
      </c>
      <c r="H129" s="263">
        <v>1080</v>
      </c>
      <c r="I129" s="271">
        <f t="shared" si="5"/>
        <v>75380</v>
      </c>
      <c r="J129" s="181" t="s">
        <v>250</v>
      </c>
    </row>
    <row r="130" spans="1:11" ht="23.25" customHeight="1">
      <c r="A130" s="306" t="s">
        <v>301</v>
      </c>
      <c r="B130" s="306"/>
      <c r="C130" s="306"/>
      <c r="D130" s="306"/>
      <c r="E130" s="306"/>
      <c r="F130" s="306"/>
      <c r="G130" s="306"/>
      <c r="H130" s="452" t="s">
        <v>309</v>
      </c>
      <c r="I130" s="452"/>
      <c r="J130" s="452"/>
    </row>
    <row r="131" spans="1:11" ht="30" customHeight="1">
      <c r="A131" s="400"/>
      <c r="B131" s="442" t="s">
        <v>455</v>
      </c>
      <c r="C131" s="442"/>
      <c r="D131" s="442"/>
      <c r="E131" s="442"/>
      <c r="F131" s="442"/>
      <c r="G131" s="442"/>
      <c r="H131" s="442"/>
      <c r="I131" s="442"/>
      <c r="J131" s="391"/>
      <c r="K131" s="114"/>
    </row>
    <row r="132" spans="1:11" ht="30" customHeight="1">
      <c r="A132" s="398" t="s">
        <v>121</v>
      </c>
      <c r="B132" s="462" t="s">
        <v>456</v>
      </c>
      <c r="C132" s="462"/>
      <c r="D132" s="462"/>
      <c r="E132" s="462"/>
      <c r="F132" s="462"/>
      <c r="G132" s="462"/>
      <c r="H132" s="462"/>
      <c r="I132" s="462"/>
      <c r="J132" s="397" t="s">
        <v>80</v>
      </c>
      <c r="K132" s="114"/>
    </row>
    <row r="133" spans="1:11" ht="30" customHeight="1">
      <c r="A133" s="465" t="s">
        <v>138</v>
      </c>
      <c r="B133" s="453" t="s">
        <v>310</v>
      </c>
      <c r="C133" s="453"/>
      <c r="D133" s="453"/>
      <c r="E133" s="294" t="s">
        <v>275</v>
      </c>
      <c r="F133" s="294" t="s">
        <v>276</v>
      </c>
      <c r="G133" s="294" t="s">
        <v>277</v>
      </c>
      <c r="H133" s="295" t="s">
        <v>133</v>
      </c>
      <c r="I133" s="320" t="s">
        <v>56</v>
      </c>
      <c r="J133" s="449" t="s">
        <v>139</v>
      </c>
    </row>
    <row r="134" spans="1:11" ht="30" customHeight="1">
      <c r="A134" s="466"/>
      <c r="B134" s="440" t="s">
        <v>311</v>
      </c>
      <c r="C134" s="440"/>
      <c r="D134" s="440"/>
      <c r="E134" s="296" t="s">
        <v>272</v>
      </c>
      <c r="F134" s="296" t="s">
        <v>273</v>
      </c>
      <c r="G134" s="296" t="s">
        <v>274</v>
      </c>
      <c r="H134" s="297" t="s">
        <v>167</v>
      </c>
      <c r="I134" s="297" t="s">
        <v>4</v>
      </c>
      <c r="J134" s="450"/>
    </row>
    <row r="135" spans="1:11" s="68" customFormat="1" ht="35.1" customHeight="1">
      <c r="A135" s="126" t="s">
        <v>27</v>
      </c>
      <c r="B135" s="467">
        <f>B137+B138+B139</f>
        <v>37000</v>
      </c>
      <c r="C135" s="467"/>
      <c r="D135" s="467"/>
      <c r="E135" s="271">
        <f>E136+E137+E138+E139</f>
        <v>182500</v>
      </c>
      <c r="F135" s="127">
        <f>F136+F137+F138+F139</f>
        <v>228100</v>
      </c>
      <c r="G135" s="127">
        <f>G136+G137+G138</f>
        <v>98000</v>
      </c>
      <c r="H135" s="127">
        <f>H136+H137+H138+H139</f>
        <v>354600</v>
      </c>
      <c r="I135" s="260">
        <f t="shared" ref="I135:I143" si="6">SUM(B135:H135)</f>
        <v>900200</v>
      </c>
      <c r="J135" s="181" t="s">
        <v>314</v>
      </c>
    </row>
    <row r="136" spans="1:11" ht="35.1" customHeight="1">
      <c r="A136" s="68" t="s">
        <v>45</v>
      </c>
      <c r="B136" s="438" t="s">
        <v>282</v>
      </c>
      <c r="C136" s="438"/>
      <c r="D136" s="438"/>
      <c r="E136" s="257">
        <v>0</v>
      </c>
      <c r="F136" s="257">
        <v>0</v>
      </c>
      <c r="G136" s="256">
        <v>0</v>
      </c>
      <c r="H136" s="256">
        <v>20000</v>
      </c>
      <c r="I136" s="260">
        <f t="shared" si="6"/>
        <v>20000</v>
      </c>
      <c r="J136" s="107" t="s">
        <v>103</v>
      </c>
    </row>
    <row r="137" spans="1:11" ht="35.1" customHeight="1">
      <c r="A137" s="89" t="s">
        <v>28</v>
      </c>
      <c r="B137" s="438">
        <v>26000</v>
      </c>
      <c r="C137" s="438"/>
      <c r="D137" s="438"/>
      <c r="E137" s="257">
        <v>130000</v>
      </c>
      <c r="F137" s="257">
        <v>179200</v>
      </c>
      <c r="G137" s="256">
        <v>58000</v>
      </c>
      <c r="H137" s="256">
        <v>150000</v>
      </c>
      <c r="I137" s="260">
        <f t="shared" si="6"/>
        <v>543200</v>
      </c>
      <c r="J137" s="107" t="s">
        <v>118</v>
      </c>
    </row>
    <row r="138" spans="1:11" ht="35.1" customHeight="1">
      <c r="A138" s="89" t="s">
        <v>29</v>
      </c>
      <c r="B138" s="438">
        <v>0</v>
      </c>
      <c r="C138" s="438"/>
      <c r="D138" s="438"/>
      <c r="E138" s="257">
        <v>52000</v>
      </c>
      <c r="F138" s="257">
        <v>47100</v>
      </c>
      <c r="G138" s="256">
        <v>40000</v>
      </c>
      <c r="H138" s="256">
        <v>179000</v>
      </c>
      <c r="I138" s="260">
        <f t="shared" si="6"/>
        <v>318100</v>
      </c>
      <c r="J138" s="107" t="s">
        <v>119</v>
      </c>
    </row>
    <row r="139" spans="1:11" ht="35.1" customHeight="1">
      <c r="A139" s="89" t="s">
        <v>30</v>
      </c>
      <c r="B139" s="438">
        <v>11000</v>
      </c>
      <c r="C139" s="438"/>
      <c r="D139" s="438"/>
      <c r="E139" s="257">
        <v>500</v>
      </c>
      <c r="F139" s="257">
        <v>1800</v>
      </c>
      <c r="G139" s="256" t="s">
        <v>282</v>
      </c>
      <c r="H139" s="256">
        <v>5600</v>
      </c>
      <c r="I139" s="260">
        <f t="shared" si="6"/>
        <v>18900</v>
      </c>
      <c r="J139" s="125" t="s">
        <v>105</v>
      </c>
    </row>
    <row r="140" spans="1:11" s="68" customFormat="1" ht="35.1" customHeight="1">
      <c r="A140" s="285" t="s">
        <v>31</v>
      </c>
      <c r="B140" s="259"/>
      <c r="C140" s="439">
        <f>B141+B142+B143</f>
        <v>9386</v>
      </c>
      <c r="D140" s="439"/>
      <c r="E140" s="260">
        <f>SUM(E141:E142)</f>
        <v>17457</v>
      </c>
      <c r="F140" s="260">
        <f>SUM(F141:F142)</f>
        <v>55640.5</v>
      </c>
      <c r="G140" s="269">
        <f>SUM(G141:G142)</f>
        <v>7490</v>
      </c>
      <c r="H140" s="269">
        <f>SUM(H141:H142)</f>
        <v>31306</v>
      </c>
      <c r="I140" s="260">
        <f t="shared" si="6"/>
        <v>121279.5</v>
      </c>
      <c r="J140" s="181" t="s">
        <v>104</v>
      </c>
    </row>
    <row r="141" spans="1:11" ht="35.1" customHeight="1">
      <c r="A141" s="89" t="s">
        <v>13</v>
      </c>
      <c r="B141" s="438">
        <v>0</v>
      </c>
      <c r="C141" s="438"/>
      <c r="D141" s="438"/>
      <c r="E141" s="257">
        <v>3044</v>
      </c>
      <c r="F141" s="257">
        <v>2283</v>
      </c>
      <c r="G141" s="256">
        <v>604</v>
      </c>
      <c r="H141" s="256">
        <v>3006</v>
      </c>
      <c r="I141" s="260">
        <f t="shared" si="6"/>
        <v>8937</v>
      </c>
      <c r="J141" s="125" t="s">
        <v>93</v>
      </c>
    </row>
    <row r="142" spans="1:11" ht="35.1" customHeight="1">
      <c r="A142" s="89" t="s">
        <v>14</v>
      </c>
      <c r="B142" s="438">
        <v>630</v>
      </c>
      <c r="C142" s="438"/>
      <c r="D142" s="438"/>
      <c r="E142" s="257">
        <v>14413</v>
      </c>
      <c r="F142" s="257">
        <v>53357.5</v>
      </c>
      <c r="G142" s="256">
        <v>6886</v>
      </c>
      <c r="H142" s="256">
        <v>28300</v>
      </c>
      <c r="I142" s="260">
        <f t="shared" si="6"/>
        <v>103586.5</v>
      </c>
      <c r="J142" s="125" t="s">
        <v>63</v>
      </c>
    </row>
    <row r="143" spans="1:11" ht="35.1" customHeight="1">
      <c r="A143" s="89" t="s">
        <v>15</v>
      </c>
      <c r="B143" s="438">
        <v>8756</v>
      </c>
      <c r="C143" s="438"/>
      <c r="D143" s="438"/>
      <c r="E143" s="257" t="s">
        <v>282</v>
      </c>
      <c r="F143" s="257" t="s">
        <v>282</v>
      </c>
      <c r="G143" s="257" t="s">
        <v>282</v>
      </c>
      <c r="H143" s="257" t="s">
        <v>282</v>
      </c>
      <c r="I143" s="260">
        <f t="shared" si="6"/>
        <v>8756</v>
      </c>
      <c r="J143" s="125" t="s">
        <v>64</v>
      </c>
    </row>
    <row r="144" spans="1:11" s="68" customFormat="1" ht="35.1" customHeight="1">
      <c r="A144" s="124" t="s">
        <v>32</v>
      </c>
      <c r="B144" s="259"/>
      <c r="C144" s="439">
        <f>B145+B146</f>
        <v>7760</v>
      </c>
      <c r="D144" s="439"/>
      <c r="E144" s="269">
        <f>E145</f>
        <v>9119</v>
      </c>
      <c r="F144" s="269">
        <f>F145+F146</f>
        <v>30251</v>
      </c>
      <c r="G144" s="269">
        <f>G145</f>
        <v>3177</v>
      </c>
      <c r="H144" s="269">
        <f>H145+H146</f>
        <v>25860</v>
      </c>
      <c r="I144" s="260">
        <f>SUM(C144:H144)</f>
        <v>76167</v>
      </c>
      <c r="J144" s="179" t="s">
        <v>106</v>
      </c>
    </row>
    <row r="145" spans="1:11" ht="35.1" customHeight="1">
      <c r="A145" s="311" t="s">
        <v>50</v>
      </c>
      <c r="B145" s="438">
        <v>6780</v>
      </c>
      <c r="C145" s="438"/>
      <c r="D145" s="438"/>
      <c r="E145" s="270">
        <v>9119</v>
      </c>
      <c r="F145" s="270">
        <v>28981</v>
      </c>
      <c r="G145" s="269">
        <v>3177</v>
      </c>
      <c r="H145" s="269">
        <v>24275</v>
      </c>
      <c r="I145" s="260">
        <f>SUM(B145:H145)</f>
        <v>72332</v>
      </c>
      <c r="J145" s="125" t="s">
        <v>112</v>
      </c>
    </row>
    <row r="146" spans="1:11" ht="35.1" customHeight="1">
      <c r="A146" s="311" t="s">
        <v>51</v>
      </c>
      <c r="B146" s="438">
        <v>980</v>
      </c>
      <c r="C146" s="438"/>
      <c r="D146" s="438"/>
      <c r="E146" s="257" t="s">
        <v>282</v>
      </c>
      <c r="F146" s="257">
        <v>1270</v>
      </c>
      <c r="G146" s="259" t="s">
        <v>282</v>
      </c>
      <c r="H146" s="256">
        <v>1585</v>
      </c>
      <c r="I146" s="260">
        <f>SUM(B146:H146)</f>
        <v>3835</v>
      </c>
      <c r="J146" s="125" t="s">
        <v>113</v>
      </c>
    </row>
    <row r="147" spans="1:11" ht="23.25" customHeight="1">
      <c r="A147" s="306" t="s">
        <v>301</v>
      </c>
      <c r="B147" s="306"/>
      <c r="C147" s="306"/>
      <c r="D147" s="306"/>
      <c r="E147" s="306"/>
      <c r="F147" s="306"/>
      <c r="G147" s="306"/>
      <c r="H147" s="452" t="s">
        <v>309</v>
      </c>
      <c r="I147" s="452"/>
      <c r="J147" s="452"/>
    </row>
    <row r="148" spans="1:11" ht="35.1" customHeight="1">
      <c r="A148" s="74"/>
      <c r="B148" s="74"/>
      <c r="C148" s="74"/>
      <c r="D148" s="74"/>
      <c r="E148" s="74"/>
      <c r="F148" s="74"/>
      <c r="G148" s="74"/>
      <c r="H148" s="272"/>
      <c r="I148" s="272"/>
      <c r="J148" s="272"/>
    </row>
    <row r="149" spans="1:11" ht="35.1" customHeight="1">
      <c r="A149" s="74"/>
      <c r="B149" s="74"/>
      <c r="C149" s="74"/>
      <c r="D149" s="74"/>
      <c r="E149" s="74"/>
      <c r="F149" s="74"/>
      <c r="G149" s="74"/>
      <c r="H149" s="272"/>
      <c r="I149" s="272"/>
      <c r="J149" s="272"/>
    </row>
    <row r="150" spans="1:11" ht="30" customHeight="1">
      <c r="A150" s="401"/>
      <c r="B150" s="471" t="s">
        <v>457</v>
      </c>
      <c r="C150" s="471"/>
      <c r="D150" s="471"/>
      <c r="E150" s="471"/>
      <c r="F150" s="471"/>
      <c r="G150" s="471"/>
      <c r="H150" s="471"/>
      <c r="I150" s="471"/>
      <c r="J150" s="391"/>
    </row>
    <row r="151" spans="1:11" ht="30" customHeight="1">
      <c r="A151" s="402" t="s">
        <v>153</v>
      </c>
      <c r="B151" s="483" t="s">
        <v>458</v>
      </c>
      <c r="C151" s="483"/>
      <c r="D151" s="483"/>
      <c r="E151" s="483"/>
      <c r="F151" s="483"/>
      <c r="G151" s="483"/>
      <c r="H151" s="483"/>
      <c r="I151" s="483"/>
      <c r="J151" s="393" t="s">
        <v>81</v>
      </c>
    </row>
    <row r="152" spans="1:11" ht="30" customHeight="1">
      <c r="A152" s="465" t="s">
        <v>315</v>
      </c>
      <c r="B152" s="453" t="s">
        <v>310</v>
      </c>
      <c r="C152" s="453"/>
      <c r="D152" s="453"/>
      <c r="E152" s="294" t="s">
        <v>275</v>
      </c>
      <c r="F152" s="294" t="s">
        <v>276</v>
      </c>
      <c r="G152" s="294" t="s">
        <v>277</v>
      </c>
      <c r="H152" s="295" t="s">
        <v>133</v>
      </c>
      <c r="I152" s="295" t="s">
        <v>56</v>
      </c>
      <c r="J152" s="469" t="s">
        <v>316</v>
      </c>
    </row>
    <row r="153" spans="1:11" ht="30" customHeight="1">
      <c r="A153" s="466"/>
      <c r="B153" s="440" t="s">
        <v>311</v>
      </c>
      <c r="C153" s="440"/>
      <c r="D153" s="440"/>
      <c r="E153" s="296" t="s">
        <v>272</v>
      </c>
      <c r="F153" s="296" t="s">
        <v>273</v>
      </c>
      <c r="G153" s="296" t="s">
        <v>274</v>
      </c>
      <c r="H153" s="297" t="s">
        <v>167</v>
      </c>
      <c r="I153" s="297" t="s">
        <v>4</v>
      </c>
      <c r="J153" s="470"/>
    </row>
    <row r="154" spans="1:11" ht="35.1" customHeight="1">
      <c r="A154" s="68" t="s">
        <v>33</v>
      </c>
      <c r="B154" s="488">
        <v>3156</v>
      </c>
      <c r="C154" s="488"/>
      <c r="D154" s="488"/>
      <c r="E154" s="259">
        <v>9763</v>
      </c>
      <c r="F154" s="259">
        <v>23921</v>
      </c>
      <c r="G154" s="259">
        <v>669</v>
      </c>
      <c r="H154" s="259">
        <v>32334</v>
      </c>
      <c r="I154" s="269">
        <f>SUM(B154:H154)</f>
        <v>69843</v>
      </c>
      <c r="J154" s="107" t="s">
        <v>94</v>
      </c>
      <c r="K154" s="116"/>
    </row>
    <row r="155" spans="1:11" ht="35.1" customHeight="1">
      <c r="A155" s="68" t="s">
        <v>34</v>
      </c>
      <c r="B155" s="438">
        <v>655.4</v>
      </c>
      <c r="C155" s="438"/>
      <c r="D155" s="438"/>
      <c r="E155" s="259">
        <v>2736</v>
      </c>
      <c r="F155" s="259">
        <v>12066</v>
      </c>
      <c r="G155" s="259">
        <v>9523</v>
      </c>
      <c r="H155" s="259">
        <v>510</v>
      </c>
      <c r="I155" s="269">
        <f t="shared" ref="I155:I164" si="7">SUM(B155:H155)</f>
        <v>25490.400000000001</v>
      </c>
      <c r="J155" s="107" t="s">
        <v>96</v>
      </c>
    </row>
    <row r="156" spans="1:11" ht="35.1" customHeight="1">
      <c r="A156" s="68" t="s">
        <v>140</v>
      </c>
      <c r="B156" s="438">
        <v>32.1</v>
      </c>
      <c r="C156" s="438"/>
      <c r="D156" s="438"/>
      <c r="E156" s="259">
        <v>114</v>
      </c>
      <c r="F156" s="259">
        <v>1298</v>
      </c>
      <c r="G156" s="259">
        <v>450</v>
      </c>
      <c r="H156" s="259">
        <v>324</v>
      </c>
      <c r="I156" s="269">
        <f t="shared" si="7"/>
        <v>2218.1</v>
      </c>
      <c r="J156" s="107" t="s">
        <v>141</v>
      </c>
    </row>
    <row r="157" spans="1:11" ht="35.1" customHeight="1">
      <c r="A157" s="68" t="s">
        <v>48</v>
      </c>
      <c r="B157" s="438">
        <v>4</v>
      </c>
      <c r="C157" s="438"/>
      <c r="D157" s="438"/>
      <c r="E157" s="259">
        <v>8.8000000000000007</v>
      </c>
      <c r="F157" s="259">
        <v>12.35</v>
      </c>
      <c r="G157" s="259">
        <v>3</v>
      </c>
      <c r="H157" s="259">
        <v>80</v>
      </c>
      <c r="I157" s="269">
        <f t="shared" si="7"/>
        <v>108.15</v>
      </c>
      <c r="J157" s="107" t="s">
        <v>180</v>
      </c>
    </row>
    <row r="158" spans="1:11" ht="35.1" customHeight="1">
      <c r="A158" s="68" t="s">
        <v>355</v>
      </c>
      <c r="B158" s="438">
        <v>50</v>
      </c>
      <c r="C158" s="438"/>
      <c r="D158" s="438"/>
      <c r="E158" s="259">
        <v>124</v>
      </c>
      <c r="F158" s="259">
        <v>974</v>
      </c>
      <c r="G158" s="259">
        <v>300</v>
      </c>
      <c r="H158" s="259">
        <v>164</v>
      </c>
      <c r="I158" s="269">
        <f t="shared" si="7"/>
        <v>1612</v>
      </c>
      <c r="J158" s="107" t="s">
        <v>356</v>
      </c>
    </row>
    <row r="159" spans="1:11" ht="35.1" customHeight="1">
      <c r="A159" s="68" t="s">
        <v>47</v>
      </c>
      <c r="B159" s="438" t="s">
        <v>282</v>
      </c>
      <c r="C159" s="438"/>
      <c r="D159" s="438"/>
      <c r="E159" s="259" t="s">
        <v>282</v>
      </c>
      <c r="F159" s="259" t="s">
        <v>282</v>
      </c>
      <c r="G159" s="259" t="s">
        <v>282</v>
      </c>
      <c r="H159" s="259" t="s">
        <v>447</v>
      </c>
      <c r="I159" s="269">
        <f t="shared" si="7"/>
        <v>0</v>
      </c>
      <c r="J159" s="107" t="s">
        <v>97</v>
      </c>
    </row>
    <row r="160" spans="1:11" ht="35.1" customHeight="1">
      <c r="A160" s="68" t="s">
        <v>35</v>
      </c>
      <c r="B160" s="438">
        <v>1688</v>
      </c>
      <c r="C160" s="438"/>
      <c r="D160" s="438"/>
      <c r="E160" s="259">
        <v>455</v>
      </c>
      <c r="F160" s="259">
        <v>1076</v>
      </c>
      <c r="G160" s="259">
        <v>70</v>
      </c>
      <c r="H160" s="259">
        <v>3410</v>
      </c>
      <c r="I160" s="269">
        <f t="shared" si="7"/>
        <v>6699</v>
      </c>
      <c r="J160" s="107" t="s">
        <v>98</v>
      </c>
    </row>
    <row r="161" spans="1:10" ht="35.1" customHeight="1">
      <c r="A161" s="68" t="s">
        <v>46</v>
      </c>
      <c r="B161" s="438">
        <v>361</v>
      </c>
      <c r="C161" s="438"/>
      <c r="D161" s="438"/>
      <c r="E161" s="259">
        <v>940</v>
      </c>
      <c r="F161" s="259">
        <v>297</v>
      </c>
      <c r="G161" s="259">
        <v>93</v>
      </c>
      <c r="H161" s="259">
        <v>890</v>
      </c>
      <c r="I161" s="269">
        <f t="shared" si="7"/>
        <v>2581</v>
      </c>
      <c r="J161" s="107" t="s">
        <v>99</v>
      </c>
    </row>
    <row r="162" spans="1:10" ht="35.1" customHeight="1">
      <c r="A162" s="68" t="s">
        <v>144</v>
      </c>
      <c r="B162" s="438">
        <v>820</v>
      </c>
      <c r="C162" s="438"/>
      <c r="D162" s="438"/>
      <c r="E162" s="259">
        <v>254.5</v>
      </c>
      <c r="F162" s="259">
        <v>22</v>
      </c>
      <c r="G162" s="259">
        <v>3.5</v>
      </c>
      <c r="H162" s="259">
        <v>465</v>
      </c>
      <c r="I162" s="269">
        <f t="shared" si="7"/>
        <v>1565</v>
      </c>
      <c r="J162" s="107" t="s">
        <v>145</v>
      </c>
    </row>
    <row r="163" spans="1:10" ht="35.1" customHeight="1">
      <c r="A163" s="293" t="s">
        <v>459</v>
      </c>
      <c r="B163" s="438">
        <v>923</v>
      </c>
      <c r="C163" s="438"/>
      <c r="D163" s="438"/>
      <c r="E163" s="259">
        <v>7105</v>
      </c>
      <c r="F163" s="259">
        <v>391</v>
      </c>
      <c r="G163" s="259">
        <v>497</v>
      </c>
      <c r="H163" s="259">
        <v>571</v>
      </c>
      <c r="I163" s="269">
        <f t="shared" si="7"/>
        <v>9487</v>
      </c>
      <c r="J163" s="107" t="s">
        <v>95</v>
      </c>
    </row>
    <row r="164" spans="1:10" ht="30" customHeight="1">
      <c r="A164" s="321" t="s">
        <v>4</v>
      </c>
      <c r="B164" s="448">
        <f>SUM(B154:B163)</f>
        <v>7689.5</v>
      </c>
      <c r="C164" s="448"/>
      <c r="D164" s="448"/>
      <c r="E164" s="266">
        <f>SUM(E154:E163)</f>
        <v>21500.3</v>
      </c>
      <c r="F164" s="266">
        <f>SUM(F154:F163)</f>
        <v>40057.35</v>
      </c>
      <c r="G164" s="266">
        <f>SUM(G154:G163)</f>
        <v>11608.5</v>
      </c>
      <c r="H164" s="266">
        <f>SUM(H154:H163)</f>
        <v>38748</v>
      </c>
      <c r="I164" s="266">
        <f t="shared" si="7"/>
        <v>119603.65</v>
      </c>
      <c r="J164" s="143" t="s">
        <v>56</v>
      </c>
    </row>
    <row r="165" spans="1:10" ht="23.25" customHeight="1">
      <c r="A165" s="306" t="s">
        <v>301</v>
      </c>
      <c r="B165" s="306"/>
      <c r="C165" s="322"/>
      <c r="D165" s="306"/>
      <c r="E165" s="306"/>
      <c r="F165" s="306"/>
      <c r="G165" s="306"/>
      <c r="H165" s="452" t="s">
        <v>309</v>
      </c>
      <c r="I165" s="452"/>
      <c r="J165" s="452"/>
    </row>
    <row r="166" spans="1:10" ht="30" customHeight="1">
      <c r="A166" s="401"/>
      <c r="B166" s="471" t="s">
        <v>461</v>
      </c>
      <c r="C166" s="471"/>
      <c r="D166" s="471"/>
      <c r="E166" s="471"/>
      <c r="F166" s="471"/>
      <c r="G166" s="471"/>
      <c r="H166" s="471"/>
      <c r="I166" s="471"/>
      <c r="J166" s="391"/>
    </row>
    <row r="167" spans="1:10" ht="30" customHeight="1">
      <c r="A167" s="402" t="s">
        <v>122</v>
      </c>
      <c r="B167" s="483" t="s">
        <v>460</v>
      </c>
      <c r="C167" s="483"/>
      <c r="D167" s="483"/>
      <c r="E167" s="483"/>
      <c r="F167" s="483"/>
      <c r="G167" s="483"/>
      <c r="H167" s="483"/>
      <c r="I167" s="483"/>
      <c r="J167" s="393" t="s">
        <v>82</v>
      </c>
    </row>
    <row r="168" spans="1:10" ht="30" customHeight="1">
      <c r="A168" s="465" t="s">
        <v>315</v>
      </c>
      <c r="B168" s="453" t="s">
        <v>310</v>
      </c>
      <c r="C168" s="453"/>
      <c r="D168" s="453"/>
      <c r="E168" s="294" t="s">
        <v>275</v>
      </c>
      <c r="F168" s="294" t="s">
        <v>276</v>
      </c>
      <c r="G168" s="294" t="s">
        <v>277</v>
      </c>
      <c r="H168" s="295" t="s">
        <v>133</v>
      </c>
      <c r="I168" s="295" t="s">
        <v>56</v>
      </c>
      <c r="J168" s="469" t="s">
        <v>316</v>
      </c>
    </row>
    <row r="169" spans="1:10" ht="30" customHeight="1">
      <c r="A169" s="466"/>
      <c r="B169" s="440" t="s">
        <v>311</v>
      </c>
      <c r="C169" s="440"/>
      <c r="D169" s="440"/>
      <c r="E169" s="296" t="s">
        <v>272</v>
      </c>
      <c r="F169" s="296" t="s">
        <v>273</v>
      </c>
      <c r="G169" s="296" t="s">
        <v>274</v>
      </c>
      <c r="H169" s="297" t="s">
        <v>167</v>
      </c>
      <c r="I169" s="297" t="s">
        <v>4</v>
      </c>
      <c r="J169" s="470"/>
    </row>
    <row r="170" spans="1:10" ht="35.1" customHeight="1">
      <c r="A170" s="68" t="s">
        <v>33</v>
      </c>
      <c r="B170" s="435">
        <v>5720</v>
      </c>
      <c r="C170" s="435"/>
      <c r="D170" s="435"/>
      <c r="E170" s="256">
        <v>13676</v>
      </c>
      <c r="F170" s="256">
        <v>35430</v>
      </c>
      <c r="G170" s="256">
        <v>1956</v>
      </c>
      <c r="H170" s="256">
        <v>405000</v>
      </c>
      <c r="I170" s="270">
        <f>SUM(B170:H170)</f>
        <v>461782</v>
      </c>
      <c r="J170" s="107" t="s">
        <v>94</v>
      </c>
    </row>
    <row r="171" spans="1:10" ht="35.1" customHeight="1">
      <c r="A171" s="68" t="s">
        <v>34</v>
      </c>
      <c r="B171" s="435">
        <v>14520</v>
      </c>
      <c r="C171" s="435"/>
      <c r="D171" s="435"/>
      <c r="E171" s="256">
        <v>63360</v>
      </c>
      <c r="F171" s="256">
        <v>260900</v>
      </c>
      <c r="G171" s="256">
        <v>197233</v>
      </c>
      <c r="H171" s="256">
        <v>83600</v>
      </c>
      <c r="I171" s="270">
        <f t="shared" ref="I171:I180" si="8">SUM(B171:H171)</f>
        <v>619613</v>
      </c>
      <c r="J171" s="107" t="s">
        <v>96</v>
      </c>
    </row>
    <row r="172" spans="1:10" ht="35.1" customHeight="1">
      <c r="A172" s="68" t="s">
        <v>140</v>
      </c>
      <c r="B172" s="435">
        <v>274</v>
      </c>
      <c r="C172" s="435"/>
      <c r="D172" s="435"/>
      <c r="E172" s="256">
        <v>1729</v>
      </c>
      <c r="F172" s="256">
        <v>19154</v>
      </c>
      <c r="G172" s="256">
        <v>9000</v>
      </c>
      <c r="H172" s="256">
        <v>6900</v>
      </c>
      <c r="I172" s="270">
        <f>SUM(B172:H172)</f>
        <v>37057</v>
      </c>
      <c r="J172" s="107" t="s">
        <v>141</v>
      </c>
    </row>
    <row r="173" spans="1:10" ht="35.1" customHeight="1">
      <c r="A173" s="68" t="s">
        <v>48</v>
      </c>
      <c r="B173" s="435">
        <v>12</v>
      </c>
      <c r="C173" s="435"/>
      <c r="D173" s="435"/>
      <c r="E173" s="259">
        <v>90</v>
      </c>
      <c r="F173" s="259">
        <v>101</v>
      </c>
      <c r="G173" s="256">
        <v>34</v>
      </c>
      <c r="H173" s="256">
        <v>1470</v>
      </c>
      <c r="I173" s="270">
        <f t="shared" si="8"/>
        <v>1707</v>
      </c>
      <c r="J173" s="107" t="s">
        <v>180</v>
      </c>
    </row>
    <row r="174" spans="1:10" ht="35.1" customHeight="1">
      <c r="A174" s="68" t="s">
        <v>143</v>
      </c>
      <c r="B174" s="435">
        <v>623</v>
      </c>
      <c r="C174" s="435"/>
      <c r="D174" s="435"/>
      <c r="E174" s="256">
        <v>2058</v>
      </c>
      <c r="F174" s="256">
        <v>17084</v>
      </c>
      <c r="G174" s="256">
        <v>4140</v>
      </c>
      <c r="H174" s="256">
        <v>2856</v>
      </c>
      <c r="I174" s="270">
        <f t="shared" si="8"/>
        <v>26761</v>
      </c>
      <c r="J174" s="107" t="s">
        <v>142</v>
      </c>
    </row>
    <row r="175" spans="1:10" ht="35.1" customHeight="1">
      <c r="A175" s="68" t="s">
        <v>47</v>
      </c>
      <c r="B175" s="437" t="s">
        <v>282</v>
      </c>
      <c r="C175" s="437"/>
      <c r="D175" s="437"/>
      <c r="E175" s="259" t="s">
        <v>282</v>
      </c>
      <c r="F175" s="259" t="s">
        <v>282</v>
      </c>
      <c r="G175" s="259" t="s">
        <v>282</v>
      </c>
      <c r="H175" s="256" t="s">
        <v>447</v>
      </c>
      <c r="I175" s="270">
        <f t="shared" si="8"/>
        <v>0</v>
      </c>
      <c r="J175" s="107" t="s">
        <v>97</v>
      </c>
    </row>
    <row r="176" spans="1:10" ht="35.1" customHeight="1">
      <c r="A176" s="68" t="s">
        <v>35</v>
      </c>
      <c r="B176" s="435">
        <v>36405</v>
      </c>
      <c r="C176" s="435"/>
      <c r="D176" s="435"/>
      <c r="E176" s="256">
        <v>5428</v>
      </c>
      <c r="F176" s="256">
        <v>5073</v>
      </c>
      <c r="G176" s="256">
        <v>560</v>
      </c>
      <c r="H176" s="256">
        <v>60611</v>
      </c>
      <c r="I176" s="270">
        <f t="shared" si="8"/>
        <v>108077</v>
      </c>
      <c r="J176" s="107" t="s">
        <v>98</v>
      </c>
    </row>
    <row r="177" spans="1:10" ht="35.1" customHeight="1">
      <c r="A177" s="68" t="s">
        <v>46</v>
      </c>
      <c r="B177" s="435">
        <v>4206</v>
      </c>
      <c r="C177" s="435"/>
      <c r="D177" s="435"/>
      <c r="E177" s="259">
        <v>2413</v>
      </c>
      <c r="F177" s="259">
        <v>702</v>
      </c>
      <c r="G177" s="256">
        <v>386</v>
      </c>
      <c r="H177" s="256">
        <v>980</v>
      </c>
      <c r="I177" s="270">
        <f t="shared" si="8"/>
        <v>8687</v>
      </c>
      <c r="J177" s="107" t="s">
        <v>99</v>
      </c>
    </row>
    <row r="178" spans="1:10" ht="35.1" customHeight="1">
      <c r="A178" s="68" t="s">
        <v>144</v>
      </c>
      <c r="B178" s="435">
        <v>6442</v>
      </c>
      <c r="C178" s="435"/>
      <c r="D178" s="435"/>
      <c r="E178" s="256">
        <v>2509</v>
      </c>
      <c r="F178" s="256">
        <v>311</v>
      </c>
      <c r="G178" s="257">
        <v>42</v>
      </c>
      <c r="H178" s="256">
        <v>8000</v>
      </c>
      <c r="I178" s="270">
        <f t="shared" si="8"/>
        <v>17304</v>
      </c>
      <c r="J178" s="107" t="s">
        <v>145</v>
      </c>
    </row>
    <row r="179" spans="1:10" ht="35.1" customHeight="1">
      <c r="A179" s="121" t="s">
        <v>36</v>
      </c>
      <c r="B179" s="489">
        <v>11602</v>
      </c>
      <c r="C179" s="489"/>
      <c r="D179" s="489"/>
      <c r="E179" s="323">
        <v>203640</v>
      </c>
      <c r="F179" s="323">
        <v>4601</v>
      </c>
      <c r="G179" s="323">
        <v>3669</v>
      </c>
      <c r="H179" s="323">
        <v>6837</v>
      </c>
      <c r="I179" s="270">
        <f t="shared" si="8"/>
        <v>230349</v>
      </c>
      <c r="J179" s="324" t="s">
        <v>95</v>
      </c>
    </row>
    <row r="180" spans="1:10" ht="35.1" customHeight="1">
      <c r="A180" s="321" t="s">
        <v>4</v>
      </c>
      <c r="B180" s="448">
        <f>SUM(B170:B179)</f>
        <v>79804</v>
      </c>
      <c r="C180" s="448"/>
      <c r="D180" s="448"/>
      <c r="E180" s="270">
        <f>SUM(E170:E179)</f>
        <v>294903</v>
      </c>
      <c r="F180" s="270">
        <f>SUM(F170:F179)</f>
        <v>343356</v>
      </c>
      <c r="G180" s="270">
        <f>SUM(G170:G179)</f>
        <v>217020</v>
      </c>
      <c r="H180" s="270">
        <f>SUM(H170:H179)</f>
        <v>576254</v>
      </c>
      <c r="I180" s="266">
        <f t="shared" si="8"/>
        <v>1511337</v>
      </c>
      <c r="J180" s="278" t="s">
        <v>56</v>
      </c>
    </row>
    <row r="181" spans="1:10" ht="23.25" customHeight="1">
      <c r="A181" s="306" t="s">
        <v>301</v>
      </c>
      <c r="B181" s="306"/>
      <c r="C181" s="306"/>
      <c r="D181" s="306"/>
      <c r="E181" s="306"/>
      <c r="F181" s="306"/>
      <c r="G181" s="306"/>
      <c r="H181" s="452" t="s">
        <v>309</v>
      </c>
      <c r="I181" s="452"/>
      <c r="J181" s="452"/>
    </row>
    <row r="182" spans="1:10" ht="39.950000000000003" customHeight="1">
      <c r="A182" s="74"/>
      <c r="B182" s="74"/>
      <c r="C182" s="74"/>
      <c r="D182" s="74"/>
      <c r="E182" s="74"/>
      <c r="F182" s="74"/>
      <c r="G182" s="74"/>
      <c r="H182" s="272"/>
      <c r="I182" s="272"/>
      <c r="J182" s="272"/>
    </row>
    <row r="183" spans="1:10" ht="39.950000000000003" customHeight="1">
      <c r="A183" s="74"/>
      <c r="B183" s="74"/>
      <c r="C183" s="74"/>
      <c r="D183" s="74"/>
      <c r="E183" s="74"/>
      <c r="F183" s="74"/>
      <c r="G183" s="74"/>
      <c r="H183" s="272"/>
      <c r="I183" s="272"/>
      <c r="J183" s="272"/>
    </row>
    <row r="184" spans="1:10" ht="39.950000000000003" customHeight="1">
      <c r="A184" s="74"/>
      <c r="B184" s="74"/>
      <c r="C184" s="74"/>
      <c r="D184" s="74"/>
      <c r="E184" s="74"/>
      <c r="F184" s="74"/>
      <c r="G184" s="74"/>
      <c r="H184" s="272"/>
      <c r="I184" s="272"/>
      <c r="J184" s="272"/>
    </row>
    <row r="185" spans="1:10" ht="30" customHeight="1">
      <c r="A185" s="401"/>
      <c r="B185" s="471" t="s">
        <v>468</v>
      </c>
      <c r="C185" s="471"/>
      <c r="D185" s="471"/>
      <c r="E185" s="471"/>
      <c r="F185" s="471"/>
      <c r="G185" s="471"/>
      <c r="H185" s="471"/>
      <c r="I185" s="471"/>
      <c r="J185" s="391"/>
    </row>
    <row r="186" spans="1:10" ht="30" customHeight="1">
      <c r="A186" s="403" t="s">
        <v>388</v>
      </c>
      <c r="B186" s="483" t="s">
        <v>469</v>
      </c>
      <c r="C186" s="483"/>
      <c r="D186" s="483"/>
      <c r="E186" s="483"/>
      <c r="F186" s="483"/>
      <c r="G186" s="483"/>
      <c r="H186" s="483"/>
      <c r="I186" s="483"/>
      <c r="J186" s="395" t="s">
        <v>83</v>
      </c>
    </row>
    <row r="187" spans="1:10" ht="30" customHeight="1">
      <c r="A187" s="477" t="s">
        <v>364</v>
      </c>
      <c r="B187" s="141"/>
      <c r="C187" s="485" t="s">
        <v>470</v>
      </c>
      <c r="D187" s="485"/>
      <c r="E187" s="485" t="s">
        <v>471</v>
      </c>
      <c r="F187" s="486"/>
      <c r="G187" s="485" t="s">
        <v>472</v>
      </c>
      <c r="H187" s="486"/>
      <c r="I187" s="267"/>
      <c r="J187" s="445" t="s">
        <v>134</v>
      </c>
    </row>
    <row r="188" spans="1:10" ht="30" customHeight="1">
      <c r="A188" s="484"/>
      <c r="B188" s="121"/>
      <c r="C188" s="139" t="s">
        <v>366</v>
      </c>
      <c r="D188" s="139" t="s">
        <v>367</v>
      </c>
      <c r="E188" s="139" t="s">
        <v>366</v>
      </c>
      <c r="F188" s="139" t="s">
        <v>367</v>
      </c>
      <c r="G188" s="139" t="s">
        <v>366</v>
      </c>
      <c r="H188" s="139" t="s">
        <v>367</v>
      </c>
      <c r="I188" s="272"/>
      <c r="J188" s="446"/>
    </row>
    <row r="189" spans="1:10" ht="51" customHeight="1">
      <c r="A189" s="478"/>
      <c r="B189" s="71"/>
      <c r="C189" s="140" t="s">
        <v>365</v>
      </c>
      <c r="D189" s="140" t="s">
        <v>368</v>
      </c>
      <c r="E189" s="140" t="s">
        <v>365</v>
      </c>
      <c r="F189" s="140" t="s">
        <v>368</v>
      </c>
      <c r="G189" s="140" t="s">
        <v>365</v>
      </c>
      <c r="H189" s="140" t="s">
        <v>368</v>
      </c>
      <c r="I189" s="142"/>
      <c r="J189" s="447"/>
    </row>
    <row r="190" spans="1:10" ht="32.450000000000003" customHeight="1">
      <c r="A190" s="251" t="s">
        <v>474</v>
      </c>
      <c r="B190" s="121"/>
      <c r="C190" s="139">
        <f t="shared" ref="C190:H190" si="9">SUM(C191:C193)</f>
        <v>8376.7999999999993</v>
      </c>
      <c r="D190" s="139">
        <v>15</v>
      </c>
      <c r="E190" s="139">
        <f t="shared" si="9"/>
        <v>7159.3</v>
      </c>
      <c r="F190" s="139">
        <f t="shared" si="9"/>
        <v>12.2</v>
      </c>
      <c r="G190" s="139">
        <f t="shared" si="9"/>
        <v>6264.4</v>
      </c>
      <c r="H190" s="139">
        <f t="shared" si="9"/>
        <v>11.6</v>
      </c>
      <c r="I190" s="272"/>
      <c r="J190" s="249" t="s">
        <v>473</v>
      </c>
    </row>
    <row r="191" spans="1:10" ht="35.1" customHeight="1">
      <c r="A191" s="170" t="s">
        <v>272</v>
      </c>
      <c r="B191" s="68"/>
      <c r="C191" s="144">
        <v>1472.2</v>
      </c>
      <c r="D191" s="145">
        <v>3.1</v>
      </c>
      <c r="E191" s="144">
        <v>1592.7</v>
      </c>
      <c r="F191" s="144">
        <v>3</v>
      </c>
      <c r="G191" s="144">
        <v>1206.2</v>
      </c>
      <c r="H191" s="144">
        <v>2.2000000000000002</v>
      </c>
      <c r="I191" s="272"/>
      <c r="J191" s="171" t="s">
        <v>275</v>
      </c>
    </row>
    <row r="192" spans="1:10" ht="35.1" customHeight="1">
      <c r="A192" s="170" t="s">
        <v>273</v>
      </c>
      <c r="B192" s="68"/>
      <c r="C192" s="144">
        <v>4660.3</v>
      </c>
      <c r="D192" s="145">
        <v>8</v>
      </c>
      <c r="E192" s="144">
        <v>4189.3</v>
      </c>
      <c r="F192" s="144">
        <v>6.9</v>
      </c>
      <c r="G192" s="144">
        <v>3377.7</v>
      </c>
      <c r="H192" s="144">
        <v>6.3</v>
      </c>
      <c r="I192" s="272"/>
      <c r="J192" s="171" t="s">
        <v>276</v>
      </c>
    </row>
    <row r="193" spans="1:10" ht="35.1" customHeight="1">
      <c r="A193" s="170" t="s">
        <v>274</v>
      </c>
      <c r="B193" s="68"/>
      <c r="C193" s="144">
        <v>2244.3000000000002</v>
      </c>
      <c r="D193" s="145">
        <v>3.9</v>
      </c>
      <c r="E193" s="144">
        <v>1377.3</v>
      </c>
      <c r="F193" s="144">
        <v>2.2999999999999998</v>
      </c>
      <c r="G193" s="144">
        <v>1680.5</v>
      </c>
      <c r="H193" s="144">
        <v>3.1</v>
      </c>
      <c r="I193" s="272"/>
      <c r="J193" s="171" t="s">
        <v>277</v>
      </c>
    </row>
    <row r="194" spans="1:10" ht="32.450000000000003" customHeight="1">
      <c r="A194" s="251" t="s">
        <v>475</v>
      </c>
      <c r="B194" s="121"/>
      <c r="C194" s="139">
        <f t="shared" ref="C194:H194" si="10">SUM(C195:C197)</f>
        <v>4354.1000000000004</v>
      </c>
      <c r="D194" s="139">
        <v>10.1</v>
      </c>
      <c r="E194" s="139">
        <f t="shared" si="10"/>
        <v>5294.7</v>
      </c>
      <c r="F194" s="139">
        <f t="shared" si="10"/>
        <v>7.6999999999999993</v>
      </c>
      <c r="G194" s="139">
        <f t="shared" si="10"/>
        <v>4723.2</v>
      </c>
      <c r="H194" s="139">
        <f t="shared" si="10"/>
        <v>7.3999999999999995</v>
      </c>
      <c r="I194" s="272"/>
      <c r="J194" s="249" t="s">
        <v>291</v>
      </c>
    </row>
    <row r="195" spans="1:10" ht="35.1" customHeight="1">
      <c r="A195" s="170" t="s">
        <v>272</v>
      </c>
      <c r="B195" s="68"/>
      <c r="C195" s="144">
        <v>1959.5</v>
      </c>
      <c r="D195" s="145">
        <v>4.4000000000000004</v>
      </c>
      <c r="E195" s="144">
        <v>2923.4</v>
      </c>
      <c r="F195" s="144">
        <v>4.3</v>
      </c>
      <c r="G195" s="144">
        <v>2610.4</v>
      </c>
      <c r="H195" s="250">
        <v>4.0999999999999996</v>
      </c>
      <c r="I195" s="272"/>
      <c r="J195" s="171" t="s">
        <v>275</v>
      </c>
    </row>
    <row r="196" spans="1:10" ht="35.1" customHeight="1">
      <c r="A196" s="170" t="s">
        <v>273</v>
      </c>
      <c r="B196" s="68"/>
      <c r="C196" s="144">
        <v>1989.5</v>
      </c>
      <c r="D196" s="145">
        <v>4.5</v>
      </c>
      <c r="E196" s="144">
        <v>1994.4</v>
      </c>
      <c r="F196" s="144">
        <v>2.9</v>
      </c>
      <c r="G196" s="144">
        <v>1770.8</v>
      </c>
      <c r="H196" s="144">
        <v>2.8</v>
      </c>
      <c r="I196" s="272"/>
      <c r="J196" s="171" t="s">
        <v>276</v>
      </c>
    </row>
    <row r="197" spans="1:10" ht="35.1" customHeight="1">
      <c r="A197" s="170" t="s">
        <v>274</v>
      </c>
      <c r="B197" s="68"/>
      <c r="C197" s="144">
        <v>405.1</v>
      </c>
      <c r="D197" s="145">
        <v>1.2</v>
      </c>
      <c r="E197" s="144">
        <v>376.9</v>
      </c>
      <c r="F197" s="144">
        <v>0.5</v>
      </c>
      <c r="G197" s="144">
        <v>342</v>
      </c>
      <c r="H197" s="144">
        <v>0.5</v>
      </c>
      <c r="I197" s="272"/>
      <c r="J197" s="171" t="s">
        <v>277</v>
      </c>
    </row>
    <row r="198" spans="1:10" ht="35.1" customHeight="1">
      <c r="A198" s="321" t="s">
        <v>4</v>
      </c>
      <c r="B198" s="146">
        <f>SUM(B187:B197)</f>
        <v>0</v>
      </c>
      <c r="C198" s="147">
        <f>SUM(C190+C194)</f>
        <v>12730.9</v>
      </c>
      <c r="D198" s="147">
        <f>D190+D194</f>
        <v>25.1</v>
      </c>
      <c r="E198" s="147">
        <f>SUM(E190+E194)</f>
        <v>12454</v>
      </c>
      <c r="F198" s="147">
        <f>SUM(F190+F194)</f>
        <v>19.899999999999999</v>
      </c>
      <c r="G198" s="147">
        <f>SUM(G190+G194)</f>
        <v>10987.599999999999</v>
      </c>
      <c r="H198" s="147">
        <f>SUM(H190+H194)</f>
        <v>19</v>
      </c>
      <c r="I198" s="266"/>
      <c r="J198" s="143" t="s">
        <v>56</v>
      </c>
    </row>
    <row r="199" spans="1:10" s="162" customFormat="1" ht="24" customHeight="1">
      <c r="A199" s="298" t="s">
        <v>494</v>
      </c>
      <c r="B199" s="243"/>
      <c r="C199" s="243"/>
      <c r="D199" s="243"/>
      <c r="E199" s="243"/>
      <c r="F199" s="243"/>
      <c r="G199" s="243"/>
      <c r="H199" s="452" t="s">
        <v>493</v>
      </c>
      <c r="I199" s="452"/>
      <c r="J199" s="452"/>
    </row>
    <row r="200" spans="1:10" ht="30" customHeight="1">
      <c r="A200" s="401"/>
      <c r="B200" s="471" t="s">
        <v>465</v>
      </c>
      <c r="C200" s="471"/>
      <c r="D200" s="471"/>
      <c r="E200" s="471"/>
      <c r="F200" s="471"/>
      <c r="G200" s="471"/>
      <c r="H200" s="471"/>
      <c r="I200" s="471"/>
      <c r="J200" s="391"/>
    </row>
    <row r="201" spans="1:10" ht="39" customHeight="1">
      <c r="A201" s="403" t="s">
        <v>389</v>
      </c>
      <c r="B201" s="483" t="s">
        <v>466</v>
      </c>
      <c r="C201" s="483"/>
      <c r="D201" s="483"/>
      <c r="E201" s="483"/>
      <c r="F201" s="483"/>
      <c r="G201" s="483"/>
      <c r="H201" s="483"/>
      <c r="I201" s="483"/>
      <c r="J201" s="395" t="s">
        <v>84</v>
      </c>
    </row>
    <row r="202" spans="1:10" ht="41.25" customHeight="1">
      <c r="A202" s="477" t="s">
        <v>364</v>
      </c>
      <c r="B202" s="141"/>
      <c r="C202" s="485" t="s">
        <v>467</v>
      </c>
      <c r="D202" s="485"/>
      <c r="E202" s="485" t="s">
        <v>418</v>
      </c>
      <c r="F202" s="486"/>
      <c r="G202" s="485" t="s">
        <v>417</v>
      </c>
      <c r="H202" s="486"/>
      <c r="I202" s="267"/>
      <c r="J202" s="445" t="s">
        <v>134</v>
      </c>
    </row>
    <row r="203" spans="1:10" ht="36" customHeight="1">
      <c r="A203" s="484"/>
      <c r="B203" s="121"/>
      <c r="C203" s="139" t="s">
        <v>366</v>
      </c>
      <c r="D203" s="139" t="s">
        <v>367</v>
      </c>
      <c r="E203" s="139" t="s">
        <v>366</v>
      </c>
      <c r="F203" s="139" t="s">
        <v>367</v>
      </c>
      <c r="G203" s="139" t="s">
        <v>366</v>
      </c>
      <c r="H203" s="139" t="s">
        <v>367</v>
      </c>
      <c r="I203" s="272"/>
      <c r="J203" s="446"/>
    </row>
    <row r="204" spans="1:10" ht="47.25">
      <c r="A204" s="478"/>
      <c r="B204" s="71"/>
      <c r="C204" s="140" t="s">
        <v>365</v>
      </c>
      <c r="D204" s="140" t="s">
        <v>368</v>
      </c>
      <c r="E204" s="140" t="s">
        <v>365</v>
      </c>
      <c r="F204" s="140" t="s">
        <v>368</v>
      </c>
      <c r="G204" s="140" t="s">
        <v>365</v>
      </c>
      <c r="H204" s="140" t="s">
        <v>368</v>
      </c>
      <c r="I204" s="142"/>
      <c r="J204" s="447"/>
    </row>
    <row r="205" spans="1:10" ht="22.15" customHeight="1">
      <c r="A205" s="251" t="s">
        <v>504</v>
      </c>
      <c r="B205" s="121"/>
      <c r="C205" s="139">
        <f t="shared" ref="C205:H205" si="11">SUM(C206:C210)</f>
        <v>482.4</v>
      </c>
      <c r="D205" s="139">
        <f t="shared" si="11"/>
        <v>26.500000000000004</v>
      </c>
      <c r="E205" s="139">
        <f t="shared" si="11"/>
        <v>463.6</v>
      </c>
      <c r="F205" s="139">
        <f t="shared" si="11"/>
        <v>22.175000000000001</v>
      </c>
      <c r="G205" s="139">
        <f t="shared" si="11"/>
        <v>428.20000000000005</v>
      </c>
      <c r="H205" s="139">
        <f t="shared" si="11"/>
        <v>23.721</v>
      </c>
      <c r="I205" s="272"/>
      <c r="J205" s="416" t="s">
        <v>505</v>
      </c>
    </row>
    <row r="206" spans="1:10" ht="35.1" customHeight="1">
      <c r="A206" s="170" t="s">
        <v>167</v>
      </c>
      <c r="B206" s="149"/>
      <c r="C206" s="152">
        <v>10.1</v>
      </c>
      <c r="D206" s="152">
        <v>1</v>
      </c>
      <c r="E206" s="152">
        <v>2.5</v>
      </c>
      <c r="F206" s="152">
        <v>0.47499999999999998</v>
      </c>
      <c r="G206" s="152">
        <v>3.1</v>
      </c>
      <c r="H206" s="152">
        <v>0.52100000000000002</v>
      </c>
      <c r="I206" s="272"/>
      <c r="J206" s="171" t="s">
        <v>133</v>
      </c>
    </row>
    <row r="207" spans="1:10" ht="35.1" customHeight="1">
      <c r="A207" s="170" t="s">
        <v>272</v>
      </c>
      <c r="B207" s="151"/>
      <c r="C207" s="152">
        <v>420.2</v>
      </c>
      <c r="D207" s="152">
        <v>21.7</v>
      </c>
      <c r="E207" s="152">
        <v>440.6</v>
      </c>
      <c r="F207" s="152">
        <v>20.100000000000001</v>
      </c>
      <c r="G207" s="152">
        <v>409.1</v>
      </c>
      <c r="H207" s="152">
        <v>20.399999999999999</v>
      </c>
      <c r="I207" s="272"/>
      <c r="J207" s="171" t="s">
        <v>275</v>
      </c>
    </row>
    <row r="208" spans="1:10" ht="35.1" customHeight="1">
      <c r="A208" s="170" t="s">
        <v>273</v>
      </c>
      <c r="B208" s="148"/>
      <c r="C208" s="152">
        <v>31.7</v>
      </c>
      <c r="D208" s="152">
        <v>2.1</v>
      </c>
      <c r="E208" s="152">
        <v>17.600000000000001</v>
      </c>
      <c r="F208" s="152">
        <v>1.2</v>
      </c>
      <c r="G208" s="152">
        <v>15.7</v>
      </c>
      <c r="H208" s="152">
        <v>1.8</v>
      </c>
      <c r="I208" s="272"/>
      <c r="J208" s="171" t="s">
        <v>276</v>
      </c>
    </row>
    <row r="209" spans="1:11" ht="35.1" customHeight="1">
      <c r="A209" s="170" t="s">
        <v>274</v>
      </c>
      <c r="B209" s="150"/>
      <c r="C209" s="152">
        <v>18</v>
      </c>
      <c r="D209" s="152">
        <v>1.1000000000000001</v>
      </c>
      <c r="E209" s="152">
        <v>2.9</v>
      </c>
      <c r="F209" s="152">
        <v>0.4</v>
      </c>
      <c r="G209" s="152">
        <v>0.3</v>
      </c>
      <c r="H209" s="152">
        <v>1</v>
      </c>
      <c r="I209" s="272"/>
      <c r="J209" s="171" t="s">
        <v>277</v>
      </c>
    </row>
    <row r="210" spans="1:11" ht="35.1" customHeight="1">
      <c r="A210" s="414" t="s">
        <v>130</v>
      </c>
      <c r="B210" s="417"/>
      <c r="C210" s="415">
        <v>2.4</v>
      </c>
      <c r="D210" s="415">
        <v>0.6</v>
      </c>
      <c r="E210" s="415" t="s">
        <v>448</v>
      </c>
      <c r="F210" s="415" t="s">
        <v>448</v>
      </c>
      <c r="G210" s="415" t="s">
        <v>448</v>
      </c>
      <c r="H210" s="415" t="s">
        <v>448</v>
      </c>
      <c r="I210" s="272"/>
      <c r="J210" s="171" t="s">
        <v>132</v>
      </c>
    </row>
    <row r="211" spans="1:11" s="162" customFormat="1" ht="24" customHeight="1">
      <c r="A211" s="298" t="s">
        <v>494</v>
      </c>
      <c r="B211" s="243"/>
      <c r="C211" s="243"/>
      <c r="D211" s="243"/>
      <c r="E211" s="243"/>
      <c r="F211" s="243"/>
      <c r="G211" s="243"/>
      <c r="H211" s="468" t="s">
        <v>493</v>
      </c>
      <c r="I211" s="452"/>
      <c r="J211" s="452"/>
    </row>
    <row r="212" spans="1:11" ht="35.1" customHeight="1">
      <c r="A212" s="74"/>
      <c r="B212" s="74"/>
      <c r="C212" s="74"/>
      <c r="D212" s="74"/>
      <c r="E212" s="74"/>
      <c r="F212" s="74"/>
      <c r="G212" s="74"/>
      <c r="H212" s="74"/>
      <c r="I212" s="74"/>
      <c r="J212" s="75"/>
    </row>
    <row r="213" spans="1:11" ht="35.1" customHeight="1">
      <c r="A213" s="74"/>
      <c r="B213" s="74"/>
      <c r="C213" s="74"/>
      <c r="D213" s="74"/>
      <c r="E213" s="74"/>
      <c r="F213" s="74"/>
      <c r="G213" s="74"/>
      <c r="H213" s="74"/>
      <c r="I213" s="74"/>
      <c r="J213" s="75"/>
    </row>
    <row r="214" spans="1:11" ht="30" customHeight="1">
      <c r="A214" s="404"/>
      <c r="B214" s="471" t="s">
        <v>462</v>
      </c>
      <c r="C214" s="471"/>
      <c r="D214" s="471"/>
      <c r="E214" s="471"/>
      <c r="F214" s="471"/>
      <c r="G214" s="471"/>
      <c r="H214" s="471"/>
      <c r="I214" s="471"/>
      <c r="J214" s="391"/>
    </row>
    <row r="215" spans="1:11" ht="30" customHeight="1">
      <c r="A215" s="402" t="s">
        <v>169</v>
      </c>
      <c r="B215" s="487" t="s">
        <v>491</v>
      </c>
      <c r="C215" s="487"/>
      <c r="D215" s="487"/>
      <c r="E215" s="487"/>
      <c r="F215" s="487"/>
      <c r="G215" s="487"/>
      <c r="H215" s="487"/>
      <c r="I215" s="487"/>
      <c r="J215" s="393" t="s">
        <v>170</v>
      </c>
    </row>
    <row r="216" spans="1:11" ht="24.75" customHeight="1">
      <c r="A216" s="465" t="s">
        <v>135</v>
      </c>
      <c r="B216" s="453" t="s">
        <v>310</v>
      </c>
      <c r="C216" s="453"/>
      <c r="D216" s="453"/>
      <c r="E216" s="294" t="s">
        <v>275</v>
      </c>
      <c r="F216" s="294" t="s">
        <v>276</v>
      </c>
      <c r="G216" s="294" t="s">
        <v>277</v>
      </c>
      <c r="H216" s="295" t="s">
        <v>133</v>
      </c>
      <c r="I216" s="295" t="s">
        <v>56</v>
      </c>
      <c r="J216" s="469" t="s">
        <v>134</v>
      </c>
    </row>
    <row r="217" spans="1:11" ht="26.25" customHeight="1">
      <c r="A217" s="466"/>
      <c r="B217" s="440" t="s">
        <v>311</v>
      </c>
      <c r="C217" s="440"/>
      <c r="D217" s="440"/>
      <c r="E217" s="296" t="s">
        <v>272</v>
      </c>
      <c r="F217" s="296" t="s">
        <v>273</v>
      </c>
      <c r="G217" s="296" t="s">
        <v>274</v>
      </c>
      <c r="H217" s="297" t="s">
        <v>167</v>
      </c>
      <c r="I217" s="297" t="s">
        <v>4</v>
      </c>
      <c r="J217" s="470"/>
    </row>
    <row r="218" spans="1:11" ht="35.1" customHeight="1">
      <c r="A218" s="298" t="s">
        <v>108</v>
      </c>
      <c r="B218" s="441">
        <v>3</v>
      </c>
      <c r="C218" s="441"/>
      <c r="D218" s="441"/>
      <c r="E218" s="268">
        <v>32</v>
      </c>
      <c r="F218" s="268">
        <v>72</v>
      </c>
      <c r="G218" s="268">
        <v>54</v>
      </c>
      <c r="H218" s="325">
        <v>43</v>
      </c>
      <c r="I218" s="271">
        <f>SUM(B218:H218)</f>
        <v>204</v>
      </c>
      <c r="J218" s="272" t="s">
        <v>100</v>
      </c>
      <c r="K218" s="9"/>
    </row>
    <row r="219" spans="1:11" ht="35.1" customHeight="1">
      <c r="A219" s="255" t="s">
        <v>480</v>
      </c>
      <c r="B219" s="454">
        <v>21.625</v>
      </c>
      <c r="C219" s="454"/>
      <c r="D219" s="454"/>
      <c r="E219" s="274">
        <v>96</v>
      </c>
      <c r="F219" s="274">
        <v>112</v>
      </c>
      <c r="G219" s="274">
        <v>52</v>
      </c>
      <c r="H219" s="325">
        <v>90</v>
      </c>
      <c r="I219" s="271">
        <f>SUM(B219:H219)</f>
        <v>371.625</v>
      </c>
      <c r="J219" s="272" t="s">
        <v>481</v>
      </c>
    </row>
    <row r="220" spans="1:11" ht="35.1" customHeight="1">
      <c r="A220" s="298" t="s">
        <v>148</v>
      </c>
      <c r="B220" s="436">
        <v>23250</v>
      </c>
      <c r="C220" s="436"/>
      <c r="D220" s="436"/>
      <c r="E220" s="268">
        <v>42500</v>
      </c>
      <c r="F220" s="268">
        <v>49150</v>
      </c>
      <c r="G220" s="268">
        <v>22800</v>
      </c>
      <c r="H220" s="257">
        <v>14600</v>
      </c>
      <c r="I220" s="271">
        <f>SUM(B220:H220)</f>
        <v>152300</v>
      </c>
      <c r="J220" s="272" t="s">
        <v>149</v>
      </c>
    </row>
    <row r="221" spans="1:11" ht="39.6" customHeight="1">
      <c r="A221" s="255" t="s">
        <v>319</v>
      </c>
      <c r="B221" s="492">
        <v>7300000</v>
      </c>
      <c r="C221" s="492"/>
      <c r="D221" s="492"/>
      <c r="E221" s="277">
        <v>49102684</v>
      </c>
      <c r="F221" s="277">
        <v>70606591</v>
      </c>
      <c r="G221" s="277">
        <v>19866659</v>
      </c>
      <c r="H221" s="326">
        <v>19600000</v>
      </c>
      <c r="I221" s="271">
        <f>SUM(B221:H221)</f>
        <v>166475934</v>
      </c>
      <c r="J221" s="272" t="s">
        <v>318</v>
      </c>
    </row>
    <row r="222" spans="1:11" ht="23.25" customHeight="1">
      <c r="A222" s="306" t="s">
        <v>301</v>
      </c>
      <c r="B222" s="306"/>
      <c r="C222" s="306"/>
      <c r="D222" s="306"/>
      <c r="E222" s="306"/>
      <c r="F222" s="306"/>
      <c r="G222" s="306"/>
      <c r="H222" s="452" t="s">
        <v>309</v>
      </c>
      <c r="I222" s="452"/>
      <c r="J222" s="452"/>
    </row>
    <row r="223" spans="1:11" ht="20.100000000000001" customHeight="1">
      <c r="A223" s="70" t="s">
        <v>150</v>
      </c>
      <c r="B223" s="74"/>
      <c r="C223" s="74"/>
      <c r="D223" s="74"/>
      <c r="E223" s="74"/>
      <c r="F223" s="74"/>
      <c r="G223" s="74"/>
      <c r="H223" s="491" t="s">
        <v>330</v>
      </c>
      <c r="I223" s="491"/>
      <c r="J223" s="491"/>
    </row>
    <row r="224" spans="1:11" ht="35.1" customHeight="1">
      <c r="A224" s="70"/>
      <c r="B224" s="74"/>
      <c r="C224" s="74"/>
      <c r="D224" s="74"/>
      <c r="E224" s="74"/>
      <c r="F224" s="74"/>
      <c r="G224" s="74"/>
      <c r="H224" s="276"/>
      <c r="I224" s="276"/>
      <c r="J224" s="276"/>
    </row>
    <row r="225" spans="1:10" ht="35.1" customHeight="1">
      <c r="A225" s="70"/>
      <c r="B225" s="74"/>
      <c r="C225" s="74"/>
      <c r="D225" s="74"/>
      <c r="E225" s="74"/>
      <c r="F225" s="74"/>
      <c r="G225" s="74"/>
      <c r="H225" s="276"/>
      <c r="I225" s="276"/>
      <c r="J225" s="276"/>
    </row>
    <row r="226" spans="1:10" ht="30" customHeight="1">
      <c r="A226" s="401"/>
      <c r="B226" s="471" t="s">
        <v>463</v>
      </c>
      <c r="C226" s="471"/>
      <c r="D226" s="471"/>
      <c r="E226" s="471"/>
      <c r="F226" s="471"/>
      <c r="G226" s="471"/>
      <c r="H226" s="471"/>
      <c r="I226" s="471"/>
      <c r="J226" s="391"/>
    </row>
    <row r="227" spans="1:10" ht="30" customHeight="1">
      <c r="A227" s="403" t="s">
        <v>390</v>
      </c>
      <c r="B227" s="490" t="s">
        <v>464</v>
      </c>
      <c r="C227" s="490"/>
      <c r="D227" s="490"/>
      <c r="E227" s="490"/>
      <c r="F227" s="490"/>
      <c r="G227" s="490"/>
      <c r="H227" s="490"/>
      <c r="I227" s="490"/>
      <c r="J227" s="395" t="s">
        <v>171</v>
      </c>
    </row>
    <row r="228" spans="1:10" ht="30" customHeight="1">
      <c r="A228" s="465" t="s">
        <v>135</v>
      </c>
      <c r="B228" s="233"/>
      <c r="C228" s="115"/>
      <c r="D228" s="234" t="s">
        <v>369</v>
      </c>
      <c r="E228" s="68"/>
      <c r="F228" s="234" t="s">
        <v>370</v>
      </c>
      <c r="G228" s="68"/>
      <c r="H228" s="235" t="s">
        <v>371</v>
      </c>
      <c r="I228" s="121"/>
      <c r="J228" s="469" t="s">
        <v>134</v>
      </c>
    </row>
    <row r="229" spans="1:10" ht="30" customHeight="1">
      <c r="A229" s="466"/>
      <c r="B229" s="154"/>
      <c r="C229" s="236"/>
      <c r="D229" s="160" t="s">
        <v>372</v>
      </c>
      <c r="E229" s="71"/>
      <c r="F229" s="160" t="s">
        <v>373</v>
      </c>
      <c r="G229" s="71"/>
      <c r="H229" s="161" t="s">
        <v>374</v>
      </c>
      <c r="I229" s="71"/>
      <c r="J229" s="470"/>
    </row>
    <row r="230" spans="1:10" ht="35.1" customHeight="1">
      <c r="A230" s="172" t="s">
        <v>129</v>
      </c>
      <c r="B230" s="287"/>
      <c r="C230" s="115"/>
      <c r="D230" s="155">
        <v>5.8</v>
      </c>
      <c r="E230" s="68"/>
      <c r="F230" s="155">
        <v>95.3</v>
      </c>
      <c r="G230" s="68"/>
      <c r="H230" s="155">
        <v>21.6</v>
      </c>
      <c r="I230" s="68"/>
      <c r="J230" s="175" t="s">
        <v>357</v>
      </c>
    </row>
    <row r="231" spans="1:10" ht="35.1" customHeight="1">
      <c r="A231" s="231" t="s">
        <v>419</v>
      </c>
      <c r="B231" s="287"/>
      <c r="C231" s="115"/>
      <c r="D231" s="155">
        <v>3</v>
      </c>
      <c r="E231" s="68"/>
      <c r="F231" s="155">
        <v>125.4</v>
      </c>
      <c r="G231" s="68"/>
      <c r="H231" s="155">
        <v>31.8</v>
      </c>
      <c r="I231" s="68"/>
      <c r="J231" s="176" t="s">
        <v>358</v>
      </c>
    </row>
    <row r="232" spans="1:10" ht="35.1" customHeight="1">
      <c r="A232" s="174" t="s">
        <v>420</v>
      </c>
      <c r="B232" s="287"/>
      <c r="C232" s="115"/>
      <c r="D232" s="155">
        <v>141.4</v>
      </c>
      <c r="E232" s="68"/>
      <c r="F232" s="155">
        <v>845.4</v>
      </c>
      <c r="G232" s="68"/>
      <c r="H232" s="155">
        <v>164.2</v>
      </c>
      <c r="I232" s="68"/>
      <c r="J232" s="177" t="s">
        <v>133</v>
      </c>
    </row>
    <row r="233" spans="1:10" ht="35.1" customHeight="1">
      <c r="A233" s="174" t="s">
        <v>421</v>
      </c>
      <c r="B233" s="287"/>
      <c r="C233" s="115"/>
      <c r="D233" s="155">
        <v>1.1000000000000001</v>
      </c>
      <c r="E233" s="68"/>
      <c r="F233" s="155">
        <v>301</v>
      </c>
      <c r="G233" s="68"/>
      <c r="H233" s="155">
        <v>221</v>
      </c>
      <c r="I233" s="68"/>
      <c r="J233" s="177" t="s">
        <v>275</v>
      </c>
    </row>
    <row r="234" spans="1:10" ht="35.1" customHeight="1">
      <c r="A234" s="174" t="s">
        <v>422</v>
      </c>
      <c r="B234" s="287"/>
      <c r="C234" s="115"/>
      <c r="D234" s="155">
        <v>0.9</v>
      </c>
      <c r="E234" s="68"/>
      <c r="F234" s="155">
        <v>414</v>
      </c>
      <c r="G234" s="68"/>
      <c r="H234" s="155">
        <v>112.1</v>
      </c>
      <c r="I234" s="68"/>
      <c r="J234" s="177" t="s">
        <v>276</v>
      </c>
    </row>
    <row r="235" spans="1:10" ht="35.1" customHeight="1">
      <c r="A235" s="173" t="s">
        <v>274</v>
      </c>
      <c r="B235" s="287"/>
      <c r="C235" s="115"/>
      <c r="D235" s="155">
        <v>6.8</v>
      </c>
      <c r="E235" s="68"/>
      <c r="F235" s="155">
        <v>155</v>
      </c>
      <c r="G235" s="68"/>
      <c r="H235" s="155">
        <v>53</v>
      </c>
      <c r="I235" s="68"/>
      <c r="J235" s="176" t="s">
        <v>277</v>
      </c>
    </row>
    <row r="236" spans="1:10" ht="35.1" customHeight="1">
      <c r="A236" s="321" t="s">
        <v>4</v>
      </c>
      <c r="B236" s="156"/>
      <c r="C236" s="237"/>
      <c r="D236" s="169">
        <f>SUM(D230:D235)</f>
        <v>159.00000000000003</v>
      </c>
      <c r="E236" s="153"/>
      <c r="F236" s="157">
        <f>SUM(F230:F235)</f>
        <v>1936.1</v>
      </c>
      <c r="G236" s="153"/>
      <c r="H236" s="157">
        <f>SUM(H230:H235)</f>
        <v>603.70000000000005</v>
      </c>
      <c r="I236" s="153"/>
      <c r="J236" s="143" t="s">
        <v>56</v>
      </c>
    </row>
    <row r="237" spans="1:10" s="162" customFormat="1" ht="24" customHeight="1">
      <c r="A237" s="298" t="s">
        <v>494</v>
      </c>
      <c r="B237" s="243"/>
      <c r="C237" s="243"/>
      <c r="D237" s="243"/>
      <c r="E237" s="243"/>
      <c r="F237" s="243"/>
      <c r="G237" s="243"/>
      <c r="H237" s="468" t="s">
        <v>493</v>
      </c>
      <c r="I237" s="468"/>
      <c r="J237" s="468"/>
    </row>
    <row r="238" spans="1:10" ht="30" customHeight="1">
      <c r="A238" s="401"/>
      <c r="B238" s="471" t="s">
        <v>476</v>
      </c>
      <c r="C238" s="471"/>
      <c r="D238" s="471"/>
      <c r="E238" s="471"/>
      <c r="F238" s="471"/>
      <c r="G238" s="471"/>
      <c r="H238" s="471"/>
      <c r="I238" s="471"/>
      <c r="J238" s="391"/>
    </row>
    <row r="239" spans="1:10" ht="30" customHeight="1">
      <c r="A239" s="403" t="s">
        <v>391</v>
      </c>
      <c r="B239" s="490" t="s">
        <v>477</v>
      </c>
      <c r="C239" s="490"/>
      <c r="D239" s="490"/>
      <c r="E239" s="490"/>
      <c r="F239" s="490"/>
      <c r="G239" s="490"/>
      <c r="H239" s="490"/>
      <c r="I239" s="490"/>
      <c r="J239" s="395" t="s">
        <v>85</v>
      </c>
    </row>
    <row r="240" spans="1:10" ht="30" customHeight="1">
      <c r="A240" s="465" t="s">
        <v>135</v>
      </c>
      <c r="B240" s="121"/>
      <c r="C240" s="115"/>
      <c r="D240" s="238" t="s">
        <v>376</v>
      </c>
      <c r="E240" s="68"/>
      <c r="F240" s="238" t="s">
        <v>377</v>
      </c>
      <c r="G240" s="261"/>
      <c r="H240" s="238" t="s">
        <v>56</v>
      </c>
      <c r="I240" s="121"/>
      <c r="J240" s="469" t="s">
        <v>134</v>
      </c>
    </row>
    <row r="241" spans="1:10" ht="27.75" customHeight="1">
      <c r="A241" s="466"/>
      <c r="B241" s="71"/>
      <c r="C241" s="236"/>
      <c r="D241" s="212" t="s">
        <v>378</v>
      </c>
      <c r="E241" s="71"/>
      <c r="F241" s="212" t="s">
        <v>379</v>
      </c>
      <c r="G241" s="262"/>
      <c r="H241" s="212" t="s">
        <v>4</v>
      </c>
      <c r="I241" s="71"/>
      <c r="J241" s="470"/>
    </row>
    <row r="242" spans="1:10" ht="35.1" customHeight="1">
      <c r="A242" s="172" t="s">
        <v>129</v>
      </c>
      <c r="B242" s="68"/>
      <c r="C242" s="115"/>
      <c r="D242" s="164">
        <v>19</v>
      </c>
      <c r="E242" s="68"/>
      <c r="F242" s="213">
        <v>2.6</v>
      </c>
      <c r="G242" s="287"/>
      <c r="H242" s="165">
        <f t="shared" ref="H242:H247" si="12">SUM(D242:F242)</f>
        <v>21.6</v>
      </c>
      <c r="I242" s="68"/>
      <c r="J242" s="175" t="s">
        <v>357</v>
      </c>
    </row>
    <row r="243" spans="1:10" ht="35.1" customHeight="1">
      <c r="A243" s="231" t="s">
        <v>419</v>
      </c>
      <c r="B243" s="163"/>
      <c r="C243" s="115"/>
      <c r="D243" s="164">
        <v>31.3</v>
      </c>
      <c r="E243" s="68"/>
      <c r="F243" s="213">
        <v>0.5</v>
      </c>
      <c r="G243" s="287"/>
      <c r="H243" s="165">
        <f t="shared" si="12"/>
        <v>31.8</v>
      </c>
      <c r="I243" s="68"/>
      <c r="J243" s="176" t="s">
        <v>358</v>
      </c>
    </row>
    <row r="244" spans="1:10" ht="35.1" customHeight="1">
      <c r="A244" s="174" t="s">
        <v>420</v>
      </c>
      <c r="B244" s="68"/>
      <c r="C244" s="115"/>
      <c r="D244" s="164">
        <v>132.9</v>
      </c>
      <c r="E244" s="68"/>
      <c r="F244" s="213">
        <v>31.3</v>
      </c>
      <c r="G244" s="287"/>
      <c r="H244" s="165">
        <f t="shared" si="12"/>
        <v>164.20000000000002</v>
      </c>
      <c r="I244" s="68"/>
      <c r="J244" s="177" t="s">
        <v>133</v>
      </c>
    </row>
    <row r="245" spans="1:10" ht="35.1" customHeight="1">
      <c r="A245" s="174" t="s">
        <v>421</v>
      </c>
      <c r="B245" s="68"/>
      <c r="C245" s="115"/>
      <c r="D245" s="164">
        <v>218.4</v>
      </c>
      <c r="E245" s="68"/>
      <c r="F245" s="213">
        <v>2.6</v>
      </c>
      <c r="G245" s="287"/>
      <c r="H245" s="165">
        <f t="shared" si="12"/>
        <v>221</v>
      </c>
      <c r="I245" s="68"/>
      <c r="J245" s="177" t="s">
        <v>275</v>
      </c>
    </row>
    <row r="246" spans="1:10" ht="35.1" customHeight="1">
      <c r="A246" s="174" t="s">
        <v>422</v>
      </c>
      <c r="B246" s="68"/>
      <c r="C246" s="115"/>
      <c r="D246" s="164">
        <v>109.5</v>
      </c>
      <c r="E246" s="68"/>
      <c r="F246" s="213">
        <v>2.6</v>
      </c>
      <c r="G246" s="287"/>
      <c r="H246" s="165">
        <f t="shared" si="12"/>
        <v>112.1</v>
      </c>
      <c r="I246" s="68"/>
      <c r="J246" s="177" t="s">
        <v>276</v>
      </c>
    </row>
    <row r="247" spans="1:10" ht="35.1" customHeight="1">
      <c r="A247" s="173" t="s">
        <v>274</v>
      </c>
      <c r="B247" s="68"/>
      <c r="C247" s="115"/>
      <c r="D247" s="164">
        <v>52.6</v>
      </c>
      <c r="E247" s="68"/>
      <c r="F247" s="213">
        <v>0.4</v>
      </c>
      <c r="G247" s="287"/>
      <c r="H247" s="165">
        <f t="shared" si="12"/>
        <v>53</v>
      </c>
      <c r="I247" s="68"/>
      <c r="J247" s="176" t="s">
        <v>277</v>
      </c>
    </row>
    <row r="248" spans="1:10" ht="35.1" customHeight="1">
      <c r="A248" s="321" t="s">
        <v>4</v>
      </c>
      <c r="B248" s="153"/>
      <c r="C248" s="237"/>
      <c r="D248" s="214">
        <f>SUM(D242:D247)</f>
        <v>563.70000000000005</v>
      </c>
      <c r="E248" s="153"/>
      <c r="F248" s="214">
        <f>SUM(F242:F247)</f>
        <v>40</v>
      </c>
      <c r="G248" s="215"/>
      <c r="H248" s="214">
        <f>SUM(H242:H247)</f>
        <v>603.70000000000005</v>
      </c>
      <c r="I248" s="153"/>
      <c r="J248" s="143" t="s">
        <v>56</v>
      </c>
    </row>
    <row r="249" spans="1:10" s="252" customFormat="1" ht="24" customHeight="1">
      <c r="A249" s="327" t="s">
        <v>494</v>
      </c>
      <c r="B249" s="328"/>
      <c r="C249" s="328"/>
      <c r="D249" s="328"/>
      <c r="E249" s="328"/>
      <c r="F249" s="328"/>
      <c r="G249" s="328"/>
      <c r="H249" s="493" t="s">
        <v>493</v>
      </c>
      <c r="I249" s="493"/>
      <c r="J249" s="494"/>
    </row>
    <row r="250" spans="1:10" s="162" customFormat="1" ht="39.950000000000003" customHeight="1">
      <c r="A250" s="298"/>
      <c r="B250" s="243"/>
      <c r="C250" s="243"/>
      <c r="D250" s="243"/>
      <c r="E250" s="243"/>
      <c r="F250" s="243"/>
      <c r="G250" s="243"/>
      <c r="H250" s="272"/>
      <c r="I250" s="272"/>
      <c r="J250" s="272"/>
    </row>
    <row r="251" spans="1:10" s="162" customFormat="1" ht="39.950000000000003" customHeight="1">
      <c r="A251" s="298"/>
      <c r="B251" s="243"/>
      <c r="C251" s="243"/>
      <c r="D251" s="243"/>
      <c r="E251" s="243"/>
      <c r="F251" s="243"/>
      <c r="G251" s="243"/>
      <c r="H251" s="272"/>
      <c r="I251" s="272"/>
      <c r="J251" s="272"/>
    </row>
    <row r="252" spans="1:10" s="162" customFormat="1" ht="39.950000000000003" customHeight="1">
      <c r="A252" s="298"/>
      <c r="B252" s="243"/>
      <c r="C252" s="243"/>
      <c r="D252" s="243"/>
      <c r="E252" s="243"/>
      <c r="F252" s="243"/>
      <c r="G252" s="243"/>
      <c r="H252" s="243"/>
      <c r="I252" s="329"/>
      <c r="J252" s="329"/>
    </row>
    <row r="253" spans="1:10" ht="30" customHeight="1">
      <c r="A253" s="401"/>
      <c r="B253" s="471" t="s">
        <v>384</v>
      </c>
      <c r="C253" s="471"/>
      <c r="D253" s="471"/>
      <c r="E253" s="471"/>
      <c r="F253" s="471"/>
      <c r="G253" s="471"/>
      <c r="H253" s="471"/>
      <c r="I253" s="471"/>
      <c r="J253" s="391"/>
    </row>
    <row r="254" spans="1:10" ht="30" customHeight="1">
      <c r="A254" s="403" t="s">
        <v>174</v>
      </c>
      <c r="B254" s="490" t="s">
        <v>383</v>
      </c>
      <c r="C254" s="490"/>
      <c r="D254" s="490"/>
      <c r="E254" s="490"/>
      <c r="F254" s="490"/>
      <c r="G254" s="490"/>
      <c r="H254" s="490"/>
      <c r="I254" s="490"/>
      <c r="J254" s="395" t="s">
        <v>392</v>
      </c>
    </row>
    <row r="255" spans="1:10" ht="30" customHeight="1">
      <c r="A255" s="465" t="s">
        <v>135</v>
      </c>
      <c r="B255" s="121"/>
      <c r="C255" s="115"/>
      <c r="D255" s="239" t="s">
        <v>380</v>
      </c>
      <c r="E255" s="258"/>
      <c r="F255" s="240" t="s">
        <v>381</v>
      </c>
      <c r="G255" s="258"/>
      <c r="H255" s="240" t="s">
        <v>382</v>
      </c>
      <c r="I255" s="121"/>
      <c r="J255" s="469" t="s">
        <v>134</v>
      </c>
    </row>
    <row r="256" spans="1:10" ht="30" customHeight="1">
      <c r="A256" s="466"/>
      <c r="B256" s="71"/>
      <c r="C256" s="236"/>
      <c r="D256" s="216" t="s">
        <v>385</v>
      </c>
      <c r="E256" s="262"/>
      <c r="F256" s="216" t="s">
        <v>386</v>
      </c>
      <c r="G256" s="262"/>
      <c r="H256" s="216" t="s">
        <v>387</v>
      </c>
      <c r="I256" s="71"/>
      <c r="J256" s="470"/>
    </row>
    <row r="257" spans="1:10" ht="35.1" customHeight="1">
      <c r="A257" s="172" t="s">
        <v>129</v>
      </c>
      <c r="B257" s="166"/>
      <c r="C257" s="115"/>
      <c r="D257" s="232" t="s">
        <v>282</v>
      </c>
      <c r="E257" s="258"/>
      <c r="F257" s="232" t="s">
        <v>282</v>
      </c>
      <c r="G257" s="258"/>
      <c r="H257" s="232" t="s">
        <v>282</v>
      </c>
      <c r="I257" s="68"/>
      <c r="J257" s="175" t="s">
        <v>357</v>
      </c>
    </row>
    <row r="258" spans="1:10" ht="35.1" customHeight="1">
      <c r="A258" s="231" t="s">
        <v>419</v>
      </c>
      <c r="B258" s="68"/>
      <c r="C258" s="115"/>
      <c r="D258" s="232">
        <v>1.5591914070487607</v>
      </c>
      <c r="E258" s="258"/>
      <c r="F258" s="232">
        <v>4.3492144807428099</v>
      </c>
      <c r="G258" s="258"/>
      <c r="H258" s="232">
        <v>5.0569610498012126E-2</v>
      </c>
      <c r="I258" s="68"/>
      <c r="J258" s="176" t="s">
        <v>358</v>
      </c>
    </row>
    <row r="259" spans="1:10" ht="35.1" customHeight="1">
      <c r="A259" s="174" t="s">
        <v>420</v>
      </c>
      <c r="B259" s="167"/>
      <c r="C259" s="115"/>
      <c r="D259" s="232">
        <v>27.922716315500058</v>
      </c>
      <c r="E259" s="258"/>
      <c r="F259" s="232">
        <v>18.853473398969612</v>
      </c>
      <c r="G259" s="258"/>
      <c r="H259" s="232">
        <v>3.7988335974111624</v>
      </c>
      <c r="I259" s="68"/>
      <c r="J259" s="177" t="s">
        <v>133</v>
      </c>
    </row>
    <row r="260" spans="1:10" ht="35.1" customHeight="1">
      <c r="A260" s="174" t="s">
        <v>421</v>
      </c>
      <c r="B260" s="68"/>
      <c r="C260" s="115"/>
      <c r="D260" s="232">
        <v>15.166680050383404</v>
      </c>
      <c r="E260" s="258"/>
      <c r="F260" s="232">
        <v>19.736520741359463</v>
      </c>
      <c r="G260" s="258"/>
      <c r="H260" s="232">
        <v>4.7190893664738169</v>
      </c>
      <c r="I260" s="68"/>
      <c r="J260" s="177" t="s">
        <v>275</v>
      </c>
    </row>
    <row r="261" spans="1:10" ht="35.1" customHeight="1">
      <c r="A261" s="174" t="s">
        <v>422</v>
      </c>
      <c r="B261" s="167"/>
      <c r="C261" s="115"/>
      <c r="D261" s="232">
        <v>22.321833041442282</v>
      </c>
      <c r="E261" s="258"/>
      <c r="F261" s="232">
        <v>9.3524616893771899</v>
      </c>
      <c r="G261" s="258"/>
      <c r="H261" s="232">
        <v>5.0308426795440031</v>
      </c>
      <c r="I261" s="68"/>
      <c r="J261" s="177" t="s">
        <v>276</v>
      </c>
    </row>
    <row r="262" spans="1:10" ht="35.1" customHeight="1">
      <c r="A262" s="173" t="s">
        <v>274</v>
      </c>
      <c r="B262" s="68"/>
      <c r="C262" s="115"/>
      <c r="D262" s="232">
        <v>6.76830815332531</v>
      </c>
      <c r="E262" s="258"/>
      <c r="F262" s="232">
        <v>5.6552167418007606</v>
      </c>
      <c r="G262" s="258"/>
      <c r="H262" s="232">
        <v>2.2923037725747286</v>
      </c>
      <c r="I262" s="68"/>
      <c r="J262" s="176" t="s">
        <v>277</v>
      </c>
    </row>
    <row r="263" spans="1:10" ht="35.1" customHeight="1">
      <c r="A263" s="321" t="s">
        <v>4</v>
      </c>
      <c r="B263" s="153"/>
      <c r="C263" s="237"/>
      <c r="D263" s="214">
        <f>SUM(D257:D262)</f>
        <v>73.738728967699814</v>
      </c>
      <c r="E263" s="241"/>
      <c r="F263" s="214">
        <f>SUM(F257:F262)</f>
        <v>57.946887052249835</v>
      </c>
      <c r="G263" s="241"/>
      <c r="H263" s="214">
        <f>SUM(H257:H262)</f>
        <v>15.891639026501723</v>
      </c>
      <c r="I263" s="153"/>
      <c r="J263" s="143" t="s">
        <v>56</v>
      </c>
    </row>
    <row r="264" spans="1:10" s="162" customFormat="1" ht="24" customHeight="1">
      <c r="A264" s="327" t="s">
        <v>494</v>
      </c>
      <c r="B264" s="328"/>
      <c r="C264" s="328"/>
      <c r="D264" s="243"/>
      <c r="E264" s="243"/>
      <c r="F264" s="243"/>
      <c r="G264" s="243"/>
      <c r="H264" s="493" t="s">
        <v>493</v>
      </c>
      <c r="I264" s="493"/>
      <c r="J264" s="494"/>
    </row>
    <row r="265" spans="1:10" ht="30" customHeight="1">
      <c r="A265" s="68"/>
      <c r="B265" s="68"/>
      <c r="C265" s="68"/>
      <c r="D265" s="68"/>
      <c r="E265" s="68"/>
      <c r="F265" s="68"/>
      <c r="G265" s="68"/>
      <c r="H265" s="68"/>
      <c r="I265" s="68"/>
      <c r="J265" s="168"/>
    </row>
    <row r="266" spans="1:10" ht="30" customHeight="1">
      <c r="A266" s="68"/>
      <c r="B266" s="68"/>
      <c r="C266" s="68"/>
      <c r="D266" s="68"/>
      <c r="E266" s="68"/>
      <c r="F266" s="68"/>
      <c r="G266" s="68"/>
      <c r="H266" s="68"/>
      <c r="I266" s="68"/>
      <c r="J266" s="68"/>
    </row>
    <row r="267" spans="1:10" ht="30" customHeight="1">
      <c r="A267" s="68"/>
      <c r="B267" s="68"/>
      <c r="C267" s="68"/>
      <c r="D267" s="68"/>
      <c r="E267" s="68"/>
      <c r="F267" s="68"/>
      <c r="G267" s="68"/>
      <c r="H267" s="68"/>
      <c r="I267" s="68"/>
      <c r="J267" s="129"/>
    </row>
    <row r="268" spans="1:10" ht="30" customHeight="1">
      <c r="A268" s="68"/>
      <c r="B268" s="68"/>
      <c r="C268" s="68"/>
      <c r="D268" s="68"/>
      <c r="E268" s="68"/>
      <c r="F268" s="68"/>
      <c r="G268" s="68"/>
      <c r="H268" s="68"/>
      <c r="I268" s="68"/>
      <c r="J268" s="129"/>
    </row>
    <row r="269" spans="1:10" ht="15" customHeight="1">
      <c r="A269" s="68"/>
      <c r="B269" s="68"/>
      <c r="C269" s="68"/>
      <c r="D269" s="68"/>
      <c r="E269" s="68"/>
      <c r="F269" s="68"/>
      <c r="G269" s="68"/>
      <c r="H269" s="68"/>
      <c r="I269" s="68"/>
      <c r="J269" s="129"/>
    </row>
    <row r="270" spans="1:10" ht="15" customHeight="1">
      <c r="A270" s="68"/>
      <c r="B270" s="68"/>
      <c r="C270" s="68"/>
      <c r="D270" s="68"/>
      <c r="E270" s="68"/>
      <c r="F270" s="68"/>
      <c r="G270" s="68"/>
      <c r="H270" s="68"/>
      <c r="I270" s="68"/>
      <c r="J270" s="129"/>
    </row>
    <row r="271" spans="1:10" ht="15" customHeight="1">
      <c r="C271" s="4"/>
      <c r="J271" s="9"/>
    </row>
    <row r="272" spans="1:10" ht="15" customHeight="1">
      <c r="C272" s="4"/>
      <c r="J272" s="9"/>
    </row>
    <row r="273" spans="3:10" ht="15" customHeight="1">
      <c r="C273" s="4"/>
      <c r="J273" s="9"/>
    </row>
    <row r="274" spans="3:10" ht="15" customHeight="1">
      <c r="C274" s="4"/>
      <c r="J274" s="9"/>
    </row>
    <row r="275" spans="3:10" ht="13.9" customHeight="1">
      <c r="C275" s="4"/>
      <c r="J275" s="9"/>
    </row>
    <row r="276" spans="3:10" ht="18.75" customHeight="1">
      <c r="C276" s="4"/>
      <c r="J276" s="9"/>
    </row>
    <row r="277" spans="3:10" ht="15" customHeight="1">
      <c r="C277" s="4"/>
      <c r="J277" s="9"/>
    </row>
    <row r="278" spans="3:10" ht="15" customHeight="1">
      <c r="C278" s="4"/>
      <c r="J278" s="9"/>
    </row>
    <row r="279" spans="3:10" ht="15" customHeight="1">
      <c r="C279" s="4"/>
      <c r="J279" s="9"/>
    </row>
    <row r="280" spans="3:10" ht="15" customHeight="1">
      <c r="C280" s="4"/>
      <c r="J280" s="9"/>
    </row>
    <row r="281" spans="3:10" ht="15" customHeight="1">
      <c r="C281" s="4"/>
      <c r="J281" s="9"/>
    </row>
    <row r="282" spans="3:10" ht="15" customHeight="1">
      <c r="C282" s="4"/>
    </row>
    <row r="283" spans="3:10" ht="15" customHeight="1">
      <c r="C283" s="4"/>
    </row>
    <row r="284" spans="3:10" ht="15" customHeight="1">
      <c r="C284" s="4"/>
    </row>
    <row r="285" spans="3:10" ht="15" customHeight="1">
      <c r="C285" s="4"/>
    </row>
    <row r="286" spans="3:10" ht="15" customHeight="1">
      <c r="C286" s="4"/>
    </row>
    <row r="287" spans="3:10" ht="15" customHeight="1">
      <c r="C287" s="4"/>
    </row>
    <row r="288" spans="3:10" ht="15" customHeight="1">
      <c r="C288" s="4"/>
    </row>
    <row r="289" spans="3:3" ht="15" customHeight="1">
      <c r="C289" s="4"/>
    </row>
    <row r="290" spans="3:3" ht="15" customHeight="1">
      <c r="C290" s="4"/>
    </row>
    <row r="291" spans="3:3" ht="15" customHeight="1">
      <c r="C291" s="4"/>
    </row>
    <row r="292" spans="3:3" ht="15" customHeight="1">
      <c r="C292" s="4"/>
    </row>
    <row r="293" spans="3:3" ht="15" customHeight="1">
      <c r="C293" s="4"/>
    </row>
    <row r="294" spans="3:3" ht="15" customHeight="1">
      <c r="C294" s="4"/>
    </row>
    <row r="295" spans="3:3" ht="15" customHeight="1">
      <c r="C295" s="4"/>
    </row>
    <row r="296" spans="3:3" ht="15" customHeight="1">
      <c r="C296" s="4"/>
    </row>
    <row r="297" spans="3:3" ht="15" customHeight="1">
      <c r="C297" s="4"/>
    </row>
    <row r="298" spans="3:3" ht="13.15" customHeight="1">
      <c r="C298" s="4"/>
    </row>
    <row r="299" spans="3:3" ht="15.6" customHeight="1">
      <c r="C299" s="4"/>
    </row>
    <row r="300" spans="3:3" ht="15" customHeight="1">
      <c r="C300" s="4"/>
    </row>
    <row r="301" spans="3:3" ht="15" customHeight="1">
      <c r="C301" s="4"/>
    </row>
    <row r="302" spans="3:3" ht="15" customHeight="1">
      <c r="C302" s="4"/>
    </row>
    <row r="303" spans="3:3" ht="15" customHeight="1">
      <c r="C303" s="4"/>
    </row>
    <row r="304" spans="3:3" ht="15" customHeight="1">
      <c r="C304" s="4"/>
    </row>
    <row r="305" spans="3:3" ht="15" customHeight="1">
      <c r="C305" s="4"/>
    </row>
    <row r="306" spans="3:3" ht="15" customHeight="1">
      <c r="C306" s="4"/>
    </row>
    <row r="307" spans="3:3" ht="15" customHeight="1">
      <c r="C307" s="4"/>
    </row>
    <row r="308" spans="3:3" ht="15" customHeight="1">
      <c r="C308" s="4"/>
    </row>
    <row r="309" spans="3:3" ht="15" customHeight="1">
      <c r="C309" s="4"/>
    </row>
    <row r="310" spans="3:3" ht="15" customHeight="1">
      <c r="C310" s="4"/>
    </row>
    <row r="311" spans="3:3" ht="15" customHeight="1">
      <c r="C311" s="4"/>
    </row>
    <row r="312" spans="3:3" ht="15" customHeight="1">
      <c r="C312" s="4"/>
    </row>
    <row r="313" spans="3:3" ht="15" customHeight="1">
      <c r="C313" s="4"/>
    </row>
    <row r="314" spans="3:3" ht="15" customHeight="1">
      <c r="C314" s="4"/>
    </row>
    <row r="315" spans="3:3" ht="24" customHeight="1">
      <c r="C315" s="4"/>
    </row>
    <row r="316" spans="3:3" ht="15" customHeight="1">
      <c r="C316" s="4"/>
    </row>
    <row r="317" spans="3:3" ht="18" customHeight="1">
      <c r="C317" s="4"/>
    </row>
    <row r="318" spans="3:3" ht="15" customHeight="1">
      <c r="C318" s="4"/>
    </row>
    <row r="319" spans="3:3" ht="15" customHeight="1">
      <c r="C319" s="4"/>
    </row>
    <row r="320" spans="3:3" ht="15" customHeight="1">
      <c r="C320" s="4"/>
    </row>
    <row r="321" spans="3:3" ht="15" customHeight="1">
      <c r="C321" s="4"/>
    </row>
    <row r="322" spans="3:3" ht="15" customHeight="1">
      <c r="C322" s="4"/>
    </row>
    <row r="323" spans="3:3" ht="15" customHeight="1">
      <c r="C323" s="4"/>
    </row>
    <row r="324" spans="3:3" ht="15" customHeight="1">
      <c r="C324" s="4"/>
    </row>
    <row r="325" spans="3:3" ht="15" customHeight="1">
      <c r="C325" s="4"/>
    </row>
    <row r="326" spans="3:3" ht="15" customHeight="1">
      <c r="C326" s="4"/>
    </row>
    <row r="327" spans="3:3" ht="15" customHeight="1">
      <c r="C327" s="4"/>
    </row>
    <row r="328" spans="3:3" ht="15" customHeight="1">
      <c r="C328" s="4"/>
    </row>
    <row r="329" spans="3:3" ht="15" customHeight="1">
      <c r="C329" s="4"/>
    </row>
    <row r="330" spans="3:3" ht="15" customHeight="1">
      <c r="C330" s="4"/>
    </row>
    <row r="331" spans="3:3" ht="15" customHeight="1">
      <c r="C331" s="4"/>
    </row>
    <row r="332" spans="3:3" ht="15" customHeight="1">
      <c r="C332" s="4"/>
    </row>
    <row r="333" spans="3:3" ht="15" customHeight="1">
      <c r="C333" s="4"/>
    </row>
    <row r="334" spans="3:3" ht="15" customHeight="1">
      <c r="C334" s="4"/>
    </row>
    <row r="335" spans="3:3" ht="15" customHeight="1">
      <c r="C335" s="4"/>
    </row>
    <row r="336" spans="3:3" ht="15" customHeight="1">
      <c r="C336" s="4"/>
    </row>
    <row r="337" spans="3:3" ht="15" customHeight="1">
      <c r="C337" s="4"/>
    </row>
    <row r="338" spans="3:3" ht="15" customHeight="1">
      <c r="C338" s="4"/>
    </row>
    <row r="339" spans="3:3" ht="15" customHeight="1">
      <c r="C339" s="4"/>
    </row>
    <row r="340" spans="3:3" ht="15" customHeight="1">
      <c r="C340" s="4"/>
    </row>
    <row r="341" spans="3:3" ht="15" customHeight="1">
      <c r="C341" s="4"/>
    </row>
    <row r="342" spans="3:3" ht="15" customHeight="1">
      <c r="C342" s="4"/>
    </row>
    <row r="343" spans="3:3" ht="15" customHeight="1">
      <c r="C343" s="4"/>
    </row>
    <row r="344" spans="3:3" ht="15" customHeight="1">
      <c r="C344" s="4"/>
    </row>
    <row r="345" spans="3:3" ht="15" customHeight="1">
      <c r="C345" s="4"/>
    </row>
    <row r="346" spans="3:3" ht="15" customHeight="1">
      <c r="C346" s="4"/>
    </row>
    <row r="347" spans="3:3" ht="15" customHeight="1">
      <c r="C347" s="4"/>
    </row>
    <row r="348" spans="3:3" ht="15" customHeight="1">
      <c r="C348" s="4"/>
    </row>
    <row r="349" spans="3:3" ht="15" customHeight="1">
      <c r="C349" s="4"/>
    </row>
    <row r="350" spans="3:3" ht="15" customHeight="1">
      <c r="C350" s="4"/>
    </row>
    <row r="351" spans="3:3" ht="15" customHeight="1">
      <c r="C351" s="4"/>
    </row>
    <row r="352" spans="3:3" ht="15" customHeight="1">
      <c r="C352" s="4"/>
    </row>
    <row r="353" spans="3:3" ht="15" customHeight="1">
      <c r="C353" s="4"/>
    </row>
    <row r="354" spans="3:3" ht="15" customHeight="1">
      <c r="C354" s="4"/>
    </row>
    <row r="355" spans="3:3" ht="15" customHeight="1">
      <c r="C355" s="4"/>
    </row>
    <row r="356" spans="3:3" ht="15" customHeight="1">
      <c r="C356" s="4"/>
    </row>
    <row r="357" spans="3:3" ht="15" customHeight="1">
      <c r="C357" s="4"/>
    </row>
    <row r="358" spans="3:3" ht="15" customHeight="1">
      <c r="C358" s="4"/>
    </row>
    <row r="359" spans="3:3" ht="15" customHeight="1">
      <c r="C359" s="4"/>
    </row>
    <row r="360" spans="3:3" ht="15" customHeight="1">
      <c r="C360" s="4"/>
    </row>
    <row r="361" spans="3:3" ht="15" customHeight="1">
      <c r="C361" s="4"/>
    </row>
    <row r="362" spans="3:3" ht="15" customHeight="1">
      <c r="C362" s="4"/>
    </row>
    <row r="363" spans="3:3" ht="15" customHeight="1">
      <c r="C363" s="4"/>
    </row>
    <row r="364" spans="3:3" ht="15" customHeight="1">
      <c r="C364" s="4"/>
    </row>
    <row r="365" spans="3:3" ht="15" customHeight="1">
      <c r="C365" s="4"/>
    </row>
    <row r="366" spans="3:3" ht="15" customHeight="1">
      <c r="C366" s="4"/>
    </row>
    <row r="367" spans="3:3" ht="15" customHeight="1">
      <c r="C367" s="4"/>
    </row>
    <row r="368" spans="3:3" ht="15" customHeight="1">
      <c r="C368" s="4"/>
    </row>
    <row r="369" spans="3:3" ht="15" customHeight="1">
      <c r="C369" s="4"/>
    </row>
    <row r="370" spans="3:3" ht="15" customHeight="1">
      <c r="C370" s="4"/>
    </row>
    <row r="371" spans="3:3" ht="15" customHeight="1">
      <c r="C371" s="4"/>
    </row>
    <row r="372" spans="3:3" ht="15" customHeight="1">
      <c r="C372" s="4"/>
    </row>
    <row r="373" spans="3:3" ht="15" customHeight="1">
      <c r="C373" s="4"/>
    </row>
    <row r="374" spans="3:3" ht="15" customHeight="1">
      <c r="C374" s="4"/>
    </row>
    <row r="375" spans="3:3" ht="15" customHeight="1">
      <c r="C375" s="4"/>
    </row>
    <row r="376" spans="3:3" ht="15" customHeight="1">
      <c r="C376" s="4"/>
    </row>
    <row r="377" spans="3:3" ht="15" customHeight="1">
      <c r="C377" s="4"/>
    </row>
    <row r="378" spans="3:3" ht="15" customHeight="1">
      <c r="C378" s="4"/>
    </row>
    <row r="379" spans="3:3" ht="15" customHeight="1">
      <c r="C379" s="4"/>
    </row>
    <row r="380" spans="3:3" ht="15" customHeight="1">
      <c r="C380" s="4"/>
    </row>
    <row r="381" spans="3:3" ht="15" customHeight="1">
      <c r="C381" s="4"/>
    </row>
    <row r="382" spans="3:3" ht="15" customHeight="1">
      <c r="C382" s="4"/>
    </row>
    <row r="383" spans="3:3" ht="15" customHeight="1">
      <c r="C383" s="4"/>
    </row>
    <row r="384" spans="3:3" ht="15" customHeight="1">
      <c r="C384" s="4"/>
    </row>
    <row r="385" spans="3:3" ht="15" customHeight="1">
      <c r="C385" s="4"/>
    </row>
    <row r="386" spans="3:3" ht="15" customHeight="1">
      <c r="C386" s="4"/>
    </row>
    <row r="387" spans="3:3" ht="15" customHeight="1">
      <c r="C387" s="4"/>
    </row>
    <row r="388" spans="3:3" ht="15" customHeight="1">
      <c r="C388" s="4"/>
    </row>
    <row r="389" spans="3:3" ht="15" customHeight="1">
      <c r="C389" s="4"/>
    </row>
    <row r="390" spans="3:3" ht="15" customHeight="1">
      <c r="C390" s="4"/>
    </row>
    <row r="391" spans="3:3" ht="15" customHeight="1">
      <c r="C391" s="4"/>
    </row>
    <row r="392" spans="3:3" ht="15" customHeight="1">
      <c r="C392" s="4"/>
    </row>
    <row r="393" spans="3:3" ht="15" customHeight="1">
      <c r="C393" s="4"/>
    </row>
    <row r="394" spans="3:3" ht="15" customHeight="1">
      <c r="C394" s="4"/>
    </row>
    <row r="395" spans="3:3" ht="15" customHeight="1">
      <c r="C395" s="4"/>
    </row>
    <row r="396" spans="3:3" ht="15" customHeight="1">
      <c r="C396" s="4"/>
    </row>
    <row r="397" spans="3:3" ht="15" customHeight="1">
      <c r="C397" s="4"/>
    </row>
    <row r="398" spans="3:3" ht="15" customHeight="1">
      <c r="C398" s="4"/>
    </row>
    <row r="399" spans="3:3" ht="15" customHeight="1">
      <c r="C399" s="4"/>
    </row>
    <row r="400" spans="3:3" ht="15" customHeight="1">
      <c r="C400" s="4"/>
    </row>
    <row r="401" spans="3:3" ht="15" customHeight="1">
      <c r="C401" s="4"/>
    </row>
    <row r="402" spans="3:3" ht="15" customHeight="1">
      <c r="C402" s="4"/>
    </row>
    <row r="403" spans="3:3" ht="15" customHeight="1">
      <c r="C403" s="4"/>
    </row>
    <row r="404" spans="3:3" ht="15" customHeight="1">
      <c r="C404" s="4"/>
    </row>
    <row r="405" spans="3:3" ht="15" customHeight="1">
      <c r="C405" s="4"/>
    </row>
    <row r="406" spans="3:3" ht="15" customHeight="1">
      <c r="C406" s="4"/>
    </row>
    <row r="407" spans="3:3" ht="15" customHeight="1">
      <c r="C407" s="4"/>
    </row>
    <row r="408" spans="3:3" ht="15" customHeight="1">
      <c r="C408" s="4"/>
    </row>
    <row r="409" spans="3:3" ht="15" customHeight="1">
      <c r="C409" s="4"/>
    </row>
    <row r="410" spans="3:3" ht="15" customHeight="1">
      <c r="C410" s="4"/>
    </row>
    <row r="411" spans="3:3" ht="15" customHeight="1">
      <c r="C411" s="4"/>
    </row>
    <row r="412" spans="3:3" ht="15" customHeight="1">
      <c r="C412" s="4"/>
    </row>
    <row r="413" spans="3:3" ht="15" customHeight="1">
      <c r="C413" s="4"/>
    </row>
    <row r="414" spans="3:3" ht="15" customHeight="1">
      <c r="C414" s="4"/>
    </row>
    <row r="415" spans="3:3" ht="15" customHeight="1">
      <c r="C415" s="4"/>
    </row>
    <row r="416" spans="3:3" ht="15" customHeight="1">
      <c r="C416" s="4"/>
    </row>
    <row r="417" spans="3:3" ht="15" customHeight="1">
      <c r="C417" s="4"/>
    </row>
    <row r="418" spans="3:3" ht="15" customHeight="1">
      <c r="C418" s="4"/>
    </row>
    <row r="419" spans="3:3" ht="15" customHeight="1">
      <c r="C419" s="4"/>
    </row>
    <row r="420" spans="3:3" ht="15" customHeight="1">
      <c r="C420" s="4"/>
    </row>
    <row r="421" spans="3:3" ht="15" customHeight="1">
      <c r="C421" s="4"/>
    </row>
    <row r="422" spans="3:3" ht="15" customHeight="1">
      <c r="C422" s="4"/>
    </row>
    <row r="423" spans="3:3" ht="15" customHeight="1">
      <c r="C423" s="4"/>
    </row>
    <row r="424" spans="3:3" ht="15" customHeight="1">
      <c r="C424" s="4"/>
    </row>
    <row r="425" spans="3:3" ht="15" customHeight="1">
      <c r="C425" s="4"/>
    </row>
    <row r="426" spans="3:3" ht="15" customHeight="1">
      <c r="C426" s="4"/>
    </row>
    <row r="427" spans="3:3" ht="15" customHeight="1">
      <c r="C427" s="4"/>
    </row>
    <row r="428" spans="3:3" ht="15" customHeight="1">
      <c r="C428" s="4"/>
    </row>
    <row r="429" spans="3:3" ht="15" customHeight="1">
      <c r="C429" s="4"/>
    </row>
    <row r="430" spans="3:3" ht="15" customHeight="1">
      <c r="C430" s="4"/>
    </row>
    <row r="431" spans="3:3" ht="15" customHeight="1">
      <c r="C431" s="4"/>
    </row>
    <row r="432" spans="3:3" ht="15" customHeight="1">
      <c r="C432" s="4"/>
    </row>
    <row r="433" spans="3:3" ht="15" customHeight="1">
      <c r="C433" s="4"/>
    </row>
    <row r="434" spans="3:3" ht="15" customHeight="1">
      <c r="C434" s="4"/>
    </row>
    <row r="435" spans="3:3" ht="15" customHeight="1">
      <c r="C435" s="4"/>
    </row>
    <row r="436" spans="3:3" ht="15" customHeight="1">
      <c r="C436" s="4"/>
    </row>
    <row r="437" spans="3:3" ht="15" customHeight="1">
      <c r="C437" s="4"/>
    </row>
    <row r="438" spans="3:3" ht="15" customHeight="1">
      <c r="C438" s="4"/>
    </row>
    <row r="439" spans="3:3" ht="15" customHeight="1">
      <c r="C439" s="4"/>
    </row>
    <row r="440" spans="3:3" ht="15" customHeight="1">
      <c r="C440" s="4"/>
    </row>
    <row r="441" spans="3:3" ht="15" customHeight="1">
      <c r="C441" s="4"/>
    </row>
    <row r="442" spans="3:3" ht="15" customHeight="1">
      <c r="C442" s="4"/>
    </row>
    <row r="443" spans="3:3" ht="15" customHeight="1">
      <c r="C443" s="4"/>
    </row>
    <row r="444" spans="3:3" ht="15" customHeight="1">
      <c r="C444" s="4"/>
    </row>
    <row r="445" spans="3:3" ht="15" customHeight="1">
      <c r="C445" s="4"/>
    </row>
    <row r="446" spans="3:3" ht="15" customHeight="1">
      <c r="C446" s="4"/>
    </row>
    <row r="447" spans="3:3" ht="15" customHeight="1">
      <c r="C447" s="4"/>
    </row>
    <row r="448" spans="3:3" ht="15" customHeight="1">
      <c r="C448" s="4"/>
    </row>
    <row r="449" spans="3:3" ht="15" customHeight="1">
      <c r="C449" s="4"/>
    </row>
    <row r="450" spans="3:3" ht="15" customHeight="1">
      <c r="C450" s="4"/>
    </row>
    <row r="451" spans="3:3" ht="15" customHeight="1">
      <c r="C451" s="4"/>
    </row>
    <row r="452" spans="3:3" ht="15" customHeight="1">
      <c r="C452" s="4"/>
    </row>
    <row r="453" spans="3:3" ht="15" customHeight="1">
      <c r="C453" s="4"/>
    </row>
    <row r="454" spans="3:3" ht="15" customHeight="1">
      <c r="C454" s="4"/>
    </row>
    <row r="455" spans="3:3" ht="15" customHeight="1">
      <c r="C455" s="4"/>
    </row>
    <row r="456" spans="3:3" ht="15" customHeight="1">
      <c r="C456" s="4"/>
    </row>
    <row r="457" spans="3:3" ht="15" customHeight="1">
      <c r="C457" s="4"/>
    </row>
    <row r="458" spans="3:3" ht="15" customHeight="1">
      <c r="C458" s="4"/>
    </row>
    <row r="459" spans="3:3" ht="15" customHeight="1">
      <c r="C459" s="4"/>
    </row>
    <row r="460" spans="3:3" ht="15" customHeight="1">
      <c r="C460" s="4"/>
    </row>
    <row r="461" spans="3:3" ht="15" customHeight="1">
      <c r="C461" s="4"/>
    </row>
    <row r="462" spans="3:3" ht="15" customHeight="1">
      <c r="C462" s="4"/>
    </row>
    <row r="463" spans="3:3" ht="15" customHeight="1">
      <c r="C463" s="4"/>
    </row>
    <row r="464" spans="3:3" ht="15" customHeight="1">
      <c r="C464" s="4"/>
    </row>
    <row r="465" spans="3:3" ht="15" customHeight="1">
      <c r="C465" s="4"/>
    </row>
    <row r="466" spans="3:3" ht="15" customHeight="1">
      <c r="C466" s="4"/>
    </row>
    <row r="467" spans="3:3" ht="15" customHeight="1">
      <c r="C467" s="4"/>
    </row>
    <row r="468" spans="3:3" ht="15" customHeight="1">
      <c r="C468" s="4"/>
    </row>
    <row r="469" spans="3:3" ht="15" customHeight="1">
      <c r="C469" s="4"/>
    </row>
    <row r="470" spans="3:3" ht="15" customHeight="1">
      <c r="C470" s="4"/>
    </row>
    <row r="471" spans="3:3" ht="15" customHeight="1">
      <c r="C471" s="4"/>
    </row>
    <row r="472" spans="3:3" ht="15" customHeight="1">
      <c r="C472" s="4"/>
    </row>
    <row r="473" spans="3:3" ht="15" customHeight="1">
      <c r="C473" s="4"/>
    </row>
    <row r="474" spans="3:3" ht="15" customHeight="1">
      <c r="C474" s="4"/>
    </row>
    <row r="475" spans="3:3" ht="15" customHeight="1">
      <c r="C475" s="4"/>
    </row>
    <row r="476" spans="3:3" ht="15" customHeight="1">
      <c r="C476" s="4"/>
    </row>
    <row r="477" spans="3:3" ht="15" customHeight="1">
      <c r="C477" s="4"/>
    </row>
    <row r="478" spans="3:3" ht="15" customHeight="1">
      <c r="C478" s="4"/>
    </row>
    <row r="479" spans="3:3" ht="15" customHeight="1">
      <c r="C479" s="4"/>
    </row>
    <row r="480" spans="3:3" ht="15" customHeight="1">
      <c r="C480" s="4"/>
    </row>
    <row r="481" spans="3:3" ht="15" customHeight="1">
      <c r="C481" s="4"/>
    </row>
    <row r="482" spans="3:3" ht="15" customHeight="1">
      <c r="C482" s="4"/>
    </row>
    <row r="483" spans="3:3" ht="15" customHeight="1">
      <c r="C483" s="4"/>
    </row>
    <row r="484" spans="3:3" ht="15" customHeight="1">
      <c r="C484" s="4"/>
    </row>
    <row r="485" spans="3:3" ht="15" customHeight="1">
      <c r="C485" s="4"/>
    </row>
    <row r="486" spans="3:3" ht="15" customHeight="1">
      <c r="C486" s="4"/>
    </row>
    <row r="487" spans="3:3" ht="15" customHeight="1">
      <c r="C487" s="4"/>
    </row>
    <row r="488" spans="3:3" ht="15" customHeight="1">
      <c r="C488" s="4"/>
    </row>
    <row r="489" spans="3:3" ht="15" customHeight="1">
      <c r="C489" s="4"/>
    </row>
    <row r="490" spans="3:3" ht="15" customHeight="1">
      <c r="C490" s="4"/>
    </row>
    <row r="491" spans="3:3" ht="15" customHeight="1">
      <c r="C491" s="4"/>
    </row>
    <row r="492" spans="3:3" ht="15" customHeight="1">
      <c r="C492" s="4"/>
    </row>
    <row r="493" spans="3:3" ht="15" customHeight="1">
      <c r="C493" s="4"/>
    </row>
    <row r="494" spans="3:3" ht="15" customHeight="1">
      <c r="C494" s="4"/>
    </row>
    <row r="495" spans="3:3" ht="15" customHeight="1">
      <c r="C495" s="4"/>
    </row>
    <row r="496" spans="3:3" ht="15" customHeight="1">
      <c r="C496" s="4"/>
    </row>
    <row r="497" spans="3:3" ht="15" customHeight="1">
      <c r="C497" s="4"/>
    </row>
    <row r="498" spans="3:3" ht="15" customHeight="1">
      <c r="C498" s="4"/>
    </row>
    <row r="499" spans="3:3" ht="15" customHeight="1">
      <c r="C499" s="4"/>
    </row>
    <row r="500" spans="3:3" ht="15" customHeight="1">
      <c r="C500" s="4"/>
    </row>
    <row r="501" spans="3:3" ht="15" customHeight="1">
      <c r="C501" s="4"/>
    </row>
    <row r="502" spans="3:3" ht="15" customHeight="1">
      <c r="C502" s="4"/>
    </row>
    <row r="503" spans="3:3" ht="15" customHeight="1">
      <c r="C503" s="4"/>
    </row>
    <row r="504" spans="3:3" ht="15" customHeight="1">
      <c r="C504" s="4"/>
    </row>
    <row r="505" spans="3:3" ht="15" customHeight="1">
      <c r="C505" s="4"/>
    </row>
    <row r="506" spans="3:3" ht="15" customHeight="1">
      <c r="C506" s="4"/>
    </row>
    <row r="507" spans="3:3" ht="15" customHeight="1">
      <c r="C507" s="4"/>
    </row>
    <row r="508" spans="3:3" ht="15" customHeight="1">
      <c r="C508" s="4"/>
    </row>
    <row r="509" spans="3:3" ht="15" customHeight="1">
      <c r="C509" s="4"/>
    </row>
    <row r="510" spans="3:3" ht="15" customHeight="1">
      <c r="C510" s="4"/>
    </row>
    <row r="511" spans="3:3" ht="15" customHeight="1">
      <c r="C511" s="4"/>
    </row>
    <row r="512" spans="3:3" ht="15" customHeight="1">
      <c r="C512" s="4"/>
    </row>
    <row r="513" spans="3:3" ht="15" customHeight="1">
      <c r="C513" s="4"/>
    </row>
    <row r="514" spans="3:3" ht="15" customHeight="1">
      <c r="C514" s="4"/>
    </row>
    <row r="515" spans="3:3" ht="15" customHeight="1">
      <c r="C515" s="4"/>
    </row>
    <row r="516" spans="3:3" ht="15" customHeight="1">
      <c r="C516" s="4"/>
    </row>
    <row r="517" spans="3:3" ht="15" customHeight="1">
      <c r="C517" s="4"/>
    </row>
    <row r="518" spans="3:3" ht="15" customHeight="1">
      <c r="C518" s="4"/>
    </row>
    <row r="519" spans="3:3" ht="15" customHeight="1">
      <c r="C519" s="4"/>
    </row>
    <row r="520" spans="3:3" ht="15" customHeight="1">
      <c r="C520" s="4"/>
    </row>
    <row r="521" spans="3:3" ht="15" customHeight="1">
      <c r="C521" s="4"/>
    </row>
    <row r="522" spans="3:3" ht="15" customHeight="1">
      <c r="C522" s="4"/>
    </row>
    <row r="523" spans="3:3" ht="15" customHeight="1">
      <c r="C523" s="4"/>
    </row>
    <row r="524" spans="3:3" ht="15" customHeight="1">
      <c r="C524" s="4"/>
    </row>
    <row r="525" spans="3:3" ht="15" customHeight="1">
      <c r="C525" s="4"/>
    </row>
    <row r="526" spans="3:3" ht="15" customHeight="1">
      <c r="C526" s="4"/>
    </row>
    <row r="527" spans="3:3" ht="15" customHeight="1">
      <c r="C527" s="4"/>
    </row>
    <row r="528" spans="3:3" ht="15" customHeight="1">
      <c r="C528" s="4"/>
    </row>
    <row r="529" spans="3:3" ht="15" customHeight="1">
      <c r="C529" s="4"/>
    </row>
    <row r="530" spans="3:3" ht="15" customHeight="1">
      <c r="C530" s="4"/>
    </row>
    <row r="531" spans="3:3" ht="15" customHeight="1">
      <c r="C531" s="4"/>
    </row>
    <row r="532" spans="3:3" ht="15" customHeight="1">
      <c r="C532" s="4"/>
    </row>
    <row r="533" spans="3:3" ht="15" customHeight="1">
      <c r="C533" s="4"/>
    </row>
    <row r="534" spans="3:3" ht="15" customHeight="1">
      <c r="C534" s="4"/>
    </row>
    <row r="535" spans="3:3" ht="15" customHeight="1">
      <c r="C535" s="4"/>
    </row>
    <row r="536" spans="3:3" ht="15" customHeight="1">
      <c r="C536" s="4"/>
    </row>
    <row r="537" spans="3:3" ht="15" customHeight="1">
      <c r="C537" s="4"/>
    </row>
    <row r="538" spans="3:3" ht="15" customHeight="1">
      <c r="C538" s="4"/>
    </row>
    <row r="539" spans="3:3" ht="15" customHeight="1">
      <c r="C539" s="4"/>
    </row>
    <row r="540" spans="3:3" ht="15" customHeight="1">
      <c r="C540" s="4"/>
    </row>
    <row r="541" spans="3:3" ht="15" customHeight="1">
      <c r="C541" s="4"/>
    </row>
    <row r="542" spans="3:3" ht="15" customHeight="1">
      <c r="C542" s="4"/>
    </row>
    <row r="543" spans="3:3" ht="15" customHeight="1">
      <c r="C543" s="4"/>
    </row>
    <row r="544" spans="3:3" ht="15" customHeight="1">
      <c r="C544" s="4"/>
    </row>
    <row r="545" spans="1:8" ht="15" customHeight="1">
      <c r="C545" s="4"/>
    </row>
    <row r="546" spans="1:8" ht="15" customHeight="1">
      <c r="C546" s="4"/>
    </row>
    <row r="547" spans="1:8" ht="15" customHeight="1">
      <c r="C547" s="4"/>
    </row>
    <row r="548" spans="1:8" ht="15" customHeight="1">
      <c r="C548" s="4"/>
    </row>
    <row r="549" spans="1:8" ht="15" customHeight="1">
      <c r="C549" s="4"/>
    </row>
    <row r="550" spans="1:8" ht="15" customHeight="1">
      <c r="C550" s="4"/>
    </row>
    <row r="551" spans="1:8" ht="15" customHeight="1">
      <c r="C551" s="4"/>
    </row>
    <row r="552" spans="1:8" ht="15" customHeight="1">
      <c r="C552" s="4"/>
    </row>
    <row r="553" spans="1:8" ht="15" customHeight="1">
      <c r="A553" s="8"/>
      <c r="B553" s="6"/>
      <c r="C553" s="7"/>
      <c r="D553" s="6"/>
      <c r="E553" s="6"/>
      <c r="F553" s="6"/>
      <c r="G553" s="6"/>
      <c r="H553" s="6"/>
    </row>
    <row r="554" spans="1:8" ht="15" customHeight="1">
      <c r="C554" s="4"/>
    </row>
    <row r="555" spans="1:8" ht="15" customHeight="1">
      <c r="C555" s="4"/>
    </row>
    <row r="556" spans="1:8" ht="15" customHeight="1">
      <c r="C556" s="4"/>
    </row>
    <row r="557" spans="1:8" ht="15" customHeight="1">
      <c r="C557" s="4"/>
    </row>
    <row r="558" spans="1:8" ht="15" customHeight="1">
      <c r="C558" s="4"/>
    </row>
    <row r="559" spans="1:8" ht="15" customHeight="1">
      <c r="C559" s="4"/>
    </row>
    <row r="560" spans="1:8" ht="15" customHeight="1">
      <c r="C560" s="4"/>
    </row>
    <row r="561" spans="3:3" ht="15" customHeight="1">
      <c r="C561" s="4"/>
    </row>
    <row r="562" spans="3:3" ht="15" customHeight="1">
      <c r="C562" s="4"/>
    </row>
    <row r="563" spans="3:3" ht="15" customHeight="1">
      <c r="C563" s="4"/>
    </row>
    <row r="564" spans="3:3" ht="15" customHeight="1">
      <c r="C564" s="4"/>
    </row>
    <row r="565" spans="3:3" ht="15" customHeight="1">
      <c r="C565" s="4"/>
    </row>
    <row r="566" spans="3:3" ht="15" customHeight="1">
      <c r="C566" s="4"/>
    </row>
    <row r="567" spans="3:3" ht="15" customHeight="1">
      <c r="C567" s="4"/>
    </row>
    <row r="568" spans="3:3" ht="15" customHeight="1">
      <c r="C568" s="4"/>
    </row>
    <row r="569" spans="3:3" ht="15" customHeight="1">
      <c r="C569" s="4"/>
    </row>
    <row r="570" spans="3:3" ht="15" customHeight="1">
      <c r="C570" s="4"/>
    </row>
    <row r="571" spans="3:3" ht="15" customHeight="1">
      <c r="C571" s="4"/>
    </row>
    <row r="572" spans="3:3" ht="15" customHeight="1">
      <c r="C572" s="4"/>
    </row>
    <row r="573" spans="3:3" ht="15" customHeight="1">
      <c r="C573" s="4"/>
    </row>
    <row r="574" spans="3:3" ht="15" customHeight="1">
      <c r="C574" s="4"/>
    </row>
    <row r="575" spans="3:3" ht="15" customHeight="1">
      <c r="C575" s="4"/>
    </row>
    <row r="576" spans="3:3" ht="15" customHeight="1">
      <c r="C576" s="4"/>
    </row>
    <row r="577" spans="3:3" ht="15" customHeight="1">
      <c r="C577" s="4"/>
    </row>
    <row r="578" spans="3:3" ht="15" customHeight="1">
      <c r="C578" s="4"/>
    </row>
    <row r="579" spans="3:3" ht="15" customHeight="1">
      <c r="C579" s="4"/>
    </row>
    <row r="580" spans="3:3" ht="15" customHeight="1">
      <c r="C580" s="4"/>
    </row>
    <row r="581" spans="3:3" ht="15" customHeight="1">
      <c r="C581" s="4"/>
    </row>
    <row r="582" spans="3:3" ht="15" customHeight="1">
      <c r="C582" s="4"/>
    </row>
    <row r="583" spans="3:3" ht="15" customHeight="1">
      <c r="C583" s="4"/>
    </row>
    <row r="584" spans="3:3" ht="15" customHeight="1">
      <c r="C584" s="4"/>
    </row>
    <row r="585" spans="3:3" ht="15" customHeight="1">
      <c r="C585" s="4"/>
    </row>
    <row r="586" spans="3:3" ht="15" customHeight="1">
      <c r="C586" s="4"/>
    </row>
    <row r="587" spans="3:3" ht="15" customHeight="1">
      <c r="C587" s="4"/>
    </row>
    <row r="588" spans="3:3" ht="15" customHeight="1">
      <c r="C588" s="4"/>
    </row>
    <row r="589" spans="3:3" ht="15" customHeight="1">
      <c r="C589" s="4"/>
    </row>
    <row r="590" spans="3:3" ht="15" customHeight="1">
      <c r="C590" s="4"/>
    </row>
    <row r="591" spans="3:3" ht="15" customHeight="1">
      <c r="C591" s="4"/>
    </row>
    <row r="592" spans="3:3" ht="15" customHeight="1">
      <c r="C592" s="4"/>
    </row>
    <row r="593" spans="2:8" ht="15" customHeight="1">
      <c r="C593" s="4"/>
    </row>
    <row r="594" spans="2:8" ht="15" customHeight="1">
      <c r="B594" s="6"/>
      <c r="C594" s="7"/>
      <c r="D594" s="6"/>
      <c r="E594" s="6"/>
      <c r="F594" s="6"/>
      <c r="G594" s="6"/>
      <c r="H594" s="6"/>
    </row>
    <row r="595" spans="2:8" ht="15" customHeight="1">
      <c r="C595" s="4"/>
    </row>
    <row r="596" spans="2:8" ht="15" customHeight="1">
      <c r="C596" s="4"/>
    </row>
    <row r="597" spans="2:8" ht="15" customHeight="1">
      <c r="C597" s="4"/>
    </row>
    <row r="598" spans="2:8" ht="15" customHeight="1">
      <c r="C598" s="4"/>
    </row>
    <row r="599" spans="2:8" ht="15" customHeight="1">
      <c r="C599" s="4"/>
    </row>
    <row r="600" spans="2:8" ht="15" customHeight="1">
      <c r="C600" s="4"/>
    </row>
    <row r="601" spans="2:8" ht="15" customHeight="1">
      <c r="C601" s="4"/>
    </row>
    <row r="602" spans="2:8" ht="15" customHeight="1">
      <c r="C602" s="4"/>
    </row>
    <row r="603" spans="2:8" ht="15" customHeight="1">
      <c r="C603" s="4"/>
    </row>
    <row r="604" spans="2:8" ht="15" customHeight="1">
      <c r="C604" s="4"/>
    </row>
    <row r="605" spans="2:8" ht="15" customHeight="1">
      <c r="C605" s="4"/>
    </row>
    <row r="606" spans="2:8" ht="15" customHeight="1">
      <c r="C606" s="4"/>
    </row>
    <row r="607" spans="2:8" ht="15" customHeight="1">
      <c r="C607" s="4"/>
    </row>
    <row r="608" spans="2:8" ht="15" customHeight="1">
      <c r="C608" s="4"/>
    </row>
    <row r="609" spans="2:8" ht="15" customHeight="1">
      <c r="C609" s="4"/>
    </row>
    <row r="610" spans="2:8" ht="15" customHeight="1">
      <c r="C610" s="4"/>
    </row>
    <row r="611" spans="2:8" ht="15" customHeight="1">
      <c r="B611" s="6"/>
      <c r="C611" s="7"/>
      <c r="D611" s="6"/>
      <c r="E611" s="6"/>
      <c r="F611" s="6"/>
      <c r="G611" s="6"/>
      <c r="H611" s="6"/>
    </row>
    <row r="612" spans="2:8" ht="15" customHeight="1">
      <c r="B612" s="6"/>
      <c r="C612" s="7"/>
      <c r="D612" s="6"/>
      <c r="E612" s="6"/>
      <c r="F612" s="6"/>
      <c r="G612" s="6"/>
      <c r="H612" s="6"/>
    </row>
    <row r="613" spans="2:8" ht="15" customHeight="1">
      <c r="B613" s="6"/>
      <c r="C613" s="7"/>
      <c r="D613" s="6"/>
      <c r="E613" s="6"/>
      <c r="F613" s="6"/>
      <c r="G613" s="6"/>
      <c r="H613" s="6"/>
    </row>
    <row r="614" spans="2:8" ht="15" customHeight="1">
      <c r="B614" s="6"/>
      <c r="C614" s="7"/>
      <c r="D614" s="6"/>
      <c r="E614" s="6"/>
      <c r="F614" s="6"/>
      <c r="G614" s="6"/>
      <c r="H614" s="6"/>
    </row>
    <row r="615" spans="2:8" ht="15" customHeight="1">
      <c r="B615" s="6"/>
      <c r="C615" s="7"/>
      <c r="D615" s="6"/>
      <c r="E615" s="6"/>
      <c r="F615" s="6"/>
      <c r="G615" s="6"/>
      <c r="H615" s="6"/>
    </row>
    <row r="616" spans="2:8" ht="15" customHeight="1">
      <c r="B616" s="6"/>
      <c r="C616" s="7"/>
      <c r="D616" s="6"/>
      <c r="E616" s="6"/>
      <c r="F616" s="6"/>
      <c r="G616" s="6"/>
      <c r="H616" s="6"/>
    </row>
    <row r="617" spans="2:8" ht="15" customHeight="1">
      <c r="B617" s="6"/>
      <c r="C617" s="7"/>
      <c r="D617" s="6"/>
      <c r="E617" s="6"/>
      <c r="F617" s="6"/>
      <c r="G617" s="6"/>
      <c r="H617" s="6"/>
    </row>
    <row r="618" spans="2:8" ht="15" customHeight="1">
      <c r="B618" s="6"/>
      <c r="C618" s="7"/>
      <c r="D618" s="6"/>
      <c r="E618" s="6"/>
      <c r="F618" s="6"/>
      <c r="G618" s="6"/>
      <c r="H618" s="6"/>
    </row>
    <row r="619" spans="2:8" ht="15" customHeight="1">
      <c r="B619" s="6"/>
      <c r="C619" s="7"/>
      <c r="D619" s="6"/>
      <c r="E619" s="6"/>
      <c r="F619" s="6"/>
      <c r="G619" s="6"/>
      <c r="H619" s="6"/>
    </row>
    <row r="620" spans="2:8" ht="15" customHeight="1">
      <c r="B620" s="6"/>
      <c r="C620" s="7"/>
      <c r="D620" s="6"/>
      <c r="E620" s="6"/>
      <c r="F620" s="6"/>
      <c r="G620" s="6"/>
      <c r="H620" s="6"/>
    </row>
    <row r="621" spans="2:8" ht="15" customHeight="1">
      <c r="B621" s="6"/>
      <c r="C621" s="7"/>
      <c r="D621" s="6"/>
      <c r="E621" s="6"/>
      <c r="F621" s="6"/>
      <c r="G621" s="6"/>
      <c r="H621" s="6"/>
    </row>
    <row r="622" spans="2:8" ht="15" customHeight="1">
      <c r="B622" s="6"/>
      <c r="C622" s="7"/>
      <c r="D622" s="6"/>
      <c r="E622" s="6"/>
      <c r="F622" s="6"/>
      <c r="G622" s="6"/>
      <c r="H622" s="6"/>
    </row>
    <row r="623" spans="2:8" ht="15" customHeight="1">
      <c r="B623" s="6"/>
      <c r="C623" s="7"/>
      <c r="D623" s="6"/>
      <c r="E623" s="6"/>
      <c r="F623" s="6"/>
      <c r="G623" s="6"/>
      <c r="H623" s="6"/>
    </row>
    <row r="624" spans="2:8" ht="15" customHeight="1">
      <c r="B624" s="6"/>
      <c r="C624" s="7"/>
      <c r="D624" s="6"/>
      <c r="E624" s="6"/>
      <c r="F624" s="6"/>
      <c r="G624" s="6"/>
      <c r="H624" s="6"/>
    </row>
    <row r="625" spans="2:8" ht="15" customHeight="1">
      <c r="B625" s="6"/>
      <c r="C625" s="7"/>
      <c r="D625" s="6"/>
      <c r="E625" s="6"/>
      <c r="F625" s="6"/>
      <c r="G625" s="6"/>
      <c r="H625" s="6"/>
    </row>
    <row r="626" spans="2:8" ht="15" customHeight="1">
      <c r="B626" s="6"/>
      <c r="C626" s="7"/>
      <c r="D626" s="6"/>
      <c r="E626" s="6"/>
      <c r="F626" s="6"/>
      <c r="G626" s="6"/>
      <c r="H626" s="6"/>
    </row>
    <row r="627" spans="2:8" ht="15" customHeight="1">
      <c r="B627" s="6"/>
      <c r="C627" s="7"/>
      <c r="D627" s="6"/>
      <c r="E627" s="6"/>
      <c r="F627" s="6"/>
      <c r="G627" s="6"/>
      <c r="H627" s="6"/>
    </row>
    <row r="628" spans="2:8" ht="15" customHeight="1">
      <c r="B628" s="6"/>
      <c r="C628" s="7"/>
      <c r="D628" s="6"/>
      <c r="E628" s="6"/>
      <c r="F628" s="6"/>
      <c r="G628" s="6"/>
      <c r="H628" s="6"/>
    </row>
    <row r="629" spans="2:8" ht="15" customHeight="1">
      <c r="B629" s="6"/>
      <c r="C629" s="7"/>
      <c r="D629" s="6"/>
      <c r="E629" s="6"/>
      <c r="F629" s="6"/>
      <c r="G629" s="6"/>
      <c r="H629" s="6"/>
    </row>
    <row r="630" spans="2:8" ht="15" customHeight="1">
      <c r="B630" s="6"/>
      <c r="C630" s="7"/>
      <c r="D630" s="6"/>
      <c r="E630" s="6"/>
      <c r="F630" s="6"/>
      <c r="G630" s="6"/>
      <c r="H630" s="6"/>
    </row>
    <row r="631" spans="2:8" ht="15" customHeight="1">
      <c r="B631" s="6"/>
      <c r="C631" s="7"/>
      <c r="D631" s="6"/>
      <c r="E631" s="6"/>
      <c r="F631" s="6"/>
      <c r="G631" s="6"/>
      <c r="H631" s="6"/>
    </row>
    <row r="632" spans="2:8" ht="15" customHeight="1">
      <c r="B632" s="6"/>
      <c r="C632" s="7"/>
      <c r="D632" s="6"/>
      <c r="E632" s="6"/>
      <c r="F632" s="6"/>
      <c r="G632" s="6"/>
      <c r="H632" s="6"/>
    </row>
    <row r="633" spans="2:8" ht="15" customHeight="1">
      <c r="B633" s="6"/>
      <c r="C633" s="7"/>
      <c r="D633" s="6"/>
      <c r="E633" s="6"/>
      <c r="F633" s="6"/>
      <c r="G633" s="6"/>
      <c r="H633" s="6"/>
    </row>
    <row r="634" spans="2:8" ht="15" customHeight="1">
      <c r="B634" s="6"/>
      <c r="C634" s="7"/>
      <c r="D634" s="6"/>
      <c r="E634" s="6"/>
      <c r="F634" s="6"/>
      <c r="G634" s="6"/>
      <c r="H634" s="6"/>
    </row>
    <row r="635" spans="2:8" ht="15" customHeight="1">
      <c r="B635" s="6"/>
      <c r="C635" s="7"/>
      <c r="D635" s="6"/>
      <c r="E635" s="6"/>
      <c r="F635" s="6"/>
      <c r="G635" s="6"/>
      <c r="H635" s="6"/>
    </row>
    <row r="636" spans="2:8" ht="15" customHeight="1">
      <c r="B636" s="6"/>
      <c r="C636" s="7"/>
      <c r="D636" s="6"/>
      <c r="E636" s="6"/>
      <c r="F636" s="6"/>
      <c r="G636" s="6"/>
      <c r="H636" s="6"/>
    </row>
    <row r="637" spans="2:8" ht="15" customHeight="1">
      <c r="B637" s="6"/>
      <c r="C637" s="7"/>
      <c r="D637" s="6"/>
      <c r="E637" s="6"/>
      <c r="F637" s="6"/>
      <c r="G637" s="6"/>
      <c r="H637" s="6"/>
    </row>
    <row r="638" spans="2:8" ht="15" customHeight="1">
      <c r="B638" s="6"/>
      <c r="C638" s="7"/>
      <c r="D638" s="6"/>
      <c r="E638" s="6"/>
      <c r="F638" s="6"/>
      <c r="G638" s="6"/>
      <c r="H638" s="6"/>
    </row>
    <row r="639" spans="2:8" ht="15" customHeight="1">
      <c r="B639" s="6"/>
      <c r="C639" s="7"/>
      <c r="D639" s="6"/>
      <c r="E639" s="6"/>
      <c r="F639" s="6"/>
      <c r="G639" s="6"/>
      <c r="H639" s="6"/>
    </row>
  </sheetData>
  <dataConsolidate/>
  <mergeCells count="238">
    <mergeCell ref="H264:J264"/>
    <mergeCell ref="J255:J256"/>
    <mergeCell ref="J240:J241"/>
    <mergeCell ref="B201:I201"/>
    <mergeCell ref="B214:I214"/>
    <mergeCell ref="B172:D172"/>
    <mergeCell ref="B173:D173"/>
    <mergeCell ref="B153:D153"/>
    <mergeCell ref="B254:I254"/>
    <mergeCell ref="J168:J169"/>
    <mergeCell ref="B167:I167"/>
    <mergeCell ref="B156:D156"/>
    <mergeCell ref="A255:A256"/>
    <mergeCell ref="B239:I239"/>
    <mergeCell ref="A240:A241"/>
    <mergeCell ref="H222:J222"/>
    <mergeCell ref="H223:J223"/>
    <mergeCell ref="J216:J217"/>
    <mergeCell ref="B216:D216"/>
    <mergeCell ref="B238:I238"/>
    <mergeCell ref="B226:I226"/>
    <mergeCell ref="B227:I227"/>
    <mergeCell ref="A228:A229"/>
    <mergeCell ref="J228:J229"/>
    <mergeCell ref="A216:A217"/>
    <mergeCell ref="B219:D219"/>
    <mergeCell ref="B221:D221"/>
    <mergeCell ref="H249:J249"/>
    <mergeCell ref="H237:J237"/>
    <mergeCell ref="B136:D136"/>
    <mergeCell ref="B137:D137"/>
    <mergeCell ref="B215:I215"/>
    <mergeCell ref="B253:I253"/>
    <mergeCell ref="B200:I200"/>
    <mergeCell ref="B145:D145"/>
    <mergeCell ref="B146:D146"/>
    <mergeCell ref="C140:D140"/>
    <mergeCell ref="C144:D144"/>
    <mergeCell ref="H211:J211"/>
    <mergeCell ref="H199:J199"/>
    <mergeCell ref="B154:D154"/>
    <mergeCell ref="B159:D159"/>
    <mergeCell ref="B164:D164"/>
    <mergeCell ref="B166:I166"/>
    <mergeCell ref="B170:D170"/>
    <mergeCell ref="B163:D163"/>
    <mergeCell ref="B179:D179"/>
    <mergeCell ref="B171:D171"/>
    <mergeCell ref="H165:J165"/>
    <mergeCell ref="B161:D161"/>
    <mergeCell ref="A202:A204"/>
    <mergeCell ref="C202:D202"/>
    <mergeCell ref="E202:F202"/>
    <mergeCell ref="B180:D180"/>
    <mergeCell ref="H181:J181"/>
    <mergeCell ref="C187:D187"/>
    <mergeCell ref="A187:A189"/>
    <mergeCell ref="B186:I186"/>
    <mergeCell ref="J187:J189"/>
    <mergeCell ref="G187:H187"/>
    <mergeCell ref="E187:F187"/>
    <mergeCell ref="G202:H202"/>
    <mergeCell ref="B185:I185"/>
    <mergeCell ref="A168:A169"/>
    <mergeCell ref="B157:D157"/>
    <mergeCell ref="B160:D160"/>
    <mergeCell ref="B155:D155"/>
    <mergeCell ref="B162:D162"/>
    <mergeCell ref="B178:D178"/>
    <mergeCell ref="B168:D168"/>
    <mergeCell ref="B169:D169"/>
    <mergeCell ref="J133:J134"/>
    <mergeCell ref="B151:I151"/>
    <mergeCell ref="J152:J153"/>
    <mergeCell ref="A133:A134"/>
    <mergeCell ref="B138:D138"/>
    <mergeCell ref="B139:D139"/>
    <mergeCell ref="B150:I150"/>
    <mergeCell ref="B141:D141"/>
    <mergeCell ref="B142:D142"/>
    <mergeCell ref="B143:D143"/>
    <mergeCell ref="H147:J147"/>
    <mergeCell ref="A152:A153"/>
    <mergeCell ref="B152:D152"/>
    <mergeCell ref="B133:D133"/>
    <mergeCell ref="B134:D134"/>
    <mergeCell ref="B135:D135"/>
    <mergeCell ref="B132:I132"/>
    <mergeCell ref="A106:A107"/>
    <mergeCell ref="B77:I77"/>
    <mergeCell ref="A79:A80"/>
    <mergeCell ref="B120:D120"/>
    <mergeCell ref="B109:D109"/>
    <mergeCell ref="B80:D80"/>
    <mergeCell ref="H103:J103"/>
    <mergeCell ref="B101:D101"/>
    <mergeCell ref="B105:I105"/>
    <mergeCell ref="B106:D106"/>
    <mergeCell ref="B127:D127"/>
    <mergeCell ref="B112:D112"/>
    <mergeCell ref="B102:D102"/>
    <mergeCell ref="H130:J130"/>
    <mergeCell ref="B111:D111"/>
    <mergeCell ref="B125:D125"/>
    <mergeCell ref="B128:D128"/>
    <mergeCell ref="B129:D129"/>
    <mergeCell ref="B131:I131"/>
    <mergeCell ref="J106:J107"/>
    <mergeCell ref="B107:D107"/>
    <mergeCell ref="A51:A52"/>
    <mergeCell ref="A53:A54"/>
    <mergeCell ref="B53:D53"/>
    <mergeCell ref="B54:D54"/>
    <mergeCell ref="B108:D108"/>
    <mergeCell ref="B110:D110"/>
    <mergeCell ref="B55:D55"/>
    <mergeCell ref="B2:I2"/>
    <mergeCell ref="B3:I3"/>
    <mergeCell ref="B31:D31"/>
    <mergeCell ref="B35:D35"/>
    <mergeCell ref="B36:D36"/>
    <mergeCell ref="B81:D81"/>
    <mergeCell ref="B4:D4"/>
    <mergeCell ref="B5:D5"/>
    <mergeCell ref="B19:D19"/>
    <mergeCell ref="B20:D20"/>
    <mergeCell ref="A19:A20"/>
    <mergeCell ref="B39:D39"/>
    <mergeCell ref="B40:D40"/>
    <mergeCell ref="B43:D43"/>
    <mergeCell ref="B42:D42"/>
    <mergeCell ref="B44:D44"/>
    <mergeCell ref="B25:I25"/>
    <mergeCell ref="B46:D46"/>
    <mergeCell ref="B47:D47"/>
    <mergeCell ref="B38:D38"/>
    <mergeCell ref="B37:D37"/>
    <mergeCell ref="H13:J13"/>
    <mergeCell ref="J4:J5"/>
    <mergeCell ref="B17:I17"/>
    <mergeCell ref="B6:D6"/>
    <mergeCell ref="B8:D8"/>
    <mergeCell ref="B7:D7"/>
    <mergeCell ref="B22:D22"/>
    <mergeCell ref="B30:D30"/>
    <mergeCell ref="J27:J28"/>
    <mergeCell ref="B45:D45"/>
    <mergeCell ref="B18:I18"/>
    <mergeCell ref="H24:J24"/>
    <mergeCell ref="J19:J20"/>
    <mergeCell ref="A4:A5"/>
    <mergeCell ref="B26:I26"/>
    <mergeCell ref="B41:D41"/>
    <mergeCell ref="B32:D32"/>
    <mergeCell ref="B33:D33"/>
    <mergeCell ref="B28:D28"/>
    <mergeCell ref="B29:D29"/>
    <mergeCell ref="B34:D34"/>
    <mergeCell ref="A27:A28"/>
    <mergeCell ref="B23:D23"/>
    <mergeCell ref="B9:D9"/>
    <mergeCell ref="B27:D27"/>
    <mergeCell ref="B10:D10"/>
    <mergeCell ref="B11:D11"/>
    <mergeCell ref="B12:D12"/>
    <mergeCell ref="B21:D21"/>
    <mergeCell ref="H50:J50"/>
    <mergeCell ref="J53:J54"/>
    <mergeCell ref="J51:J52"/>
    <mergeCell ref="B51:I51"/>
    <mergeCell ref="B122:D122"/>
    <mergeCell ref="B116:D116"/>
    <mergeCell ref="B117:D117"/>
    <mergeCell ref="B119:D119"/>
    <mergeCell ref="B67:D67"/>
    <mergeCell ref="B85:D85"/>
    <mergeCell ref="B73:D73"/>
    <mergeCell ref="B75:D75"/>
    <mergeCell ref="B70:D70"/>
    <mergeCell ref="B114:D114"/>
    <mergeCell ref="B66:D66"/>
    <mergeCell ref="B56:D56"/>
    <mergeCell ref="B52:I52"/>
    <mergeCell ref="B63:D63"/>
    <mergeCell ref="B58:D58"/>
    <mergeCell ref="B65:D65"/>
    <mergeCell ref="B64:D64"/>
    <mergeCell ref="B121:D121"/>
    <mergeCell ref="B69:D69"/>
    <mergeCell ref="B61:D61"/>
    <mergeCell ref="B48:D48"/>
    <mergeCell ref="B72:D72"/>
    <mergeCell ref="B74:D74"/>
    <mergeCell ref="J202:J204"/>
    <mergeCell ref="B49:D49"/>
    <mergeCell ref="B86:D86"/>
    <mergeCell ref="B99:D99"/>
    <mergeCell ref="B95:D95"/>
    <mergeCell ref="J79:J80"/>
    <mergeCell ref="B59:D59"/>
    <mergeCell ref="B60:D60"/>
    <mergeCell ref="B78:I78"/>
    <mergeCell ref="H76:J76"/>
    <mergeCell ref="B87:D87"/>
    <mergeCell ref="B88:D88"/>
    <mergeCell ref="B79:D79"/>
    <mergeCell ref="B89:D89"/>
    <mergeCell ref="B84:D84"/>
    <mergeCell ref="B93:D93"/>
    <mergeCell ref="B82:D82"/>
    <mergeCell ref="B83:D83"/>
    <mergeCell ref="B90:D90"/>
    <mergeCell ref="B71:D71"/>
    <mergeCell ref="B57:D57"/>
    <mergeCell ref="B62:D62"/>
    <mergeCell ref="B220:D220"/>
    <mergeCell ref="B174:D174"/>
    <mergeCell ref="B175:D175"/>
    <mergeCell ref="B176:D176"/>
    <mergeCell ref="B177:D177"/>
    <mergeCell ref="B94:D94"/>
    <mergeCell ref="B91:D91"/>
    <mergeCell ref="B92:D92"/>
    <mergeCell ref="B217:D217"/>
    <mergeCell ref="B218:D218"/>
    <mergeCell ref="B113:D113"/>
    <mergeCell ref="B115:D115"/>
    <mergeCell ref="B158:D158"/>
    <mergeCell ref="B118:D118"/>
    <mergeCell ref="B123:D123"/>
    <mergeCell ref="B96:D96"/>
    <mergeCell ref="B97:D97"/>
    <mergeCell ref="B98:D98"/>
    <mergeCell ref="B100:D100"/>
    <mergeCell ref="B104:I104"/>
    <mergeCell ref="B68:D68"/>
    <mergeCell ref="B124:D124"/>
    <mergeCell ref="B126:D126"/>
  </mergeCells>
  <phoneticPr fontId="0" type="noConversion"/>
  <printOptions horizontalCentered="1"/>
  <pageMargins left="0.19685039370078741" right="0.19685039370078741" top="0.59055118110236227" bottom="0.39370078740157483" header="0.19685039370078741" footer="0.19685039370078741"/>
  <pageSetup paperSize="9" scale="64" firstPageNumber="36" orientation="portrait" useFirstPageNumber="1" r:id="rId1"/>
  <headerFooter alignWithMargins="0">
    <oddHeader xml:space="preserve">&amp;L&amp;"Times New Roman,Normal"&amp;14Agriculture&amp;R&amp;"Times New Roman,Normal"&amp;14الفلاحة </oddHeader>
    <oddFooter>&amp;C&amp;"Times New Roman,Normal"&amp;12&amp;P</oddFooter>
  </headerFooter>
  <rowBreaks count="13" manualBreakCount="13">
    <brk id="24" max="9" man="1"/>
    <brk id="50" max="9" man="1"/>
    <brk id="76" max="9" man="1"/>
    <brk id="103" max="9" man="1"/>
    <brk id="130" max="9" man="1"/>
    <brk id="165" max="9" man="1"/>
    <brk id="199" max="9" man="1"/>
    <brk id="213" max="9" man="1"/>
    <brk id="237" max="9" man="1"/>
    <brk id="313" max="7" man="1"/>
    <brk id="360" max="7" man="1"/>
    <brk id="424" max="7" man="1"/>
    <brk id="475" max="7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indexed="52"/>
  </sheetPr>
  <dimension ref="A1:R383"/>
  <sheetViews>
    <sheetView view="pageBreakPreview" zoomScale="77" zoomScaleSheetLayoutView="77" workbookViewId="0">
      <selection activeCell="E48" sqref="E48"/>
    </sheetView>
  </sheetViews>
  <sheetFormatPr baseColWidth="10" defaultColWidth="8.875" defaultRowHeight="12.75"/>
  <cols>
    <col min="1" max="1" width="18.75" style="183" customWidth="1"/>
    <col min="2" max="2" width="15.25" customWidth="1"/>
    <col min="3" max="3" width="14" customWidth="1"/>
    <col min="4" max="4" width="14.375" customWidth="1"/>
    <col min="5" max="5" width="16" customWidth="1"/>
    <col min="6" max="7" width="18.875" customWidth="1"/>
    <col min="8" max="8" width="13.625" customWidth="1"/>
    <col min="9" max="9" width="16.75" style="183" customWidth="1"/>
    <col min="10" max="10" width="11" style="10" customWidth="1"/>
    <col min="11" max="256" width="11" customWidth="1"/>
  </cols>
  <sheetData>
    <row r="1" spans="1:10" s="83" customFormat="1" ht="32.25" customHeight="1">
      <c r="A1" s="229" t="s">
        <v>179</v>
      </c>
      <c r="B1" s="81"/>
      <c r="C1" s="76"/>
      <c r="D1" s="77"/>
      <c r="E1" s="78"/>
      <c r="F1" s="79"/>
      <c r="G1" s="79"/>
      <c r="H1" s="79"/>
      <c r="I1" s="230" t="s">
        <v>271</v>
      </c>
      <c r="J1" s="82"/>
    </row>
    <row r="2" spans="1:10" ht="30" customHeight="1">
      <c r="A2" s="405"/>
      <c r="B2" s="471" t="s">
        <v>431</v>
      </c>
      <c r="C2" s="471"/>
      <c r="D2" s="471"/>
      <c r="E2" s="471"/>
      <c r="F2" s="471"/>
      <c r="G2" s="471"/>
      <c r="H2" s="471"/>
      <c r="I2" s="406"/>
    </row>
    <row r="3" spans="1:10" ht="30" customHeight="1">
      <c r="A3" s="407" t="s">
        <v>175</v>
      </c>
      <c r="B3" s="490" t="s">
        <v>432</v>
      </c>
      <c r="C3" s="490"/>
      <c r="D3" s="490"/>
      <c r="E3" s="490"/>
      <c r="F3" s="490"/>
      <c r="G3" s="490"/>
      <c r="H3" s="490"/>
      <c r="I3" s="397" t="s">
        <v>393</v>
      </c>
    </row>
    <row r="4" spans="1:10" ht="30" customHeight="1">
      <c r="A4" s="504" t="s">
        <v>166</v>
      </c>
      <c r="B4" s="504"/>
      <c r="C4" s="506" t="s">
        <v>261</v>
      </c>
      <c r="D4" s="506"/>
      <c r="E4" s="506"/>
      <c r="F4" s="346" t="s">
        <v>264</v>
      </c>
      <c r="G4" s="347"/>
      <c r="H4" s="347"/>
      <c r="I4" s="512" t="s">
        <v>134</v>
      </c>
    </row>
    <row r="5" spans="1:10" ht="30" customHeight="1">
      <c r="A5" s="505"/>
      <c r="B5" s="505"/>
      <c r="C5" s="515" t="s">
        <v>262</v>
      </c>
      <c r="D5" s="515"/>
      <c r="E5" s="515"/>
      <c r="F5" s="69" t="s">
        <v>263</v>
      </c>
      <c r="G5" s="69"/>
      <c r="H5" s="69"/>
      <c r="I5" s="513"/>
    </row>
    <row r="6" spans="1:10" ht="39.950000000000003" customHeight="1">
      <c r="A6" s="311" t="s">
        <v>317</v>
      </c>
      <c r="B6" s="86"/>
      <c r="C6" s="258"/>
      <c r="D6" s="136"/>
      <c r="E6" s="261"/>
      <c r="F6" s="274"/>
      <c r="G6" s="98"/>
      <c r="H6" s="98"/>
      <c r="I6" s="348" t="s">
        <v>181</v>
      </c>
    </row>
    <row r="7" spans="1:10" ht="39.950000000000003" customHeight="1">
      <c r="A7" s="311" t="s">
        <v>167</v>
      </c>
      <c r="B7" s="86"/>
      <c r="C7" s="258"/>
      <c r="D7" s="136"/>
      <c r="E7" s="261"/>
      <c r="F7" s="274"/>
      <c r="G7" s="98"/>
      <c r="H7" s="98"/>
      <c r="I7" s="348" t="s">
        <v>133</v>
      </c>
    </row>
    <row r="8" spans="1:10" ht="39.950000000000003" customHeight="1">
      <c r="A8" s="311" t="s">
        <v>272</v>
      </c>
      <c r="B8" s="86"/>
      <c r="C8" s="258"/>
      <c r="D8" s="130">
        <v>35.9529</v>
      </c>
      <c r="E8" s="108"/>
      <c r="F8" s="98">
        <v>39</v>
      </c>
      <c r="G8" s="98"/>
      <c r="H8" s="98"/>
      <c r="I8" s="349" t="s">
        <v>275</v>
      </c>
    </row>
    <row r="9" spans="1:10" ht="39.950000000000003" customHeight="1">
      <c r="A9" s="311" t="s">
        <v>273</v>
      </c>
      <c r="B9" s="86"/>
      <c r="C9" s="258"/>
      <c r="D9" s="137">
        <v>0</v>
      </c>
      <c r="E9" s="132"/>
      <c r="F9" s="131">
        <v>0</v>
      </c>
      <c r="G9" s="98"/>
      <c r="H9" s="98"/>
      <c r="I9" s="349" t="s">
        <v>276</v>
      </c>
    </row>
    <row r="10" spans="1:10" ht="39.950000000000003" customHeight="1">
      <c r="A10" s="311" t="s">
        <v>274</v>
      </c>
      <c r="B10" s="86"/>
      <c r="C10" s="258"/>
      <c r="D10" s="133">
        <v>43.84</v>
      </c>
      <c r="E10" s="134"/>
      <c r="F10" s="135">
        <v>19</v>
      </c>
      <c r="G10" s="135"/>
      <c r="H10" s="135"/>
      <c r="I10" s="349" t="s">
        <v>277</v>
      </c>
    </row>
    <row r="11" spans="1:10" ht="39.950000000000003" customHeight="1">
      <c r="A11" s="350" t="s">
        <v>4</v>
      </c>
      <c r="B11" s="351"/>
      <c r="C11" s="352"/>
      <c r="D11" s="133">
        <v>79.790000000000006</v>
      </c>
      <c r="E11" s="134"/>
      <c r="F11" s="135">
        <v>58</v>
      </c>
      <c r="G11" s="135"/>
      <c r="H11" s="135"/>
      <c r="I11" s="122" t="s">
        <v>56</v>
      </c>
    </row>
    <row r="12" spans="1:10" ht="21" customHeight="1">
      <c r="A12" s="342" t="s">
        <v>329</v>
      </c>
      <c r="B12" s="342"/>
      <c r="C12" s="342"/>
      <c r="D12" s="342"/>
      <c r="E12" s="342"/>
      <c r="F12" s="306"/>
      <c r="G12" s="452" t="s">
        <v>327</v>
      </c>
      <c r="H12" s="452"/>
      <c r="I12" s="452"/>
    </row>
    <row r="13" spans="1:10" ht="39.950000000000003" customHeight="1">
      <c r="A13" s="70"/>
      <c r="B13" s="70"/>
      <c r="C13" s="70"/>
      <c r="D13" s="70"/>
      <c r="E13" s="70"/>
      <c r="F13" s="74"/>
      <c r="G13" s="272"/>
      <c r="H13" s="272"/>
      <c r="I13" s="272"/>
    </row>
    <row r="14" spans="1:10" ht="39.950000000000003" customHeight="1">
      <c r="A14" s="70"/>
      <c r="B14" s="74"/>
      <c r="C14" s="74"/>
      <c r="D14" s="74"/>
      <c r="E14" s="74"/>
      <c r="F14" s="74"/>
      <c r="G14" s="74"/>
      <c r="H14" s="74"/>
      <c r="I14" s="70"/>
    </row>
    <row r="15" spans="1:10" ht="30" customHeight="1">
      <c r="A15" s="405"/>
      <c r="B15" s="471" t="s">
        <v>507</v>
      </c>
      <c r="C15" s="471"/>
      <c r="D15" s="471"/>
      <c r="E15" s="471"/>
      <c r="F15" s="471"/>
      <c r="G15" s="471"/>
      <c r="H15" s="471"/>
      <c r="I15" s="406"/>
    </row>
    <row r="16" spans="1:10" ht="30" customHeight="1">
      <c r="A16" s="407" t="s">
        <v>267</v>
      </c>
      <c r="B16" s="490" t="s">
        <v>508</v>
      </c>
      <c r="C16" s="490"/>
      <c r="D16" s="490"/>
      <c r="E16" s="490"/>
      <c r="F16" s="490"/>
      <c r="G16" s="490"/>
      <c r="H16" s="490"/>
      <c r="I16" s="397" t="s">
        <v>176</v>
      </c>
    </row>
    <row r="17" spans="1:10" ht="30" customHeight="1">
      <c r="A17" s="504" t="s">
        <v>166</v>
      </c>
      <c r="B17" s="504"/>
      <c r="C17" s="90"/>
      <c r="D17" s="516" t="s">
        <v>303</v>
      </c>
      <c r="E17" s="516"/>
      <c r="F17" s="516" t="s">
        <v>302</v>
      </c>
      <c r="G17" s="516"/>
      <c r="H17" s="347"/>
      <c r="I17" s="512" t="s">
        <v>134</v>
      </c>
    </row>
    <row r="18" spans="1:10" ht="30" customHeight="1">
      <c r="A18" s="505"/>
      <c r="B18" s="505"/>
      <c r="C18" s="91"/>
      <c r="D18" s="517" t="s">
        <v>304</v>
      </c>
      <c r="E18" s="518"/>
      <c r="F18" s="517" t="s">
        <v>305</v>
      </c>
      <c r="G18" s="518"/>
      <c r="H18" s="69"/>
      <c r="I18" s="513"/>
      <c r="J18" s="92"/>
    </row>
    <row r="19" spans="1:10" ht="39.950000000000003" customHeight="1">
      <c r="A19" s="311" t="s">
        <v>317</v>
      </c>
      <c r="B19" s="86"/>
      <c r="C19" s="261"/>
      <c r="D19" s="508">
        <v>306</v>
      </c>
      <c r="E19" s="508"/>
      <c r="F19" s="508">
        <v>7375</v>
      </c>
      <c r="G19" s="508"/>
      <c r="H19" s="98"/>
      <c r="I19" s="348" t="s">
        <v>181</v>
      </c>
      <c r="J19" s="93"/>
    </row>
    <row r="20" spans="1:10" ht="39.950000000000003" customHeight="1">
      <c r="A20" s="311" t="s">
        <v>167</v>
      </c>
      <c r="B20" s="86"/>
      <c r="C20" s="261"/>
      <c r="D20" s="508">
        <v>857</v>
      </c>
      <c r="E20" s="508"/>
      <c r="F20" s="508">
        <v>49516</v>
      </c>
      <c r="G20" s="508"/>
      <c r="H20" s="98"/>
      <c r="I20" s="348" t="s">
        <v>133</v>
      </c>
      <c r="J20" s="94"/>
    </row>
    <row r="21" spans="1:10" ht="39.950000000000003" customHeight="1">
      <c r="A21" s="311" t="s">
        <v>272</v>
      </c>
      <c r="B21" s="86"/>
      <c r="C21" s="261"/>
      <c r="D21" s="508">
        <v>911</v>
      </c>
      <c r="E21" s="508"/>
      <c r="F21" s="508">
        <v>41659</v>
      </c>
      <c r="G21" s="508"/>
      <c r="H21" s="98"/>
      <c r="I21" s="349" t="s">
        <v>275</v>
      </c>
      <c r="J21" s="95"/>
    </row>
    <row r="22" spans="1:10" ht="39.950000000000003" customHeight="1">
      <c r="A22" s="311" t="s">
        <v>274</v>
      </c>
      <c r="B22" s="86"/>
      <c r="C22" s="261"/>
      <c r="D22" s="508">
        <v>81</v>
      </c>
      <c r="E22" s="508"/>
      <c r="F22" s="508">
        <v>44347</v>
      </c>
      <c r="G22" s="508"/>
      <c r="H22" s="98"/>
      <c r="I22" s="349" t="s">
        <v>277</v>
      </c>
      <c r="J22" s="97"/>
    </row>
    <row r="23" spans="1:10" ht="39.950000000000003" customHeight="1">
      <c r="A23" s="350" t="s">
        <v>4</v>
      </c>
      <c r="B23" s="353"/>
      <c r="C23" s="99"/>
      <c r="D23" s="514">
        <f>SUM(D19:D22)</f>
        <v>2155</v>
      </c>
      <c r="E23" s="514"/>
      <c r="F23" s="514">
        <f>SUM(F19:F22)</f>
        <v>142897</v>
      </c>
      <c r="G23" s="514"/>
      <c r="H23" s="100"/>
      <c r="I23" s="122" t="s">
        <v>56</v>
      </c>
      <c r="J23" s="96"/>
    </row>
    <row r="24" spans="1:10" s="117" customFormat="1" ht="15.75">
      <c r="A24" s="354" t="s">
        <v>494</v>
      </c>
      <c r="B24" s="355"/>
      <c r="C24" s="355"/>
      <c r="D24" s="355"/>
      <c r="E24" s="355"/>
      <c r="F24" s="355"/>
      <c r="G24" s="355"/>
      <c r="H24" s="355"/>
      <c r="I24" s="356" t="s">
        <v>493</v>
      </c>
    </row>
    <row r="25" spans="1:10" ht="39.950000000000003" customHeight="1">
      <c r="A25" s="357"/>
      <c r="B25" s="357"/>
      <c r="C25" s="357"/>
      <c r="D25" s="357"/>
      <c r="E25" s="357"/>
      <c r="F25" s="357"/>
      <c r="G25" s="357"/>
      <c r="H25" s="357"/>
      <c r="I25" s="357"/>
    </row>
    <row r="26" spans="1:10" ht="39.950000000000003" customHeight="1">
      <c r="A26" s="357"/>
      <c r="B26" s="357"/>
      <c r="C26" s="357"/>
      <c r="D26" s="357"/>
      <c r="E26" s="357"/>
      <c r="F26" s="357"/>
      <c r="G26" s="357"/>
      <c r="H26" s="357"/>
      <c r="I26" s="357"/>
    </row>
    <row r="27" spans="1:10" ht="30" customHeight="1">
      <c r="A27" s="408"/>
      <c r="B27" s="510" t="s">
        <v>482</v>
      </c>
      <c r="C27" s="510"/>
      <c r="D27" s="510"/>
      <c r="E27" s="510"/>
      <c r="F27" s="510"/>
      <c r="G27" s="510"/>
      <c r="H27" s="510"/>
      <c r="I27" s="408"/>
    </row>
    <row r="28" spans="1:10" ht="30" customHeight="1">
      <c r="A28" s="407" t="s">
        <v>268</v>
      </c>
      <c r="B28" s="511" t="s">
        <v>433</v>
      </c>
      <c r="C28" s="511"/>
      <c r="D28" s="511"/>
      <c r="E28" s="511"/>
      <c r="F28" s="511"/>
      <c r="G28" s="511"/>
      <c r="H28" s="511"/>
      <c r="I28" s="409" t="s">
        <v>269</v>
      </c>
      <c r="J28" s="101"/>
    </row>
    <row r="29" spans="1:10" ht="30" customHeight="1">
      <c r="A29" s="519" t="s">
        <v>364</v>
      </c>
      <c r="B29" s="215" t="s">
        <v>257</v>
      </c>
      <c r="C29" s="215" t="s">
        <v>258</v>
      </c>
      <c r="D29" s="215" t="s">
        <v>256</v>
      </c>
      <c r="E29" s="215" t="s">
        <v>259</v>
      </c>
      <c r="F29" s="215" t="s">
        <v>260</v>
      </c>
      <c r="G29" s="386" t="s">
        <v>224</v>
      </c>
      <c r="H29" s="386" t="s">
        <v>56</v>
      </c>
      <c r="I29" s="532" t="s">
        <v>134</v>
      </c>
      <c r="J29" s="102"/>
    </row>
    <row r="30" spans="1:10" ht="30" customHeight="1">
      <c r="A30" s="519"/>
      <c r="B30" s="387" t="s">
        <v>251</v>
      </c>
      <c r="C30" s="387" t="s">
        <v>252</v>
      </c>
      <c r="D30" s="387" t="s">
        <v>253</v>
      </c>
      <c r="E30" s="388" t="s">
        <v>254</v>
      </c>
      <c r="F30" s="388" t="s">
        <v>255</v>
      </c>
      <c r="G30" s="387" t="s">
        <v>36</v>
      </c>
      <c r="H30" s="387" t="s">
        <v>4</v>
      </c>
      <c r="I30" s="532"/>
      <c r="J30" s="103"/>
    </row>
    <row r="31" spans="1:10" ht="39.950000000000003" customHeight="1">
      <c r="A31" s="383" t="s">
        <v>272</v>
      </c>
      <c r="B31" s="384">
        <v>23294</v>
      </c>
      <c r="C31" s="381" t="s">
        <v>282</v>
      </c>
      <c r="D31" s="381" t="s">
        <v>282</v>
      </c>
      <c r="E31" s="384">
        <v>6425</v>
      </c>
      <c r="F31" s="384">
        <v>17088</v>
      </c>
      <c r="G31" s="384">
        <v>430</v>
      </c>
      <c r="H31" s="384">
        <v>47237</v>
      </c>
      <c r="I31" s="385" t="s">
        <v>275</v>
      </c>
      <c r="J31" s="104"/>
    </row>
    <row r="32" spans="1:10" ht="39.950000000000003" customHeight="1">
      <c r="A32" s="383" t="s">
        <v>483</v>
      </c>
      <c r="B32" s="384">
        <v>49.31</v>
      </c>
      <c r="C32" s="381" t="s">
        <v>282</v>
      </c>
      <c r="D32" s="381" t="s">
        <v>282</v>
      </c>
      <c r="E32" s="384">
        <v>13.6</v>
      </c>
      <c r="F32" s="384">
        <v>36.18</v>
      </c>
      <c r="G32" s="384">
        <v>0.91</v>
      </c>
      <c r="H32" s="382">
        <v>100</v>
      </c>
      <c r="I32" s="385" t="s">
        <v>436</v>
      </c>
      <c r="J32" s="104"/>
    </row>
    <row r="33" spans="1:18" ht="39.950000000000003" customHeight="1">
      <c r="A33" s="383" t="s">
        <v>434</v>
      </c>
      <c r="B33" s="384">
        <v>5963</v>
      </c>
      <c r="C33" s="381" t="s">
        <v>282</v>
      </c>
      <c r="D33" s="381" t="s">
        <v>282</v>
      </c>
      <c r="E33" s="384">
        <v>1609.76</v>
      </c>
      <c r="F33" s="384">
        <v>31809.1</v>
      </c>
      <c r="G33" s="384">
        <v>10616</v>
      </c>
      <c r="H33" s="384">
        <v>49997.66</v>
      </c>
      <c r="I33" s="385" t="s">
        <v>435</v>
      </c>
      <c r="J33" s="104"/>
    </row>
    <row r="34" spans="1:18" ht="39.950000000000003" customHeight="1">
      <c r="A34" s="383" t="s">
        <v>483</v>
      </c>
      <c r="B34" s="384">
        <v>11.93</v>
      </c>
      <c r="C34" s="381" t="s">
        <v>282</v>
      </c>
      <c r="D34" s="381" t="s">
        <v>282</v>
      </c>
      <c r="E34" s="384">
        <v>3.22</v>
      </c>
      <c r="F34" s="384">
        <v>63.62</v>
      </c>
      <c r="G34" s="384">
        <v>21.23</v>
      </c>
      <c r="H34" s="382">
        <v>100</v>
      </c>
      <c r="I34" s="385" t="s">
        <v>437</v>
      </c>
      <c r="J34" s="104"/>
    </row>
    <row r="35" spans="1:18" ht="39.950000000000003" customHeight="1">
      <c r="A35" s="365" t="s">
        <v>439</v>
      </c>
      <c r="B35" s="384">
        <v>29257</v>
      </c>
      <c r="C35" s="418" t="s">
        <v>282</v>
      </c>
      <c r="D35" s="418" t="s">
        <v>282</v>
      </c>
      <c r="E35" s="384">
        <v>8034.76</v>
      </c>
      <c r="F35" s="384">
        <v>48897.1</v>
      </c>
      <c r="G35" s="384">
        <v>11045.8</v>
      </c>
      <c r="H35" s="384">
        <v>97234.66</v>
      </c>
      <c r="I35" s="292" t="s">
        <v>438</v>
      </c>
      <c r="J35" s="96"/>
    </row>
    <row r="36" spans="1:18" ht="39.950000000000003" customHeight="1">
      <c r="A36" s="350" t="s">
        <v>440</v>
      </c>
      <c r="B36" s="389">
        <v>30.09</v>
      </c>
      <c r="C36" s="390" t="s">
        <v>282</v>
      </c>
      <c r="D36" s="390" t="s">
        <v>282</v>
      </c>
      <c r="E36" s="389">
        <v>8.26</v>
      </c>
      <c r="F36" s="389">
        <v>50.29</v>
      </c>
      <c r="G36" s="389">
        <v>11.36</v>
      </c>
      <c r="H36" s="390">
        <v>100</v>
      </c>
      <c r="I36" s="122" t="s">
        <v>503</v>
      </c>
      <c r="J36" s="96"/>
    </row>
    <row r="37" spans="1:18" ht="21" customHeight="1">
      <c r="A37" s="70" t="s">
        <v>329</v>
      </c>
      <c r="B37" s="70"/>
      <c r="C37" s="70"/>
      <c r="D37" s="70"/>
      <c r="E37" s="70"/>
      <c r="F37" s="74"/>
      <c r="G37" s="468" t="s">
        <v>327</v>
      </c>
      <c r="H37" s="468"/>
      <c r="I37" s="468"/>
      <c r="J37" s="105"/>
    </row>
    <row r="38" spans="1:18" s="4" customFormat="1" ht="30" customHeight="1">
      <c r="A38" s="391"/>
      <c r="B38" s="471" t="s">
        <v>506</v>
      </c>
      <c r="C38" s="471"/>
      <c r="D38" s="471"/>
      <c r="E38" s="471"/>
      <c r="F38" s="471"/>
      <c r="G38" s="471"/>
      <c r="H38" s="471"/>
      <c r="I38" s="391"/>
    </row>
    <row r="39" spans="1:18" s="4" customFormat="1" ht="30" customHeight="1">
      <c r="A39" s="393" t="s">
        <v>306</v>
      </c>
      <c r="B39" s="462" t="s">
        <v>497</v>
      </c>
      <c r="C39" s="462"/>
      <c r="D39" s="462"/>
      <c r="E39" s="462"/>
      <c r="F39" s="462"/>
      <c r="G39" s="462"/>
      <c r="H39" s="462"/>
      <c r="I39" s="393" t="s">
        <v>307</v>
      </c>
    </row>
    <row r="40" spans="1:18" s="4" customFormat="1" ht="30" customHeight="1">
      <c r="A40" s="520" t="s">
        <v>486</v>
      </c>
      <c r="B40" s="521"/>
      <c r="C40" s="522"/>
      <c r="D40" s="501" t="s">
        <v>322</v>
      </c>
      <c r="E40" s="502"/>
      <c r="F40" s="503"/>
      <c r="G40" s="526" t="s">
        <v>501</v>
      </c>
      <c r="H40" s="527"/>
      <c r="I40" s="528"/>
    </row>
    <row r="41" spans="1:18" s="4" customFormat="1" ht="30" customHeight="1">
      <c r="A41" s="523"/>
      <c r="B41" s="524"/>
      <c r="C41" s="525"/>
      <c r="D41" s="330"/>
      <c r="E41" s="331" t="s">
        <v>323</v>
      </c>
      <c r="F41" s="288"/>
      <c r="G41" s="529"/>
      <c r="H41" s="530"/>
      <c r="I41" s="531"/>
    </row>
    <row r="42" spans="1:18" s="289" customFormat="1" ht="30" customHeight="1">
      <c r="A42" s="332" t="s">
        <v>498</v>
      </c>
      <c r="B42" s="499"/>
      <c r="C42" s="500"/>
      <c r="D42" s="245"/>
      <c r="E42" s="333" t="s">
        <v>448</v>
      </c>
      <c r="F42" s="141"/>
      <c r="G42" s="295"/>
      <c r="H42" s="334"/>
      <c r="I42" s="292" t="s">
        <v>500</v>
      </c>
    </row>
    <row r="43" spans="1:18" s="289" customFormat="1" ht="30" customHeight="1">
      <c r="A43" s="332" t="s">
        <v>129</v>
      </c>
      <c r="B43" s="499"/>
      <c r="C43" s="500"/>
      <c r="D43" s="335"/>
      <c r="E43" s="291" t="s">
        <v>448</v>
      </c>
      <c r="F43" s="121"/>
      <c r="G43" s="320"/>
      <c r="H43" s="336"/>
      <c r="I43" s="337" t="s">
        <v>499</v>
      </c>
    </row>
    <row r="44" spans="1:18" s="289" customFormat="1" ht="30" customHeight="1">
      <c r="A44" s="332" t="s">
        <v>167</v>
      </c>
      <c r="B44" s="499"/>
      <c r="C44" s="500"/>
      <c r="D44" s="335"/>
      <c r="E44" s="291" t="s">
        <v>448</v>
      </c>
      <c r="F44" s="121"/>
      <c r="G44" s="320"/>
      <c r="H44" s="336"/>
      <c r="I44" s="337" t="s">
        <v>133</v>
      </c>
    </row>
    <row r="45" spans="1:18" s="289" customFormat="1" ht="30" customHeight="1">
      <c r="A45" s="332" t="s">
        <v>502</v>
      </c>
      <c r="B45" s="499"/>
      <c r="C45" s="500"/>
      <c r="D45" s="335"/>
      <c r="E45" s="291">
        <v>55469</v>
      </c>
      <c r="F45" s="121"/>
      <c r="G45" s="320"/>
      <c r="H45" s="336"/>
      <c r="I45" s="292" t="s">
        <v>275</v>
      </c>
    </row>
    <row r="46" spans="1:18" s="4" customFormat="1" ht="27.6" customHeight="1">
      <c r="A46" s="332" t="s">
        <v>489</v>
      </c>
      <c r="B46" s="499"/>
      <c r="C46" s="500"/>
      <c r="D46" s="335"/>
      <c r="E46" s="291">
        <v>3102</v>
      </c>
      <c r="F46" s="121"/>
      <c r="G46" s="320"/>
      <c r="H46" s="336"/>
      <c r="I46" s="338" t="s">
        <v>488</v>
      </c>
      <c r="J46" s="13"/>
      <c r="K46" s="253"/>
      <c r="L46" s="109"/>
      <c r="M46" s="68"/>
      <c r="N46" s="253"/>
      <c r="O46" s="68"/>
      <c r="P46" s="254"/>
      <c r="Q46" s="68"/>
      <c r="R46" s="88"/>
    </row>
    <row r="47" spans="1:18" s="4" customFormat="1" ht="27.6" customHeight="1">
      <c r="A47" s="339" t="s">
        <v>487</v>
      </c>
      <c r="B47" s="297"/>
      <c r="C47" s="340"/>
      <c r="D47" s="340"/>
      <c r="E47" s="290">
        <v>31953</v>
      </c>
      <c r="F47" s="71"/>
      <c r="G47" s="341"/>
      <c r="H47" s="71"/>
      <c r="I47" s="273" t="s">
        <v>277</v>
      </c>
    </row>
    <row r="48" spans="1:18" s="4" customFormat="1" ht="15" customHeight="1">
      <c r="A48" s="342" t="s">
        <v>328</v>
      </c>
      <c r="B48" s="342"/>
      <c r="C48" s="342"/>
      <c r="D48" s="342"/>
      <c r="E48" s="342"/>
      <c r="F48" s="306"/>
      <c r="G48" s="452" t="s">
        <v>327</v>
      </c>
      <c r="H48" s="452"/>
      <c r="I48" s="452"/>
    </row>
    <row r="49" spans="1:9" s="4" customFormat="1" ht="30.75" customHeight="1">
      <c r="A49" s="70"/>
      <c r="B49" s="70"/>
      <c r="C49" s="70"/>
      <c r="D49" s="70"/>
      <c r="E49" s="70"/>
      <c r="F49" s="74"/>
      <c r="G49" s="379"/>
      <c r="H49" s="379"/>
      <c r="I49" s="379"/>
    </row>
    <row r="50" spans="1:9" ht="24" customHeight="1">
      <c r="A50" s="405"/>
      <c r="B50" s="507" t="s">
        <v>351</v>
      </c>
      <c r="C50" s="507"/>
      <c r="D50" s="507"/>
      <c r="E50" s="507"/>
      <c r="F50" s="507"/>
      <c r="G50" s="507"/>
      <c r="H50" s="507"/>
      <c r="I50" s="410"/>
    </row>
    <row r="51" spans="1:9" ht="20.25" customHeight="1">
      <c r="A51" s="407" t="s">
        <v>395</v>
      </c>
      <c r="B51" s="490" t="s">
        <v>352</v>
      </c>
      <c r="C51" s="490"/>
      <c r="D51" s="490"/>
      <c r="E51" s="490"/>
      <c r="F51" s="490"/>
      <c r="G51" s="490"/>
      <c r="H51" s="490"/>
      <c r="I51" s="395" t="s">
        <v>394</v>
      </c>
    </row>
    <row r="52" spans="1:9" ht="30" customHeight="1">
      <c r="A52" s="465" t="s">
        <v>168</v>
      </c>
      <c r="B52" s="453" t="s">
        <v>181</v>
      </c>
      <c r="C52" s="453"/>
      <c r="D52" s="320" t="s">
        <v>133</v>
      </c>
      <c r="E52" s="343" t="s">
        <v>275</v>
      </c>
      <c r="F52" s="343" t="s">
        <v>276</v>
      </c>
      <c r="G52" s="343" t="s">
        <v>277</v>
      </c>
      <c r="H52" s="264" t="s">
        <v>56</v>
      </c>
      <c r="I52" s="449" t="s">
        <v>423</v>
      </c>
    </row>
    <row r="53" spans="1:9" ht="30" customHeight="1">
      <c r="A53" s="509"/>
      <c r="B53" s="440" t="s">
        <v>317</v>
      </c>
      <c r="C53" s="440"/>
      <c r="D53" s="279" t="s">
        <v>167</v>
      </c>
      <c r="E53" s="87" t="s">
        <v>272</v>
      </c>
      <c r="F53" s="87" t="s">
        <v>273</v>
      </c>
      <c r="G53" s="87" t="s">
        <v>274</v>
      </c>
      <c r="H53" s="265" t="s">
        <v>4</v>
      </c>
      <c r="I53" s="450"/>
    </row>
    <row r="54" spans="1:9" ht="39.950000000000003" customHeight="1">
      <c r="A54" s="344" t="s">
        <v>266</v>
      </c>
      <c r="B54" s="495" t="s">
        <v>282</v>
      </c>
      <c r="C54" s="496"/>
      <c r="D54" s="271" t="s">
        <v>282</v>
      </c>
      <c r="E54" s="275" t="s">
        <v>282</v>
      </c>
      <c r="F54" s="275" t="s">
        <v>282</v>
      </c>
      <c r="G54" s="275" t="s">
        <v>282</v>
      </c>
      <c r="H54" s="275" t="s">
        <v>282</v>
      </c>
      <c r="I54" s="344" t="s">
        <v>265</v>
      </c>
    </row>
    <row r="55" spans="1:9" ht="39.950000000000003" customHeight="1">
      <c r="A55" s="344" t="s">
        <v>321</v>
      </c>
      <c r="B55" s="497">
        <v>14712292.529999999</v>
      </c>
      <c r="C55" s="498"/>
      <c r="D55" s="284">
        <v>22652673.460000001</v>
      </c>
      <c r="E55" s="275" t="s">
        <v>282</v>
      </c>
      <c r="F55" s="138" t="s">
        <v>282</v>
      </c>
      <c r="G55" s="138" t="s">
        <v>282</v>
      </c>
      <c r="H55" s="275" t="s">
        <v>282</v>
      </c>
      <c r="I55" s="344" t="s">
        <v>320</v>
      </c>
    </row>
    <row r="56" spans="1:9" ht="30.75" customHeight="1">
      <c r="A56" s="342" t="s">
        <v>329</v>
      </c>
      <c r="B56" s="342"/>
      <c r="C56" s="342"/>
      <c r="D56" s="342"/>
      <c r="E56" s="342"/>
      <c r="F56" s="306"/>
      <c r="G56" s="452" t="s">
        <v>327</v>
      </c>
      <c r="H56" s="452"/>
      <c r="I56" s="452"/>
    </row>
    <row r="57" spans="1:9" ht="15.75">
      <c r="A57" s="345"/>
      <c r="B57" s="73"/>
      <c r="C57" s="73"/>
      <c r="D57" s="73"/>
      <c r="E57" s="73"/>
      <c r="F57" s="73"/>
      <c r="G57" s="73"/>
      <c r="H57" s="73"/>
      <c r="I57" s="184"/>
    </row>
    <row r="58" spans="1:9">
      <c r="A58" s="184"/>
      <c r="B58" s="73"/>
      <c r="C58" s="73"/>
      <c r="D58" s="73"/>
      <c r="E58" s="73"/>
      <c r="F58" s="73"/>
      <c r="G58" s="73"/>
      <c r="H58" s="73"/>
      <c r="I58" s="184"/>
    </row>
    <row r="59" spans="1:9">
      <c r="A59" s="182"/>
      <c r="B59" s="10"/>
      <c r="C59" s="10"/>
      <c r="D59" s="10"/>
      <c r="E59" s="10"/>
      <c r="F59" s="10"/>
      <c r="G59" s="10"/>
      <c r="H59" s="10"/>
      <c r="I59" s="182"/>
    </row>
    <row r="60" spans="1:9">
      <c r="A60" s="182"/>
      <c r="B60" s="10"/>
      <c r="C60" s="10"/>
      <c r="D60" s="10"/>
      <c r="E60" s="10"/>
      <c r="F60" s="10"/>
      <c r="G60" s="10"/>
      <c r="H60" s="10"/>
      <c r="I60" s="182"/>
    </row>
    <row r="61" spans="1:9">
      <c r="A61" s="182"/>
      <c r="B61" s="10"/>
      <c r="C61" s="10"/>
      <c r="D61" s="10"/>
      <c r="E61" s="10"/>
      <c r="F61" s="10"/>
      <c r="G61" s="10"/>
      <c r="H61" s="10"/>
      <c r="I61" s="182"/>
    </row>
    <row r="62" spans="1:9">
      <c r="A62" s="182"/>
      <c r="B62" s="10"/>
      <c r="C62" s="10"/>
      <c r="D62" s="10"/>
      <c r="E62" s="10"/>
      <c r="F62" s="10"/>
      <c r="G62" s="10"/>
      <c r="H62" s="10"/>
      <c r="I62" s="182"/>
    </row>
    <row r="63" spans="1:9">
      <c r="A63" s="182"/>
      <c r="B63" s="10"/>
      <c r="C63" s="10"/>
      <c r="D63" s="10"/>
      <c r="E63" s="10"/>
      <c r="F63" s="10"/>
      <c r="G63" s="10"/>
      <c r="H63" s="10"/>
      <c r="I63" s="182"/>
    </row>
    <row r="64" spans="1:9">
      <c r="A64" s="182"/>
      <c r="B64" s="10"/>
      <c r="C64" s="10"/>
      <c r="D64" s="10"/>
      <c r="E64" s="10"/>
      <c r="F64" s="10"/>
      <c r="G64" s="10"/>
      <c r="H64" s="10"/>
      <c r="I64" s="182"/>
    </row>
    <row r="65" spans="1:9">
      <c r="A65" s="182"/>
      <c r="B65" s="10"/>
      <c r="C65" s="10"/>
      <c r="D65" s="10"/>
      <c r="E65" s="10"/>
      <c r="F65" s="10"/>
      <c r="G65" s="10"/>
      <c r="H65" s="10"/>
      <c r="I65" s="182"/>
    </row>
    <row r="66" spans="1:9">
      <c r="A66" s="182"/>
      <c r="B66" s="10"/>
      <c r="C66" s="10"/>
      <c r="D66" s="10"/>
      <c r="E66" s="10"/>
      <c r="F66" s="10"/>
      <c r="G66" s="10"/>
      <c r="H66" s="10"/>
      <c r="I66" s="182"/>
    </row>
    <row r="67" spans="1:9">
      <c r="A67" s="182"/>
      <c r="B67" s="10"/>
      <c r="C67" s="10"/>
      <c r="D67" s="10"/>
      <c r="E67" s="10"/>
      <c r="F67" s="10"/>
      <c r="G67" s="10"/>
      <c r="H67" s="10"/>
      <c r="I67" s="182"/>
    </row>
    <row r="68" spans="1:9">
      <c r="A68" s="182"/>
      <c r="B68" s="10"/>
      <c r="C68" s="10"/>
      <c r="D68" s="10"/>
      <c r="E68" s="10"/>
      <c r="F68" s="10"/>
      <c r="G68" s="10"/>
      <c r="H68" s="10"/>
      <c r="I68" s="182"/>
    </row>
    <row r="69" spans="1:9">
      <c r="A69" s="182"/>
      <c r="B69" s="10"/>
      <c r="C69" s="10"/>
      <c r="D69" s="10"/>
      <c r="E69" s="10"/>
      <c r="F69" s="10"/>
      <c r="G69" s="10"/>
      <c r="H69" s="10"/>
      <c r="I69" s="182"/>
    </row>
    <row r="70" spans="1:9">
      <c r="A70" s="182"/>
      <c r="B70" s="10"/>
      <c r="C70" s="10"/>
      <c r="D70" s="10"/>
      <c r="E70" s="10"/>
      <c r="F70" s="10"/>
      <c r="G70" s="10"/>
      <c r="H70" s="10"/>
      <c r="I70" s="182"/>
    </row>
    <row r="71" spans="1:9">
      <c r="A71" s="182"/>
      <c r="B71" s="10"/>
      <c r="C71" s="10"/>
      <c r="D71" s="10"/>
      <c r="E71" s="10"/>
      <c r="F71" s="10"/>
      <c r="G71" s="10"/>
      <c r="H71" s="10"/>
      <c r="I71" s="182"/>
    </row>
    <row r="72" spans="1:9">
      <c r="A72" s="182"/>
      <c r="B72" s="10"/>
      <c r="C72" s="10"/>
      <c r="D72" s="10"/>
      <c r="E72" s="10"/>
      <c r="F72" s="10"/>
      <c r="G72" s="10"/>
      <c r="H72" s="10"/>
      <c r="I72" s="182"/>
    </row>
    <row r="73" spans="1:9">
      <c r="A73" s="182"/>
      <c r="B73" s="10"/>
      <c r="C73" s="10"/>
      <c r="D73" s="10"/>
      <c r="E73" s="10"/>
      <c r="F73" s="10"/>
      <c r="G73" s="10"/>
      <c r="H73" s="10"/>
      <c r="I73" s="182"/>
    </row>
    <row r="74" spans="1:9">
      <c r="A74" s="182"/>
      <c r="B74" s="10"/>
      <c r="C74" s="10"/>
      <c r="D74" s="10"/>
      <c r="E74" s="10"/>
      <c r="F74" s="10"/>
      <c r="G74" s="10"/>
      <c r="H74" s="10"/>
      <c r="I74" s="182"/>
    </row>
    <row r="75" spans="1:9">
      <c r="A75" s="182"/>
      <c r="B75" s="10"/>
      <c r="C75" s="10"/>
      <c r="D75" s="10"/>
      <c r="E75" s="10"/>
      <c r="F75" s="10"/>
      <c r="G75" s="10"/>
      <c r="H75" s="10"/>
      <c r="I75" s="182"/>
    </row>
    <row r="76" spans="1:9">
      <c r="A76" s="182"/>
      <c r="B76" s="10"/>
      <c r="C76" s="10"/>
      <c r="D76" s="10"/>
      <c r="E76" s="10"/>
      <c r="F76" s="10"/>
      <c r="G76" s="10"/>
      <c r="H76" s="10"/>
      <c r="I76" s="182"/>
    </row>
    <row r="77" spans="1:9">
      <c r="A77" s="182"/>
      <c r="B77" s="10"/>
      <c r="C77" s="10"/>
      <c r="D77" s="10"/>
      <c r="E77" s="10"/>
      <c r="F77" s="10"/>
      <c r="G77" s="10"/>
      <c r="H77" s="10"/>
      <c r="I77" s="182"/>
    </row>
    <row r="78" spans="1:9">
      <c r="A78" s="182"/>
      <c r="B78" s="10"/>
      <c r="C78" s="10"/>
      <c r="D78" s="10"/>
      <c r="E78" s="10"/>
      <c r="F78" s="10"/>
      <c r="G78" s="10"/>
      <c r="H78" s="10"/>
      <c r="I78" s="182"/>
    </row>
    <row r="79" spans="1:9">
      <c r="A79" s="182"/>
      <c r="B79" s="10"/>
      <c r="C79" s="10"/>
      <c r="D79" s="10"/>
      <c r="E79" s="10"/>
      <c r="F79" s="10"/>
      <c r="G79" s="10"/>
      <c r="H79" s="10"/>
      <c r="I79" s="182"/>
    </row>
    <row r="80" spans="1:9">
      <c r="A80" s="182"/>
      <c r="B80" s="10"/>
      <c r="C80" s="10"/>
      <c r="D80" s="10"/>
      <c r="E80" s="10"/>
      <c r="F80" s="10"/>
      <c r="G80" s="10"/>
      <c r="H80" s="10"/>
      <c r="I80" s="182"/>
    </row>
    <row r="81" spans="1:9">
      <c r="A81" s="182"/>
      <c r="B81" s="10"/>
      <c r="C81" s="10"/>
      <c r="D81" s="10"/>
      <c r="E81" s="10"/>
      <c r="F81" s="10"/>
      <c r="G81" s="10"/>
      <c r="H81" s="10"/>
      <c r="I81" s="182"/>
    </row>
    <row r="82" spans="1:9">
      <c r="A82" s="182"/>
      <c r="B82" s="10"/>
      <c r="C82" s="10"/>
      <c r="D82" s="10"/>
      <c r="E82" s="10"/>
      <c r="F82" s="10"/>
      <c r="G82" s="10"/>
      <c r="H82" s="10"/>
      <c r="I82" s="182"/>
    </row>
    <row r="83" spans="1:9">
      <c r="A83" s="182"/>
      <c r="B83" s="10"/>
      <c r="C83" s="10"/>
      <c r="D83" s="10"/>
      <c r="E83" s="10"/>
      <c r="F83" s="10"/>
      <c r="G83" s="10"/>
      <c r="H83" s="10"/>
      <c r="I83" s="182"/>
    </row>
    <row r="84" spans="1:9">
      <c r="A84" s="182"/>
      <c r="B84" s="10"/>
      <c r="C84" s="10"/>
      <c r="D84" s="10"/>
      <c r="E84" s="10"/>
      <c r="F84" s="10"/>
      <c r="G84" s="10"/>
      <c r="H84" s="10"/>
      <c r="I84" s="182"/>
    </row>
    <row r="85" spans="1:9">
      <c r="A85" s="182"/>
      <c r="B85" s="10"/>
      <c r="C85" s="10"/>
      <c r="D85" s="10"/>
      <c r="E85" s="10"/>
      <c r="F85" s="10"/>
      <c r="G85" s="10"/>
      <c r="H85" s="10"/>
      <c r="I85" s="182"/>
    </row>
    <row r="86" spans="1:9">
      <c r="A86" s="182"/>
      <c r="B86" s="10"/>
      <c r="C86" s="10"/>
      <c r="D86" s="10"/>
      <c r="E86" s="10"/>
      <c r="F86" s="10"/>
      <c r="G86" s="10"/>
      <c r="H86" s="10"/>
      <c r="I86" s="182"/>
    </row>
    <row r="87" spans="1:9">
      <c r="A87" s="182"/>
      <c r="B87" s="10"/>
      <c r="C87" s="10"/>
      <c r="D87" s="10"/>
      <c r="E87" s="10"/>
      <c r="F87" s="10"/>
      <c r="G87" s="10"/>
      <c r="H87" s="10"/>
      <c r="I87" s="182"/>
    </row>
    <row r="88" spans="1:9">
      <c r="A88" s="182"/>
      <c r="B88" s="10"/>
      <c r="C88" s="10"/>
      <c r="D88" s="10"/>
      <c r="E88" s="10"/>
      <c r="F88" s="10"/>
      <c r="G88" s="10"/>
      <c r="H88" s="10"/>
      <c r="I88" s="182"/>
    </row>
    <row r="89" spans="1:9">
      <c r="A89" s="182"/>
      <c r="B89" s="10"/>
      <c r="C89" s="10"/>
      <c r="D89" s="10"/>
      <c r="E89" s="10"/>
      <c r="F89" s="10"/>
      <c r="G89" s="10"/>
      <c r="H89" s="10"/>
      <c r="I89" s="182"/>
    </row>
    <row r="90" spans="1:9">
      <c r="A90" s="182"/>
      <c r="B90" s="10"/>
      <c r="C90" s="10"/>
      <c r="D90" s="10"/>
      <c r="E90" s="10"/>
      <c r="F90" s="10"/>
      <c r="G90" s="10"/>
      <c r="H90" s="10"/>
      <c r="I90" s="182"/>
    </row>
    <row r="91" spans="1:9">
      <c r="A91" s="182"/>
      <c r="B91" s="10"/>
      <c r="C91" s="10"/>
      <c r="D91" s="10"/>
      <c r="E91" s="10"/>
      <c r="F91" s="10"/>
      <c r="G91" s="10"/>
      <c r="H91" s="10"/>
      <c r="I91" s="182"/>
    </row>
    <row r="92" spans="1:9">
      <c r="A92" s="182"/>
      <c r="B92" s="10"/>
      <c r="C92" s="10"/>
      <c r="D92" s="10"/>
      <c r="E92" s="10"/>
      <c r="F92" s="10"/>
      <c r="G92" s="10"/>
      <c r="H92" s="10"/>
      <c r="I92" s="182"/>
    </row>
    <row r="93" spans="1:9">
      <c r="A93" s="182"/>
      <c r="B93" s="10"/>
      <c r="C93" s="10"/>
      <c r="D93" s="10"/>
      <c r="E93" s="10"/>
      <c r="F93" s="10"/>
      <c r="G93" s="10"/>
      <c r="H93" s="10"/>
      <c r="I93" s="182"/>
    </row>
    <row r="94" spans="1:9">
      <c r="A94" s="182"/>
      <c r="B94" s="10"/>
      <c r="C94" s="10"/>
      <c r="D94" s="10"/>
      <c r="E94" s="10"/>
      <c r="F94" s="10"/>
      <c r="G94" s="10"/>
      <c r="H94" s="10"/>
      <c r="I94" s="182"/>
    </row>
    <row r="95" spans="1:9">
      <c r="A95" s="182"/>
      <c r="B95" s="10"/>
      <c r="C95" s="10"/>
      <c r="D95" s="10"/>
      <c r="E95" s="10"/>
      <c r="F95" s="10"/>
      <c r="G95" s="10"/>
      <c r="H95" s="10"/>
      <c r="I95" s="182"/>
    </row>
    <row r="96" spans="1:9">
      <c r="A96" s="182"/>
      <c r="B96" s="10"/>
      <c r="C96" s="10"/>
      <c r="D96" s="10"/>
      <c r="E96" s="10"/>
      <c r="F96" s="10"/>
      <c r="G96" s="10"/>
      <c r="H96" s="10"/>
      <c r="I96" s="182"/>
    </row>
    <row r="97" spans="1:9">
      <c r="A97" s="182"/>
      <c r="B97" s="10"/>
      <c r="C97" s="10"/>
      <c r="D97" s="10"/>
      <c r="E97" s="10"/>
      <c r="F97" s="10"/>
      <c r="G97" s="10"/>
      <c r="H97" s="10"/>
      <c r="I97" s="182"/>
    </row>
    <row r="98" spans="1:9">
      <c r="A98" s="182"/>
      <c r="B98" s="10"/>
      <c r="C98" s="10"/>
      <c r="D98" s="10"/>
      <c r="E98" s="10"/>
      <c r="F98" s="10"/>
      <c r="G98" s="10"/>
      <c r="H98" s="10"/>
      <c r="I98" s="182"/>
    </row>
    <row r="99" spans="1:9" s="10" customFormat="1">
      <c r="A99" s="182"/>
      <c r="I99" s="182"/>
    </row>
    <row r="100" spans="1:9" s="10" customFormat="1">
      <c r="A100" s="182"/>
      <c r="I100" s="182"/>
    </row>
    <row r="101" spans="1:9" s="10" customFormat="1">
      <c r="A101" s="182"/>
      <c r="I101" s="182"/>
    </row>
    <row r="102" spans="1:9" s="10" customFormat="1">
      <c r="A102" s="182"/>
      <c r="I102" s="182"/>
    </row>
    <row r="103" spans="1:9" s="10" customFormat="1">
      <c r="A103" s="182"/>
      <c r="I103" s="182"/>
    </row>
    <row r="104" spans="1:9" s="10" customFormat="1">
      <c r="A104" s="182"/>
      <c r="I104" s="182"/>
    </row>
    <row r="105" spans="1:9" s="10" customFormat="1">
      <c r="A105" s="182"/>
      <c r="I105" s="182"/>
    </row>
    <row r="106" spans="1:9" s="10" customFormat="1">
      <c r="A106" s="182"/>
      <c r="I106" s="182"/>
    </row>
    <row r="107" spans="1:9" s="10" customFormat="1">
      <c r="A107" s="182"/>
      <c r="I107" s="182"/>
    </row>
    <row r="108" spans="1:9" s="10" customFormat="1">
      <c r="A108" s="182"/>
      <c r="I108" s="182"/>
    </row>
    <row r="109" spans="1:9" s="10" customFormat="1">
      <c r="A109" s="182"/>
      <c r="I109" s="182"/>
    </row>
    <row r="110" spans="1:9" s="10" customFormat="1">
      <c r="A110" s="182"/>
      <c r="I110" s="182"/>
    </row>
    <row r="111" spans="1:9" s="10" customFormat="1">
      <c r="A111" s="182"/>
      <c r="I111" s="182"/>
    </row>
    <row r="112" spans="1:9" s="10" customFormat="1">
      <c r="A112" s="182"/>
      <c r="I112" s="182"/>
    </row>
    <row r="113" spans="1:9" s="10" customFormat="1">
      <c r="A113" s="182"/>
      <c r="I113" s="182"/>
    </row>
    <row r="114" spans="1:9" s="10" customFormat="1">
      <c r="A114" s="182"/>
      <c r="I114" s="182"/>
    </row>
    <row r="115" spans="1:9" s="10" customFormat="1">
      <c r="A115" s="182"/>
      <c r="I115" s="182"/>
    </row>
    <row r="116" spans="1:9" s="10" customFormat="1">
      <c r="A116" s="182"/>
      <c r="I116" s="182"/>
    </row>
    <row r="117" spans="1:9" s="10" customFormat="1">
      <c r="A117" s="182"/>
      <c r="I117" s="182"/>
    </row>
    <row r="118" spans="1:9" s="10" customFormat="1">
      <c r="A118" s="182"/>
      <c r="I118" s="182"/>
    </row>
    <row r="119" spans="1:9" s="10" customFormat="1">
      <c r="A119" s="182"/>
      <c r="I119" s="182"/>
    </row>
    <row r="120" spans="1:9" s="10" customFormat="1">
      <c r="A120" s="182"/>
      <c r="I120" s="182"/>
    </row>
    <row r="121" spans="1:9" s="10" customFormat="1">
      <c r="A121" s="182"/>
      <c r="I121" s="182"/>
    </row>
    <row r="122" spans="1:9" s="10" customFormat="1">
      <c r="A122" s="182"/>
      <c r="I122" s="182"/>
    </row>
    <row r="123" spans="1:9" s="10" customFormat="1">
      <c r="A123" s="182"/>
      <c r="I123" s="182"/>
    </row>
    <row r="124" spans="1:9" s="10" customFormat="1">
      <c r="A124" s="182"/>
      <c r="I124" s="182"/>
    </row>
    <row r="125" spans="1:9" s="10" customFormat="1">
      <c r="A125" s="182"/>
      <c r="I125" s="182"/>
    </row>
    <row r="126" spans="1:9" s="10" customFormat="1">
      <c r="A126" s="182"/>
      <c r="I126" s="182"/>
    </row>
    <row r="127" spans="1:9" s="10" customFormat="1">
      <c r="A127" s="182"/>
      <c r="I127" s="182"/>
    </row>
    <row r="128" spans="1:9" s="10" customFormat="1">
      <c r="A128" s="182"/>
      <c r="I128" s="182"/>
    </row>
    <row r="129" spans="1:9" s="10" customFormat="1">
      <c r="A129" s="182"/>
      <c r="I129" s="182"/>
    </row>
    <row r="130" spans="1:9" s="10" customFormat="1">
      <c r="A130" s="182"/>
      <c r="I130" s="182"/>
    </row>
    <row r="131" spans="1:9" s="10" customFormat="1">
      <c r="A131" s="182"/>
      <c r="I131" s="182"/>
    </row>
    <row r="132" spans="1:9" s="10" customFormat="1">
      <c r="A132" s="182"/>
      <c r="I132" s="182"/>
    </row>
    <row r="133" spans="1:9" s="10" customFormat="1">
      <c r="A133" s="182"/>
      <c r="I133" s="182"/>
    </row>
    <row r="134" spans="1:9" s="10" customFormat="1">
      <c r="A134" s="182"/>
      <c r="I134" s="182"/>
    </row>
    <row r="135" spans="1:9" s="10" customFormat="1">
      <c r="A135" s="182"/>
      <c r="I135" s="182"/>
    </row>
    <row r="136" spans="1:9" s="10" customFormat="1">
      <c r="A136" s="182"/>
      <c r="I136" s="182"/>
    </row>
    <row r="137" spans="1:9" s="10" customFormat="1">
      <c r="A137" s="182"/>
      <c r="I137" s="182"/>
    </row>
    <row r="138" spans="1:9" s="10" customFormat="1">
      <c r="A138" s="182"/>
      <c r="I138" s="182"/>
    </row>
    <row r="139" spans="1:9" s="10" customFormat="1">
      <c r="A139" s="182"/>
      <c r="I139" s="182"/>
    </row>
    <row r="140" spans="1:9" s="10" customFormat="1">
      <c r="A140" s="182"/>
      <c r="I140" s="182"/>
    </row>
    <row r="141" spans="1:9" s="10" customFormat="1">
      <c r="A141" s="182"/>
      <c r="I141" s="182"/>
    </row>
    <row r="142" spans="1:9" s="10" customFormat="1">
      <c r="A142" s="182"/>
      <c r="I142" s="182"/>
    </row>
    <row r="143" spans="1:9" s="10" customFormat="1">
      <c r="A143" s="182"/>
      <c r="I143" s="182"/>
    </row>
    <row r="144" spans="1:9" s="10" customFormat="1">
      <c r="A144" s="182"/>
      <c r="I144" s="182"/>
    </row>
    <row r="145" spans="1:9" s="10" customFormat="1">
      <c r="A145" s="182"/>
      <c r="I145" s="182"/>
    </row>
    <row r="146" spans="1:9" s="10" customFormat="1">
      <c r="A146" s="182"/>
      <c r="I146" s="182"/>
    </row>
    <row r="147" spans="1:9" s="10" customFormat="1">
      <c r="A147" s="182"/>
      <c r="I147" s="182"/>
    </row>
    <row r="148" spans="1:9" s="10" customFormat="1">
      <c r="A148" s="182"/>
      <c r="I148" s="182"/>
    </row>
    <row r="149" spans="1:9" s="10" customFormat="1">
      <c r="A149" s="182"/>
      <c r="I149" s="182"/>
    </row>
    <row r="150" spans="1:9" s="10" customFormat="1">
      <c r="A150" s="182"/>
      <c r="I150" s="182"/>
    </row>
    <row r="151" spans="1:9" s="10" customFormat="1">
      <c r="A151" s="182"/>
      <c r="I151" s="182"/>
    </row>
    <row r="152" spans="1:9" s="10" customFormat="1">
      <c r="A152" s="182"/>
      <c r="I152" s="182"/>
    </row>
    <row r="153" spans="1:9" s="10" customFormat="1">
      <c r="A153" s="182"/>
      <c r="I153" s="182"/>
    </row>
    <row r="154" spans="1:9" s="10" customFormat="1">
      <c r="A154" s="182"/>
      <c r="I154" s="182"/>
    </row>
    <row r="155" spans="1:9" s="10" customFormat="1">
      <c r="A155" s="182"/>
      <c r="I155" s="182"/>
    </row>
    <row r="156" spans="1:9" s="10" customFormat="1">
      <c r="A156" s="182"/>
      <c r="I156" s="182"/>
    </row>
    <row r="157" spans="1:9" s="10" customFormat="1">
      <c r="A157" s="182"/>
      <c r="I157" s="182"/>
    </row>
    <row r="158" spans="1:9" s="10" customFormat="1">
      <c r="A158" s="182"/>
      <c r="I158" s="182"/>
    </row>
    <row r="159" spans="1:9" s="10" customFormat="1">
      <c r="A159" s="182"/>
      <c r="I159" s="182"/>
    </row>
    <row r="160" spans="1:9" s="10" customFormat="1">
      <c r="A160" s="182"/>
      <c r="I160" s="182"/>
    </row>
    <row r="161" spans="1:9" s="10" customFormat="1">
      <c r="A161" s="182"/>
      <c r="I161" s="182"/>
    </row>
    <row r="162" spans="1:9" s="10" customFormat="1">
      <c r="A162" s="182"/>
      <c r="I162" s="182"/>
    </row>
    <row r="163" spans="1:9" s="10" customFormat="1">
      <c r="A163" s="182"/>
      <c r="I163" s="182"/>
    </row>
    <row r="164" spans="1:9" s="10" customFormat="1">
      <c r="A164" s="182"/>
      <c r="I164" s="182"/>
    </row>
    <row r="165" spans="1:9" s="10" customFormat="1">
      <c r="A165" s="182"/>
      <c r="I165" s="182"/>
    </row>
    <row r="166" spans="1:9" s="10" customFormat="1">
      <c r="A166" s="182"/>
      <c r="I166" s="182"/>
    </row>
    <row r="167" spans="1:9" s="10" customFormat="1">
      <c r="A167" s="182"/>
      <c r="I167" s="182"/>
    </row>
    <row r="168" spans="1:9" s="10" customFormat="1">
      <c r="A168" s="182"/>
      <c r="I168" s="182"/>
    </row>
    <row r="169" spans="1:9" s="10" customFormat="1">
      <c r="A169" s="182"/>
      <c r="I169" s="182"/>
    </row>
    <row r="170" spans="1:9" s="10" customFormat="1">
      <c r="A170" s="182"/>
      <c r="I170" s="182"/>
    </row>
    <row r="171" spans="1:9" s="10" customFormat="1">
      <c r="A171" s="182"/>
      <c r="I171" s="182"/>
    </row>
    <row r="172" spans="1:9" s="10" customFormat="1">
      <c r="A172" s="182"/>
      <c r="I172" s="182"/>
    </row>
    <row r="173" spans="1:9" s="10" customFormat="1">
      <c r="A173" s="182"/>
      <c r="I173" s="182"/>
    </row>
    <row r="174" spans="1:9" s="10" customFormat="1">
      <c r="A174" s="182"/>
      <c r="I174" s="182"/>
    </row>
    <row r="175" spans="1:9" s="10" customFormat="1">
      <c r="A175" s="182"/>
      <c r="I175" s="182"/>
    </row>
    <row r="176" spans="1:9" s="10" customFormat="1">
      <c r="A176" s="182"/>
      <c r="I176" s="182"/>
    </row>
    <row r="177" spans="1:9" s="10" customFormat="1">
      <c r="A177" s="182"/>
      <c r="I177" s="182"/>
    </row>
    <row r="178" spans="1:9" s="10" customFormat="1">
      <c r="A178" s="182"/>
      <c r="I178" s="182"/>
    </row>
    <row r="179" spans="1:9" s="10" customFormat="1">
      <c r="A179" s="182"/>
      <c r="I179" s="182"/>
    </row>
    <row r="180" spans="1:9" s="10" customFormat="1">
      <c r="A180" s="182"/>
      <c r="I180" s="182"/>
    </row>
    <row r="181" spans="1:9" s="10" customFormat="1">
      <c r="A181" s="182"/>
      <c r="I181" s="182"/>
    </row>
    <row r="182" spans="1:9" s="10" customFormat="1">
      <c r="A182" s="182"/>
      <c r="I182" s="182"/>
    </row>
    <row r="183" spans="1:9" s="10" customFormat="1">
      <c r="A183" s="182"/>
      <c r="I183" s="182"/>
    </row>
    <row r="184" spans="1:9" s="10" customFormat="1">
      <c r="A184" s="182"/>
      <c r="I184" s="182"/>
    </row>
    <row r="185" spans="1:9" s="10" customFormat="1">
      <c r="A185" s="182"/>
      <c r="I185" s="182"/>
    </row>
    <row r="186" spans="1:9" s="10" customFormat="1">
      <c r="A186" s="182"/>
      <c r="I186" s="182"/>
    </row>
    <row r="187" spans="1:9" s="10" customFormat="1">
      <c r="A187" s="182"/>
      <c r="I187" s="182"/>
    </row>
    <row r="188" spans="1:9" s="10" customFormat="1">
      <c r="A188" s="182"/>
      <c r="I188" s="182"/>
    </row>
    <row r="189" spans="1:9" s="10" customFormat="1">
      <c r="A189" s="182"/>
      <c r="I189" s="182"/>
    </row>
    <row r="190" spans="1:9" s="10" customFormat="1">
      <c r="A190" s="182"/>
      <c r="I190" s="182"/>
    </row>
    <row r="191" spans="1:9" s="10" customFormat="1">
      <c r="A191" s="182"/>
      <c r="I191" s="182"/>
    </row>
    <row r="192" spans="1:9" s="10" customFormat="1">
      <c r="A192" s="182"/>
      <c r="I192" s="182"/>
    </row>
    <row r="193" spans="1:9" s="10" customFormat="1">
      <c r="A193" s="182"/>
      <c r="I193" s="182"/>
    </row>
    <row r="194" spans="1:9" s="10" customFormat="1">
      <c r="A194" s="182"/>
      <c r="I194" s="182"/>
    </row>
    <row r="195" spans="1:9" s="10" customFormat="1">
      <c r="A195" s="182"/>
      <c r="I195" s="182"/>
    </row>
    <row r="196" spans="1:9" s="10" customFormat="1">
      <c r="A196" s="182"/>
      <c r="I196" s="182"/>
    </row>
    <row r="197" spans="1:9" s="10" customFormat="1">
      <c r="A197" s="182"/>
      <c r="I197" s="182"/>
    </row>
    <row r="198" spans="1:9" s="10" customFormat="1">
      <c r="A198" s="182"/>
      <c r="I198" s="182"/>
    </row>
    <row r="199" spans="1:9" s="10" customFormat="1">
      <c r="A199" s="182"/>
      <c r="I199" s="182"/>
    </row>
    <row r="200" spans="1:9" s="10" customFormat="1">
      <c r="A200" s="182"/>
      <c r="I200" s="182"/>
    </row>
    <row r="201" spans="1:9" s="10" customFormat="1">
      <c r="A201" s="182"/>
      <c r="I201" s="182"/>
    </row>
    <row r="202" spans="1:9" s="10" customFormat="1">
      <c r="A202" s="182"/>
      <c r="I202" s="182"/>
    </row>
    <row r="203" spans="1:9" s="10" customFormat="1">
      <c r="A203" s="182"/>
      <c r="I203" s="182"/>
    </row>
    <row r="204" spans="1:9" s="10" customFormat="1">
      <c r="A204" s="182"/>
      <c r="I204" s="182"/>
    </row>
    <row r="205" spans="1:9" s="10" customFormat="1">
      <c r="A205" s="182"/>
      <c r="I205" s="182"/>
    </row>
    <row r="206" spans="1:9" s="10" customFormat="1">
      <c r="A206" s="182"/>
      <c r="I206" s="182"/>
    </row>
    <row r="207" spans="1:9" s="10" customFormat="1">
      <c r="A207" s="182"/>
      <c r="I207" s="182"/>
    </row>
    <row r="208" spans="1:9" s="10" customFormat="1">
      <c r="A208" s="182"/>
      <c r="I208" s="182"/>
    </row>
    <row r="209" spans="1:9" s="10" customFormat="1">
      <c r="A209" s="182"/>
      <c r="I209" s="182"/>
    </row>
    <row r="210" spans="1:9" s="10" customFormat="1">
      <c r="A210" s="182"/>
      <c r="I210" s="182"/>
    </row>
    <row r="211" spans="1:9" s="10" customFormat="1">
      <c r="A211" s="182"/>
      <c r="I211" s="182"/>
    </row>
    <row r="212" spans="1:9" s="10" customFormat="1">
      <c r="A212" s="182"/>
      <c r="I212" s="182"/>
    </row>
    <row r="213" spans="1:9" s="10" customFormat="1">
      <c r="A213" s="182"/>
      <c r="I213" s="182"/>
    </row>
    <row r="214" spans="1:9" s="10" customFormat="1">
      <c r="A214" s="182"/>
      <c r="I214" s="182"/>
    </row>
    <row r="215" spans="1:9" s="10" customFormat="1">
      <c r="A215" s="182"/>
      <c r="I215" s="182"/>
    </row>
    <row r="216" spans="1:9" s="10" customFormat="1">
      <c r="A216" s="182"/>
      <c r="I216" s="182"/>
    </row>
    <row r="217" spans="1:9" s="10" customFormat="1">
      <c r="A217" s="182"/>
      <c r="I217" s="182"/>
    </row>
    <row r="218" spans="1:9" s="10" customFormat="1">
      <c r="A218" s="182"/>
      <c r="I218" s="182"/>
    </row>
    <row r="219" spans="1:9" s="10" customFormat="1">
      <c r="A219" s="182"/>
      <c r="I219" s="182"/>
    </row>
    <row r="220" spans="1:9" s="10" customFormat="1">
      <c r="A220" s="182"/>
      <c r="I220" s="182"/>
    </row>
    <row r="221" spans="1:9" s="10" customFormat="1">
      <c r="A221" s="182"/>
      <c r="I221" s="182"/>
    </row>
    <row r="222" spans="1:9" s="10" customFormat="1">
      <c r="A222" s="182"/>
      <c r="I222" s="182"/>
    </row>
    <row r="223" spans="1:9" s="10" customFormat="1">
      <c r="A223" s="182"/>
      <c r="I223" s="182"/>
    </row>
    <row r="224" spans="1:9" s="10" customFormat="1">
      <c r="A224" s="182"/>
      <c r="I224" s="182"/>
    </row>
    <row r="225" spans="1:9" s="10" customFormat="1">
      <c r="A225" s="182"/>
      <c r="I225" s="182"/>
    </row>
    <row r="226" spans="1:9" s="10" customFormat="1">
      <c r="A226" s="182"/>
      <c r="I226" s="182"/>
    </row>
    <row r="227" spans="1:9" s="10" customFormat="1">
      <c r="A227" s="182"/>
      <c r="I227" s="182"/>
    </row>
    <row r="228" spans="1:9" s="10" customFormat="1">
      <c r="A228" s="182"/>
      <c r="I228" s="182"/>
    </row>
    <row r="229" spans="1:9" s="10" customFormat="1">
      <c r="A229" s="182"/>
      <c r="I229" s="182"/>
    </row>
    <row r="230" spans="1:9" s="10" customFormat="1">
      <c r="A230" s="182"/>
      <c r="I230" s="182"/>
    </row>
    <row r="231" spans="1:9" s="10" customFormat="1">
      <c r="A231" s="182"/>
      <c r="I231" s="182"/>
    </row>
    <row r="232" spans="1:9" s="10" customFormat="1">
      <c r="A232" s="182"/>
      <c r="I232" s="182"/>
    </row>
    <row r="233" spans="1:9" s="10" customFormat="1">
      <c r="A233" s="182"/>
      <c r="I233" s="182"/>
    </row>
    <row r="234" spans="1:9" s="10" customFormat="1">
      <c r="A234" s="182"/>
      <c r="I234" s="182"/>
    </row>
    <row r="235" spans="1:9" s="10" customFormat="1">
      <c r="A235" s="182"/>
      <c r="I235" s="182"/>
    </row>
    <row r="236" spans="1:9" s="10" customFormat="1">
      <c r="A236" s="182"/>
      <c r="I236" s="182"/>
    </row>
    <row r="237" spans="1:9" s="10" customFormat="1">
      <c r="A237" s="182"/>
      <c r="I237" s="182"/>
    </row>
    <row r="238" spans="1:9" s="10" customFormat="1">
      <c r="A238" s="182"/>
      <c r="I238" s="182"/>
    </row>
    <row r="239" spans="1:9" s="10" customFormat="1">
      <c r="A239" s="182"/>
      <c r="I239" s="182"/>
    </row>
    <row r="240" spans="1:9" s="10" customFormat="1">
      <c r="A240" s="182"/>
      <c r="I240" s="182"/>
    </row>
    <row r="241" spans="1:9" s="10" customFormat="1">
      <c r="A241" s="182"/>
      <c r="I241" s="182"/>
    </row>
    <row r="242" spans="1:9" s="10" customFormat="1">
      <c r="A242" s="182"/>
      <c r="I242" s="182"/>
    </row>
    <row r="243" spans="1:9" s="10" customFormat="1">
      <c r="A243" s="182"/>
      <c r="I243" s="182"/>
    </row>
    <row r="244" spans="1:9" s="10" customFormat="1">
      <c r="A244" s="182"/>
      <c r="I244" s="182"/>
    </row>
    <row r="245" spans="1:9" s="10" customFormat="1">
      <c r="A245" s="182"/>
      <c r="I245" s="182"/>
    </row>
    <row r="246" spans="1:9" s="10" customFormat="1">
      <c r="A246" s="182"/>
      <c r="I246" s="182"/>
    </row>
    <row r="247" spans="1:9" s="10" customFormat="1">
      <c r="A247" s="182"/>
      <c r="I247" s="182"/>
    </row>
    <row r="248" spans="1:9" s="10" customFormat="1">
      <c r="A248" s="182"/>
      <c r="I248" s="182"/>
    </row>
    <row r="249" spans="1:9" s="10" customFormat="1">
      <c r="A249" s="182"/>
      <c r="I249" s="182"/>
    </row>
    <row r="250" spans="1:9" s="10" customFormat="1">
      <c r="A250" s="182"/>
      <c r="I250" s="182"/>
    </row>
    <row r="251" spans="1:9" s="10" customFormat="1">
      <c r="A251" s="182"/>
      <c r="I251" s="182"/>
    </row>
    <row r="252" spans="1:9" s="10" customFormat="1">
      <c r="A252" s="182"/>
      <c r="I252" s="182"/>
    </row>
    <row r="253" spans="1:9" s="10" customFormat="1">
      <c r="A253" s="182"/>
      <c r="I253" s="182"/>
    </row>
    <row r="254" spans="1:9" s="10" customFormat="1">
      <c r="A254" s="182"/>
      <c r="I254" s="182"/>
    </row>
    <row r="255" spans="1:9" s="10" customFormat="1">
      <c r="A255" s="182"/>
      <c r="I255" s="182"/>
    </row>
    <row r="256" spans="1:9" s="10" customFormat="1">
      <c r="A256" s="182"/>
      <c r="I256" s="182"/>
    </row>
    <row r="257" spans="1:9" s="10" customFormat="1">
      <c r="A257" s="182"/>
      <c r="I257" s="182"/>
    </row>
    <row r="258" spans="1:9" s="10" customFormat="1">
      <c r="A258" s="182"/>
      <c r="I258" s="182"/>
    </row>
    <row r="259" spans="1:9" s="10" customFormat="1">
      <c r="A259" s="182"/>
      <c r="I259" s="182"/>
    </row>
    <row r="260" spans="1:9" s="10" customFormat="1">
      <c r="A260" s="182"/>
      <c r="I260" s="182"/>
    </row>
    <row r="261" spans="1:9" s="10" customFormat="1">
      <c r="A261" s="182"/>
      <c r="I261" s="182"/>
    </row>
    <row r="262" spans="1:9" s="10" customFormat="1">
      <c r="A262" s="182"/>
      <c r="I262" s="182"/>
    </row>
    <row r="263" spans="1:9" s="10" customFormat="1">
      <c r="A263" s="182"/>
      <c r="I263" s="182"/>
    </row>
    <row r="264" spans="1:9" s="10" customFormat="1">
      <c r="A264" s="182"/>
      <c r="I264" s="182"/>
    </row>
    <row r="265" spans="1:9" s="10" customFormat="1">
      <c r="A265" s="182"/>
      <c r="I265" s="182"/>
    </row>
    <row r="266" spans="1:9" s="10" customFormat="1">
      <c r="A266" s="182"/>
      <c r="I266" s="182"/>
    </row>
    <row r="267" spans="1:9" s="10" customFormat="1">
      <c r="A267" s="182"/>
      <c r="I267" s="182"/>
    </row>
    <row r="268" spans="1:9" s="10" customFormat="1">
      <c r="A268" s="182"/>
      <c r="I268" s="182"/>
    </row>
    <row r="269" spans="1:9" s="10" customFormat="1">
      <c r="A269" s="182"/>
      <c r="I269" s="182"/>
    </row>
    <row r="270" spans="1:9" s="10" customFormat="1">
      <c r="A270" s="182"/>
      <c r="I270" s="182"/>
    </row>
    <row r="271" spans="1:9" s="10" customFormat="1">
      <c r="A271" s="182"/>
      <c r="I271" s="182"/>
    </row>
    <row r="272" spans="1:9" s="10" customFormat="1">
      <c r="A272" s="182"/>
      <c r="I272" s="182"/>
    </row>
    <row r="273" spans="1:9" s="10" customFormat="1">
      <c r="A273" s="182"/>
      <c r="I273" s="182"/>
    </row>
    <row r="274" spans="1:9" s="10" customFormat="1">
      <c r="A274" s="182"/>
      <c r="I274" s="182"/>
    </row>
    <row r="275" spans="1:9" s="10" customFormat="1">
      <c r="A275" s="182"/>
      <c r="I275" s="182"/>
    </row>
    <row r="276" spans="1:9" s="10" customFormat="1">
      <c r="A276" s="182"/>
      <c r="I276" s="182"/>
    </row>
    <row r="277" spans="1:9" s="10" customFormat="1">
      <c r="A277" s="182"/>
      <c r="I277" s="182"/>
    </row>
    <row r="278" spans="1:9" s="10" customFormat="1">
      <c r="A278" s="182"/>
      <c r="I278" s="182"/>
    </row>
    <row r="279" spans="1:9" s="10" customFormat="1">
      <c r="A279" s="182"/>
      <c r="I279" s="182"/>
    </row>
    <row r="280" spans="1:9" s="10" customFormat="1">
      <c r="A280" s="182"/>
      <c r="I280" s="182"/>
    </row>
    <row r="281" spans="1:9" s="10" customFormat="1">
      <c r="A281" s="182"/>
      <c r="I281" s="182"/>
    </row>
    <row r="282" spans="1:9" s="10" customFormat="1">
      <c r="A282" s="182"/>
      <c r="I282" s="182"/>
    </row>
    <row r="283" spans="1:9" s="10" customFormat="1">
      <c r="A283" s="182"/>
      <c r="I283" s="182"/>
    </row>
    <row r="284" spans="1:9" s="10" customFormat="1">
      <c r="A284" s="182"/>
      <c r="I284" s="182"/>
    </row>
    <row r="285" spans="1:9" s="10" customFormat="1">
      <c r="A285" s="182"/>
      <c r="I285" s="182"/>
    </row>
    <row r="286" spans="1:9" s="10" customFormat="1">
      <c r="A286" s="182"/>
      <c r="I286" s="182"/>
    </row>
    <row r="287" spans="1:9" s="10" customFormat="1">
      <c r="A287" s="182"/>
      <c r="I287" s="182"/>
    </row>
    <row r="288" spans="1:9" s="10" customFormat="1">
      <c r="A288" s="182"/>
      <c r="I288" s="182"/>
    </row>
    <row r="289" spans="1:9" s="10" customFormat="1">
      <c r="A289" s="182"/>
      <c r="I289" s="182"/>
    </row>
    <row r="290" spans="1:9" s="10" customFormat="1">
      <c r="A290" s="182"/>
      <c r="I290" s="182"/>
    </row>
    <row r="291" spans="1:9" s="10" customFormat="1">
      <c r="A291" s="182"/>
      <c r="I291" s="182"/>
    </row>
    <row r="292" spans="1:9" s="10" customFormat="1">
      <c r="A292" s="182"/>
      <c r="I292" s="182"/>
    </row>
    <row r="293" spans="1:9" s="10" customFormat="1">
      <c r="A293" s="182"/>
      <c r="I293" s="182"/>
    </row>
    <row r="294" spans="1:9" s="10" customFormat="1">
      <c r="A294" s="182"/>
      <c r="I294" s="182"/>
    </row>
    <row r="295" spans="1:9" s="10" customFormat="1">
      <c r="A295" s="182"/>
      <c r="I295" s="182"/>
    </row>
    <row r="296" spans="1:9" s="10" customFormat="1">
      <c r="A296" s="182"/>
      <c r="I296" s="182"/>
    </row>
    <row r="297" spans="1:9" s="10" customFormat="1">
      <c r="A297" s="182"/>
      <c r="I297" s="182"/>
    </row>
    <row r="298" spans="1:9" s="10" customFormat="1">
      <c r="A298" s="182"/>
      <c r="I298" s="182"/>
    </row>
    <row r="299" spans="1:9" s="10" customFormat="1">
      <c r="A299" s="182"/>
      <c r="I299" s="182"/>
    </row>
    <row r="300" spans="1:9" s="10" customFormat="1">
      <c r="A300" s="182"/>
      <c r="I300" s="182"/>
    </row>
    <row r="301" spans="1:9" s="10" customFormat="1">
      <c r="A301" s="182"/>
      <c r="I301" s="182"/>
    </row>
    <row r="302" spans="1:9" s="10" customFormat="1">
      <c r="A302" s="182"/>
      <c r="I302" s="182"/>
    </row>
    <row r="303" spans="1:9" s="10" customFormat="1">
      <c r="A303" s="182"/>
      <c r="I303" s="182"/>
    </row>
    <row r="304" spans="1:9" s="10" customFormat="1">
      <c r="A304" s="182"/>
      <c r="I304" s="182"/>
    </row>
    <row r="305" spans="1:9" s="10" customFormat="1">
      <c r="A305" s="182"/>
      <c r="I305" s="182"/>
    </row>
    <row r="306" spans="1:9" s="10" customFormat="1">
      <c r="A306" s="182"/>
      <c r="I306" s="182"/>
    </row>
    <row r="307" spans="1:9" s="10" customFormat="1">
      <c r="A307" s="182"/>
      <c r="I307" s="182"/>
    </row>
    <row r="308" spans="1:9" s="10" customFormat="1">
      <c r="A308" s="182"/>
      <c r="I308" s="182"/>
    </row>
    <row r="309" spans="1:9" s="10" customFormat="1">
      <c r="A309" s="182"/>
      <c r="I309" s="182"/>
    </row>
    <row r="310" spans="1:9" s="10" customFormat="1">
      <c r="A310" s="182"/>
      <c r="I310" s="182"/>
    </row>
    <row r="311" spans="1:9" s="10" customFormat="1">
      <c r="A311" s="182"/>
      <c r="I311" s="182"/>
    </row>
    <row r="312" spans="1:9" s="10" customFormat="1">
      <c r="A312" s="182"/>
      <c r="I312" s="182"/>
    </row>
    <row r="313" spans="1:9" s="10" customFormat="1">
      <c r="A313" s="182"/>
      <c r="I313" s="182"/>
    </row>
    <row r="314" spans="1:9" s="10" customFormat="1">
      <c r="A314" s="182"/>
      <c r="I314" s="182"/>
    </row>
    <row r="315" spans="1:9" s="10" customFormat="1">
      <c r="A315" s="182"/>
      <c r="I315" s="182"/>
    </row>
    <row r="316" spans="1:9" s="10" customFormat="1">
      <c r="A316" s="182"/>
      <c r="I316" s="182"/>
    </row>
    <row r="317" spans="1:9" s="10" customFormat="1">
      <c r="A317" s="182"/>
      <c r="I317" s="182"/>
    </row>
    <row r="318" spans="1:9" s="10" customFormat="1">
      <c r="A318" s="182"/>
      <c r="I318" s="182"/>
    </row>
    <row r="319" spans="1:9" s="10" customFormat="1">
      <c r="A319" s="182"/>
      <c r="I319" s="182"/>
    </row>
    <row r="320" spans="1:9" s="10" customFormat="1">
      <c r="A320" s="182"/>
      <c r="I320" s="182"/>
    </row>
    <row r="321" spans="1:9" s="10" customFormat="1">
      <c r="A321" s="182"/>
      <c r="I321" s="182"/>
    </row>
    <row r="322" spans="1:9" s="10" customFormat="1">
      <c r="A322" s="182"/>
      <c r="I322" s="182"/>
    </row>
    <row r="323" spans="1:9" s="10" customFormat="1">
      <c r="A323" s="182"/>
      <c r="I323" s="182"/>
    </row>
    <row r="324" spans="1:9" s="10" customFormat="1">
      <c r="A324" s="182"/>
      <c r="I324" s="182"/>
    </row>
    <row r="325" spans="1:9" s="10" customFormat="1">
      <c r="A325" s="182"/>
      <c r="I325" s="182"/>
    </row>
    <row r="326" spans="1:9" s="10" customFormat="1">
      <c r="A326" s="182"/>
      <c r="I326" s="182"/>
    </row>
    <row r="327" spans="1:9" s="10" customFormat="1">
      <c r="A327" s="182"/>
      <c r="I327" s="182"/>
    </row>
    <row r="328" spans="1:9" s="10" customFormat="1">
      <c r="A328" s="182"/>
      <c r="I328" s="182"/>
    </row>
    <row r="329" spans="1:9" s="10" customFormat="1">
      <c r="A329" s="182"/>
      <c r="I329" s="182"/>
    </row>
    <row r="330" spans="1:9" s="10" customFormat="1">
      <c r="A330" s="182"/>
      <c r="I330" s="182"/>
    </row>
    <row r="331" spans="1:9" s="10" customFormat="1">
      <c r="A331" s="182"/>
      <c r="I331" s="182"/>
    </row>
    <row r="332" spans="1:9" s="10" customFormat="1">
      <c r="A332" s="182"/>
      <c r="I332" s="182"/>
    </row>
    <row r="333" spans="1:9" s="10" customFormat="1">
      <c r="A333" s="182"/>
      <c r="I333" s="182"/>
    </row>
    <row r="334" spans="1:9" s="10" customFormat="1">
      <c r="A334" s="182"/>
      <c r="I334" s="182"/>
    </row>
    <row r="335" spans="1:9" s="10" customFormat="1">
      <c r="A335" s="182"/>
      <c r="I335" s="182"/>
    </row>
    <row r="336" spans="1:9" s="10" customFormat="1">
      <c r="A336" s="182"/>
      <c r="I336" s="182"/>
    </row>
    <row r="337" spans="1:9" s="10" customFormat="1">
      <c r="A337" s="182"/>
      <c r="I337" s="182"/>
    </row>
    <row r="338" spans="1:9" s="10" customFormat="1">
      <c r="A338" s="182"/>
      <c r="I338" s="182"/>
    </row>
    <row r="339" spans="1:9" s="10" customFormat="1">
      <c r="A339" s="182"/>
      <c r="I339" s="182"/>
    </row>
    <row r="340" spans="1:9" s="10" customFormat="1">
      <c r="A340" s="182"/>
      <c r="I340" s="182"/>
    </row>
    <row r="341" spans="1:9" s="10" customFormat="1">
      <c r="A341" s="182"/>
      <c r="I341" s="182"/>
    </row>
    <row r="342" spans="1:9" s="10" customFormat="1">
      <c r="A342" s="182"/>
      <c r="I342" s="182"/>
    </row>
    <row r="343" spans="1:9" s="10" customFormat="1">
      <c r="A343" s="182"/>
      <c r="I343" s="182"/>
    </row>
    <row r="344" spans="1:9" s="10" customFormat="1">
      <c r="A344" s="182"/>
      <c r="I344" s="182"/>
    </row>
    <row r="345" spans="1:9" s="10" customFormat="1">
      <c r="A345" s="182"/>
      <c r="I345" s="182"/>
    </row>
    <row r="346" spans="1:9" s="10" customFormat="1">
      <c r="A346" s="182"/>
      <c r="I346" s="182"/>
    </row>
    <row r="347" spans="1:9" s="10" customFormat="1">
      <c r="A347" s="182"/>
      <c r="I347" s="182"/>
    </row>
    <row r="348" spans="1:9" s="10" customFormat="1">
      <c r="A348" s="182"/>
      <c r="I348" s="182"/>
    </row>
    <row r="349" spans="1:9" s="10" customFormat="1">
      <c r="A349" s="182"/>
      <c r="I349" s="182"/>
    </row>
    <row r="350" spans="1:9" s="10" customFormat="1">
      <c r="A350" s="182"/>
      <c r="I350" s="182"/>
    </row>
    <row r="351" spans="1:9" s="10" customFormat="1">
      <c r="A351" s="182"/>
      <c r="I351" s="182"/>
    </row>
    <row r="352" spans="1:9" s="10" customFormat="1">
      <c r="A352" s="182"/>
      <c r="I352" s="182"/>
    </row>
    <row r="353" spans="1:9" s="10" customFormat="1">
      <c r="A353" s="182"/>
      <c r="I353" s="182"/>
    </row>
    <row r="354" spans="1:9" s="10" customFormat="1">
      <c r="A354" s="182"/>
      <c r="I354" s="182"/>
    </row>
    <row r="355" spans="1:9" s="10" customFormat="1">
      <c r="A355" s="182"/>
      <c r="I355" s="182"/>
    </row>
    <row r="356" spans="1:9" s="10" customFormat="1">
      <c r="A356" s="182"/>
      <c r="I356" s="182"/>
    </row>
    <row r="357" spans="1:9" s="10" customFormat="1">
      <c r="A357" s="182"/>
      <c r="I357" s="182"/>
    </row>
    <row r="358" spans="1:9" s="10" customFormat="1">
      <c r="A358" s="182"/>
      <c r="I358" s="182"/>
    </row>
    <row r="359" spans="1:9" s="10" customFormat="1">
      <c r="A359" s="182"/>
      <c r="I359" s="182"/>
    </row>
    <row r="360" spans="1:9" s="10" customFormat="1">
      <c r="A360" s="182"/>
      <c r="I360" s="182"/>
    </row>
    <row r="361" spans="1:9" s="10" customFormat="1">
      <c r="A361" s="182"/>
      <c r="I361" s="182"/>
    </row>
    <row r="362" spans="1:9" s="10" customFormat="1">
      <c r="A362" s="182"/>
      <c r="I362" s="182"/>
    </row>
    <row r="363" spans="1:9" s="10" customFormat="1">
      <c r="A363" s="182"/>
      <c r="I363" s="182"/>
    </row>
    <row r="364" spans="1:9" s="10" customFormat="1">
      <c r="A364" s="182"/>
      <c r="I364" s="182"/>
    </row>
    <row r="365" spans="1:9" s="10" customFormat="1">
      <c r="A365" s="182"/>
      <c r="I365" s="182"/>
    </row>
    <row r="366" spans="1:9" s="10" customFormat="1">
      <c r="A366" s="182"/>
      <c r="I366" s="182"/>
    </row>
    <row r="367" spans="1:9" s="10" customFormat="1">
      <c r="A367" s="182"/>
      <c r="I367" s="182"/>
    </row>
    <row r="368" spans="1:9" s="10" customFormat="1">
      <c r="A368" s="182"/>
      <c r="I368" s="182"/>
    </row>
    <row r="369" spans="1:9" s="10" customFormat="1">
      <c r="A369" s="182"/>
      <c r="I369" s="182"/>
    </row>
    <row r="370" spans="1:9" s="10" customFormat="1">
      <c r="A370" s="182"/>
      <c r="I370" s="182"/>
    </row>
    <row r="371" spans="1:9" s="10" customFormat="1">
      <c r="A371" s="182"/>
      <c r="I371" s="182"/>
    </row>
    <row r="372" spans="1:9" s="10" customFormat="1">
      <c r="A372" s="182"/>
      <c r="I372" s="182"/>
    </row>
    <row r="373" spans="1:9" s="10" customFormat="1">
      <c r="A373" s="182"/>
      <c r="I373" s="182"/>
    </row>
    <row r="374" spans="1:9" s="10" customFormat="1">
      <c r="A374" s="182"/>
      <c r="I374" s="182"/>
    </row>
    <row r="375" spans="1:9" s="10" customFormat="1">
      <c r="A375" s="182"/>
      <c r="I375" s="182"/>
    </row>
    <row r="376" spans="1:9" s="10" customFormat="1">
      <c r="A376" s="182"/>
      <c r="I376" s="182"/>
    </row>
    <row r="377" spans="1:9" s="10" customFormat="1">
      <c r="A377" s="182"/>
      <c r="I377" s="182"/>
    </row>
    <row r="378" spans="1:9" s="10" customFormat="1">
      <c r="A378" s="182"/>
      <c r="I378" s="182"/>
    </row>
    <row r="379" spans="1:9" s="10" customFormat="1">
      <c r="A379" s="182"/>
      <c r="I379" s="182"/>
    </row>
    <row r="380" spans="1:9" s="10" customFormat="1">
      <c r="A380" s="182"/>
      <c r="I380" s="182"/>
    </row>
    <row r="381" spans="1:9" s="10" customFormat="1">
      <c r="A381" s="182"/>
      <c r="I381" s="182"/>
    </row>
    <row r="382" spans="1:9" s="10" customFormat="1">
      <c r="A382" s="182"/>
      <c r="I382" s="182"/>
    </row>
    <row r="383" spans="1:9" s="10" customFormat="1">
      <c r="A383" s="182"/>
      <c r="I383" s="182"/>
    </row>
  </sheetData>
  <mergeCells count="50">
    <mergeCell ref="A29:A30"/>
    <mergeCell ref="B42:C42"/>
    <mergeCell ref="A40:C41"/>
    <mergeCell ref="B38:H38"/>
    <mergeCell ref="D21:E21"/>
    <mergeCell ref="G40:I41"/>
    <mergeCell ref="I29:I30"/>
    <mergeCell ref="A17:B18"/>
    <mergeCell ref="F20:G20"/>
    <mergeCell ref="F21:G21"/>
    <mergeCell ref="F22:G22"/>
    <mergeCell ref="F23:G23"/>
    <mergeCell ref="I4:I5"/>
    <mergeCell ref="D23:E23"/>
    <mergeCell ref="D19:E19"/>
    <mergeCell ref="D20:E20"/>
    <mergeCell ref="C5:E5"/>
    <mergeCell ref="I17:I18"/>
    <mergeCell ref="D17:E17"/>
    <mergeCell ref="D18:E18"/>
    <mergeCell ref="F17:G17"/>
    <mergeCell ref="F18:G18"/>
    <mergeCell ref="B2:H2"/>
    <mergeCell ref="B3:H3"/>
    <mergeCell ref="A4:B5"/>
    <mergeCell ref="C4:E4"/>
    <mergeCell ref="B52:C52"/>
    <mergeCell ref="B50:H50"/>
    <mergeCell ref="B15:H15"/>
    <mergeCell ref="F19:G19"/>
    <mergeCell ref="B16:H16"/>
    <mergeCell ref="A52:A53"/>
    <mergeCell ref="G12:I12"/>
    <mergeCell ref="D22:E22"/>
    <mergeCell ref="G48:I48"/>
    <mergeCell ref="B27:H27"/>
    <mergeCell ref="B28:H28"/>
    <mergeCell ref="G37:I37"/>
    <mergeCell ref="G56:I56"/>
    <mergeCell ref="B53:C53"/>
    <mergeCell ref="B39:H39"/>
    <mergeCell ref="B51:H51"/>
    <mergeCell ref="I52:I53"/>
    <mergeCell ref="B54:C54"/>
    <mergeCell ref="B55:C55"/>
    <mergeCell ref="B43:C43"/>
    <mergeCell ref="D40:F40"/>
    <mergeCell ref="B46:C46"/>
    <mergeCell ref="B45:C45"/>
    <mergeCell ref="B44:C44"/>
  </mergeCells>
  <phoneticPr fontId="21" type="noConversion"/>
  <printOptions horizontalCentered="1"/>
  <pageMargins left="0.19685039370078741" right="0.19685039370078741" top="0.59055118110236227" bottom="0.39370078740157483" header="0.19685039370078741" footer="0.19685039370078741"/>
  <pageSetup paperSize="9" scale="65" firstPageNumber="45" orientation="portrait" useFirstPageNumber="1" r:id="rId1"/>
  <headerFooter alignWithMargins="0">
    <oddHeader>&amp;L&amp;"Times New Roman,Normal"&amp;14Forêts&amp;R&amp;"Times New Roman,Normal"&amp;14الغابات</oddHeader>
    <oddFooter>&amp;C&amp;"Times New Roman,Normal"&amp;12&amp;P</oddFooter>
  </headerFooter>
  <rowBreaks count="1" manualBreakCount="1">
    <brk id="25" max="8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indexed="35"/>
  </sheetPr>
  <dimension ref="A1:N71"/>
  <sheetViews>
    <sheetView tabSelected="1" view="pageBreakPreview" zoomScale="75" zoomScaleNormal="75" zoomScaleSheetLayoutView="75" workbookViewId="0">
      <selection activeCell="G64" sqref="G64:H64"/>
    </sheetView>
  </sheetViews>
  <sheetFormatPr baseColWidth="10" defaultColWidth="11" defaultRowHeight="12.75"/>
  <cols>
    <col min="1" max="1" width="16.125" style="66" customWidth="1"/>
    <col min="2" max="2" width="9" style="66" customWidth="1"/>
    <col min="3" max="3" width="17.375" style="66" customWidth="1"/>
    <col min="4" max="4" width="15.75" style="66" customWidth="1"/>
    <col min="5" max="5" width="20.125" style="66" customWidth="1"/>
    <col min="6" max="6" width="17.875" style="66" customWidth="1"/>
    <col min="7" max="7" width="13.25" style="66" customWidth="1"/>
    <col min="8" max="8" width="13.625" style="66" customWidth="1"/>
    <col min="9" max="9" width="18.125" style="67" customWidth="1"/>
    <col min="10" max="16384" width="11" style="66"/>
  </cols>
  <sheetData>
    <row r="1" spans="1:14" s="85" customFormat="1" ht="36" customHeight="1">
      <c r="A1" s="539" t="s">
        <v>182</v>
      </c>
      <c r="B1" s="540"/>
      <c r="C1" s="540"/>
      <c r="D1" s="77"/>
      <c r="E1" s="78"/>
      <c r="F1" s="79"/>
      <c r="G1" s="84"/>
      <c r="H1" s="84"/>
      <c r="I1" s="230" t="s">
        <v>183</v>
      </c>
    </row>
    <row r="2" spans="1:14" ht="30" customHeight="1">
      <c r="A2" s="405"/>
      <c r="B2" s="507" t="s">
        <v>425</v>
      </c>
      <c r="C2" s="507"/>
      <c r="D2" s="507"/>
      <c r="E2" s="507"/>
      <c r="F2" s="507"/>
      <c r="G2" s="507"/>
      <c r="H2" s="507"/>
      <c r="I2" s="411"/>
    </row>
    <row r="3" spans="1:14" ht="30" customHeight="1">
      <c r="A3" s="407" t="s">
        <v>397</v>
      </c>
      <c r="B3" s="511" t="s">
        <v>426</v>
      </c>
      <c r="C3" s="542"/>
      <c r="D3" s="542"/>
      <c r="E3" s="542"/>
      <c r="F3" s="542"/>
      <c r="G3" s="542"/>
      <c r="H3" s="542"/>
      <c r="I3" s="397" t="s">
        <v>396</v>
      </c>
    </row>
    <row r="4" spans="1:14" ht="30" customHeight="1">
      <c r="A4" s="541" t="s">
        <v>184</v>
      </c>
      <c r="B4" s="543" t="s">
        <v>185</v>
      </c>
      <c r="C4" s="543"/>
      <c r="D4" s="359" t="s">
        <v>186</v>
      </c>
      <c r="E4" s="359" t="s">
        <v>187</v>
      </c>
      <c r="F4" s="360" t="s">
        <v>188</v>
      </c>
      <c r="G4" s="544" t="s">
        <v>101</v>
      </c>
      <c r="H4" s="544"/>
      <c r="I4" s="449" t="s">
        <v>189</v>
      </c>
    </row>
    <row r="5" spans="1:14" ht="30" customHeight="1">
      <c r="A5" s="509"/>
      <c r="B5" s="547" t="s">
        <v>190</v>
      </c>
      <c r="C5" s="547"/>
      <c r="D5" s="282" t="s">
        <v>191</v>
      </c>
      <c r="E5" s="361" t="s">
        <v>192</v>
      </c>
      <c r="F5" s="279" t="s">
        <v>193</v>
      </c>
      <c r="G5" s="515" t="s">
        <v>194</v>
      </c>
      <c r="H5" s="515"/>
      <c r="I5" s="450"/>
    </row>
    <row r="6" spans="1:14" ht="39.950000000000003" customHeight="1">
      <c r="A6" s="106" t="s">
        <v>199</v>
      </c>
      <c r="B6" s="437" t="s">
        <v>282</v>
      </c>
      <c r="C6" s="437"/>
      <c r="D6" s="258" t="s">
        <v>282</v>
      </c>
      <c r="E6" s="258" t="s">
        <v>282</v>
      </c>
      <c r="F6" s="258" t="s">
        <v>282</v>
      </c>
      <c r="G6" s="437" t="s">
        <v>282</v>
      </c>
      <c r="H6" s="437"/>
      <c r="I6" s="119" t="s">
        <v>200</v>
      </c>
      <c r="M6" s="437"/>
      <c r="N6" s="437"/>
    </row>
    <row r="7" spans="1:14" ht="39.950000000000003" customHeight="1">
      <c r="A7" s="89" t="s">
        <v>342</v>
      </c>
      <c r="B7" s="437" t="s">
        <v>282</v>
      </c>
      <c r="C7" s="437"/>
      <c r="D7" s="258" t="s">
        <v>282</v>
      </c>
      <c r="E7" s="258" t="s">
        <v>282</v>
      </c>
      <c r="F7" s="258">
        <v>262</v>
      </c>
      <c r="G7" s="437" t="s">
        <v>282</v>
      </c>
      <c r="H7" s="437" t="s">
        <v>282</v>
      </c>
      <c r="I7" s="125" t="s">
        <v>344</v>
      </c>
    </row>
    <row r="8" spans="1:14" ht="39.950000000000003" customHeight="1">
      <c r="A8" s="89" t="s">
        <v>343</v>
      </c>
      <c r="B8" s="437" t="s">
        <v>282</v>
      </c>
      <c r="C8" s="437"/>
      <c r="D8" s="258" t="s">
        <v>282</v>
      </c>
      <c r="E8" s="258" t="s">
        <v>282</v>
      </c>
      <c r="F8" s="258">
        <v>786</v>
      </c>
      <c r="G8" s="437" t="s">
        <v>282</v>
      </c>
      <c r="H8" s="437" t="s">
        <v>282</v>
      </c>
      <c r="I8" s="125" t="s">
        <v>345</v>
      </c>
    </row>
    <row r="9" spans="1:14" ht="15" customHeight="1">
      <c r="A9" s="311"/>
      <c r="B9" s="121"/>
      <c r="C9" s="107"/>
      <c r="D9" s="107"/>
      <c r="E9" s="107"/>
      <c r="F9" s="107"/>
      <c r="G9" s="107"/>
      <c r="H9" s="107"/>
      <c r="I9" s="125"/>
    </row>
    <row r="10" spans="1:14" ht="39.950000000000003" customHeight="1">
      <c r="A10" s="106" t="s">
        <v>278</v>
      </c>
      <c r="B10" s="467" t="s">
        <v>282</v>
      </c>
      <c r="C10" s="467"/>
      <c r="D10" s="258" t="s">
        <v>282</v>
      </c>
      <c r="E10" s="258" t="s">
        <v>282</v>
      </c>
      <c r="F10" s="258" t="s">
        <v>282</v>
      </c>
      <c r="G10" s="258" t="s">
        <v>282</v>
      </c>
      <c r="H10" s="258" t="s">
        <v>282</v>
      </c>
      <c r="I10" s="119" t="s">
        <v>279</v>
      </c>
    </row>
    <row r="11" spans="1:14" ht="39.950000000000003" customHeight="1">
      <c r="A11" s="89" t="s">
        <v>342</v>
      </c>
      <c r="B11" s="454">
        <v>24</v>
      </c>
      <c r="C11" s="454"/>
      <c r="D11" s="268">
        <v>43</v>
      </c>
      <c r="E11" s="268">
        <v>18</v>
      </c>
      <c r="F11" s="268">
        <v>482</v>
      </c>
      <c r="G11" s="454">
        <v>17</v>
      </c>
      <c r="H11" s="454"/>
      <c r="I11" s="125" t="s">
        <v>344</v>
      </c>
    </row>
    <row r="12" spans="1:14" ht="39.950000000000003" customHeight="1">
      <c r="A12" s="89" t="s">
        <v>343</v>
      </c>
      <c r="B12" s="546">
        <v>1679.55</v>
      </c>
      <c r="C12" s="546"/>
      <c r="D12" s="281">
        <v>2999.46</v>
      </c>
      <c r="E12" s="281">
        <v>514.48</v>
      </c>
      <c r="F12" s="268">
        <v>1446</v>
      </c>
      <c r="G12" s="546">
        <v>1779.96</v>
      </c>
      <c r="H12" s="546"/>
      <c r="I12" s="125" t="s">
        <v>345</v>
      </c>
    </row>
    <row r="13" spans="1:14" ht="15" customHeight="1">
      <c r="A13" s="311"/>
      <c r="B13" s="121"/>
      <c r="C13" s="107"/>
      <c r="D13" s="107"/>
      <c r="E13" s="107"/>
      <c r="F13" s="107"/>
      <c r="G13" s="107"/>
      <c r="H13" s="107"/>
      <c r="I13" s="125"/>
    </row>
    <row r="14" spans="1:14" ht="39.950000000000003" customHeight="1">
      <c r="A14" s="178" t="s">
        <v>341</v>
      </c>
      <c r="B14" s="437" t="s">
        <v>282</v>
      </c>
      <c r="C14" s="437"/>
      <c r="D14" s="258" t="s">
        <v>282</v>
      </c>
      <c r="E14" s="258" t="s">
        <v>282</v>
      </c>
      <c r="F14" s="258" t="s">
        <v>282</v>
      </c>
      <c r="G14" s="454" t="s">
        <v>282</v>
      </c>
      <c r="H14" s="454"/>
      <c r="I14" s="179" t="s">
        <v>325</v>
      </c>
    </row>
    <row r="15" spans="1:14" ht="39.950000000000003" customHeight="1">
      <c r="A15" s="89" t="s">
        <v>342</v>
      </c>
      <c r="B15" s="437" t="s">
        <v>282</v>
      </c>
      <c r="C15" s="437"/>
      <c r="D15" s="258" t="s">
        <v>282</v>
      </c>
      <c r="E15" s="258" t="s">
        <v>282</v>
      </c>
      <c r="F15" s="258" t="s">
        <v>282</v>
      </c>
      <c r="G15" s="454" t="s">
        <v>282</v>
      </c>
      <c r="H15" s="454"/>
      <c r="I15" s="125" t="s">
        <v>344</v>
      </c>
    </row>
    <row r="16" spans="1:14" ht="39.950000000000003" customHeight="1">
      <c r="A16" s="362" t="s">
        <v>343</v>
      </c>
      <c r="B16" s="549" t="s">
        <v>282</v>
      </c>
      <c r="C16" s="549"/>
      <c r="D16" s="283" t="s">
        <v>282</v>
      </c>
      <c r="E16" s="283" t="s">
        <v>282</v>
      </c>
      <c r="F16" s="283" t="s">
        <v>282</v>
      </c>
      <c r="G16" s="549" t="s">
        <v>282</v>
      </c>
      <c r="H16" s="549"/>
      <c r="I16" s="142" t="s">
        <v>345</v>
      </c>
    </row>
    <row r="17" spans="1:9" ht="39.950000000000003" customHeight="1">
      <c r="A17" s="124" t="s">
        <v>280</v>
      </c>
      <c r="B17" s="446" t="s">
        <v>282</v>
      </c>
      <c r="C17" s="446"/>
      <c r="D17" s="286" t="s">
        <v>282</v>
      </c>
      <c r="E17" s="286" t="s">
        <v>282</v>
      </c>
      <c r="F17" s="286" t="s">
        <v>282</v>
      </c>
      <c r="G17" s="441" t="s">
        <v>282</v>
      </c>
      <c r="H17" s="441"/>
      <c r="I17" s="292" t="s">
        <v>281</v>
      </c>
    </row>
    <row r="18" spans="1:9" ht="39.950000000000003" customHeight="1">
      <c r="A18" s="124" t="s">
        <v>342</v>
      </c>
      <c r="B18" s="467">
        <v>24</v>
      </c>
      <c r="C18" s="467"/>
      <c r="D18" s="271">
        <v>43</v>
      </c>
      <c r="E18" s="271">
        <v>18</v>
      </c>
      <c r="F18" s="271">
        <v>744</v>
      </c>
      <c r="G18" s="467">
        <v>17</v>
      </c>
      <c r="H18" s="467" t="s">
        <v>282</v>
      </c>
      <c r="I18" s="179" t="s">
        <v>344</v>
      </c>
    </row>
    <row r="19" spans="1:9" ht="39.950000000000003" customHeight="1">
      <c r="A19" s="124" t="s">
        <v>343</v>
      </c>
      <c r="B19" s="550">
        <v>1679.55</v>
      </c>
      <c r="C19" s="550"/>
      <c r="D19" s="284">
        <v>2999.46</v>
      </c>
      <c r="E19" s="284">
        <v>514.48</v>
      </c>
      <c r="F19" s="271">
        <v>2232</v>
      </c>
      <c r="G19" s="550">
        <v>1779.96</v>
      </c>
      <c r="H19" s="550" t="s">
        <v>282</v>
      </c>
      <c r="I19" s="179" t="s">
        <v>345</v>
      </c>
    </row>
    <row r="20" spans="1:9" ht="15.75">
      <c r="A20" s="342" t="s">
        <v>332</v>
      </c>
      <c r="B20" s="306"/>
      <c r="C20" s="306"/>
      <c r="D20" s="306"/>
      <c r="E20" s="306"/>
      <c r="F20" s="306"/>
      <c r="G20" s="306"/>
      <c r="H20" s="306"/>
      <c r="I20" s="267" t="s">
        <v>331</v>
      </c>
    </row>
    <row r="21" spans="1:9" ht="39.950000000000003" customHeight="1">
      <c r="A21" s="70"/>
      <c r="B21" s="74"/>
      <c r="C21" s="74"/>
      <c r="D21" s="74"/>
      <c r="E21" s="74"/>
      <c r="F21" s="74"/>
      <c r="G21" s="74"/>
      <c r="H21" s="74"/>
      <c r="I21" s="272"/>
    </row>
    <row r="22" spans="1:9" ht="39.950000000000003" customHeight="1">
      <c r="A22" s="70"/>
      <c r="B22" s="74"/>
      <c r="C22" s="74"/>
      <c r="D22" s="74"/>
      <c r="E22" s="74"/>
      <c r="F22" s="74"/>
      <c r="G22" s="74"/>
      <c r="H22" s="74"/>
      <c r="I22" s="272"/>
    </row>
    <row r="23" spans="1:9" ht="39.950000000000003" customHeight="1">
      <c r="A23" s="70"/>
      <c r="B23" s="74"/>
      <c r="C23" s="74"/>
      <c r="D23" s="74"/>
      <c r="E23" s="74"/>
      <c r="F23" s="74"/>
      <c r="G23" s="74"/>
      <c r="H23" s="74"/>
      <c r="I23" s="276"/>
    </row>
    <row r="24" spans="1:9" ht="30" customHeight="1">
      <c r="A24" s="405"/>
      <c r="B24" s="507" t="s">
        <v>427</v>
      </c>
      <c r="C24" s="507"/>
      <c r="D24" s="507"/>
      <c r="E24" s="507"/>
      <c r="F24" s="507"/>
      <c r="G24" s="507"/>
      <c r="H24" s="507"/>
      <c r="I24" s="408"/>
    </row>
    <row r="25" spans="1:9" ht="30" customHeight="1">
      <c r="A25" s="412" t="s">
        <v>399</v>
      </c>
      <c r="B25" s="536" t="s">
        <v>428</v>
      </c>
      <c r="C25" s="490"/>
      <c r="D25" s="490"/>
      <c r="E25" s="490"/>
      <c r="F25" s="490"/>
      <c r="G25" s="490"/>
      <c r="H25" s="490"/>
      <c r="I25" s="393" t="s">
        <v>398</v>
      </c>
    </row>
    <row r="26" spans="1:9" ht="30" customHeight="1">
      <c r="A26" s="545" t="s">
        <v>184</v>
      </c>
      <c r="B26" s="220"/>
      <c r="C26" s="533" t="s">
        <v>195</v>
      </c>
      <c r="D26" s="533"/>
      <c r="E26" s="533" t="s">
        <v>196</v>
      </c>
      <c r="F26" s="533"/>
      <c r="G26" s="535" t="s">
        <v>56</v>
      </c>
      <c r="H26" s="535"/>
      <c r="I26" s="449" t="s">
        <v>189</v>
      </c>
    </row>
    <row r="27" spans="1:9" ht="30" customHeight="1">
      <c r="A27" s="509"/>
      <c r="B27" s="71"/>
      <c r="C27" s="547" t="s">
        <v>197</v>
      </c>
      <c r="D27" s="547"/>
      <c r="E27" s="547" t="s">
        <v>198</v>
      </c>
      <c r="F27" s="547"/>
      <c r="G27" s="534" t="s">
        <v>4</v>
      </c>
      <c r="H27" s="534"/>
      <c r="I27" s="450"/>
    </row>
    <row r="28" spans="1:9" ht="39.950000000000003" customHeight="1">
      <c r="A28" s="121" t="s">
        <v>199</v>
      </c>
      <c r="B28" s="106"/>
      <c r="C28" s="454">
        <v>3577</v>
      </c>
      <c r="D28" s="454"/>
      <c r="E28" s="454" t="s">
        <v>282</v>
      </c>
      <c r="F28" s="454"/>
      <c r="G28" s="467">
        <v>3577</v>
      </c>
      <c r="H28" s="467"/>
      <c r="I28" s="344" t="s">
        <v>200</v>
      </c>
    </row>
    <row r="29" spans="1:9" ht="39.950000000000003" customHeight="1">
      <c r="A29" s="121" t="s">
        <v>278</v>
      </c>
      <c r="B29" s="86"/>
      <c r="C29" s="438">
        <v>5051</v>
      </c>
      <c r="D29" s="438"/>
      <c r="E29" s="439" t="s">
        <v>282</v>
      </c>
      <c r="F29" s="439"/>
      <c r="G29" s="439">
        <v>5051</v>
      </c>
      <c r="H29" s="439"/>
      <c r="I29" s="344" t="s">
        <v>279</v>
      </c>
    </row>
    <row r="30" spans="1:9" ht="39.950000000000003" customHeight="1">
      <c r="A30" s="243" t="s">
        <v>326</v>
      </c>
      <c r="B30" s="110"/>
      <c r="C30" s="439" t="s">
        <v>282</v>
      </c>
      <c r="D30" s="439"/>
      <c r="E30" s="439" t="s">
        <v>282</v>
      </c>
      <c r="F30" s="439"/>
      <c r="G30" s="439" t="s">
        <v>282</v>
      </c>
      <c r="H30" s="439"/>
      <c r="I30" s="125" t="s">
        <v>325</v>
      </c>
    </row>
    <row r="31" spans="1:9" ht="39.950000000000003" customHeight="1">
      <c r="A31" s="300" t="s">
        <v>280</v>
      </c>
      <c r="B31" s="153"/>
      <c r="C31" s="548">
        <f>C28+C29</f>
        <v>8628</v>
      </c>
      <c r="D31" s="548"/>
      <c r="E31" s="538" t="s">
        <v>282</v>
      </c>
      <c r="F31" s="538"/>
      <c r="G31" s="548">
        <f>G28+G29</f>
        <v>8628</v>
      </c>
      <c r="H31" s="548"/>
      <c r="I31" s="122" t="s">
        <v>281</v>
      </c>
    </row>
    <row r="32" spans="1:9" ht="15.75">
      <c r="A32" s="342" t="s">
        <v>333</v>
      </c>
      <c r="B32" s="306"/>
      <c r="C32" s="306"/>
      <c r="D32" s="306"/>
      <c r="E32" s="306"/>
      <c r="F32" s="306"/>
      <c r="G32" s="306"/>
      <c r="H32" s="306"/>
      <c r="I32" s="267" t="s">
        <v>331</v>
      </c>
    </row>
    <row r="33" spans="1:9" ht="30" customHeight="1">
      <c r="A33" s="408"/>
      <c r="B33" s="507" t="s">
        <v>429</v>
      </c>
      <c r="C33" s="507"/>
      <c r="D33" s="507"/>
      <c r="E33" s="507"/>
      <c r="F33" s="507"/>
      <c r="G33" s="507"/>
      <c r="H33" s="507"/>
      <c r="I33" s="411"/>
    </row>
    <row r="34" spans="1:9" ht="30" customHeight="1">
      <c r="A34" s="413" t="s">
        <v>401</v>
      </c>
      <c r="B34" s="490" t="s">
        <v>430</v>
      </c>
      <c r="C34" s="490"/>
      <c r="D34" s="490"/>
      <c r="E34" s="490"/>
      <c r="F34" s="490"/>
      <c r="G34" s="490"/>
      <c r="H34" s="490"/>
      <c r="I34" s="395" t="s">
        <v>400</v>
      </c>
    </row>
    <row r="35" spans="1:9" ht="30" customHeight="1">
      <c r="A35" s="541" t="s">
        <v>201</v>
      </c>
      <c r="B35" s="141"/>
      <c r="C35" s="242"/>
      <c r="D35" s="295" t="s">
        <v>200</v>
      </c>
      <c r="E35" s="295" t="s">
        <v>325</v>
      </c>
      <c r="F35" s="453" t="s">
        <v>279</v>
      </c>
      <c r="G35" s="453"/>
      <c r="H35" s="363" t="s">
        <v>56</v>
      </c>
      <c r="I35" s="363"/>
    </row>
    <row r="36" spans="1:9" ht="30" customHeight="1">
      <c r="A36" s="509"/>
      <c r="B36" s="71"/>
      <c r="C36" s="111"/>
      <c r="D36" s="265" t="s">
        <v>199</v>
      </c>
      <c r="E36" s="246" t="s">
        <v>424</v>
      </c>
      <c r="F36" s="447" t="s">
        <v>278</v>
      </c>
      <c r="G36" s="447"/>
      <c r="H36" s="361" t="s">
        <v>4</v>
      </c>
      <c r="I36" s="364"/>
    </row>
    <row r="37" spans="1:9" ht="35.1" customHeight="1">
      <c r="A37" s="299" t="s">
        <v>346</v>
      </c>
      <c r="B37" s="121"/>
      <c r="C37" s="86"/>
      <c r="D37" s="258">
        <v>190</v>
      </c>
      <c r="E37" s="258" t="s">
        <v>282</v>
      </c>
      <c r="F37" s="454">
        <v>410</v>
      </c>
      <c r="G37" s="454"/>
      <c r="H37" s="271">
        <f>D37+F37</f>
        <v>600</v>
      </c>
      <c r="I37" s="272" t="s">
        <v>347</v>
      </c>
    </row>
    <row r="38" spans="1:9" ht="35.1" customHeight="1">
      <c r="A38" s="365" t="s">
        <v>202</v>
      </c>
      <c r="B38" s="121"/>
      <c r="C38" s="86"/>
      <c r="D38" s="258"/>
      <c r="E38" s="258"/>
      <c r="F38" s="454"/>
      <c r="G38" s="454"/>
      <c r="H38" s="271"/>
      <c r="I38" s="292" t="s">
        <v>203</v>
      </c>
    </row>
    <row r="39" spans="1:9" ht="35.1" customHeight="1">
      <c r="A39" s="299" t="s">
        <v>204</v>
      </c>
      <c r="B39" s="121"/>
      <c r="C39" s="86"/>
      <c r="D39" s="258" t="s">
        <v>282</v>
      </c>
      <c r="E39" s="258" t="s">
        <v>282</v>
      </c>
      <c r="F39" s="454" t="s">
        <v>282</v>
      </c>
      <c r="G39" s="454"/>
      <c r="H39" s="258" t="s">
        <v>282</v>
      </c>
      <c r="I39" s="276" t="s">
        <v>205</v>
      </c>
    </row>
    <row r="40" spans="1:9" ht="35.1" customHeight="1">
      <c r="A40" s="299" t="s">
        <v>206</v>
      </c>
      <c r="B40" s="121"/>
      <c r="C40" s="86"/>
      <c r="D40" s="258">
        <v>2870</v>
      </c>
      <c r="E40" s="258" t="s">
        <v>282</v>
      </c>
      <c r="F40" s="454">
        <v>4102</v>
      </c>
      <c r="G40" s="454"/>
      <c r="H40" s="271">
        <f t="shared" ref="H40:H44" si="0">D40+F40</f>
        <v>6972</v>
      </c>
      <c r="I40" s="276" t="s">
        <v>207</v>
      </c>
    </row>
    <row r="41" spans="1:9" ht="35.1" customHeight="1">
      <c r="A41" s="298" t="s">
        <v>208</v>
      </c>
      <c r="B41" s="121"/>
      <c r="C41" s="86"/>
      <c r="D41" s="258">
        <v>707</v>
      </c>
      <c r="E41" s="258" t="s">
        <v>282</v>
      </c>
      <c r="F41" s="454">
        <v>949</v>
      </c>
      <c r="G41" s="454"/>
      <c r="H41" s="271">
        <f t="shared" si="0"/>
        <v>1656</v>
      </c>
      <c r="I41" s="276" t="s">
        <v>209</v>
      </c>
    </row>
    <row r="42" spans="1:9" ht="35.1" customHeight="1">
      <c r="A42" s="551" t="s">
        <v>210</v>
      </c>
      <c r="B42" s="551"/>
      <c r="C42" s="551"/>
      <c r="D42" s="258"/>
      <c r="E42" s="258"/>
      <c r="F42" s="454"/>
      <c r="G42" s="454"/>
      <c r="H42" s="271"/>
      <c r="I42" s="292" t="s">
        <v>211</v>
      </c>
    </row>
    <row r="43" spans="1:9" ht="35.1" customHeight="1">
      <c r="A43" s="299" t="s">
        <v>348</v>
      </c>
      <c r="B43" s="121"/>
      <c r="C43" s="86"/>
      <c r="D43" s="258" t="s">
        <v>282</v>
      </c>
      <c r="E43" s="258" t="s">
        <v>282</v>
      </c>
      <c r="F43" s="454">
        <v>102</v>
      </c>
      <c r="G43" s="454"/>
      <c r="H43" s="271">
        <v>103</v>
      </c>
      <c r="I43" s="276" t="s">
        <v>212</v>
      </c>
    </row>
    <row r="44" spans="1:9" ht="35.1" customHeight="1">
      <c r="A44" s="298" t="s">
        <v>213</v>
      </c>
      <c r="B44" s="121"/>
      <c r="C44" s="86"/>
      <c r="D44" s="258">
        <v>262</v>
      </c>
      <c r="E44" s="258" t="s">
        <v>282</v>
      </c>
      <c r="F44" s="454">
        <v>482</v>
      </c>
      <c r="G44" s="454"/>
      <c r="H44" s="271">
        <f t="shared" si="0"/>
        <v>744</v>
      </c>
      <c r="I44" s="276" t="s">
        <v>338</v>
      </c>
    </row>
    <row r="45" spans="1:9" ht="35.1" customHeight="1">
      <c r="A45" s="365" t="s">
        <v>214</v>
      </c>
      <c r="B45" s="121"/>
      <c r="C45" s="86"/>
      <c r="D45" s="258"/>
      <c r="E45" s="68"/>
      <c r="F45" s="454"/>
      <c r="G45" s="454"/>
      <c r="H45" s="271"/>
      <c r="I45" s="292" t="s">
        <v>215</v>
      </c>
    </row>
    <row r="46" spans="1:9" ht="35.1" customHeight="1">
      <c r="A46" s="299" t="s">
        <v>216</v>
      </c>
      <c r="B46" s="121"/>
      <c r="C46" s="86"/>
      <c r="D46" s="258" t="s">
        <v>282</v>
      </c>
      <c r="E46" s="258" t="s">
        <v>282</v>
      </c>
      <c r="F46" s="454">
        <v>174</v>
      </c>
      <c r="G46" s="454"/>
      <c r="H46" s="271">
        <v>174</v>
      </c>
      <c r="I46" s="276" t="s">
        <v>217</v>
      </c>
    </row>
    <row r="47" spans="1:9" ht="35.1" customHeight="1">
      <c r="A47" s="299" t="s">
        <v>218</v>
      </c>
      <c r="B47" s="121"/>
      <c r="C47" s="86"/>
      <c r="D47" s="258" t="s">
        <v>282</v>
      </c>
      <c r="E47" s="258" t="s">
        <v>282</v>
      </c>
      <c r="F47" s="454">
        <v>174</v>
      </c>
      <c r="G47" s="454"/>
      <c r="H47" s="271">
        <v>174</v>
      </c>
      <c r="I47" s="276" t="s">
        <v>219</v>
      </c>
    </row>
    <row r="48" spans="1:9" ht="15.75">
      <c r="A48" s="342" t="s">
        <v>333</v>
      </c>
      <c r="B48" s="306"/>
      <c r="C48" s="306"/>
      <c r="D48" s="306"/>
      <c r="E48" s="306"/>
      <c r="F48" s="306"/>
      <c r="G48" s="306"/>
      <c r="H48" s="306"/>
      <c r="I48" s="267" t="s">
        <v>331</v>
      </c>
    </row>
    <row r="49" spans="1:9" ht="30" customHeight="1">
      <c r="A49" s="70"/>
      <c r="B49" s="74"/>
      <c r="C49" s="74"/>
      <c r="D49" s="74"/>
      <c r="E49" s="74"/>
      <c r="F49" s="74"/>
      <c r="G49" s="74"/>
      <c r="H49" s="74"/>
      <c r="I49" s="272"/>
    </row>
    <row r="50" spans="1:9" ht="30" customHeight="1">
      <c r="A50" s="70"/>
      <c r="B50" s="74"/>
      <c r="C50" s="74"/>
      <c r="D50" s="74"/>
      <c r="E50" s="74"/>
      <c r="F50" s="74"/>
      <c r="G50" s="74"/>
      <c r="H50" s="74"/>
      <c r="I50" s="366"/>
    </row>
    <row r="51" spans="1:9" ht="30" customHeight="1">
      <c r="A51" s="405"/>
      <c r="B51" s="507" t="s">
        <v>441</v>
      </c>
      <c r="C51" s="507"/>
      <c r="D51" s="507"/>
      <c r="E51" s="507"/>
      <c r="F51" s="507"/>
      <c r="G51" s="507"/>
      <c r="H51" s="507"/>
      <c r="I51" s="411"/>
    </row>
    <row r="52" spans="1:9" ht="30" customHeight="1">
      <c r="A52" s="407" t="s">
        <v>403</v>
      </c>
      <c r="B52" s="490" t="s">
        <v>442</v>
      </c>
      <c r="C52" s="490"/>
      <c r="D52" s="490"/>
      <c r="E52" s="490"/>
      <c r="F52" s="490"/>
      <c r="G52" s="490"/>
      <c r="H52" s="490"/>
      <c r="I52" s="397" t="s">
        <v>402</v>
      </c>
    </row>
    <row r="53" spans="1:9" ht="30" customHeight="1">
      <c r="A53" s="541" t="s">
        <v>220</v>
      </c>
      <c r="B53" s="68"/>
      <c r="C53" s="280" t="s">
        <v>221</v>
      </c>
      <c r="D53" s="367" t="s">
        <v>222</v>
      </c>
      <c r="E53" s="368" t="s">
        <v>223</v>
      </c>
      <c r="F53" s="368" t="s">
        <v>350</v>
      </c>
      <c r="G53" s="368" t="s">
        <v>224</v>
      </c>
      <c r="H53" s="368" t="s">
        <v>56</v>
      </c>
      <c r="I53" s="449" t="s">
        <v>189</v>
      </c>
    </row>
    <row r="54" spans="1:9" ht="33.75" customHeight="1">
      <c r="A54" s="509"/>
      <c r="B54" s="71"/>
      <c r="C54" s="282" t="s">
        <v>225</v>
      </c>
      <c r="D54" s="361" t="s">
        <v>226</v>
      </c>
      <c r="E54" s="279" t="s">
        <v>227</v>
      </c>
      <c r="F54" s="279" t="s">
        <v>349</v>
      </c>
      <c r="G54" s="279" t="s">
        <v>228</v>
      </c>
      <c r="H54" s="279" t="s">
        <v>229</v>
      </c>
      <c r="I54" s="450"/>
    </row>
    <row r="55" spans="1:9" ht="35.1" customHeight="1">
      <c r="A55" s="244" t="s">
        <v>199</v>
      </c>
      <c r="B55" s="68"/>
      <c r="C55" s="258"/>
      <c r="D55" s="258"/>
      <c r="E55" s="258"/>
      <c r="F55" s="258"/>
      <c r="G55" s="258"/>
      <c r="H55" s="258"/>
      <c r="I55" s="245" t="s">
        <v>200</v>
      </c>
    </row>
    <row r="56" spans="1:9" ht="35.1" customHeight="1">
      <c r="A56" s="89" t="s">
        <v>334</v>
      </c>
      <c r="B56" s="68"/>
      <c r="C56" s="247">
        <v>128.47999999999999</v>
      </c>
      <c r="D56" s="217" t="s">
        <v>282</v>
      </c>
      <c r="E56" s="217" t="s">
        <v>282</v>
      </c>
      <c r="F56" s="217" t="s">
        <v>282</v>
      </c>
      <c r="G56" s="217">
        <v>181</v>
      </c>
      <c r="H56" s="247">
        <f>SUM(C56:G56)</f>
        <v>309.48</v>
      </c>
      <c r="I56" s="369" t="s">
        <v>230</v>
      </c>
    </row>
    <row r="57" spans="1:9" ht="35.1" customHeight="1">
      <c r="A57" s="89" t="s">
        <v>339</v>
      </c>
      <c r="B57" s="68"/>
      <c r="C57" s="217">
        <v>6772</v>
      </c>
      <c r="D57" s="370" t="s">
        <v>282</v>
      </c>
      <c r="E57" s="217" t="s">
        <v>282</v>
      </c>
      <c r="F57" s="370" t="s">
        <v>282</v>
      </c>
      <c r="G57" s="370"/>
      <c r="H57" s="371">
        <f>SUM(C57:G57)</f>
        <v>6772</v>
      </c>
      <c r="I57" s="369" t="s">
        <v>340</v>
      </c>
    </row>
    <row r="58" spans="1:9" ht="35.1" customHeight="1">
      <c r="A58" s="106" t="s">
        <v>278</v>
      </c>
      <c r="B58" s="68"/>
      <c r="C58" s="217"/>
      <c r="D58" s="118"/>
      <c r="E58" s="118"/>
      <c r="F58" s="118"/>
      <c r="G58" s="118"/>
      <c r="H58" s="118"/>
      <c r="I58" s="119" t="s">
        <v>279</v>
      </c>
    </row>
    <row r="59" spans="1:9" ht="35.1" customHeight="1">
      <c r="A59" s="89" t="s">
        <v>334</v>
      </c>
      <c r="B59" s="68"/>
      <c r="C59" s="247">
        <v>244.75</v>
      </c>
      <c r="D59" s="247">
        <v>79.900000000000006</v>
      </c>
      <c r="E59" s="120">
        <v>161.83000000000001</v>
      </c>
      <c r="F59" s="247">
        <v>11407.7</v>
      </c>
      <c r="G59" s="247">
        <v>826</v>
      </c>
      <c r="H59" s="247">
        <v>12720.18</v>
      </c>
      <c r="I59" s="369" t="s">
        <v>230</v>
      </c>
    </row>
    <row r="60" spans="1:9" ht="35.1" customHeight="1">
      <c r="A60" s="298" t="s">
        <v>335</v>
      </c>
      <c r="B60" s="121"/>
      <c r="C60" s="247">
        <v>12977.28</v>
      </c>
      <c r="D60" s="247">
        <v>6051.7</v>
      </c>
      <c r="E60" s="247">
        <v>7004.82</v>
      </c>
      <c r="F60" s="247">
        <v>37225.199999999997</v>
      </c>
      <c r="G60" s="247">
        <v>96642</v>
      </c>
      <c r="H60" s="217">
        <v>159901</v>
      </c>
      <c r="I60" s="369" t="s">
        <v>340</v>
      </c>
    </row>
    <row r="61" spans="1:9" ht="35.1" customHeight="1">
      <c r="A61" s="124" t="s">
        <v>324</v>
      </c>
      <c r="B61" s="271"/>
      <c r="C61" s="120"/>
      <c r="D61" s="120"/>
      <c r="E61" s="120"/>
      <c r="F61" s="120"/>
      <c r="G61" s="120"/>
      <c r="H61" s="118"/>
      <c r="I61" s="179" t="s">
        <v>325</v>
      </c>
    </row>
    <row r="62" spans="1:9" ht="35.1" customHeight="1">
      <c r="A62" s="89" t="s">
        <v>334</v>
      </c>
      <c r="B62" s="68"/>
      <c r="C62" s="120" t="s">
        <v>282</v>
      </c>
      <c r="D62" s="120" t="s">
        <v>282</v>
      </c>
      <c r="E62" s="120" t="s">
        <v>282</v>
      </c>
      <c r="F62" s="120" t="s">
        <v>282</v>
      </c>
      <c r="G62" s="120" t="s">
        <v>282</v>
      </c>
      <c r="H62" s="120" t="s">
        <v>282</v>
      </c>
      <c r="I62" s="369" t="s">
        <v>230</v>
      </c>
    </row>
    <row r="63" spans="1:9" ht="35.1" customHeight="1">
      <c r="A63" s="298" t="s">
        <v>335</v>
      </c>
      <c r="B63" s="121"/>
      <c r="C63" s="120" t="s">
        <v>282</v>
      </c>
      <c r="D63" s="120" t="s">
        <v>282</v>
      </c>
      <c r="E63" s="120" t="s">
        <v>282</v>
      </c>
      <c r="F63" s="120" t="s">
        <v>282</v>
      </c>
      <c r="G63" s="120" t="s">
        <v>282</v>
      </c>
      <c r="H63" s="120" t="s">
        <v>282</v>
      </c>
      <c r="I63" s="369" t="s">
        <v>340</v>
      </c>
    </row>
    <row r="64" spans="1:9" ht="35.1" customHeight="1">
      <c r="A64" s="372" t="s">
        <v>280</v>
      </c>
      <c r="B64" s="244"/>
      <c r="C64" s="537"/>
      <c r="D64" s="537"/>
      <c r="E64" s="537"/>
      <c r="F64" s="537"/>
      <c r="G64" s="537"/>
      <c r="H64" s="537"/>
      <c r="I64" s="373" t="s">
        <v>281</v>
      </c>
    </row>
    <row r="65" spans="1:9" ht="35.1" customHeight="1">
      <c r="A65" s="298" t="s">
        <v>334</v>
      </c>
      <c r="B65" s="121"/>
      <c r="C65" s="248">
        <v>373.23</v>
      </c>
      <c r="D65" s="248">
        <v>79.900000000000006</v>
      </c>
      <c r="E65" s="248">
        <v>161.83000000000001</v>
      </c>
      <c r="F65" s="248">
        <v>11407.7</v>
      </c>
      <c r="G65" s="248">
        <v>1007</v>
      </c>
      <c r="H65" s="248">
        <v>13029.66</v>
      </c>
      <c r="I65" s="374" t="s">
        <v>230</v>
      </c>
    </row>
    <row r="66" spans="1:9" ht="35.1" customHeight="1">
      <c r="A66" s="362" t="s">
        <v>335</v>
      </c>
      <c r="B66" s="71"/>
      <c r="C66" s="375">
        <f>C57+C60</f>
        <v>19749.28</v>
      </c>
      <c r="D66" s="375">
        <v>6051.7</v>
      </c>
      <c r="E66" s="375">
        <v>7004.82</v>
      </c>
      <c r="F66" s="375">
        <v>37225.199999999997</v>
      </c>
      <c r="G66" s="375">
        <f>G57+G60</f>
        <v>96642</v>
      </c>
      <c r="H66" s="375">
        <f>H57+H60</f>
        <v>166673</v>
      </c>
      <c r="I66" s="376" t="s">
        <v>231</v>
      </c>
    </row>
    <row r="67" spans="1:9" ht="19.5" customHeight="1">
      <c r="A67" s="342" t="s">
        <v>333</v>
      </c>
      <c r="B67" s="306"/>
      <c r="C67" s="306"/>
      <c r="D67" s="306"/>
      <c r="E67" s="306"/>
      <c r="F67" s="306"/>
      <c r="G67" s="306"/>
      <c r="H67" s="306"/>
      <c r="I67" s="267" t="s">
        <v>331</v>
      </c>
    </row>
    <row r="68" spans="1:9" ht="15.75">
      <c r="A68" s="89"/>
      <c r="B68" s="121"/>
      <c r="C68" s="68"/>
      <c r="D68" s="377"/>
      <c r="E68" s="378"/>
      <c r="F68" s="272"/>
      <c r="G68" s="272"/>
      <c r="H68" s="272"/>
      <c r="I68" s="358"/>
    </row>
    <row r="70" spans="1:9">
      <c r="C70" s="113"/>
      <c r="D70" s="113"/>
      <c r="E70" s="113"/>
      <c r="F70" s="113"/>
      <c r="G70" s="113"/>
      <c r="H70" s="113"/>
    </row>
    <row r="71" spans="1:9">
      <c r="C71" s="113"/>
      <c r="D71" s="113"/>
      <c r="E71" s="113"/>
      <c r="F71" s="113"/>
      <c r="G71" s="113"/>
      <c r="H71" s="113"/>
    </row>
  </sheetData>
  <mergeCells count="79">
    <mergeCell ref="G30:H30"/>
    <mergeCell ref="F46:G46"/>
    <mergeCell ref="F45:G45"/>
    <mergeCell ref="F35:G35"/>
    <mergeCell ref="B19:C19"/>
    <mergeCell ref="G19:H19"/>
    <mergeCell ref="F43:G43"/>
    <mergeCell ref="F42:G42"/>
    <mergeCell ref="F44:G44"/>
    <mergeCell ref="A42:C42"/>
    <mergeCell ref="A35:A36"/>
    <mergeCell ref="F36:G36"/>
    <mergeCell ref="C29:D29"/>
    <mergeCell ref="E27:F27"/>
    <mergeCell ref="I4:I5"/>
    <mergeCell ref="B5:C5"/>
    <mergeCell ref="G11:H11"/>
    <mergeCell ref="G14:H14"/>
    <mergeCell ref="G16:H16"/>
    <mergeCell ref="B8:C8"/>
    <mergeCell ref="B11:C11"/>
    <mergeCell ref="B12:C12"/>
    <mergeCell ref="B15:C15"/>
    <mergeCell ref="B16:C16"/>
    <mergeCell ref="G15:H15"/>
    <mergeCell ref="A53:A54"/>
    <mergeCell ref="I53:I54"/>
    <mergeCell ref="G4:H4"/>
    <mergeCell ref="A26:A27"/>
    <mergeCell ref="G8:H8"/>
    <mergeCell ref="B24:H24"/>
    <mergeCell ref="G12:H12"/>
    <mergeCell ref="C27:D27"/>
    <mergeCell ref="B18:C18"/>
    <mergeCell ref="B14:C14"/>
    <mergeCell ref="G7:H7"/>
    <mergeCell ref="B6:C6"/>
    <mergeCell ref="G6:H6"/>
    <mergeCell ref="B7:C7"/>
    <mergeCell ref="C31:D31"/>
    <mergeCell ref="G31:H31"/>
    <mergeCell ref="A1:C1"/>
    <mergeCell ref="A4:A5"/>
    <mergeCell ref="B3:H3"/>
    <mergeCell ref="B2:H2"/>
    <mergeCell ref="B4:C4"/>
    <mergeCell ref="G5:H5"/>
    <mergeCell ref="B52:H52"/>
    <mergeCell ref="F37:G37"/>
    <mergeCell ref="F41:G41"/>
    <mergeCell ref="F40:G40"/>
    <mergeCell ref="F39:G39"/>
    <mergeCell ref="B51:H51"/>
    <mergeCell ref="F47:G47"/>
    <mergeCell ref="C64:D64"/>
    <mergeCell ref="E64:F64"/>
    <mergeCell ref="G64:H64"/>
    <mergeCell ref="I26:I27"/>
    <mergeCell ref="F38:G38"/>
    <mergeCell ref="E28:F28"/>
    <mergeCell ref="E29:F29"/>
    <mergeCell ref="G28:H28"/>
    <mergeCell ref="G29:H29"/>
    <mergeCell ref="C28:D28"/>
    <mergeCell ref="B33:H33"/>
    <mergeCell ref="B34:H34"/>
    <mergeCell ref="C26:D26"/>
    <mergeCell ref="E31:F31"/>
    <mergeCell ref="C30:D30"/>
    <mergeCell ref="E30:F30"/>
    <mergeCell ref="M6:N6"/>
    <mergeCell ref="E26:F26"/>
    <mergeCell ref="G27:H27"/>
    <mergeCell ref="G26:H26"/>
    <mergeCell ref="B10:C10"/>
    <mergeCell ref="B25:H25"/>
    <mergeCell ref="G17:H17"/>
    <mergeCell ref="B17:C17"/>
    <mergeCell ref="G18:H18"/>
  </mergeCells>
  <phoneticPr fontId="0" type="noConversion"/>
  <printOptions horizontalCentered="1"/>
  <pageMargins left="0.19685039370078741" right="0.19685039370078741" top="0.59055118110236227" bottom="0.39370078740157483" header="0.19685039370078741" footer="0.19685039370078741"/>
  <pageSetup paperSize="9" scale="65" firstPageNumber="47" orientation="portrait" useFirstPageNumber="1" r:id="rId1"/>
  <headerFooter alignWithMargins="0">
    <oddHeader>&amp;L&amp;"Times New Roman,Normal"&amp;14Pêche Maritime&amp;"Times New Roman,Gras italique"&amp;18        &amp;R&amp;"Times New Roman,Normal"&amp;14الصيد البحري</oddHeader>
    <oddFooter>&amp;C&amp;"Times New Roman,Normal"&amp;12&amp;P</oddFooter>
  </headerFooter>
  <rowBreaks count="1" manualBreakCount="1">
    <brk id="32" max="8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indexed="28"/>
  </sheetPr>
  <dimension ref="A1:U170"/>
  <sheetViews>
    <sheetView view="pageBreakPreview" zoomScale="75" zoomScaleNormal="75" zoomScaleSheetLayoutView="75" workbookViewId="0">
      <selection activeCell="M9" sqref="M9"/>
    </sheetView>
  </sheetViews>
  <sheetFormatPr baseColWidth="10" defaultColWidth="11" defaultRowHeight="12"/>
  <cols>
    <col min="1" max="1" width="17.875" style="10" customWidth="1"/>
    <col min="2" max="3" width="11" style="10"/>
    <col min="4" max="5" width="15" style="10" customWidth="1"/>
    <col min="6" max="6" width="25.625" style="10" customWidth="1"/>
    <col min="7" max="7" width="9.125" style="10" customWidth="1"/>
    <col min="8" max="8" width="13.875" style="10" customWidth="1"/>
    <col min="9" max="9" width="11.25" style="10" customWidth="1"/>
    <col min="10" max="10" width="11" style="10"/>
    <col min="11" max="11" width="9.375" style="10" customWidth="1"/>
    <col min="12" max="16384" width="11" style="10"/>
  </cols>
  <sheetData>
    <row r="1" spans="1:21" s="16" customFormat="1" ht="39.950000000000003" customHeight="1">
      <c r="G1" s="189"/>
    </row>
    <row r="2" spans="1:21" s="16" customFormat="1" ht="39.950000000000003" customHeight="1">
      <c r="G2" s="189"/>
      <c r="I2" s="18"/>
      <c r="J2" s="18"/>
      <c r="K2" s="18"/>
      <c r="L2" s="18"/>
    </row>
    <row r="3" spans="1:21" s="16" customFormat="1" ht="39.950000000000003" customHeight="1">
      <c r="A3" s="557" t="s">
        <v>407</v>
      </c>
      <c r="B3" s="557"/>
      <c r="C3" s="557"/>
      <c r="D3" s="557"/>
      <c r="E3" s="557"/>
      <c r="F3" s="557"/>
      <c r="H3" s="552"/>
      <c r="I3" s="552"/>
      <c r="J3" s="19"/>
      <c r="K3" s="19"/>
      <c r="L3" s="18"/>
    </row>
    <row r="4" spans="1:21" s="16" customFormat="1" ht="39.950000000000003" customHeight="1">
      <c r="A4" s="558" t="s">
        <v>408</v>
      </c>
      <c r="B4" s="558"/>
      <c r="C4" s="558"/>
      <c r="D4" s="558"/>
      <c r="E4" s="558"/>
      <c r="F4" s="558"/>
      <c r="G4" s="123"/>
      <c r="H4" s="123"/>
      <c r="I4" s="112"/>
      <c r="J4" s="20"/>
      <c r="K4" s="20"/>
      <c r="L4" s="18"/>
    </row>
    <row r="5" spans="1:21" s="16" customFormat="1" ht="39.950000000000003" customHeight="1">
      <c r="A5" s="73"/>
      <c r="B5" s="191"/>
      <c r="C5" s="191"/>
      <c r="D5" s="191"/>
      <c r="E5" s="191"/>
      <c r="F5" s="191"/>
      <c r="G5" s="190"/>
      <c r="H5" s="190"/>
      <c r="I5" s="112"/>
      <c r="J5" s="20"/>
      <c r="K5" s="20"/>
      <c r="L5" s="18"/>
    </row>
    <row r="6" spans="1:21" s="16" customFormat="1" ht="39.950000000000003" customHeight="1">
      <c r="F6" s="21"/>
      <c r="G6" s="22"/>
      <c r="I6" s="23"/>
      <c r="J6" s="23"/>
      <c r="K6" s="23"/>
      <c r="L6" s="18"/>
    </row>
    <row r="7" spans="1:21" s="16" customFormat="1" ht="39.950000000000003" customHeight="1">
      <c r="F7" s="21"/>
      <c r="G7" s="22"/>
      <c r="I7" s="23"/>
      <c r="J7" s="23"/>
      <c r="K7" s="23"/>
      <c r="L7" s="18"/>
    </row>
    <row r="8" spans="1:21" s="16" customFormat="1" ht="39.950000000000003" customHeight="1">
      <c r="F8" s="21"/>
      <c r="G8" s="22"/>
      <c r="I8" s="14"/>
      <c r="J8" s="14"/>
      <c r="K8" s="14"/>
      <c r="L8" s="18"/>
    </row>
    <row r="9" spans="1:21" s="16" customFormat="1" ht="39.950000000000003" customHeight="1">
      <c r="F9" s="21"/>
      <c r="G9" s="22"/>
      <c r="H9" s="24"/>
      <c r="I9" s="186"/>
      <c r="J9" s="25"/>
      <c r="K9" s="26"/>
      <c r="L9" s="18"/>
    </row>
    <row r="10" spans="1:21" s="16" customFormat="1" ht="39.950000000000003" customHeight="1">
      <c r="F10" s="21"/>
      <c r="G10" s="22"/>
      <c r="I10" s="186"/>
      <c r="J10" s="25"/>
      <c r="K10" s="26"/>
      <c r="L10" s="18"/>
    </row>
    <row r="11" spans="1:21" s="16" customFormat="1" ht="39.950000000000003" customHeight="1">
      <c r="H11" s="21"/>
      <c r="I11" s="186"/>
      <c r="J11" s="25"/>
      <c r="K11" s="26"/>
      <c r="L11" s="18"/>
    </row>
    <row r="12" spans="1:21" s="16" customFormat="1" ht="39.950000000000003" customHeight="1">
      <c r="A12" s="15"/>
      <c r="B12" s="562"/>
      <c r="C12" s="563"/>
      <c r="D12" s="563"/>
      <c r="E12" s="563"/>
      <c r="F12" s="563"/>
      <c r="G12" s="563"/>
      <c r="I12" s="186"/>
      <c r="K12" s="158" t="s">
        <v>369</v>
      </c>
      <c r="L12" s="158" t="s">
        <v>370</v>
      </c>
      <c r="M12" s="159" t="s">
        <v>371</v>
      </c>
      <c r="O12" s="465" t="s">
        <v>135</v>
      </c>
      <c r="P12" s="233"/>
      <c r="Q12" s="115"/>
      <c r="R12" s="234" t="s">
        <v>369</v>
      </c>
      <c r="S12" s="234" t="s">
        <v>370</v>
      </c>
      <c r="T12" s="235" t="s">
        <v>371</v>
      </c>
      <c r="U12" s="68"/>
    </row>
    <row r="13" spans="1:21" s="16" customFormat="1" ht="39.950000000000003" customHeight="1">
      <c r="A13" s="17"/>
      <c r="B13" s="562"/>
      <c r="C13" s="562"/>
      <c r="D13" s="562"/>
      <c r="E13" s="562"/>
      <c r="F13" s="562"/>
      <c r="G13" s="562"/>
      <c r="I13" s="186"/>
      <c r="K13" s="160" t="s">
        <v>372</v>
      </c>
      <c r="L13" s="160" t="s">
        <v>373</v>
      </c>
      <c r="M13" s="161" t="s">
        <v>374</v>
      </c>
      <c r="O13" s="466"/>
      <c r="P13" s="154"/>
      <c r="Q13" s="236"/>
      <c r="R13" s="160" t="s">
        <v>372</v>
      </c>
      <c r="S13" s="160" t="s">
        <v>373</v>
      </c>
      <c r="T13" s="161" t="s">
        <v>374</v>
      </c>
      <c r="U13" s="71"/>
    </row>
    <row r="14" spans="1:21" s="16" customFormat="1" ht="39.950000000000003" customHeight="1">
      <c r="A14" s="27"/>
      <c r="B14" s="17"/>
      <c r="I14" s="25"/>
      <c r="J14" s="172" t="s">
        <v>361</v>
      </c>
      <c r="K14" s="155">
        <v>5.8</v>
      </c>
      <c r="L14" s="155">
        <v>95.3</v>
      </c>
      <c r="M14" s="155">
        <v>21.6</v>
      </c>
      <c r="O14" s="172" t="s">
        <v>129</v>
      </c>
      <c r="P14" s="380"/>
      <c r="Q14" s="115"/>
      <c r="R14" s="155">
        <v>5.8</v>
      </c>
      <c r="S14" s="155">
        <v>95.3</v>
      </c>
      <c r="T14" s="155">
        <v>21.6</v>
      </c>
      <c r="U14" s="68"/>
    </row>
    <row r="15" spans="1:21" s="16" customFormat="1" ht="39.950000000000003" customHeight="1">
      <c r="A15" s="28"/>
      <c r="B15" s="17"/>
      <c r="I15" s="188"/>
      <c r="J15" s="173" t="s">
        <v>363</v>
      </c>
      <c r="K15" s="155">
        <v>3</v>
      </c>
      <c r="L15" s="155">
        <v>125.4</v>
      </c>
      <c r="M15" s="155">
        <v>31.8</v>
      </c>
      <c r="O15" s="231" t="s">
        <v>419</v>
      </c>
      <c r="P15" s="380"/>
      <c r="Q15" s="115"/>
      <c r="R15" s="155">
        <v>3</v>
      </c>
      <c r="S15" s="155">
        <v>125.4</v>
      </c>
      <c r="T15" s="155">
        <v>31.8</v>
      </c>
      <c r="U15" s="68"/>
    </row>
    <row r="16" spans="1:21" s="16" customFormat="1" ht="15.75">
      <c r="A16" s="28"/>
      <c r="B16" s="17"/>
      <c r="J16" s="174" t="s">
        <v>360</v>
      </c>
      <c r="K16" s="155">
        <v>141.4</v>
      </c>
      <c r="L16" s="155">
        <v>845.4</v>
      </c>
      <c r="M16" s="155">
        <v>164.3</v>
      </c>
      <c r="O16" s="174" t="s">
        <v>420</v>
      </c>
      <c r="P16" s="380"/>
      <c r="Q16" s="115"/>
      <c r="R16" s="155">
        <v>141.4</v>
      </c>
      <c r="S16" s="155">
        <v>845.4</v>
      </c>
      <c r="T16" s="155">
        <v>164.3</v>
      </c>
      <c r="U16" s="68"/>
    </row>
    <row r="17" spans="1:21" s="16" customFormat="1" ht="15.75">
      <c r="A17" s="28"/>
      <c r="B17" s="17"/>
      <c r="J17" s="174" t="s">
        <v>359</v>
      </c>
      <c r="K17" s="155">
        <v>1.1000000000000001</v>
      </c>
      <c r="L17" s="155">
        <v>301</v>
      </c>
      <c r="M17" s="155">
        <v>220.9</v>
      </c>
      <c r="O17" s="174" t="s">
        <v>421</v>
      </c>
      <c r="P17" s="380"/>
      <c r="Q17" s="115"/>
      <c r="R17" s="155">
        <v>1.1000000000000001</v>
      </c>
      <c r="S17" s="155">
        <v>301</v>
      </c>
      <c r="T17" s="155">
        <v>220.9</v>
      </c>
      <c r="U17" s="68"/>
    </row>
    <row r="18" spans="1:21" s="16" customFormat="1" ht="15.75">
      <c r="A18" s="28"/>
      <c r="B18" s="17"/>
      <c r="J18" s="174" t="s">
        <v>362</v>
      </c>
      <c r="K18" s="155">
        <v>0.9</v>
      </c>
      <c r="L18" s="155">
        <v>414</v>
      </c>
      <c r="M18" s="155">
        <v>112.1</v>
      </c>
      <c r="O18" s="174" t="s">
        <v>422</v>
      </c>
      <c r="P18" s="380"/>
      <c r="Q18" s="115"/>
      <c r="R18" s="155">
        <v>0.9</v>
      </c>
      <c r="S18" s="155">
        <v>414</v>
      </c>
      <c r="T18" s="155">
        <v>112.1</v>
      </c>
      <c r="U18" s="68"/>
    </row>
    <row r="19" spans="1:21" s="16" customFormat="1" ht="15.75">
      <c r="A19" s="28"/>
      <c r="B19" s="17"/>
      <c r="J19" s="173" t="s">
        <v>375</v>
      </c>
      <c r="K19" s="155">
        <v>6.8</v>
      </c>
      <c r="L19" s="155">
        <v>155</v>
      </c>
      <c r="M19" s="155">
        <v>53</v>
      </c>
      <c r="O19" s="173" t="s">
        <v>274</v>
      </c>
      <c r="P19" s="380"/>
      <c r="Q19" s="115"/>
      <c r="R19" s="155">
        <v>6.8</v>
      </c>
      <c r="S19" s="155">
        <v>155</v>
      </c>
      <c r="T19" s="155">
        <v>53</v>
      </c>
      <c r="U19" s="68"/>
    </row>
    <row r="20" spans="1:21" s="16" customFormat="1" ht="15.75">
      <c r="A20" s="28"/>
      <c r="B20" s="17"/>
      <c r="O20" s="321" t="s">
        <v>4</v>
      </c>
      <c r="P20" s="156"/>
      <c r="Q20" s="237"/>
      <c r="R20" s="169">
        <f>SUM(R14:R19)</f>
        <v>159.00000000000003</v>
      </c>
      <c r="S20" s="157">
        <f>SUM(S14:S19)</f>
        <v>1936.1</v>
      </c>
      <c r="T20" s="157">
        <f>SUM(T14:T19)</f>
        <v>603.70000000000005</v>
      </c>
      <c r="U20" s="153"/>
    </row>
    <row r="21" spans="1:21" s="16" customFormat="1" ht="15">
      <c r="A21" s="28"/>
      <c r="B21" s="17"/>
    </row>
    <row r="22" spans="1:21" s="16" customFormat="1" ht="15">
      <c r="A22" s="28"/>
      <c r="B22" s="17"/>
    </row>
    <row r="23" spans="1:21" s="16" customFormat="1" ht="15">
      <c r="A23" s="28"/>
      <c r="B23" s="17"/>
    </row>
    <row r="24" spans="1:21" s="16" customFormat="1" ht="15">
      <c r="A24" s="28"/>
      <c r="B24" s="17"/>
    </row>
    <row r="25" spans="1:21" s="16" customFormat="1" ht="15">
      <c r="A25" s="28"/>
      <c r="B25" s="17"/>
    </row>
    <row r="26" spans="1:21" s="16" customFormat="1" ht="15">
      <c r="A26" s="28"/>
      <c r="B26" s="17"/>
    </row>
    <row r="27" spans="1:21" s="16" customFormat="1" ht="15">
      <c r="A27" s="28"/>
      <c r="B27" s="17"/>
    </row>
    <row r="28" spans="1:21" s="16" customFormat="1" ht="15">
      <c r="A28" s="28"/>
      <c r="B28" s="17"/>
    </row>
    <row r="29" spans="1:21" s="16" customFormat="1" ht="15.75">
      <c r="A29" s="28"/>
      <c r="B29" s="29"/>
      <c r="C29" s="30"/>
      <c r="D29" s="31"/>
      <c r="E29" s="31"/>
      <c r="F29" s="32"/>
    </row>
    <row r="30" spans="1:21" s="16" customFormat="1" ht="15.75">
      <c r="C30" s="30"/>
      <c r="D30" s="33"/>
      <c r="E30" s="33"/>
    </row>
    <row r="31" spans="1:21" s="16" customFormat="1" ht="39.75" customHeight="1">
      <c r="A31" s="28"/>
      <c r="B31" s="30"/>
      <c r="C31" s="31"/>
      <c r="D31" s="31"/>
      <c r="E31" s="31"/>
      <c r="F31" s="30"/>
      <c r="G31" s="34"/>
      <c r="H31" s="35"/>
    </row>
    <row r="32" spans="1:21" s="16" customFormat="1" ht="15.75">
      <c r="A32" s="28"/>
      <c r="B32" s="30"/>
      <c r="C32" s="33"/>
      <c r="D32" s="31"/>
      <c r="E32" s="31"/>
      <c r="F32" s="30"/>
      <c r="G32" s="34"/>
    </row>
    <row r="33" spans="1:7" s="16" customFormat="1" ht="15.75">
      <c r="A33" s="27"/>
      <c r="B33" s="30"/>
      <c r="C33" s="31"/>
      <c r="D33" s="36"/>
      <c r="E33" s="36"/>
      <c r="F33" s="30"/>
      <c r="G33" s="34"/>
    </row>
    <row r="34" spans="1:7" s="16" customFormat="1" ht="15.75">
      <c r="A34" s="28"/>
      <c r="B34" s="30"/>
      <c r="C34" s="31"/>
      <c r="F34" s="30"/>
      <c r="G34" s="37"/>
    </row>
    <row r="35" spans="1:7" s="16" customFormat="1" ht="15.75">
      <c r="A35" s="28"/>
      <c r="B35" s="38"/>
      <c r="C35" s="36"/>
      <c r="F35" s="38"/>
      <c r="G35" s="17"/>
    </row>
    <row r="36" spans="1:7" s="16" customFormat="1" ht="15.75">
      <c r="A36" s="28"/>
      <c r="B36" s="38"/>
      <c r="C36" s="31"/>
      <c r="F36" s="38"/>
      <c r="G36" s="40"/>
    </row>
    <row r="37" spans="1:7" s="16" customFormat="1" ht="15.75" customHeight="1">
      <c r="A37" s="28"/>
      <c r="B37" s="38"/>
      <c r="C37" s="31"/>
      <c r="F37" s="38"/>
    </row>
    <row r="38" spans="1:7" s="16" customFormat="1" ht="15">
      <c r="A38" s="28"/>
      <c r="B38" s="17"/>
    </row>
    <row r="39" spans="1:7" s="16" customFormat="1" ht="15">
      <c r="A39" s="28"/>
      <c r="B39" s="17"/>
    </row>
    <row r="40" spans="1:7" s="16" customFormat="1" ht="15">
      <c r="A40" s="28"/>
      <c r="B40" s="17"/>
    </row>
    <row r="41" spans="1:7" s="16" customFormat="1" ht="15.75">
      <c r="A41" s="27"/>
      <c r="B41" s="17"/>
    </row>
    <row r="42" spans="1:7" s="16" customFormat="1" ht="15">
      <c r="A42" s="28"/>
      <c r="B42" s="17"/>
    </row>
    <row r="43" spans="1:7" s="16" customFormat="1" ht="15">
      <c r="A43" s="28"/>
      <c r="B43" s="17"/>
    </row>
    <row r="44" spans="1:7" s="16" customFormat="1" ht="15.75">
      <c r="A44" s="27"/>
      <c r="B44" s="17"/>
    </row>
    <row r="45" spans="1:7" s="16" customFormat="1" ht="15">
      <c r="A45" s="28"/>
      <c r="B45" s="17"/>
    </row>
    <row r="46" spans="1:7" s="16" customFormat="1" ht="15">
      <c r="A46" s="46"/>
      <c r="B46" s="17"/>
    </row>
    <row r="47" spans="1:7" s="16" customFormat="1" ht="15">
      <c r="A47" s="46"/>
      <c r="B47" s="17"/>
    </row>
    <row r="48" spans="1:7" s="16" customFormat="1" ht="15">
      <c r="A48" s="46"/>
      <c r="B48" s="17"/>
    </row>
    <row r="49" spans="1:2" s="16" customFormat="1" ht="15">
      <c r="A49" s="46"/>
      <c r="B49" s="17"/>
    </row>
    <row r="50" spans="1:2" s="16" customFormat="1" ht="15">
      <c r="A50" s="46"/>
      <c r="B50" s="17"/>
    </row>
    <row r="51" spans="1:2" s="16" customFormat="1" ht="15">
      <c r="A51" s="46"/>
      <c r="B51" s="17"/>
    </row>
    <row r="52" spans="1:2" s="16" customFormat="1" ht="15">
      <c r="A52" s="46"/>
      <c r="B52" s="17"/>
    </row>
    <row r="53" spans="1:2" s="16" customFormat="1" ht="15">
      <c r="A53" s="46"/>
      <c r="B53" s="17"/>
    </row>
    <row r="54" spans="1:2" s="16" customFormat="1" ht="15">
      <c r="A54" s="46"/>
      <c r="B54" s="17"/>
    </row>
    <row r="55" spans="1:2" s="16" customFormat="1" ht="15">
      <c r="A55" s="46"/>
      <c r="B55" s="17"/>
    </row>
    <row r="56" spans="1:2" s="16" customFormat="1" ht="15">
      <c r="A56" s="46"/>
      <c r="B56" s="17"/>
    </row>
    <row r="57" spans="1:2" s="16" customFormat="1"/>
    <row r="58" spans="1:2" s="16" customFormat="1"/>
    <row r="59" spans="1:2" s="16" customFormat="1" ht="27" customHeight="1"/>
    <row r="60" spans="1:2" s="16" customFormat="1" ht="18.75" customHeight="1"/>
    <row r="61" spans="1:2" s="16" customFormat="1" ht="27.75" customHeight="1"/>
    <row r="62" spans="1:2" s="16" customFormat="1" ht="16.5" customHeight="1"/>
    <row r="63" spans="1:2" s="16" customFormat="1"/>
    <row r="64" spans="1:2" s="16" customFormat="1"/>
    <row r="65" spans="1:13" s="16" customFormat="1"/>
    <row r="66" spans="1:13" s="16" customFormat="1"/>
    <row r="67" spans="1:13" s="16" customFormat="1"/>
    <row r="68" spans="1:13" s="16" customFormat="1" ht="20.25" customHeight="1"/>
    <row r="69" spans="1:13" s="16" customFormat="1" ht="22.5" customHeight="1"/>
    <row r="70" spans="1:13" s="16" customFormat="1"/>
    <row r="71" spans="1:13" s="16" customFormat="1"/>
    <row r="72" spans="1:13" s="16" customFormat="1" ht="15">
      <c r="A72" s="28"/>
      <c r="B72" s="17"/>
    </row>
    <row r="73" spans="1:13" s="16" customFormat="1" ht="15.75">
      <c r="A73" s="15"/>
      <c r="B73" s="17"/>
    </row>
    <row r="74" spans="1:13" s="16" customFormat="1" ht="15">
      <c r="A74" s="28"/>
      <c r="B74" s="17"/>
    </row>
    <row r="75" spans="1:13" s="16" customFormat="1" ht="15">
      <c r="A75" s="28"/>
      <c r="B75" s="17"/>
    </row>
    <row r="76" spans="1:13" s="16" customFormat="1" ht="15">
      <c r="A76" s="28"/>
      <c r="B76" s="17"/>
    </row>
    <row r="77" spans="1:13" s="16" customFormat="1" ht="15">
      <c r="A77" s="28"/>
      <c r="B77" s="17"/>
    </row>
    <row r="78" spans="1:13" s="16" customFormat="1" ht="15.75">
      <c r="A78" s="561"/>
      <c r="B78" s="561"/>
      <c r="C78" s="561"/>
      <c r="D78" s="561"/>
      <c r="E78" s="561"/>
      <c r="F78" s="561"/>
      <c r="G78" s="561"/>
    </row>
    <row r="79" spans="1:13" s="16" customFormat="1" ht="15.75">
      <c r="A79" s="47"/>
      <c r="B79" s="48"/>
      <c r="C79" s="17"/>
    </row>
    <row r="80" spans="1:13" s="16" customFormat="1" ht="25.5" customHeight="1">
      <c r="A80" s="49"/>
      <c r="B80" s="50"/>
      <c r="H80" s="51" t="s">
        <v>157</v>
      </c>
      <c r="J80" s="52"/>
      <c r="K80" s="555" t="s">
        <v>146</v>
      </c>
      <c r="L80" s="555"/>
      <c r="M80" s="555"/>
    </row>
    <row r="81" spans="1:13" s="16" customFormat="1" ht="48" customHeight="1">
      <c r="A81" s="49"/>
      <c r="B81" s="50"/>
      <c r="H81" s="52" t="s">
        <v>163</v>
      </c>
      <c r="J81" s="553" t="s">
        <v>153</v>
      </c>
      <c r="K81" s="556" t="s">
        <v>147</v>
      </c>
      <c r="L81" s="556"/>
      <c r="M81" s="556"/>
    </row>
    <row r="82" spans="1:13" s="16" customFormat="1" ht="24" customHeight="1">
      <c r="A82" s="49"/>
      <c r="B82" s="50"/>
      <c r="H82" s="52" t="s">
        <v>164</v>
      </c>
      <c r="J82" s="554"/>
      <c r="K82" s="42"/>
      <c r="L82" s="53"/>
      <c r="M82" s="54"/>
    </row>
    <row r="83" spans="1:13" s="16" customFormat="1" ht="39" customHeight="1">
      <c r="A83" s="49"/>
      <c r="B83" s="50"/>
      <c r="H83" s="52" t="s">
        <v>154</v>
      </c>
      <c r="J83" s="560" t="s">
        <v>11</v>
      </c>
      <c r="K83" s="41"/>
      <c r="L83" s="23" t="s">
        <v>131</v>
      </c>
      <c r="M83" s="23" t="s">
        <v>132</v>
      </c>
    </row>
    <row r="84" spans="1:13" s="16" customFormat="1" ht="39.75" customHeight="1">
      <c r="A84" s="49"/>
      <c r="B84" s="50"/>
      <c r="H84" s="52" t="s">
        <v>158</v>
      </c>
      <c r="J84" s="466"/>
      <c r="K84" s="42"/>
      <c r="L84" s="43" t="s">
        <v>129</v>
      </c>
      <c r="M84" s="43" t="s">
        <v>130</v>
      </c>
    </row>
    <row r="85" spans="1:13" s="16" customFormat="1" ht="43.5" customHeight="1">
      <c r="H85" s="52" t="s">
        <v>161</v>
      </c>
      <c r="J85" s="55"/>
      <c r="K85" s="55"/>
      <c r="L85" s="11"/>
      <c r="M85" s="39"/>
    </row>
    <row r="86" spans="1:13" s="16" customFormat="1" ht="39" customHeight="1">
      <c r="A86" s="559"/>
      <c r="B86" s="559"/>
      <c r="C86" s="559"/>
      <c r="D86" s="559"/>
      <c r="E86" s="559"/>
      <c r="F86" s="559"/>
      <c r="H86" s="52" t="s">
        <v>160</v>
      </c>
      <c r="J86" s="11" t="s">
        <v>33</v>
      </c>
      <c r="K86" s="11"/>
      <c r="L86" s="56">
        <v>262.5</v>
      </c>
      <c r="M86" s="185">
        <v>120</v>
      </c>
    </row>
    <row r="87" spans="1:13" s="16" customFormat="1" ht="25.5" customHeight="1">
      <c r="H87" s="52" t="s">
        <v>159</v>
      </c>
      <c r="J87" s="11" t="s">
        <v>34</v>
      </c>
      <c r="K87" s="11"/>
      <c r="L87" s="45">
        <v>252</v>
      </c>
      <c r="M87" s="185">
        <v>240</v>
      </c>
    </row>
    <row r="88" spans="1:13" s="16" customFormat="1" ht="26.25" customHeight="1">
      <c r="A88" s="15"/>
      <c r="B88" s="57"/>
      <c r="C88" s="58"/>
      <c r="H88" s="52" t="s">
        <v>156</v>
      </c>
      <c r="J88" s="11" t="s">
        <v>140</v>
      </c>
      <c r="K88" s="11"/>
      <c r="L88" s="45">
        <v>7</v>
      </c>
      <c r="M88" s="185">
        <v>40</v>
      </c>
    </row>
    <row r="89" spans="1:13" s="16" customFormat="1" ht="16.5" customHeight="1">
      <c r="A89" s="28"/>
      <c r="B89" s="57"/>
      <c r="C89" s="58"/>
      <c r="H89" s="52" t="s">
        <v>162</v>
      </c>
      <c r="J89" s="11" t="s">
        <v>48</v>
      </c>
      <c r="K89" s="11"/>
      <c r="L89" s="45">
        <v>8</v>
      </c>
      <c r="M89" s="185">
        <v>0</v>
      </c>
    </row>
    <row r="90" spans="1:13" s="16" customFormat="1" ht="15.75">
      <c r="A90" s="28"/>
      <c r="B90" s="27"/>
      <c r="C90" s="30"/>
      <c r="J90" s="11" t="s">
        <v>155</v>
      </c>
      <c r="K90" s="11"/>
      <c r="L90" s="45">
        <v>21</v>
      </c>
      <c r="M90" s="185">
        <v>40</v>
      </c>
    </row>
    <row r="91" spans="1:13" s="16" customFormat="1" ht="15.75">
      <c r="A91" s="28"/>
      <c r="B91" s="27"/>
      <c r="C91" s="30"/>
      <c r="H91" s="32">
        <v>2001</v>
      </c>
      <c r="J91" s="11" t="s">
        <v>47</v>
      </c>
      <c r="K91" s="11"/>
      <c r="L91" s="45">
        <v>0</v>
      </c>
      <c r="M91" s="185">
        <v>0</v>
      </c>
    </row>
    <row r="92" spans="1:13" s="16" customFormat="1" ht="15.75">
      <c r="A92" s="59"/>
      <c r="B92" s="60"/>
      <c r="C92" s="60"/>
      <c r="D92" s="60"/>
      <c r="E92" s="60"/>
      <c r="F92" s="61"/>
      <c r="G92" s="62"/>
      <c r="H92" s="16">
        <v>243122</v>
      </c>
      <c r="J92" s="11" t="s">
        <v>35</v>
      </c>
      <c r="K92" s="11"/>
      <c r="L92" s="45">
        <v>534</v>
      </c>
      <c r="M92" s="185">
        <v>1492</v>
      </c>
    </row>
    <row r="93" spans="1:13" s="16" customFormat="1" ht="15.75">
      <c r="J93" s="11" t="s">
        <v>46</v>
      </c>
      <c r="K93" s="11"/>
      <c r="L93" s="45">
        <v>173</v>
      </c>
      <c r="M93" s="185">
        <v>0</v>
      </c>
    </row>
    <row r="94" spans="1:13" s="16" customFormat="1" ht="15.75">
      <c r="J94" s="11" t="s">
        <v>144</v>
      </c>
      <c r="K94" s="11"/>
      <c r="L94" s="45">
        <v>80</v>
      </c>
      <c r="M94" s="185">
        <v>620</v>
      </c>
    </row>
    <row r="95" spans="1:13" s="16" customFormat="1" ht="15.75">
      <c r="J95" s="11" t="s">
        <v>36</v>
      </c>
      <c r="K95" s="11"/>
      <c r="L95" s="56">
        <v>449.5</v>
      </c>
      <c r="M95" s="185">
        <v>452</v>
      </c>
    </row>
    <row r="96" spans="1:13" s="16" customFormat="1" ht="15.75">
      <c r="J96" s="12"/>
      <c r="K96" s="12"/>
      <c r="L96" s="63"/>
      <c r="M96" s="63"/>
    </row>
    <row r="97" spans="10:13" s="16" customFormat="1" ht="18.75" customHeight="1">
      <c r="J97" s="64" t="s">
        <v>4</v>
      </c>
      <c r="K97" s="64"/>
      <c r="L97" s="44">
        <f>L86+L87+L88+L89+L90+L91+L92+L93+L94+L95</f>
        <v>1787</v>
      </c>
      <c r="M97" s="187">
        <f>M86+M87+M88+M89+M90+M91+M92+M93+M94+M95</f>
        <v>3004</v>
      </c>
    </row>
    <row r="98" spans="10:13" s="16" customFormat="1"/>
    <row r="99" spans="10:13" s="16" customFormat="1"/>
    <row r="100" spans="10:13" s="16" customFormat="1"/>
    <row r="101" spans="10:13" s="16" customFormat="1"/>
    <row r="102" spans="10:13" s="16" customFormat="1"/>
    <row r="103" spans="10:13" s="16" customFormat="1"/>
    <row r="104" spans="10:13" s="16" customFormat="1"/>
    <row r="105" spans="10:13" s="16" customFormat="1"/>
    <row r="106" spans="10:13" s="16" customFormat="1"/>
    <row r="107" spans="10:13" s="16" customFormat="1"/>
    <row r="108" spans="10:13" s="16" customFormat="1"/>
    <row r="109" spans="10:13" s="16" customFormat="1"/>
    <row r="110" spans="10:13" s="16" customFormat="1"/>
    <row r="111" spans="10:13" s="16" customFormat="1"/>
    <row r="112" spans="10:13" s="16" customFormat="1"/>
    <row r="113" s="16" customFormat="1"/>
    <row r="114" s="16" customFormat="1"/>
    <row r="115" s="16" customFormat="1"/>
    <row r="116" s="16" customFormat="1"/>
    <row r="117" s="16" customFormat="1"/>
    <row r="118" s="16" customFormat="1"/>
    <row r="119" s="16" customFormat="1"/>
    <row r="120" s="16" customFormat="1"/>
    <row r="121" s="16" customFormat="1"/>
    <row r="122" s="16" customFormat="1"/>
    <row r="123" s="16" customFormat="1"/>
    <row r="124" s="16" customFormat="1"/>
    <row r="125" s="16" customFormat="1"/>
    <row r="126" s="16" customFormat="1"/>
    <row r="127" s="16" customFormat="1"/>
    <row r="128" s="16" customFormat="1"/>
    <row r="129" s="16" customFormat="1"/>
    <row r="130" s="16" customFormat="1"/>
    <row r="131" s="16" customFormat="1"/>
    <row r="132" s="16" customFormat="1"/>
    <row r="133" s="16" customFormat="1"/>
    <row r="134" s="16" customFormat="1"/>
    <row r="135" s="16" customFormat="1"/>
    <row r="136" s="16" customFormat="1"/>
    <row r="137" s="16" customFormat="1"/>
    <row r="138" s="16" customFormat="1"/>
    <row r="139" s="16" customFormat="1"/>
    <row r="140" s="16" customFormat="1"/>
    <row r="141" s="16" customFormat="1"/>
    <row r="142" s="16" customFormat="1"/>
    <row r="143" s="16" customFormat="1"/>
    <row r="144" s="16" customFormat="1"/>
    <row r="145" s="16" customFormat="1"/>
    <row r="146" s="16" customFormat="1"/>
    <row r="147" s="16" customFormat="1"/>
    <row r="148" s="16" customFormat="1"/>
    <row r="149" s="16" customFormat="1"/>
    <row r="150" s="16" customFormat="1"/>
    <row r="151" s="16" customFormat="1"/>
    <row r="152" s="16" customFormat="1"/>
    <row r="153" s="16" customFormat="1"/>
    <row r="154" s="16" customFormat="1"/>
    <row r="155" s="16" customFormat="1"/>
    <row r="156" s="16" customFormat="1"/>
    <row r="157" s="16" customFormat="1"/>
    <row r="158" s="16" customFormat="1"/>
    <row r="159" s="16" customFormat="1"/>
    <row r="160" s="16" customFormat="1"/>
    <row r="161" s="16" customFormat="1"/>
    <row r="162" s="16" customFormat="1"/>
    <row r="163" s="16" customFormat="1"/>
    <row r="164" s="16" customFormat="1"/>
    <row r="165" s="16" customFormat="1"/>
    <row r="166" s="16" customFormat="1"/>
    <row r="167" s="16" customFormat="1"/>
    <row r="168" s="16" customFormat="1"/>
    <row r="169" s="16" customFormat="1"/>
    <row r="170" s="16" customFormat="1"/>
  </sheetData>
  <mergeCells count="12">
    <mergeCell ref="O12:O13"/>
    <mergeCell ref="A86:F86"/>
    <mergeCell ref="J83:J84"/>
    <mergeCell ref="A78:G78"/>
    <mergeCell ref="B12:G12"/>
    <mergeCell ref="B13:G13"/>
    <mergeCell ref="H3:I3"/>
    <mergeCell ref="J81:J82"/>
    <mergeCell ref="K80:M80"/>
    <mergeCell ref="K81:M81"/>
    <mergeCell ref="A3:F3"/>
    <mergeCell ref="A4:F4"/>
  </mergeCells>
  <phoneticPr fontId="0" type="noConversion"/>
  <printOptions horizontalCentered="1"/>
  <pageMargins left="0.19685039370078741" right="0.19685039370078741" top="0.59055118110236227" bottom="0.39370078740157483" header="0.19685039370078741" footer="0.19685039370078741"/>
  <pageSetup paperSize="9" firstPageNumber="49" orientation="portrait" useFirstPageNumber="1" r:id="rId1"/>
  <headerFooter differentOddEven="1" alignWithMargins="0">
    <oddHeader xml:space="preserve">&amp;L&amp;"Times New Roman,Normal"&amp;9Agriculture, forêts et pêche maritime&amp;R&amp;"Times New Roman,Normal"&amp;9 الفلاحة، الغابات و الصيد البحري </oddHeader>
    <oddFooter>&amp;C&amp;"Times New Roman,Normal"&amp;8 &amp;P</oddFooter>
  </headerFooter>
  <rowBreaks count="2" manualBreakCount="2">
    <brk id="50" max="6" man="1"/>
    <brk id="99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5</vt:i4>
      </vt:variant>
    </vt:vector>
  </HeadingPairs>
  <TitlesOfParts>
    <vt:vector size="10" baseType="lpstr">
      <vt:lpstr>Liste</vt:lpstr>
      <vt:lpstr>agriculture</vt:lpstr>
      <vt:lpstr>forêts</vt:lpstr>
      <vt:lpstr>Pêche</vt:lpstr>
      <vt:lpstr>Graph</vt:lpstr>
      <vt:lpstr>agriculture!Zone_d_impression</vt:lpstr>
      <vt:lpstr>forêts!Zone_d_impression</vt:lpstr>
      <vt:lpstr>Graph!Zone_d_impression</vt:lpstr>
      <vt:lpstr>Liste!Zone_d_impression</vt:lpstr>
      <vt:lpstr>Pêche!Zone_d_impression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bouchra</dc:creator>
  <cp:lastModifiedBy>user</cp:lastModifiedBy>
  <cp:lastPrinted>2021-11-01T10:29:34Z</cp:lastPrinted>
  <dcterms:created xsi:type="dcterms:W3CDTF">2001-12-07T09:54:00Z</dcterms:created>
  <dcterms:modified xsi:type="dcterms:W3CDTF">2022-02-28T10:51:15Z</dcterms:modified>
</cp:coreProperties>
</file>