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717" activeTab="7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<sst xmlns="http://schemas.openxmlformats.org/spreadsheetml/2006/main" count="688" uniqueCount="161">
  <si>
    <t>INSTRUCTIONS</t>
  </si>
  <si>
    <t>Marks obtained</t>
  </si>
  <si>
    <t>Letter Grade</t>
  </si>
  <si>
    <t>Grade point</t>
  </si>
  <si>
    <t>University of Barisal</t>
  </si>
  <si>
    <t>80%-100%</t>
  </si>
  <si>
    <t>A+</t>
  </si>
  <si>
    <t>75%-79%</t>
  </si>
  <si>
    <t>A</t>
  </si>
  <si>
    <t>Average Number Sheet</t>
  </si>
  <si>
    <t>70%-74%</t>
  </si>
  <si>
    <t>A-</t>
  </si>
  <si>
    <t>65%-69%</t>
  </si>
  <si>
    <t>B+</t>
  </si>
  <si>
    <t>60%-64%</t>
  </si>
  <si>
    <t>B</t>
  </si>
  <si>
    <t xml:space="preserve"> Final Marks of Course Teacher &amp; Examiners </t>
  </si>
  <si>
    <t>55%-59%</t>
  </si>
  <si>
    <t>B-</t>
  </si>
  <si>
    <t>50%-54%</t>
  </si>
  <si>
    <t>C+</t>
  </si>
  <si>
    <t>45%-49%</t>
  </si>
  <si>
    <t>C</t>
  </si>
  <si>
    <t>40%-44%</t>
  </si>
  <si>
    <t>D</t>
  </si>
  <si>
    <t>&lt;40%</t>
  </si>
  <si>
    <t>F</t>
  </si>
  <si>
    <t>Course Code:</t>
  </si>
  <si>
    <t>Course Title:</t>
  </si>
  <si>
    <t>Class Roll No.</t>
  </si>
  <si>
    <t>Exam. Roll No.</t>
  </si>
  <si>
    <t>In-Course Assesment: 40</t>
  </si>
  <si>
    <t>Semester Final Examination: 60</t>
  </si>
  <si>
    <r>
      <rPr>
        <sz val="12"/>
        <rFont val="Times New Roman"/>
        <charset val="134"/>
      </rPr>
      <t>Marks of 1</t>
    </r>
    <r>
      <rPr>
        <vertAlign val="superscript"/>
        <sz val="12"/>
        <rFont val="Times New Roman"/>
        <charset val="134"/>
      </rPr>
      <t>st</t>
    </r>
    <r>
      <rPr>
        <sz val="12"/>
        <rFont val="Times New Roman"/>
        <charset val="134"/>
      </rPr>
      <t xml:space="preserve"> Examiner</t>
    </r>
  </si>
  <si>
    <r>
      <rPr>
        <sz val="12"/>
        <rFont val="Times New Roman"/>
        <charset val="134"/>
      </rPr>
      <t>Marks of 2</t>
    </r>
    <r>
      <rPr>
        <vertAlign val="superscript"/>
        <sz val="12"/>
        <rFont val="Times New Roman"/>
        <charset val="134"/>
      </rPr>
      <t>nd</t>
    </r>
    <r>
      <rPr>
        <sz val="12"/>
        <rFont val="Times New Roman"/>
        <charset val="134"/>
      </rPr>
      <t xml:space="preserve"> Examiner</t>
    </r>
  </si>
  <si>
    <t>Difference</t>
  </si>
  <si>
    <r>
      <rPr>
        <sz val="11"/>
        <rFont val="Times New Roman"/>
        <charset val="134"/>
      </rPr>
      <t>Marks of 3</t>
    </r>
    <r>
      <rPr>
        <vertAlign val="superscript"/>
        <sz val="11"/>
        <rFont val="Times New Roman"/>
        <charset val="134"/>
      </rPr>
      <t>rd</t>
    </r>
    <r>
      <rPr>
        <sz val="11"/>
        <rFont val="Times New Roman"/>
        <charset val="134"/>
      </rPr>
      <t xml:space="preserve"> Examiner  (If necessary)</t>
    </r>
  </si>
  <si>
    <t>Average Marks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</si>
  <si>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</si>
  <si>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</si>
  <si>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</si>
  <si>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</si>
  <si>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</si>
  <si>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</si>
  <si>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</si>
  <si>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</si>
  <si>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</si>
  <si>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</si>
  <si>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</si>
  <si>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</si>
  <si>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</si>
  <si>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</si>
  <si>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</si>
  <si>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</si>
  <si>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</si>
  <si>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</si>
  <si>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</si>
  <si>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</si>
  <si>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</si>
  <si>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</si>
  <si>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</si>
  <si>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</si>
  <si>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</si>
  <si>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</si>
  <si>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</si>
  <si>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</si>
  <si>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</si>
  <si>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</si>
  <si>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</si>
  <si>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</si>
  <si>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</si>
  <si>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</si>
  <si>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</si>
  <si>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rPr>
        <sz val="10"/>
        <rFont val="Times New Roman"/>
        <charset val="134"/>
      </rPr>
      <t xml:space="preserve"> NB: In case of 3</t>
    </r>
    <r>
      <rPr>
        <vertAlign val="superscript"/>
        <sz val="10"/>
        <rFont val="Times New Roman"/>
        <charset val="134"/>
      </rPr>
      <t>rd</t>
    </r>
    <r>
      <rPr>
        <sz val="10"/>
        <rFont val="Times New Roman"/>
        <charset val="134"/>
      </rPr>
      <t xml:space="preserve"> examination the nearest two will be accepted.</t>
    </r>
  </si>
  <si>
    <t xml:space="preserve"> Name of Tabulators:</t>
  </si>
  <si>
    <t xml:space="preserve">Course Code: </t>
  </si>
  <si>
    <t xml:space="preserve">Course Title: </t>
  </si>
  <si>
    <t>University of Barishal</t>
  </si>
  <si>
    <t xml:space="preserve">Absent </t>
  </si>
  <si>
    <t>Passed</t>
  </si>
  <si>
    <t>Percentage</t>
  </si>
  <si>
    <t>Examination Held in December</t>
  </si>
  <si>
    <t>Serial No.</t>
  </si>
  <si>
    <t>Reg. No.</t>
  </si>
  <si>
    <t>Session</t>
  </si>
  <si>
    <t>Name of the Candidates</t>
  </si>
  <si>
    <t>Course Code: CSE-4201</t>
  </si>
  <si>
    <t>Course Code: CSE-4202</t>
  </si>
  <si>
    <t>Course Code: CSE-4213</t>
  </si>
  <si>
    <t>Course Code: CSE-4214</t>
  </si>
  <si>
    <t>Course Code: CSE-4225</t>
  </si>
  <si>
    <t>Course Code: CSE-4226</t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</si>
  <si>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Credits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</si>
  <si>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 Earn Credits (Out of 18)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</si>
  <si>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GPE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</si>
  <si>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GPA</t>
    </r>
  </si>
  <si>
    <t>CGPA</t>
  </si>
  <si>
    <t>Remarks</t>
  </si>
  <si>
    <t>Title: Digital Image Processing</t>
  </si>
  <si>
    <t>Title: Project and Thesis</t>
  </si>
  <si>
    <t>Title: Machine Learning and Data Mining</t>
  </si>
  <si>
    <t>Title: Machine Learning and Data Mining Lab</t>
  </si>
  <si>
    <t>Title: Mobile Computing</t>
  </si>
  <si>
    <t>Title: Mobile Computing Lab</t>
  </si>
  <si>
    <t>3 Credits, Full Marks- 100</t>
  </si>
  <si>
    <t>6 Credits, Full Marks- 100</t>
  </si>
  <si>
    <t>1.5 Credits, Full Marks- 100</t>
  </si>
  <si>
    <t>In-Course Assessment: 40</t>
  </si>
  <si>
    <t>Final Exam: 60</t>
  </si>
  <si>
    <t>Total Marks:100</t>
  </si>
  <si>
    <t>LG</t>
  </si>
  <si>
    <t>GP</t>
  </si>
  <si>
    <t>GP = Grade Point        LG= Letter Grade      GPA = Grade Point Average     GPE = Grade Point Earned      CGPA = Cumulative Grade Point Average</t>
  </si>
  <si>
    <t xml:space="preserve">Examination Held in December </t>
  </si>
  <si>
    <t>cixÿv wbqš¿‡Ki Kvh©vjq</t>
  </si>
  <si>
    <r>
      <rPr>
        <sz val="16"/>
        <color theme="1"/>
        <rFont val="SutonnyMJ"/>
        <charset val="134"/>
      </rPr>
      <t>ewikvj wek¦we`¨vjq, KY©KvVx , ewikvj- 8200</t>
    </r>
    <r>
      <rPr>
        <sz val="18"/>
        <color theme="1"/>
        <rFont val="SutonnyMJ"/>
        <charset val="134"/>
      </rPr>
      <t xml:space="preserve">
</t>
    </r>
    <r>
      <rPr>
        <sz val="12"/>
        <color theme="1"/>
        <rFont val="SutonnyMJ"/>
        <charset val="134"/>
      </rPr>
      <t>‡dvb: 0431-2177780, wcGweG·: 1260,1261</t>
    </r>
  </si>
  <si>
    <t>¯§viK bs weBD/cwb/cixÿv/ wmGmB(2013-14)/djvdj/57/</t>
  </si>
  <si>
    <t xml:space="preserve">ZvwiL: </t>
  </si>
  <si>
    <t>08 ˆR¨ô 1426</t>
  </si>
  <si>
    <t>S.l</t>
  </si>
  <si>
    <t>Class Roll</t>
  </si>
  <si>
    <t>Exam. Roll</t>
  </si>
  <si>
    <t>Name of the Student</t>
  </si>
  <si>
    <r>
      <rPr>
        <b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th</t>
    </r>
    <r>
      <rPr>
        <b/>
        <sz val="11"/>
        <color theme="1"/>
        <rFont val="Times New Roman"/>
        <charset val="134"/>
      </rPr>
      <t xml:space="preserve"> Year 2</t>
    </r>
    <r>
      <rPr>
        <b/>
        <vertAlign val="superscript"/>
        <sz val="11"/>
        <color theme="1"/>
        <rFont val="Times New Roman"/>
        <charset val="134"/>
      </rPr>
      <t>nd</t>
    </r>
    <r>
      <rPr>
        <b/>
        <sz val="11"/>
        <color theme="1"/>
        <rFont val="Times New Roman"/>
        <charset val="134"/>
      </rPr>
      <t xml:space="preserve"> Semester GPA (Credit = 18)                        </t>
    </r>
  </si>
  <si>
    <t>Failed Course Code</t>
  </si>
  <si>
    <t>Ashikur Rahman</t>
  </si>
  <si>
    <t>saiful</t>
  </si>
  <si>
    <t>Anayet Hasan</t>
  </si>
  <si>
    <t>Rajo Ahmed</t>
  </si>
  <si>
    <t>Saimon Hosain</t>
  </si>
  <si>
    <t>Monjur islam</t>
  </si>
  <si>
    <t>Anonna Saha</t>
  </si>
  <si>
    <t>Priya</t>
  </si>
  <si>
    <t>Tasnim Kalam</t>
  </si>
  <si>
    <t>Sanjita Dutta</t>
  </si>
  <si>
    <t>Robiul Islam</t>
  </si>
  <si>
    <t>Abul Kalam</t>
  </si>
  <si>
    <t>Abir Azam</t>
  </si>
  <si>
    <t>Rokibuzzaman</t>
  </si>
  <si>
    <t>nieon</t>
  </si>
  <si>
    <t>purnota</t>
  </si>
  <si>
    <t>Junayet</t>
  </si>
  <si>
    <t>Rahi</t>
  </si>
  <si>
    <t>Rubel</t>
  </si>
  <si>
    <t>Mosabbir</t>
  </si>
  <si>
    <t>Pallav Bissash</t>
  </si>
  <si>
    <t>Sudip Kundo</t>
  </si>
  <si>
    <t>Muslima Islam</t>
  </si>
  <si>
    <t>Shifa</t>
  </si>
  <si>
    <t>Miha</t>
  </si>
  <si>
    <t>Jebin</t>
  </si>
  <si>
    <t>Somaya</t>
  </si>
  <si>
    <t>Tasmia</t>
  </si>
  <si>
    <t>Aklima</t>
  </si>
  <si>
    <t>Tamana</t>
  </si>
  <si>
    <t>Choity</t>
  </si>
  <si>
    <t>Mamun</t>
  </si>
  <si>
    <t>Monira</t>
  </si>
  <si>
    <t>Munni</t>
  </si>
  <si>
    <t>Munna</t>
  </si>
  <si>
    <t>D‡jøL¨ †h, AmveavbZv I gy`ªYRwbZ †h †Kvb fzj ms‡kva‡bi ÿgZv KZ„©cÿ msiÿY K‡ib|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</si>
</sst>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6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4"/>
      <color theme="1"/>
      <name val="Calibri"/>
      <charset val="134"/>
      <scheme val="minor"/>
    </font>
    <font>
      <sz val="25"/>
      <color theme="1"/>
      <name val="SutonnyMJ"/>
      <charset val="134"/>
    </font>
    <font>
      <sz val="18"/>
      <color theme="1"/>
      <name val="SutonnyMJ"/>
      <charset val="134"/>
    </font>
    <font>
      <sz val="11"/>
      <color theme="1"/>
      <name val="SutonnyMJ"/>
      <charset val="134"/>
    </font>
    <font>
      <sz val="12"/>
      <color theme="1"/>
      <name val="SutonnyMJ"/>
      <charset val="134"/>
    </font>
    <font>
      <sz val="12"/>
      <color rgb="FF000000"/>
      <name val="SutonnyMJ"/>
      <charset val="134"/>
    </font>
    <font>
      <b/>
      <sz val="14"/>
      <color theme="1"/>
      <name val="SutonnyMJ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000000"/>
      <name val="Times New Roman"/>
      <charset val="134"/>
    </font>
    <font>
      <sz val="13"/>
      <color rgb="FF000000"/>
      <name val="SutonnyMJ"/>
      <charset val="134"/>
    </font>
    <font>
      <sz val="14"/>
      <color theme="1"/>
      <name val="SutonnyMJ"/>
      <charset val="134"/>
    </font>
    <font>
      <b/>
      <sz val="12"/>
      <color rgb="FF000000"/>
      <name val="SutonnyMJ"/>
      <charset val="134"/>
    </font>
    <font>
      <sz val="11"/>
      <color rgb="FF000000"/>
      <name val="SutonnyMJ"/>
      <charset val="134"/>
    </font>
    <font>
      <sz val="4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Times New Roman"/>
      <charset val="134"/>
    </font>
    <font>
      <sz val="6.5"/>
      <color theme="1"/>
      <name val="Times New Roman"/>
      <charset val="134"/>
    </font>
    <font>
      <sz val="10"/>
      <color theme="1"/>
      <name val="Times New Roman"/>
      <charset val="134"/>
    </font>
    <font>
      <sz val="11"/>
      <name val="Times New Roman"/>
      <charset val="134"/>
    </font>
    <font>
      <sz val="3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1"/>
      <name val="Times New Roman"/>
      <charset val="134"/>
    </font>
    <font>
      <b/>
      <sz val="8"/>
      <color theme="1"/>
      <name val="Times New Roman"/>
      <charset val="134"/>
    </font>
    <font>
      <sz val="8"/>
      <name val="Times New Roman"/>
      <charset val="134"/>
    </font>
    <font>
      <sz val="7"/>
      <color theme="1"/>
      <name val="Times New Roman"/>
      <charset val="134"/>
    </font>
    <font>
      <b/>
      <sz val="10"/>
      <name val="Times New Roman"/>
      <charset val="134"/>
    </font>
    <font>
      <b/>
      <sz val="20"/>
      <name val="Times New Roman"/>
      <charset val="134"/>
    </font>
    <font>
      <b/>
      <sz val="16"/>
      <name val="Times New Roman"/>
      <charset val="134"/>
    </font>
    <font>
      <sz val="9"/>
      <name val="Times New Roman"/>
      <charset val="134"/>
    </font>
    <font>
      <b/>
      <sz val="18"/>
      <name val="Times New Roman"/>
      <charset val="134"/>
    </font>
    <font>
      <b/>
      <sz val="13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b/>
      <sz val="11"/>
      <name val="Times New Roman"/>
      <charset val="134"/>
    </font>
    <font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vertAlign val="superscript"/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  <font>
      <vertAlign val="superscript"/>
      <sz val="11"/>
      <name val="Times New Roman"/>
      <charset val="134"/>
    </font>
    <font>
      <vertAlign val="superscript"/>
      <sz val="12"/>
      <name val="Times New Roman"/>
      <charset val="134"/>
    </font>
    <font>
      <vertAlign val="superscript"/>
      <sz val="10"/>
      <name val="Times New Roman"/>
      <charset val="134"/>
    </font>
    <font>
      <sz val="16"/>
      <color theme="1"/>
      <name val="SutonnyMJ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42" fillId="0" borderId="0" applyFon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" borderId="14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" borderId="17" applyNumberFormat="0" applyAlignment="0" applyProtection="0">
      <alignment vertical="center"/>
    </xf>
    <xf numFmtId="0" fontId="52" fillId="5" borderId="18" applyNumberFormat="0" applyAlignment="0" applyProtection="0">
      <alignment vertical="center"/>
    </xf>
    <xf numFmtId="0" fontId="53" fillId="5" borderId="17" applyNumberFormat="0" applyAlignment="0" applyProtection="0">
      <alignment vertical="center"/>
    </xf>
    <xf numFmtId="0" fontId="54" fillId="6" borderId="19" applyNumberFormat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0" fillId="1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0" fillId="21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24" fillId="0" borderId="3">
      <alignment horizontal="center" vertical="center" wrapText="1"/>
    </xf>
  </cellStyleXfs>
  <cellXfs count="13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9" fontId="24" fillId="0" borderId="0" xfId="0" applyNumberFormat="1" applyFont="1" applyAlignment="1">
      <alignment vertical="center" wrapText="1"/>
    </xf>
    <xf numFmtId="178" fontId="23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2" fontId="25" fillId="0" borderId="5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2" fontId="10" fillId="0" borderId="5" xfId="0" applyNumberFormat="1" applyFont="1" applyBorder="1" applyAlignment="1">
      <alignment horizontal="left" vertical="center" wrapText="1"/>
    </xf>
    <xf numFmtId="1" fontId="10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78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2" fontId="25" fillId="0" borderId="5" xfId="0" applyNumberFormat="1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2" fontId="22" fillId="0" borderId="5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2" fontId="22" fillId="0" borderId="0" xfId="0" applyNumberFormat="1" applyFont="1" applyAlignment="1">
      <alignment vertical="center" wrapText="1"/>
    </xf>
    <xf numFmtId="1" fontId="22" fillId="0" borderId="0" xfId="0" applyNumberFormat="1" applyFont="1" applyAlignment="1">
      <alignment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25" fillId="0" borderId="0" xfId="0" applyFont="1" applyAlignment="1">
      <alignment horizontal="center"/>
    </xf>
    <xf numFmtId="0" fontId="32" fillId="0" borderId="3" xfId="0" applyFont="1" applyBorder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30" fillId="0" borderId="3" xfId="0" applyFont="1" applyBorder="1" applyAlignment="1">
      <alignment horizontal="center" vertical="center" wrapText="1"/>
    </xf>
    <xf numFmtId="2" fontId="30" fillId="0" borderId="3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38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textRotation="90" wrapText="1"/>
    </xf>
    <xf numFmtId="0" fontId="25" fillId="0" borderId="3" xfId="0" applyFont="1" applyBorder="1" applyAlignment="1">
      <alignment horizontal="center" vertical="center" textRotation="90" wrapText="1"/>
    </xf>
    <xf numFmtId="0" fontId="38" fillId="0" borderId="1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2" fontId="25" fillId="0" borderId="12" xfId="0" applyNumberFormat="1" applyFont="1" applyBorder="1" applyAlignment="1">
      <alignment horizontal="center" vertical="center"/>
    </xf>
    <xf numFmtId="2" fontId="25" fillId="0" borderId="3" xfId="0" applyNumberFormat="1" applyFont="1" applyBorder="1" applyAlignment="1">
      <alignment horizontal="center" vertical="center"/>
    </xf>
    <xf numFmtId="2" fontId="25" fillId="0" borderId="3" xfId="0" applyNumberFormat="1" applyFont="1" applyBorder="1" applyAlignment="1" applyProtection="1">
      <alignment horizontal="center" vertical="center"/>
      <protection hidden="1"/>
    </xf>
    <xf numFmtId="0" fontId="41" fillId="0" borderId="13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25" fillId="0" borderId="0" xfId="0" applyFont="1" applyAlignment="1">
      <alignment horizontal="left" wrapText="1"/>
    </xf>
    <xf numFmtId="0" fontId="39" fillId="0" borderId="0" xfId="0" applyFont="1" applyAlignment="1">
      <alignment horizontal="left" vertical="center" wrapText="1"/>
    </xf>
    <xf numFmtId="2" fontId="0" fillId="0" borderId="0" xfId="0" applyNumberForma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63700" y="28575"/>
          <a:ext cx="450215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63700" y="28575"/>
          <a:ext cx="450215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63700" y="28575"/>
          <a:ext cx="450215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63700" y="28575"/>
          <a:ext cx="450215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63700" y="28575"/>
          <a:ext cx="450215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63700" y="28575"/>
          <a:ext cx="450215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811385" y="335915"/>
          <a:ext cx="1112520" cy="1271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811385" y="335915"/>
          <a:ext cx="1112520" cy="1271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74320" y="28575"/>
          <a:ext cx="5715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="175" zoomScaleNormal="175" topLeftCell="A13" workbookViewId="0">
      <selection activeCell="A17" sqref="A17"/>
    </sheetView>
  </sheetViews>
  <sheetFormatPr defaultColWidth="9" defaultRowHeight="14.4" outlineLevelCol="7"/>
  <cols>
    <col min="1" max="1" width="13.8518518518519" customWidth="1"/>
    <col min="2" max="2" width="16" customWidth="1"/>
    <col min="4" max="5" width="9.71296296296296" customWidth="1"/>
    <col min="6" max="6" width="8.85185185185185" customWidth="1"/>
    <col min="7" max="8" width="9.71296296296296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4.6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6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6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ht="15" customHeight="1" spans="1:8">
      <c r="A13" s="114" t="s">
        <v>27</v>
      </c>
      <c r="B13" s="102"/>
      <c r="C13" s="102"/>
      <c r="D13" s="102"/>
      <c r="E13" s="115" t="s">
        <v>28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7" t="s">
        <v>32</v>
      </c>
      <c r="E15" s="117"/>
      <c r="F15" s="117"/>
      <c r="G15" s="117"/>
      <c r="H15" s="117"/>
    </row>
    <row r="16" ht="81" customHeight="1" spans="1:8">
      <c r="A16" s="117"/>
      <c r="B16" s="117"/>
      <c r="C16" s="118"/>
      <c r="D16" s="118" t="s">
        <v>33</v>
      </c>
      <c r="E16" s="118" t="s">
        <v>34</v>
      </c>
      <c r="F16" s="118" t="s">
        <v>35</v>
      </c>
      <c r="G16" s="119" t="s">
        <v>36</v>
      </c>
      <c r="H16" s="118" t="s">
        <v>37</v>
      </c>
    </row>
    <row r="17" ht="18" customHeight="1" spans="1:8">
      <c r="A17" s="20"/>
      <c r="B17" s="21" t="s">
        <v>38</v>
      </c>
      <c r="C17" s="122">
        <v>31</v>
      </c>
      <c r="D17" s="122">
        <v>34</v>
      </c>
      <c r="E17" s="123">
        <v>37</v>
      </c>
      <c r="F17" s="123">
        <f>ABS(D17-E17)</f>
        <v>3</v>
      </c>
      <c r="G17" s="123"/>
      <c r="H17" s="123">
        <f>AVERAGE(D17:E17)</f>
        <v>35.5</v>
      </c>
    </row>
    <row r="18" ht="18" customHeight="1" spans="1:8">
      <c r="A18" s="20"/>
      <c r="B18" s="21" t="s">
        <v>39</v>
      </c>
      <c r="C18" s="122">
        <v>34.5</v>
      </c>
      <c r="D18" s="122">
        <v>38</v>
      </c>
      <c r="E18" s="123">
        <v>39</v>
      </c>
      <c r="F18" s="123">
        <f t="shared" ref="F18:F52" si="0">ABS(D18-E18)</f>
        <v>1</v>
      </c>
      <c r="G18" s="123"/>
      <c r="H18" s="123">
        <f t="shared" ref="H18:H52" si="1">AVERAGE(D18:E18)</f>
        <v>38.5</v>
      </c>
    </row>
    <row r="19" ht="18" customHeight="1" spans="1:8">
      <c r="A19" s="20"/>
      <c r="B19" s="21" t="s">
        <v>40</v>
      </c>
      <c r="C19" s="122">
        <v>34.5</v>
      </c>
      <c r="D19" s="122">
        <v>38</v>
      </c>
      <c r="E19" s="123">
        <v>42</v>
      </c>
      <c r="F19" s="123">
        <f t="shared" si="0"/>
        <v>4</v>
      </c>
      <c r="G19" s="123"/>
      <c r="H19" s="123">
        <f t="shared" si="1"/>
        <v>40</v>
      </c>
    </row>
    <row r="20" ht="18" customHeight="1" spans="1:8">
      <c r="A20" s="20"/>
      <c r="B20" s="21" t="s">
        <v>41</v>
      </c>
      <c r="C20" s="122">
        <v>33</v>
      </c>
      <c r="D20" s="122">
        <v>32</v>
      </c>
      <c r="E20" s="123">
        <v>35</v>
      </c>
      <c r="F20" s="123">
        <f t="shared" si="0"/>
        <v>3</v>
      </c>
      <c r="G20" s="123"/>
      <c r="H20" s="123">
        <f t="shared" si="1"/>
        <v>33.5</v>
      </c>
    </row>
    <row r="21" ht="18" customHeight="1" spans="1:8">
      <c r="A21" s="20"/>
      <c r="B21" s="21" t="s">
        <v>42</v>
      </c>
      <c r="C21" s="122">
        <v>32</v>
      </c>
      <c r="D21" s="122">
        <v>28</v>
      </c>
      <c r="E21" s="123">
        <v>31</v>
      </c>
      <c r="F21" s="123">
        <f t="shared" si="0"/>
        <v>3</v>
      </c>
      <c r="G21" s="123"/>
      <c r="H21" s="123">
        <f t="shared" si="1"/>
        <v>29.5</v>
      </c>
    </row>
    <row r="22" ht="18" customHeight="1" spans="1:8">
      <c r="A22" s="20"/>
      <c r="B22" s="21" t="s">
        <v>43</v>
      </c>
      <c r="C22" s="122">
        <v>36</v>
      </c>
      <c r="D22" s="122">
        <v>47</v>
      </c>
      <c r="E22" s="123">
        <v>49</v>
      </c>
      <c r="F22" s="123">
        <f t="shared" si="0"/>
        <v>2</v>
      </c>
      <c r="G22" s="123"/>
      <c r="H22" s="123">
        <f t="shared" si="1"/>
        <v>48</v>
      </c>
    </row>
    <row r="23" ht="18" customHeight="1" spans="1:8">
      <c r="A23" s="20"/>
      <c r="B23" s="21" t="s">
        <v>44</v>
      </c>
      <c r="C23" s="122">
        <v>32.5</v>
      </c>
      <c r="D23" s="122">
        <v>37</v>
      </c>
      <c r="E23" s="123">
        <v>40</v>
      </c>
      <c r="F23" s="123">
        <f t="shared" si="0"/>
        <v>3</v>
      </c>
      <c r="G23" s="123"/>
      <c r="H23" s="123">
        <f t="shared" si="1"/>
        <v>38.5</v>
      </c>
    </row>
    <row r="24" ht="18" customHeight="1" spans="1:8">
      <c r="A24" s="20"/>
      <c r="B24" s="21" t="s">
        <v>45</v>
      </c>
      <c r="C24" s="122">
        <v>36</v>
      </c>
      <c r="D24" s="122">
        <v>41</v>
      </c>
      <c r="E24" s="123">
        <v>45</v>
      </c>
      <c r="F24" s="123">
        <f t="shared" si="0"/>
        <v>4</v>
      </c>
      <c r="G24" s="123"/>
      <c r="H24" s="123">
        <f t="shared" si="1"/>
        <v>43</v>
      </c>
    </row>
    <row r="25" ht="18" customHeight="1" spans="1:8">
      <c r="A25" s="20"/>
      <c r="B25" s="21" t="s">
        <v>46</v>
      </c>
      <c r="C25" s="122">
        <v>31.5</v>
      </c>
      <c r="D25" s="122">
        <v>40</v>
      </c>
      <c r="E25" s="123">
        <v>43</v>
      </c>
      <c r="F25" s="123">
        <f t="shared" si="0"/>
        <v>3</v>
      </c>
      <c r="G25" s="123"/>
      <c r="H25" s="123">
        <f t="shared" si="1"/>
        <v>41.5</v>
      </c>
    </row>
    <row r="26" ht="18" customHeight="1" spans="1:8">
      <c r="A26" s="20"/>
      <c r="B26" s="21" t="s">
        <v>47</v>
      </c>
      <c r="C26" s="122">
        <v>33.5</v>
      </c>
      <c r="D26" s="122">
        <v>28</v>
      </c>
      <c r="E26" s="123">
        <v>30</v>
      </c>
      <c r="F26" s="123">
        <f t="shared" si="0"/>
        <v>2</v>
      </c>
      <c r="G26" s="123"/>
      <c r="H26" s="123">
        <f t="shared" si="1"/>
        <v>29</v>
      </c>
    </row>
    <row r="27" ht="18" customHeight="1" spans="1:8">
      <c r="A27" s="20"/>
      <c r="B27" s="21" t="s">
        <v>48</v>
      </c>
      <c r="C27" s="122">
        <v>38</v>
      </c>
      <c r="D27" s="122">
        <v>50</v>
      </c>
      <c r="E27" s="123">
        <v>49</v>
      </c>
      <c r="F27" s="123">
        <f t="shared" si="0"/>
        <v>1</v>
      </c>
      <c r="G27" s="123"/>
      <c r="H27" s="123">
        <f t="shared" si="1"/>
        <v>49.5</v>
      </c>
    </row>
    <row r="28" ht="18" customHeight="1" spans="1:8">
      <c r="A28" s="20"/>
      <c r="B28" s="21" t="s">
        <v>49</v>
      </c>
      <c r="C28" s="122">
        <v>35.5</v>
      </c>
      <c r="D28" s="122">
        <v>39</v>
      </c>
      <c r="E28" s="123">
        <v>43</v>
      </c>
      <c r="F28" s="123">
        <f t="shared" si="0"/>
        <v>4</v>
      </c>
      <c r="G28" s="123"/>
      <c r="H28" s="123">
        <f t="shared" si="1"/>
        <v>41</v>
      </c>
    </row>
    <row r="29" ht="18" customHeight="1" spans="1:8">
      <c r="A29" s="20"/>
      <c r="B29" s="21" t="s">
        <v>50</v>
      </c>
      <c r="C29" s="122">
        <v>34</v>
      </c>
      <c r="D29" s="122">
        <v>44</v>
      </c>
      <c r="E29" s="123">
        <v>47</v>
      </c>
      <c r="F29" s="123">
        <f t="shared" si="0"/>
        <v>3</v>
      </c>
      <c r="G29" s="123"/>
      <c r="H29" s="123">
        <f t="shared" si="1"/>
        <v>45.5</v>
      </c>
    </row>
    <row r="30" ht="18" customHeight="1" spans="1:8">
      <c r="A30" s="20"/>
      <c r="B30" s="21" t="s">
        <v>51</v>
      </c>
      <c r="C30" s="122">
        <v>34.5</v>
      </c>
      <c r="D30" s="122">
        <v>43</v>
      </c>
      <c r="E30" s="123">
        <v>48</v>
      </c>
      <c r="F30" s="123">
        <f t="shared" si="0"/>
        <v>5</v>
      </c>
      <c r="G30" s="123"/>
      <c r="H30" s="123">
        <f t="shared" si="1"/>
        <v>45.5</v>
      </c>
    </row>
    <row r="31" ht="18" customHeight="1" spans="1:8">
      <c r="A31" s="20"/>
      <c r="B31" s="21" t="s">
        <v>52</v>
      </c>
      <c r="C31" s="122">
        <v>35.5</v>
      </c>
      <c r="D31" s="122">
        <v>45</v>
      </c>
      <c r="E31" s="123">
        <v>50</v>
      </c>
      <c r="F31" s="123">
        <f t="shared" si="0"/>
        <v>5</v>
      </c>
      <c r="G31" s="123"/>
      <c r="H31" s="123">
        <f t="shared" si="1"/>
        <v>47.5</v>
      </c>
    </row>
    <row r="32" ht="18" customHeight="1" spans="1:8">
      <c r="A32" s="20"/>
      <c r="B32" s="21" t="s">
        <v>53</v>
      </c>
      <c r="C32" s="122">
        <v>36.5</v>
      </c>
      <c r="D32" s="122">
        <v>49</v>
      </c>
      <c r="E32" s="123">
        <v>49</v>
      </c>
      <c r="F32" s="123">
        <f t="shared" si="0"/>
        <v>0</v>
      </c>
      <c r="G32" s="123"/>
      <c r="H32" s="123">
        <f t="shared" si="1"/>
        <v>49</v>
      </c>
    </row>
    <row r="33" ht="18" customHeight="1" spans="1:8">
      <c r="A33" s="20"/>
      <c r="B33" s="21" t="s">
        <v>54</v>
      </c>
      <c r="C33" s="122">
        <v>30</v>
      </c>
      <c r="D33" s="122">
        <v>28</v>
      </c>
      <c r="E33" s="123">
        <v>32</v>
      </c>
      <c r="F33" s="123">
        <f t="shared" si="0"/>
        <v>4</v>
      </c>
      <c r="G33" s="123"/>
      <c r="H33" s="123">
        <f t="shared" si="1"/>
        <v>30</v>
      </c>
    </row>
    <row r="34" ht="18" customHeight="1" spans="1:8">
      <c r="A34" s="20"/>
      <c r="B34" s="21" t="s">
        <v>55</v>
      </c>
      <c r="C34" s="122">
        <v>31.5</v>
      </c>
      <c r="D34" s="122">
        <v>44</v>
      </c>
      <c r="E34" s="123">
        <v>50</v>
      </c>
      <c r="F34" s="123">
        <f t="shared" si="0"/>
        <v>6</v>
      </c>
      <c r="G34" s="123"/>
      <c r="H34" s="123">
        <f t="shared" si="1"/>
        <v>47</v>
      </c>
    </row>
    <row r="35" ht="18" customHeight="1" spans="1:8">
      <c r="A35" s="20"/>
      <c r="B35" s="21" t="s">
        <v>56</v>
      </c>
      <c r="C35" s="122">
        <v>31</v>
      </c>
      <c r="D35" s="122">
        <v>35</v>
      </c>
      <c r="E35" s="123">
        <v>41</v>
      </c>
      <c r="F35" s="123">
        <f t="shared" si="0"/>
        <v>6</v>
      </c>
      <c r="G35" s="123"/>
      <c r="H35" s="123">
        <f t="shared" si="1"/>
        <v>38</v>
      </c>
    </row>
    <row r="36" ht="18" customHeight="1" spans="1:8">
      <c r="A36" s="20"/>
      <c r="B36" s="21" t="s">
        <v>57</v>
      </c>
      <c r="C36" s="122">
        <v>33.5</v>
      </c>
      <c r="D36" s="122">
        <v>40</v>
      </c>
      <c r="E36" s="123">
        <v>45</v>
      </c>
      <c r="F36" s="123">
        <f t="shared" si="0"/>
        <v>5</v>
      </c>
      <c r="G36" s="123"/>
      <c r="H36" s="123">
        <f t="shared" si="1"/>
        <v>42.5</v>
      </c>
    </row>
    <row r="37" ht="18" customHeight="1" spans="1:8">
      <c r="A37" s="20"/>
      <c r="B37" s="21" t="s">
        <v>58</v>
      </c>
      <c r="C37" s="122">
        <v>31</v>
      </c>
      <c r="D37" s="122">
        <v>41</v>
      </c>
      <c r="E37" s="123">
        <v>43</v>
      </c>
      <c r="F37" s="123">
        <f t="shared" si="0"/>
        <v>2</v>
      </c>
      <c r="G37" s="123"/>
      <c r="H37" s="123">
        <f t="shared" si="1"/>
        <v>42</v>
      </c>
    </row>
    <row r="38" ht="18" customHeight="1" spans="1:8">
      <c r="A38" s="20"/>
      <c r="B38" s="21" t="s">
        <v>59</v>
      </c>
      <c r="C38" s="122">
        <v>34.5</v>
      </c>
      <c r="D38" s="122">
        <v>32</v>
      </c>
      <c r="E38" s="123">
        <v>36</v>
      </c>
      <c r="F38" s="123">
        <f t="shared" si="0"/>
        <v>4</v>
      </c>
      <c r="G38" s="123"/>
      <c r="H38" s="123">
        <f t="shared" si="1"/>
        <v>34</v>
      </c>
    </row>
    <row r="39" ht="18" customHeight="1" spans="1:8">
      <c r="A39" s="20"/>
      <c r="B39" s="21" t="s">
        <v>60</v>
      </c>
      <c r="C39" s="122">
        <v>34</v>
      </c>
      <c r="D39" s="122">
        <v>39</v>
      </c>
      <c r="E39" s="123">
        <v>41</v>
      </c>
      <c r="F39" s="123">
        <f t="shared" si="0"/>
        <v>2</v>
      </c>
      <c r="G39" s="123"/>
      <c r="H39" s="123">
        <f t="shared" si="1"/>
        <v>40</v>
      </c>
    </row>
    <row r="40" ht="18" customHeight="1" spans="1:8">
      <c r="A40" s="20"/>
      <c r="B40" s="21" t="s">
        <v>61</v>
      </c>
      <c r="C40" s="122">
        <v>34</v>
      </c>
      <c r="D40" s="122">
        <v>46</v>
      </c>
      <c r="E40" s="123">
        <v>46</v>
      </c>
      <c r="F40" s="123">
        <f t="shared" si="0"/>
        <v>0</v>
      </c>
      <c r="G40" s="123"/>
      <c r="H40" s="123">
        <f t="shared" si="1"/>
        <v>46</v>
      </c>
    </row>
    <row r="41" ht="18" customHeight="1" spans="1:8">
      <c r="A41" s="20"/>
      <c r="B41" s="21" t="s">
        <v>62</v>
      </c>
      <c r="C41" s="122">
        <v>31</v>
      </c>
      <c r="D41" s="122">
        <v>26</v>
      </c>
      <c r="E41" s="123">
        <v>30</v>
      </c>
      <c r="F41" s="123">
        <f t="shared" si="0"/>
        <v>4</v>
      </c>
      <c r="G41" s="123"/>
      <c r="H41" s="123">
        <f t="shared" si="1"/>
        <v>28</v>
      </c>
    </row>
    <row r="42" ht="18" customHeight="1" spans="1:8">
      <c r="A42" s="20"/>
      <c r="B42" s="21" t="s">
        <v>63</v>
      </c>
      <c r="C42" s="122">
        <v>34</v>
      </c>
      <c r="D42" s="122">
        <v>38</v>
      </c>
      <c r="E42" s="123">
        <v>41</v>
      </c>
      <c r="F42" s="123">
        <f t="shared" si="0"/>
        <v>3</v>
      </c>
      <c r="G42" s="123"/>
      <c r="H42" s="123">
        <f t="shared" si="1"/>
        <v>39.5</v>
      </c>
    </row>
    <row r="43" ht="18" customHeight="1" spans="1:8">
      <c r="A43" s="20"/>
      <c r="B43" s="21" t="s">
        <v>64</v>
      </c>
      <c r="C43" s="122">
        <v>34.5</v>
      </c>
      <c r="D43" s="122">
        <v>41</v>
      </c>
      <c r="E43" s="123">
        <v>43</v>
      </c>
      <c r="F43" s="123">
        <f t="shared" si="0"/>
        <v>2</v>
      </c>
      <c r="G43" s="123"/>
      <c r="H43" s="123">
        <f t="shared" si="1"/>
        <v>42</v>
      </c>
    </row>
    <row r="44" ht="18" customHeight="1" spans="1:8">
      <c r="A44" s="20"/>
      <c r="B44" s="21" t="s">
        <v>65</v>
      </c>
      <c r="C44" s="122">
        <v>32</v>
      </c>
      <c r="D44" s="122">
        <v>40</v>
      </c>
      <c r="E44" s="123">
        <v>44</v>
      </c>
      <c r="F44" s="123">
        <f t="shared" si="0"/>
        <v>4</v>
      </c>
      <c r="G44" s="123"/>
      <c r="H44" s="123">
        <f t="shared" si="1"/>
        <v>42</v>
      </c>
    </row>
    <row r="45" ht="18" customHeight="1" spans="1:8">
      <c r="A45" s="20"/>
      <c r="B45" s="21" t="s">
        <v>66</v>
      </c>
      <c r="C45" s="122">
        <v>35.5</v>
      </c>
      <c r="D45" s="122">
        <v>34</v>
      </c>
      <c r="E45" s="123">
        <v>40</v>
      </c>
      <c r="F45" s="123">
        <f t="shared" si="0"/>
        <v>6</v>
      </c>
      <c r="G45" s="123"/>
      <c r="H45" s="123">
        <f t="shared" si="1"/>
        <v>37</v>
      </c>
    </row>
    <row r="46" ht="18" customHeight="1" spans="1:8">
      <c r="A46" s="20"/>
      <c r="B46" s="21" t="s">
        <v>67</v>
      </c>
      <c r="C46" s="122">
        <v>37</v>
      </c>
      <c r="D46" s="122">
        <v>48</v>
      </c>
      <c r="E46" s="123">
        <v>48</v>
      </c>
      <c r="F46" s="123">
        <f t="shared" si="0"/>
        <v>0</v>
      </c>
      <c r="G46" s="123"/>
      <c r="H46" s="123">
        <f t="shared" si="1"/>
        <v>48</v>
      </c>
    </row>
    <row r="47" ht="18" customHeight="1" spans="1:8">
      <c r="A47" s="20"/>
      <c r="B47" s="21" t="s">
        <v>68</v>
      </c>
      <c r="C47" s="122">
        <v>33.5</v>
      </c>
      <c r="D47" s="122">
        <v>33</v>
      </c>
      <c r="E47" s="123">
        <v>38</v>
      </c>
      <c r="F47" s="123">
        <f t="shared" si="0"/>
        <v>5</v>
      </c>
      <c r="G47" s="123"/>
      <c r="H47" s="123">
        <f t="shared" si="1"/>
        <v>35.5</v>
      </c>
    </row>
    <row r="48" ht="18" customHeight="1" spans="1:8">
      <c r="A48" s="20"/>
      <c r="B48" s="21" t="s">
        <v>69</v>
      </c>
      <c r="C48" s="122">
        <v>33.5</v>
      </c>
      <c r="D48" s="122">
        <v>36</v>
      </c>
      <c r="E48" s="123">
        <v>40</v>
      </c>
      <c r="F48" s="123">
        <f t="shared" si="0"/>
        <v>4</v>
      </c>
      <c r="G48" s="123"/>
      <c r="H48" s="123">
        <f t="shared" si="1"/>
        <v>38</v>
      </c>
    </row>
    <row r="49" ht="18" customHeight="1" spans="1:8">
      <c r="A49" s="20"/>
      <c r="B49" s="21" t="s">
        <v>70</v>
      </c>
      <c r="C49" s="122">
        <v>31.5</v>
      </c>
      <c r="D49" s="122">
        <v>25</v>
      </c>
      <c r="E49" s="123">
        <v>29</v>
      </c>
      <c r="F49" s="123">
        <f t="shared" si="0"/>
        <v>4</v>
      </c>
      <c r="G49" s="123"/>
      <c r="H49" s="123">
        <f t="shared" si="1"/>
        <v>27</v>
      </c>
    </row>
    <row r="50" ht="18" customHeight="1" spans="1:8">
      <c r="A50" s="20"/>
      <c r="B50" s="21" t="s">
        <v>71</v>
      </c>
      <c r="C50" s="122">
        <v>35</v>
      </c>
      <c r="D50" s="122">
        <v>39</v>
      </c>
      <c r="E50" s="123">
        <v>44</v>
      </c>
      <c r="F50" s="123">
        <f t="shared" si="0"/>
        <v>5</v>
      </c>
      <c r="G50" s="123"/>
      <c r="H50" s="123">
        <f t="shared" si="1"/>
        <v>41.5</v>
      </c>
    </row>
    <row r="51" ht="18" customHeight="1" spans="1:8">
      <c r="A51" s="20"/>
      <c r="B51" s="21" t="s">
        <v>72</v>
      </c>
      <c r="C51" s="122">
        <v>34.5</v>
      </c>
      <c r="D51" s="122">
        <v>31</v>
      </c>
      <c r="E51" s="123">
        <v>33</v>
      </c>
      <c r="F51" s="123">
        <f t="shared" si="0"/>
        <v>2</v>
      </c>
      <c r="G51" s="123"/>
      <c r="H51" s="123">
        <f t="shared" si="1"/>
        <v>32</v>
      </c>
    </row>
    <row r="52" spans="1:8">
      <c r="A52" s="125" t="s">
        <v>73</v>
      </c>
      <c r="B52" s="126"/>
      <c r="C52" s="126"/>
      <c r="D52" s="126"/>
      <c r="E52" s="126"/>
      <c r="F52" s="123">
        <f t="shared" si="0"/>
        <v>0</v>
      </c>
      <c r="G52" s="126"/>
      <c r="H52" s="123" t="e">
        <f t="shared" si="1"/>
        <v>#DIV/0!</v>
      </c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4">
    <mergeCell ref="F1:H1"/>
    <mergeCell ref="A8:E8"/>
    <mergeCell ref="A9:E9"/>
    <mergeCell ref="A10:E10"/>
    <mergeCell ref="D15:H15"/>
    <mergeCell ref="A54:D54"/>
    <mergeCell ref="E54:G54"/>
    <mergeCell ref="E55:G55"/>
    <mergeCell ref="A15:A16"/>
    <mergeCell ref="B15:B16"/>
    <mergeCell ref="C15:C16"/>
    <mergeCell ref="E13:H14"/>
    <mergeCell ref="A3:E4"/>
    <mergeCell ref="A5:E6"/>
  </mergeCells>
  <conditionalFormatting sqref="F17:F52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7" workbookViewId="0">
      <selection activeCell="B31" sqref="B31"/>
    </sheetView>
  </sheetViews>
  <sheetFormatPr defaultColWidth="9" defaultRowHeight="14.4" outlineLevelCol="7"/>
  <cols>
    <col min="1" max="1" width="13.8518518518519" customWidth="1"/>
    <col min="2" max="2" width="16" customWidth="1"/>
    <col min="4" max="5" width="9.71296296296296" customWidth="1"/>
    <col min="6" max="6" width="8.85185185185185" customWidth="1"/>
    <col min="7" max="8" width="9.71296296296296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4.6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6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6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ht="15" customHeight="1" spans="1:8">
      <c r="A13" s="114" t="s">
        <v>75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9" t="s">
        <v>32</v>
      </c>
      <c r="E15" s="120"/>
      <c r="F15" s="120"/>
      <c r="G15" s="120"/>
      <c r="H15" s="120"/>
    </row>
    <row r="16" ht="81" customHeight="1" spans="1:8">
      <c r="A16" s="117"/>
      <c r="B16" s="117"/>
      <c r="C16" s="118"/>
      <c r="D16" s="119"/>
      <c r="E16" s="121"/>
      <c r="F16" s="121"/>
      <c r="G16" s="121"/>
      <c r="H16" s="121"/>
    </row>
    <row r="17" ht="18" customHeight="1" spans="1:8">
      <c r="A17" s="20"/>
      <c r="B17" s="21" t="s">
        <v>38</v>
      </c>
      <c r="C17" s="122">
        <v>26</v>
      </c>
      <c r="D17" s="122">
        <v>34</v>
      </c>
      <c r="E17" s="123"/>
      <c r="F17" s="123"/>
      <c r="G17" s="123"/>
      <c r="H17" s="124"/>
    </row>
    <row r="18" ht="18" customHeight="1" spans="1:8">
      <c r="A18" s="20"/>
      <c r="B18" s="21" t="s">
        <v>39</v>
      </c>
      <c r="C18" s="122">
        <v>35.5</v>
      </c>
      <c r="D18" s="122">
        <v>42</v>
      </c>
      <c r="E18" s="123"/>
      <c r="F18" s="123"/>
      <c r="G18" s="123"/>
      <c r="H18" s="124"/>
    </row>
    <row r="19" ht="18" customHeight="1" spans="1:8">
      <c r="A19" s="20"/>
      <c r="B19" s="21" t="s">
        <v>40</v>
      </c>
      <c r="C19" s="122">
        <v>38</v>
      </c>
      <c r="D19" s="122">
        <v>37</v>
      </c>
      <c r="E19" s="123"/>
      <c r="F19" s="123"/>
      <c r="G19" s="123"/>
      <c r="H19" s="124"/>
    </row>
    <row r="20" ht="18" customHeight="1" spans="1:8">
      <c r="A20" s="20"/>
      <c r="B20" s="21" t="s">
        <v>41</v>
      </c>
      <c r="C20" s="122">
        <v>34</v>
      </c>
      <c r="D20" s="122">
        <v>31</v>
      </c>
      <c r="E20" s="123"/>
      <c r="F20" s="123"/>
      <c r="G20" s="123"/>
      <c r="H20" s="124"/>
    </row>
    <row r="21" ht="18" customHeight="1" spans="1:8">
      <c r="A21" s="20"/>
      <c r="B21" s="21" t="s">
        <v>42</v>
      </c>
      <c r="C21" s="122">
        <v>31</v>
      </c>
      <c r="D21" s="122">
        <v>29</v>
      </c>
      <c r="E21" s="123"/>
      <c r="F21" s="123"/>
      <c r="G21" s="123"/>
      <c r="H21" s="124"/>
    </row>
    <row r="22" ht="18" customHeight="1" spans="1:8">
      <c r="A22" s="20"/>
      <c r="B22" s="21" t="s">
        <v>43</v>
      </c>
      <c r="C22" s="122">
        <v>33</v>
      </c>
      <c r="D22" s="122">
        <v>44</v>
      </c>
      <c r="E22" s="123"/>
      <c r="F22" s="123"/>
      <c r="G22" s="123"/>
      <c r="H22" s="124"/>
    </row>
    <row r="23" ht="18" customHeight="1" spans="1:8">
      <c r="A23" s="20"/>
      <c r="B23" s="21" t="s">
        <v>44</v>
      </c>
      <c r="C23" s="122">
        <v>33</v>
      </c>
      <c r="D23" s="122">
        <v>42</v>
      </c>
      <c r="E23" s="123"/>
      <c r="F23" s="123"/>
      <c r="G23" s="123"/>
      <c r="H23" s="124"/>
    </row>
    <row r="24" ht="18" customHeight="1" spans="1:8">
      <c r="A24" s="20"/>
      <c r="B24" s="21" t="s">
        <v>45</v>
      </c>
      <c r="C24" s="122">
        <v>36</v>
      </c>
      <c r="D24" s="122">
        <v>52</v>
      </c>
      <c r="E24" s="123"/>
      <c r="F24" s="123"/>
      <c r="G24" s="123"/>
      <c r="H24" s="124"/>
    </row>
    <row r="25" ht="18" customHeight="1" spans="1:8">
      <c r="A25" s="20"/>
      <c r="B25" s="21" t="s">
        <v>46</v>
      </c>
      <c r="C25" s="122">
        <v>34.5</v>
      </c>
      <c r="D25" s="122">
        <v>46.5</v>
      </c>
      <c r="E25" s="123"/>
      <c r="F25" s="123"/>
      <c r="G25" s="123"/>
      <c r="H25" s="124"/>
    </row>
    <row r="26" ht="18" customHeight="1" spans="1:8">
      <c r="A26" s="20"/>
      <c r="B26" s="21" t="s">
        <v>47</v>
      </c>
      <c r="C26" s="122">
        <v>29</v>
      </c>
      <c r="D26" s="122">
        <v>28</v>
      </c>
      <c r="E26" s="123"/>
      <c r="F26" s="123"/>
      <c r="G26" s="123"/>
      <c r="H26" s="124"/>
    </row>
    <row r="27" ht="18" customHeight="1" spans="1:8">
      <c r="A27" s="20"/>
      <c r="B27" s="21" t="s">
        <v>48</v>
      </c>
      <c r="C27" s="122">
        <v>37.5</v>
      </c>
      <c r="D27" s="122">
        <v>48</v>
      </c>
      <c r="E27" s="123"/>
      <c r="F27" s="123"/>
      <c r="G27" s="123"/>
      <c r="H27" s="124"/>
    </row>
    <row r="28" ht="18" customHeight="1" spans="1:8">
      <c r="A28" s="20"/>
      <c r="B28" s="21" t="s">
        <v>49</v>
      </c>
      <c r="C28" s="122">
        <v>36</v>
      </c>
      <c r="D28" s="122">
        <v>47.5</v>
      </c>
      <c r="E28" s="123"/>
      <c r="F28" s="123"/>
      <c r="G28" s="123"/>
      <c r="H28" s="124"/>
    </row>
    <row r="29" ht="18" customHeight="1" spans="1:8">
      <c r="A29" s="20"/>
      <c r="B29" s="21" t="s">
        <v>50</v>
      </c>
      <c r="C29" s="122">
        <v>34</v>
      </c>
      <c r="D29" s="122">
        <v>31</v>
      </c>
      <c r="E29" s="123"/>
      <c r="F29" s="123"/>
      <c r="G29" s="123"/>
      <c r="H29" s="124"/>
    </row>
    <row r="30" ht="18" customHeight="1" spans="1:8">
      <c r="A30" s="20"/>
      <c r="B30" s="21" t="s">
        <v>51</v>
      </c>
      <c r="C30" s="122">
        <v>34</v>
      </c>
      <c r="D30" s="122">
        <v>31</v>
      </c>
      <c r="E30" s="123"/>
      <c r="F30" s="123"/>
      <c r="G30" s="123"/>
      <c r="H30" s="124"/>
    </row>
    <row r="31" ht="18" customHeight="1" spans="1:8">
      <c r="A31" s="20"/>
      <c r="B31" s="21" t="s">
        <v>52</v>
      </c>
      <c r="C31" s="122">
        <v>37.5</v>
      </c>
      <c r="D31" s="122">
        <v>54.5</v>
      </c>
      <c r="E31" s="123"/>
      <c r="F31" s="123"/>
      <c r="G31" s="123"/>
      <c r="H31" s="124"/>
    </row>
    <row r="32" ht="18" customHeight="1" spans="1:8">
      <c r="A32" s="20"/>
      <c r="B32" s="21" t="s">
        <v>53</v>
      </c>
      <c r="C32" s="122">
        <v>36.5</v>
      </c>
      <c r="D32" s="122">
        <v>46</v>
      </c>
      <c r="E32" s="123"/>
      <c r="F32" s="123"/>
      <c r="G32" s="123"/>
      <c r="H32" s="124"/>
    </row>
    <row r="33" ht="18" customHeight="1" spans="1:8">
      <c r="A33" s="20"/>
      <c r="B33" s="21" t="s">
        <v>54</v>
      </c>
      <c r="C33" s="122">
        <v>32</v>
      </c>
      <c r="D33" s="122">
        <v>28</v>
      </c>
      <c r="E33" s="123"/>
      <c r="F33" s="123"/>
      <c r="G33" s="123"/>
      <c r="H33" s="124"/>
    </row>
    <row r="34" ht="18" customHeight="1" spans="1:8">
      <c r="A34" s="20"/>
      <c r="B34" s="21" t="s">
        <v>55</v>
      </c>
      <c r="C34" s="122">
        <v>31</v>
      </c>
      <c r="D34" s="122">
        <v>31</v>
      </c>
      <c r="E34" s="123"/>
      <c r="F34" s="123"/>
      <c r="G34" s="123"/>
      <c r="H34" s="124"/>
    </row>
    <row r="35" ht="18" customHeight="1" spans="1:8">
      <c r="A35" s="20"/>
      <c r="B35" s="21" t="s">
        <v>56</v>
      </c>
      <c r="C35" s="122">
        <v>31</v>
      </c>
      <c r="D35" s="122">
        <v>39</v>
      </c>
      <c r="E35" s="123"/>
      <c r="F35" s="123"/>
      <c r="G35" s="123"/>
      <c r="H35" s="124"/>
    </row>
    <row r="36" ht="18" customHeight="1" spans="1:8">
      <c r="A36" s="20"/>
      <c r="B36" s="21" t="s">
        <v>57</v>
      </c>
      <c r="C36" s="122">
        <v>36</v>
      </c>
      <c r="D36" s="122">
        <v>34</v>
      </c>
      <c r="E36" s="123"/>
      <c r="F36" s="123"/>
      <c r="G36" s="123"/>
      <c r="H36" s="124"/>
    </row>
    <row r="37" ht="18" customHeight="1" spans="1:8">
      <c r="A37" s="20"/>
      <c r="B37" s="21" t="s">
        <v>58</v>
      </c>
      <c r="C37" s="122">
        <v>31</v>
      </c>
      <c r="D37" s="122">
        <v>32</v>
      </c>
      <c r="E37" s="123"/>
      <c r="F37" s="123"/>
      <c r="G37" s="123"/>
      <c r="H37" s="124"/>
    </row>
    <row r="38" ht="18" customHeight="1" spans="1:8">
      <c r="A38" s="20"/>
      <c r="B38" s="21" t="s">
        <v>59</v>
      </c>
      <c r="C38" s="122">
        <v>36</v>
      </c>
      <c r="D38" s="122">
        <v>40</v>
      </c>
      <c r="E38" s="123"/>
      <c r="F38" s="123"/>
      <c r="G38" s="123"/>
      <c r="H38" s="124"/>
    </row>
    <row r="39" ht="18" customHeight="1" spans="1:8">
      <c r="A39" s="20"/>
      <c r="B39" s="21" t="s">
        <v>60</v>
      </c>
      <c r="C39" s="122">
        <v>36</v>
      </c>
      <c r="D39" s="122">
        <v>45.5</v>
      </c>
      <c r="E39" s="123"/>
      <c r="F39" s="123"/>
      <c r="G39" s="123"/>
      <c r="H39" s="124"/>
    </row>
    <row r="40" ht="18" customHeight="1" spans="1:8">
      <c r="A40" s="20"/>
      <c r="B40" s="21" t="s">
        <v>61</v>
      </c>
      <c r="C40" s="122">
        <v>35</v>
      </c>
      <c r="D40" s="122">
        <v>45</v>
      </c>
      <c r="E40" s="123"/>
      <c r="F40" s="123"/>
      <c r="G40" s="123"/>
      <c r="H40" s="124"/>
    </row>
    <row r="41" ht="18" customHeight="1" spans="1:8">
      <c r="A41" s="20"/>
      <c r="B41" s="21" t="s">
        <v>62</v>
      </c>
      <c r="C41" s="122">
        <v>30</v>
      </c>
      <c r="D41" s="122">
        <v>40</v>
      </c>
      <c r="E41" s="123"/>
      <c r="F41" s="123"/>
      <c r="G41" s="123"/>
      <c r="H41" s="124"/>
    </row>
    <row r="42" ht="18" customHeight="1" spans="1:8">
      <c r="A42" s="20"/>
      <c r="B42" s="21" t="s">
        <v>63</v>
      </c>
      <c r="C42" s="122">
        <v>35</v>
      </c>
      <c r="D42" s="122">
        <v>35</v>
      </c>
      <c r="E42" s="123"/>
      <c r="F42" s="123"/>
      <c r="G42" s="123"/>
      <c r="H42" s="124"/>
    </row>
    <row r="43" ht="18" customHeight="1" spans="1:8">
      <c r="A43" s="20"/>
      <c r="B43" s="21" t="s">
        <v>64</v>
      </c>
      <c r="C43" s="122">
        <v>35</v>
      </c>
      <c r="D43" s="122">
        <v>45</v>
      </c>
      <c r="E43" s="123"/>
      <c r="F43" s="123"/>
      <c r="G43" s="123"/>
      <c r="H43" s="124"/>
    </row>
    <row r="44" ht="18" customHeight="1" spans="1:8">
      <c r="A44" s="20"/>
      <c r="B44" s="21" t="s">
        <v>65</v>
      </c>
      <c r="C44" s="122">
        <v>36.5</v>
      </c>
      <c r="D44" s="122">
        <v>38</v>
      </c>
      <c r="E44" s="123"/>
      <c r="F44" s="123"/>
      <c r="G44" s="123"/>
      <c r="H44" s="124"/>
    </row>
    <row r="45" ht="18" customHeight="1" spans="1:8">
      <c r="A45" s="20"/>
      <c r="B45" s="21" t="s">
        <v>66</v>
      </c>
      <c r="C45" s="122">
        <v>34.5</v>
      </c>
      <c r="D45" s="122">
        <v>48</v>
      </c>
      <c r="E45" s="123"/>
      <c r="F45" s="123"/>
      <c r="G45" s="123"/>
      <c r="H45" s="124"/>
    </row>
    <row r="46" ht="18" customHeight="1" spans="1:8">
      <c r="A46" s="20"/>
      <c r="B46" s="21" t="s">
        <v>67</v>
      </c>
      <c r="C46" s="122">
        <v>35.5</v>
      </c>
      <c r="D46" s="122">
        <v>51.5</v>
      </c>
      <c r="E46" s="123"/>
      <c r="F46" s="123"/>
      <c r="G46" s="123"/>
      <c r="H46" s="124"/>
    </row>
    <row r="47" ht="18" customHeight="1" spans="1:8">
      <c r="A47" s="20"/>
      <c r="B47" s="21" t="s">
        <v>68</v>
      </c>
      <c r="C47" s="122">
        <v>36</v>
      </c>
      <c r="D47" s="122">
        <v>39</v>
      </c>
      <c r="E47" s="123"/>
      <c r="F47" s="123"/>
      <c r="G47" s="123"/>
      <c r="H47" s="124"/>
    </row>
    <row r="48" ht="18" customHeight="1" spans="1:8">
      <c r="A48" s="20"/>
      <c r="B48" s="21" t="s">
        <v>69</v>
      </c>
      <c r="C48" s="122">
        <v>35</v>
      </c>
      <c r="D48" s="122">
        <v>35</v>
      </c>
      <c r="E48" s="123"/>
      <c r="F48" s="123"/>
      <c r="G48" s="123"/>
      <c r="H48" s="124"/>
    </row>
    <row r="49" ht="18" customHeight="1" spans="1:8">
      <c r="A49" s="20"/>
      <c r="B49" s="21" t="s">
        <v>70</v>
      </c>
      <c r="C49" s="122">
        <v>33</v>
      </c>
      <c r="D49" s="122">
        <v>22</v>
      </c>
      <c r="E49" s="123"/>
      <c r="F49" s="123"/>
      <c r="G49" s="123"/>
      <c r="H49" s="124"/>
    </row>
    <row r="50" ht="18" customHeight="1" spans="1:8">
      <c r="A50" s="20"/>
      <c r="B50" s="21" t="s">
        <v>71</v>
      </c>
      <c r="C50" s="122">
        <v>34</v>
      </c>
      <c r="D50" s="122">
        <v>43</v>
      </c>
      <c r="E50" s="123"/>
      <c r="F50" s="123"/>
      <c r="G50" s="123"/>
      <c r="H50" s="124"/>
    </row>
    <row r="51" ht="18" customHeight="1" spans="1:8">
      <c r="A51" s="20"/>
      <c r="B51" s="21" t="s">
        <v>72</v>
      </c>
      <c r="C51" s="122">
        <v>31</v>
      </c>
      <c r="D51" s="122">
        <v>29</v>
      </c>
      <c r="E51" s="123"/>
      <c r="F51" s="123"/>
      <c r="G51" s="123"/>
      <c r="H51" s="124"/>
    </row>
    <row r="52" spans="1:8">
      <c r="A52" s="125" t="s">
        <v>73</v>
      </c>
      <c r="B52" s="126"/>
      <c r="C52" s="126"/>
      <c r="D52" s="126"/>
      <c r="E52" s="126"/>
      <c r="F52" s="126"/>
      <c r="G52" s="126"/>
      <c r="H52" s="126"/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8">
    <mergeCell ref="F1:H1"/>
    <mergeCell ref="A8:E8"/>
    <mergeCell ref="A9:E9"/>
    <mergeCell ref="A10:E10"/>
    <mergeCell ref="A54:D54"/>
    <mergeCell ref="E54:G54"/>
    <mergeCell ref="E55:G55"/>
    <mergeCell ref="A15:A16"/>
    <mergeCell ref="B15:B16"/>
    <mergeCell ref="C15:C16"/>
    <mergeCell ref="D15:D16"/>
    <mergeCell ref="E15:E16"/>
    <mergeCell ref="F15:F16"/>
    <mergeCell ref="G15:G16"/>
    <mergeCell ref="H15:H16"/>
    <mergeCell ref="A3:E4"/>
    <mergeCell ref="A5:E6"/>
    <mergeCell ref="E13:H14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opLeftCell="A3" workbookViewId="0">
      <selection activeCell="F17" sqref="F17:F52"/>
    </sheetView>
  </sheetViews>
  <sheetFormatPr defaultColWidth="9" defaultRowHeight="14.4"/>
  <cols>
    <col min="1" max="1" width="13.8518518518519" customWidth="1"/>
    <col min="2" max="2" width="16" customWidth="1"/>
    <col min="4" max="5" width="9.71296296296296" customWidth="1"/>
    <col min="6" max="6" width="8.85185185185185" customWidth="1"/>
    <col min="7" max="8" width="9.71296296296296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4.6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6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6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ht="15" customHeight="1" spans="1:8">
      <c r="A13" s="114" t="s">
        <v>75</v>
      </c>
      <c r="B13" s="102"/>
      <c r="C13" s="102"/>
      <c r="D13" s="102"/>
      <c r="E13" s="115" t="s">
        <v>28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7" t="s">
        <v>32</v>
      </c>
      <c r="E15" s="117"/>
      <c r="F15" s="117"/>
      <c r="G15" s="117"/>
      <c r="H15" s="117"/>
    </row>
    <row r="16" ht="81" customHeight="1" spans="1:8">
      <c r="A16" s="117"/>
      <c r="B16" s="117"/>
      <c r="C16" s="118"/>
      <c r="D16" s="118" t="s">
        <v>33</v>
      </c>
      <c r="E16" s="118" t="s">
        <v>34</v>
      </c>
      <c r="F16" s="118" t="s">
        <v>35</v>
      </c>
      <c r="G16" s="119" t="s">
        <v>36</v>
      </c>
      <c r="H16" s="118" t="s">
        <v>37</v>
      </c>
    </row>
    <row r="17" ht="18" customHeight="1" spans="1:9">
      <c r="A17" s="20"/>
      <c r="B17" s="21" t="s">
        <v>38</v>
      </c>
      <c r="C17" s="122">
        <v>26.5</v>
      </c>
      <c r="D17" s="122">
        <v>31</v>
      </c>
      <c r="E17" s="123">
        <v>40</v>
      </c>
      <c r="F17" s="123">
        <f>ABS(D17-E17)</f>
        <v>9</v>
      </c>
      <c r="G17" s="123"/>
      <c r="H17" s="123">
        <f>AVERAGE(D17:E17)</f>
        <v>35.5</v>
      </c>
      <c r="I17" s="131"/>
    </row>
    <row r="18" ht="18" customHeight="1" spans="1:9">
      <c r="A18" s="20"/>
      <c r="B18" s="21" t="s">
        <v>39</v>
      </c>
      <c r="C18" s="122">
        <v>33.75</v>
      </c>
      <c r="D18" s="122">
        <v>40</v>
      </c>
      <c r="E18" s="123">
        <v>44</v>
      </c>
      <c r="F18" s="123">
        <f t="shared" ref="F18:F52" si="0">ABS(D18-E18)</f>
        <v>4</v>
      </c>
      <c r="G18" s="123"/>
      <c r="H18" s="123">
        <f t="shared" ref="H18:H52" si="1">AVERAGE(D18:E18)</f>
        <v>42</v>
      </c>
      <c r="I18" s="131"/>
    </row>
    <row r="19" ht="18" customHeight="1" spans="1:9">
      <c r="A19" s="20"/>
      <c r="B19" s="21" t="s">
        <v>40</v>
      </c>
      <c r="C19" s="122">
        <v>33.25</v>
      </c>
      <c r="D19" s="122">
        <v>35</v>
      </c>
      <c r="E19" s="123">
        <v>42</v>
      </c>
      <c r="F19" s="123">
        <f t="shared" si="0"/>
        <v>7</v>
      </c>
      <c r="G19" s="123"/>
      <c r="H19" s="123">
        <f t="shared" si="1"/>
        <v>38.5</v>
      </c>
      <c r="I19" s="131"/>
    </row>
    <row r="20" ht="18" customHeight="1" spans="1:9">
      <c r="A20" s="20"/>
      <c r="B20" s="21" t="s">
        <v>41</v>
      </c>
      <c r="C20" s="122">
        <v>32.5</v>
      </c>
      <c r="D20" s="122">
        <v>33</v>
      </c>
      <c r="E20" s="123">
        <v>38</v>
      </c>
      <c r="F20" s="123">
        <f t="shared" si="0"/>
        <v>5</v>
      </c>
      <c r="G20" s="123"/>
      <c r="H20" s="123">
        <f t="shared" si="1"/>
        <v>35.5</v>
      </c>
      <c r="I20" s="131"/>
    </row>
    <row r="21" ht="18" customHeight="1" spans="1:9">
      <c r="A21" s="20"/>
      <c r="B21" s="21" t="s">
        <v>42</v>
      </c>
      <c r="C21" s="122">
        <v>31.25</v>
      </c>
      <c r="D21" s="122">
        <v>31</v>
      </c>
      <c r="E21" s="123">
        <v>37</v>
      </c>
      <c r="F21" s="123">
        <f t="shared" si="0"/>
        <v>6</v>
      </c>
      <c r="G21" s="123"/>
      <c r="H21" s="123">
        <f t="shared" si="1"/>
        <v>34</v>
      </c>
      <c r="I21" s="131"/>
    </row>
    <row r="22" ht="18" customHeight="1" spans="1:9">
      <c r="A22" s="20"/>
      <c r="B22" s="21" t="s">
        <v>43</v>
      </c>
      <c r="C22" s="122">
        <v>35.75</v>
      </c>
      <c r="D22" s="122">
        <v>47</v>
      </c>
      <c r="E22" s="123">
        <v>51</v>
      </c>
      <c r="F22" s="123">
        <f t="shared" si="0"/>
        <v>4</v>
      </c>
      <c r="G22" s="123"/>
      <c r="H22" s="123">
        <f t="shared" si="1"/>
        <v>49</v>
      </c>
      <c r="I22" s="131"/>
    </row>
    <row r="23" ht="18" customHeight="1" spans="1:9">
      <c r="A23" s="20"/>
      <c r="B23" s="21" t="s">
        <v>44</v>
      </c>
      <c r="C23" s="122">
        <v>32.25</v>
      </c>
      <c r="D23" s="122">
        <v>39</v>
      </c>
      <c r="E23" s="123">
        <v>43</v>
      </c>
      <c r="F23" s="123">
        <f t="shared" si="0"/>
        <v>4</v>
      </c>
      <c r="G23" s="123"/>
      <c r="H23" s="123">
        <f t="shared" si="1"/>
        <v>41</v>
      </c>
      <c r="I23" s="131"/>
    </row>
    <row r="24" ht="18" customHeight="1" spans="1:9">
      <c r="A24" s="20"/>
      <c r="B24" s="21" t="s">
        <v>45</v>
      </c>
      <c r="C24" s="122">
        <v>33.5</v>
      </c>
      <c r="D24" s="122">
        <v>45</v>
      </c>
      <c r="E24" s="123">
        <v>48</v>
      </c>
      <c r="F24" s="123">
        <f t="shared" si="0"/>
        <v>3</v>
      </c>
      <c r="G24" s="123"/>
      <c r="H24" s="123">
        <f t="shared" si="1"/>
        <v>46.5</v>
      </c>
      <c r="I24" s="131"/>
    </row>
    <row r="25" ht="18" customHeight="1" spans="1:9">
      <c r="A25" s="20"/>
      <c r="B25" s="21" t="s">
        <v>46</v>
      </c>
      <c r="C25" s="122">
        <v>30.5</v>
      </c>
      <c r="D25" s="122">
        <v>39</v>
      </c>
      <c r="E25" s="123">
        <v>45</v>
      </c>
      <c r="F25" s="123">
        <f t="shared" si="0"/>
        <v>6</v>
      </c>
      <c r="G25" s="123"/>
      <c r="H25" s="123">
        <f t="shared" si="1"/>
        <v>42</v>
      </c>
      <c r="I25" s="131"/>
    </row>
    <row r="26" ht="18" customHeight="1" spans="1:9">
      <c r="A26" s="20"/>
      <c r="B26" s="21" t="s">
        <v>47</v>
      </c>
      <c r="C26" s="122">
        <v>29</v>
      </c>
      <c r="D26" s="122">
        <v>30</v>
      </c>
      <c r="E26" s="123">
        <v>39</v>
      </c>
      <c r="F26" s="123">
        <f t="shared" si="0"/>
        <v>9</v>
      </c>
      <c r="G26" s="123"/>
      <c r="H26" s="123">
        <f t="shared" si="1"/>
        <v>34.5</v>
      </c>
      <c r="I26" s="131"/>
    </row>
    <row r="27" ht="18" customHeight="1" spans="1:9">
      <c r="A27" s="20"/>
      <c r="B27" s="21" t="s">
        <v>48</v>
      </c>
      <c r="C27" s="122">
        <v>35.25</v>
      </c>
      <c r="D27" s="122">
        <v>50</v>
      </c>
      <c r="E27" s="123">
        <v>46</v>
      </c>
      <c r="F27" s="123">
        <f t="shared" si="0"/>
        <v>4</v>
      </c>
      <c r="G27" s="123"/>
      <c r="H27" s="123">
        <f t="shared" si="1"/>
        <v>48</v>
      </c>
      <c r="I27" s="131"/>
    </row>
    <row r="28" ht="18" customHeight="1" spans="1:9">
      <c r="A28" s="20"/>
      <c r="B28" s="21" t="s">
        <v>49</v>
      </c>
      <c r="C28" s="122">
        <v>36</v>
      </c>
      <c r="D28" s="122">
        <v>48</v>
      </c>
      <c r="E28" s="123">
        <v>49</v>
      </c>
      <c r="F28" s="123">
        <f t="shared" si="0"/>
        <v>1</v>
      </c>
      <c r="G28" s="123"/>
      <c r="H28" s="123">
        <f t="shared" si="1"/>
        <v>48.5</v>
      </c>
      <c r="I28" s="131"/>
    </row>
    <row r="29" ht="18" customHeight="1" spans="1:9">
      <c r="A29" s="20"/>
      <c r="B29" s="21" t="s">
        <v>50</v>
      </c>
      <c r="C29" s="122">
        <v>32.5</v>
      </c>
      <c r="D29" s="122">
        <v>39</v>
      </c>
      <c r="E29" s="123">
        <v>41</v>
      </c>
      <c r="F29" s="123">
        <f t="shared" si="0"/>
        <v>2</v>
      </c>
      <c r="G29" s="123"/>
      <c r="H29" s="123">
        <f t="shared" si="1"/>
        <v>40</v>
      </c>
      <c r="I29" s="131"/>
    </row>
    <row r="30" ht="18" customHeight="1" spans="1:9">
      <c r="A30" s="20"/>
      <c r="B30" s="21" t="s">
        <v>51</v>
      </c>
      <c r="C30" s="122">
        <v>31.25</v>
      </c>
      <c r="D30" s="122">
        <v>35</v>
      </c>
      <c r="E30" s="123">
        <v>35</v>
      </c>
      <c r="F30" s="123">
        <f t="shared" si="0"/>
        <v>0</v>
      </c>
      <c r="G30" s="123"/>
      <c r="H30" s="123">
        <f t="shared" si="1"/>
        <v>35</v>
      </c>
      <c r="I30" s="131"/>
    </row>
    <row r="31" ht="18" customHeight="1" spans="1:9">
      <c r="A31" s="20"/>
      <c r="B31" s="21" t="s">
        <v>52</v>
      </c>
      <c r="C31" s="122">
        <v>34.75</v>
      </c>
      <c r="D31" s="122">
        <v>44</v>
      </c>
      <c r="E31" s="123">
        <v>45</v>
      </c>
      <c r="F31" s="123">
        <f t="shared" si="0"/>
        <v>1</v>
      </c>
      <c r="G31" s="123"/>
      <c r="H31" s="123">
        <f t="shared" si="1"/>
        <v>44.5</v>
      </c>
      <c r="I31" s="131"/>
    </row>
    <row r="32" ht="18" customHeight="1" spans="1:9">
      <c r="A32" s="20"/>
      <c r="B32" s="21" t="s">
        <v>53</v>
      </c>
      <c r="C32" s="122">
        <v>35.25</v>
      </c>
      <c r="D32" s="122">
        <v>43</v>
      </c>
      <c r="E32" s="123">
        <v>45</v>
      </c>
      <c r="F32" s="123">
        <f t="shared" si="0"/>
        <v>2</v>
      </c>
      <c r="G32" s="123"/>
      <c r="H32" s="123">
        <f t="shared" si="1"/>
        <v>44</v>
      </c>
      <c r="I32" s="131"/>
    </row>
    <row r="33" ht="18" customHeight="1" spans="1:9">
      <c r="A33" s="20"/>
      <c r="B33" s="21" t="s">
        <v>54</v>
      </c>
      <c r="C33" s="122">
        <v>29</v>
      </c>
      <c r="D33" s="122">
        <v>33</v>
      </c>
      <c r="E33" s="123">
        <v>33</v>
      </c>
      <c r="F33" s="123">
        <f t="shared" si="0"/>
        <v>0</v>
      </c>
      <c r="G33" s="123"/>
      <c r="H33" s="123">
        <f t="shared" si="1"/>
        <v>33</v>
      </c>
      <c r="I33" s="131"/>
    </row>
    <row r="34" ht="18" customHeight="1" spans="1:9">
      <c r="A34" s="20"/>
      <c r="B34" s="21" t="s">
        <v>55</v>
      </c>
      <c r="C34" s="122">
        <v>33.5</v>
      </c>
      <c r="D34" s="122">
        <v>46</v>
      </c>
      <c r="E34" s="123">
        <v>43</v>
      </c>
      <c r="F34" s="123">
        <f t="shared" si="0"/>
        <v>3</v>
      </c>
      <c r="G34" s="123"/>
      <c r="H34" s="123">
        <f t="shared" si="1"/>
        <v>44.5</v>
      </c>
      <c r="I34" s="131"/>
    </row>
    <row r="35" ht="18" customHeight="1" spans="1:9">
      <c r="A35" s="20"/>
      <c r="B35" s="21" t="s">
        <v>56</v>
      </c>
      <c r="C35" s="122">
        <v>30</v>
      </c>
      <c r="D35" s="122">
        <v>36</v>
      </c>
      <c r="E35" s="123">
        <v>41</v>
      </c>
      <c r="F35" s="123">
        <f t="shared" si="0"/>
        <v>5</v>
      </c>
      <c r="G35" s="123"/>
      <c r="H35" s="123">
        <f t="shared" si="1"/>
        <v>38.5</v>
      </c>
      <c r="I35" s="131"/>
    </row>
    <row r="36" ht="18" customHeight="1" spans="1:9">
      <c r="A36" s="20"/>
      <c r="B36" s="21" t="s">
        <v>57</v>
      </c>
      <c r="C36" s="122">
        <v>34.75</v>
      </c>
      <c r="D36" s="122">
        <v>39</v>
      </c>
      <c r="E36" s="123">
        <v>43</v>
      </c>
      <c r="F36" s="123">
        <f t="shared" si="0"/>
        <v>4</v>
      </c>
      <c r="G36" s="123"/>
      <c r="H36" s="123">
        <f t="shared" si="1"/>
        <v>41</v>
      </c>
      <c r="I36" s="131"/>
    </row>
    <row r="37" ht="18" customHeight="1" spans="1:9">
      <c r="A37" s="20"/>
      <c r="B37" s="21" t="s">
        <v>58</v>
      </c>
      <c r="C37" s="122">
        <v>32</v>
      </c>
      <c r="D37" s="122">
        <v>39</v>
      </c>
      <c r="E37" s="123">
        <v>43</v>
      </c>
      <c r="F37" s="123">
        <f t="shared" si="0"/>
        <v>4</v>
      </c>
      <c r="G37" s="123"/>
      <c r="H37" s="123">
        <f t="shared" si="1"/>
        <v>41</v>
      </c>
      <c r="I37" s="131"/>
    </row>
    <row r="38" ht="18" customHeight="1" spans="1:9">
      <c r="A38" s="20"/>
      <c r="B38" s="21" t="s">
        <v>59</v>
      </c>
      <c r="C38" s="122">
        <v>33.75</v>
      </c>
      <c r="D38" s="122">
        <v>39</v>
      </c>
      <c r="E38" s="123">
        <v>44</v>
      </c>
      <c r="F38" s="123">
        <f t="shared" si="0"/>
        <v>5</v>
      </c>
      <c r="G38" s="123"/>
      <c r="H38" s="123">
        <f t="shared" si="1"/>
        <v>41.5</v>
      </c>
      <c r="I38" s="131"/>
    </row>
    <row r="39" ht="18" customHeight="1" spans="1:9">
      <c r="A39" s="20"/>
      <c r="B39" s="21" t="s">
        <v>60</v>
      </c>
      <c r="C39" s="122">
        <v>34.25</v>
      </c>
      <c r="D39" s="122">
        <v>43</v>
      </c>
      <c r="E39" s="123">
        <v>47</v>
      </c>
      <c r="F39" s="123">
        <f t="shared" si="0"/>
        <v>4</v>
      </c>
      <c r="G39" s="123"/>
      <c r="H39" s="123">
        <f t="shared" si="1"/>
        <v>45</v>
      </c>
      <c r="I39" s="131"/>
    </row>
    <row r="40" ht="18" customHeight="1" spans="1:9">
      <c r="A40" s="20"/>
      <c r="B40" s="21" t="s">
        <v>61</v>
      </c>
      <c r="C40" s="122">
        <v>33.25</v>
      </c>
      <c r="D40" s="122">
        <v>42</v>
      </c>
      <c r="E40" s="123">
        <v>47</v>
      </c>
      <c r="F40" s="123">
        <f t="shared" si="0"/>
        <v>5</v>
      </c>
      <c r="G40" s="123"/>
      <c r="H40" s="123">
        <f t="shared" si="1"/>
        <v>44.5</v>
      </c>
      <c r="I40" s="131"/>
    </row>
    <row r="41" ht="18" customHeight="1" spans="1:9">
      <c r="A41" s="20"/>
      <c r="B41" s="21" t="s">
        <v>62</v>
      </c>
      <c r="C41" s="122">
        <v>29.25</v>
      </c>
      <c r="D41" s="122">
        <v>32</v>
      </c>
      <c r="E41" s="123">
        <v>37</v>
      </c>
      <c r="F41" s="123">
        <f t="shared" si="0"/>
        <v>5</v>
      </c>
      <c r="G41" s="123"/>
      <c r="H41" s="123">
        <f t="shared" si="1"/>
        <v>34.5</v>
      </c>
      <c r="I41" s="131"/>
    </row>
    <row r="42" ht="18" customHeight="1" spans="1:9">
      <c r="A42" s="20"/>
      <c r="B42" s="21" t="s">
        <v>63</v>
      </c>
      <c r="C42" s="122">
        <v>32.5</v>
      </c>
      <c r="D42" s="122">
        <v>40</v>
      </c>
      <c r="E42" s="123">
        <v>47</v>
      </c>
      <c r="F42" s="123">
        <f t="shared" si="0"/>
        <v>7</v>
      </c>
      <c r="G42" s="123"/>
      <c r="H42" s="123">
        <f t="shared" si="1"/>
        <v>43.5</v>
      </c>
      <c r="I42" s="131"/>
    </row>
    <row r="43" ht="18" customHeight="1" spans="1:9">
      <c r="A43" s="20"/>
      <c r="B43" s="21" t="s">
        <v>64</v>
      </c>
      <c r="C43" s="122">
        <v>33.75</v>
      </c>
      <c r="D43" s="122">
        <v>34</v>
      </c>
      <c r="E43" s="123">
        <v>43</v>
      </c>
      <c r="F43" s="123">
        <f t="shared" si="0"/>
        <v>9</v>
      </c>
      <c r="G43" s="123"/>
      <c r="H43" s="123">
        <f t="shared" si="1"/>
        <v>38.5</v>
      </c>
      <c r="I43" s="131"/>
    </row>
    <row r="44" ht="18" customHeight="1" spans="1:9">
      <c r="A44" s="20"/>
      <c r="B44" s="21" t="s">
        <v>65</v>
      </c>
      <c r="C44" s="122">
        <v>31.75</v>
      </c>
      <c r="D44" s="122">
        <v>43</v>
      </c>
      <c r="E44" s="123">
        <v>45</v>
      </c>
      <c r="F44" s="123">
        <f t="shared" si="0"/>
        <v>2</v>
      </c>
      <c r="G44" s="123"/>
      <c r="H44" s="123">
        <f t="shared" si="1"/>
        <v>44</v>
      </c>
      <c r="I44" s="131"/>
    </row>
    <row r="45" ht="18" customHeight="1" spans="1:9">
      <c r="A45" s="20"/>
      <c r="B45" s="21" t="s">
        <v>66</v>
      </c>
      <c r="C45" s="122">
        <v>36.5</v>
      </c>
      <c r="D45" s="122">
        <v>47</v>
      </c>
      <c r="E45" s="123">
        <v>50</v>
      </c>
      <c r="F45" s="123">
        <f t="shared" si="0"/>
        <v>3</v>
      </c>
      <c r="G45" s="123"/>
      <c r="H45" s="123">
        <f t="shared" si="1"/>
        <v>48.5</v>
      </c>
      <c r="I45" s="131"/>
    </row>
    <row r="46" ht="18" customHeight="1" spans="1:9">
      <c r="A46" s="20"/>
      <c r="B46" s="21" t="s">
        <v>67</v>
      </c>
      <c r="C46" s="122">
        <v>35</v>
      </c>
      <c r="D46" s="122">
        <v>46</v>
      </c>
      <c r="E46" s="123">
        <v>50</v>
      </c>
      <c r="F46" s="123">
        <f t="shared" si="0"/>
        <v>4</v>
      </c>
      <c r="G46" s="123"/>
      <c r="H46" s="123">
        <f t="shared" si="1"/>
        <v>48</v>
      </c>
      <c r="I46" s="131"/>
    </row>
    <row r="47" ht="18" customHeight="1" spans="1:9">
      <c r="A47" s="20"/>
      <c r="B47" s="21" t="s">
        <v>68</v>
      </c>
      <c r="C47" s="122">
        <v>31.75</v>
      </c>
      <c r="D47" s="122">
        <v>36</v>
      </c>
      <c r="E47" s="123">
        <v>42</v>
      </c>
      <c r="F47" s="123">
        <f t="shared" si="0"/>
        <v>6</v>
      </c>
      <c r="G47" s="123"/>
      <c r="H47" s="123">
        <f t="shared" si="1"/>
        <v>39</v>
      </c>
      <c r="I47" s="131"/>
    </row>
    <row r="48" ht="18" customHeight="1" spans="1:9">
      <c r="A48" s="20"/>
      <c r="B48" s="21" t="s">
        <v>69</v>
      </c>
      <c r="C48" s="122">
        <v>31</v>
      </c>
      <c r="D48" s="122">
        <v>39</v>
      </c>
      <c r="E48" s="123">
        <v>46</v>
      </c>
      <c r="F48" s="123">
        <f t="shared" si="0"/>
        <v>7</v>
      </c>
      <c r="G48" s="123"/>
      <c r="H48" s="123">
        <f t="shared" si="1"/>
        <v>42.5</v>
      </c>
      <c r="I48" s="131"/>
    </row>
    <row r="49" ht="18" customHeight="1" spans="1:9">
      <c r="A49" s="20"/>
      <c r="B49" s="21" t="s">
        <v>70</v>
      </c>
      <c r="C49" s="122">
        <v>28.25</v>
      </c>
      <c r="D49" s="122">
        <v>37</v>
      </c>
      <c r="E49" s="123">
        <v>43</v>
      </c>
      <c r="F49" s="123">
        <f t="shared" si="0"/>
        <v>6</v>
      </c>
      <c r="G49" s="123"/>
      <c r="H49" s="123">
        <f t="shared" si="1"/>
        <v>40</v>
      </c>
      <c r="I49" s="131"/>
    </row>
    <row r="50" ht="18" customHeight="1" spans="1:9">
      <c r="A50" s="20"/>
      <c r="B50" s="21" t="s">
        <v>71</v>
      </c>
      <c r="C50" s="122">
        <v>34</v>
      </c>
      <c r="D50" s="122">
        <v>47</v>
      </c>
      <c r="E50" s="123">
        <v>48</v>
      </c>
      <c r="F50" s="123">
        <f t="shared" si="0"/>
        <v>1</v>
      </c>
      <c r="G50" s="123"/>
      <c r="H50" s="123">
        <f t="shared" si="1"/>
        <v>47.5</v>
      </c>
      <c r="I50" s="131"/>
    </row>
    <row r="51" ht="18" customHeight="1" spans="1:9">
      <c r="A51" s="20"/>
      <c r="B51" s="21" t="s">
        <v>72</v>
      </c>
      <c r="C51" s="122">
        <v>30</v>
      </c>
      <c r="D51" s="122">
        <v>30</v>
      </c>
      <c r="E51" s="123">
        <v>34</v>
      </c>
      <c r="F51" s="123">
        <f t="shared" si="0"/>
        <v>4</v>
      </c>
      <c r="G51" s="123"/>
      <c r="H51" s="123">
        <f t="shared" si="1"/>
        <v>32</v>
      </c>
      <c r="I51" s="131"/>
    </row>
    <row r="52" spans="1:8">
      <c r="A52" s="125" t="s">
        <v>73</v>
      </c>
      <c r="B52" s="126"/>
      <c r="C52" s="126"/>
      <c r="D52" s="126"/>
      <c r="E52" s="126"/>
      <c r="F52" s="123">
        <f t="shared" si="0"/>
        <v>0</v>
      </c>
      <c r="G52" s="126"/>
      <c r="H52" s="123" t="e">
        <f t="shared" si="1"/>
        <v>#DIV/0!</v>
      </c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4">
    <mergeCell ref="F1:H1"/>
    <mergeCell ref="A8:E8"/>
    <mergeCell ref="A9:E9"/>
    <mergeCell ref="A10:E10"/>
    <mergeCell ref="D15:H15"/>
    <mergeCell ref="A54:D54"/>
    <mergeCell ref="E54:G54"/>
    <mergeCell ref="E55:G55"/>
    <mergeCell ref="A15:A16"/>
    <mergeCell ref="B15:B16"/>
    <mergeCell ref="C15:C16"/>
    <mergeCell ref="A3:E4"/>
    <mergeCell ref="A5:E6"/>
    <mergeCell ref="E13:H14"/>
  </mergeCells>
  <conditionalFormatting sqref="F17:F52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F30" sqref="F30"/>
    </sheetView>
  </sheetViews>
  <sheetFormatPr defaultColWidth="9" defaultRowHeight="14.4" outlineLevelCol="7"/>
  <cols>
    <col min="1" max="1" width="13.8518518518519" customWidth="1"/>
    <col min="2" max="2" width="16" customWidth="1"/>
    <col min="4" max="5" width="9.71296296296296" customWidth="1"/>
    <col min="6" max="6" width="8.85185185185185" customWidth="1"/>
    <col min="7" max="8" width="9.71296296296296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4.6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6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6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ht="15" customHeight="1" spans="1:8">
      <c r="A13" s="114" t="s">
        <v>75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9" t="s">
        <v>32</v>
      </c>
      <c r="E15" s="120"/>
      <c r="F15" s="120"/>
      <c r="G15" s="120"/>
      <c r="H15" s="120"/>
    </row>
    <row r="16" ht="81" customHeight="1" spans="1:8">
      <c r="A16" s="117"/>
      <c r="B16" s="117"/>
      <c r="C16" s="118"/>
      <c r="D16" s="119"/>
      <c r="E16" s="121"/>
      <c r="F16" s="121"/>
      <c r="G16" s="121"/>
      <c r="H16" s="121"/>
    </row>
    <row r="17" ht="18" customHeight="1" spans="1:8">
      <c r="A17" s="20"/>
      <c r="B17" s="21" t="s">
        <v>38</v>
      </c>
      <c r="C17" s="122">
        <v>31</v>
      </c>
      <c r="D17" s="122">
        <v>38.5</v>
      </c>
      <c r="E17" s="123"/>
      <c r="F17" s="123"/>
      <c r="G17" s="123"/>
      <c r="H17" s="124"/>
    </row>
    <row r="18" ht="18" customHeight="1" spans="1:8">
      <c r="A18" s="20"/>
      <c r="B18" s="21" t="s">
        <v>39</v>
      </c>
      <c r="C18" s="122">
        <v>35</v>
      </c>
      <c r="D18" s="122">
        <v>45</v>
      </c>
      <c r="E18" s="123"/>
      <c r="F18" s="123"/>
      <c r="G18" s="123"/>
      <c r="H18" s="124"/>
    </row>
    <row r="19" ht="18" customHeight="1" spans="1:8">
      <c r="A19" s="20"/>
      <c r="B19" s="21" t="s">
        <v>40</v>
      </c>
      <c r="C19" s="122">
        <v>33.5</v>
      </c>
      <c r="D19" s="122">
        <v>42.5</v>
      </c>
      <c r="E19" s="123"/>
      <c r="F19" s="123"/>
      <c r="G19" s="123"/>
      <c r="H19" s="124"/>
    </row>
    <row r="20" ht="18" customHeight="1" spans="1:8">
      <c r="A20" s="20"/>
      <c r="B20" s="21" t="s">
        <v>41</v>
      </c>
      <c r="C20" s="122">
        <v>33</v>
      </c>
      <c r="D20" s="122">
        <v>37</v>
      </c>
      <c r="E20" s="123"/>
      <c r="F20" s="123"/>
      <c r="G20" s="123"/>
      <c r="H20" s="124"/>
    </row>
    <row r="21" ht="18" customHeight="1" spans="1:8">
      <c r="A21" s="20"/>
      <c r="B21" s="21" t="s">
        <v>42</v>
      </c>
      <c r="C21" s="122">
        <v>32.25</v>
      </c>
      <c r="D21" s="122">
        <v>40</v>
      </c>
      <c r="E21" s="123"/>
      <c r="F21" s="123"/>
      <c r="G21" s="123"/>
      <c r="H21" s="124"/>
    </row>
    <row r="22" ht="18" customHeight="1" spans="1:8">
      <c r="A22" s="20"/>
      <c r="B22" s="21" t="s">
        <v>43</v>
      </c>
      <c r="C22" s="122">
        <v>35.75</v>
      </c>
      <c r="D22" s="122">
        <v>46</v>
      </c>
      <c r="E22" s="123"/>
      <c r="F22" s="123"/>
      <c r="G22" s="123"/>
      <c r="H22" s="124"/>
    </row>
    <row r="23" ht="18" customHeight="1" spans="1:8">
      <c r="A23" s="20"/>
      <c r="B23" s="21" t="s">
        <v>44</v>
      </c>
      <c r="C23" s="122">
        <v>32.5</v>
      </c>
      <c r="D23" s="122">
        <v>43</v>
      </c>
      <c r="E23" s="123"/>
      <c r="F23" s="123"/>
      <c r="G23" s="123"/>
      <c r="H23" s="124"/>
    </row>
    <row r="24" ht="18" customHeight="1" spans="1:8">
      <c r="A24" s="20"/>
      <c r="B24" s="21" t="s">
        <v>45</v>
      </c>
      <c r="C24" s="122">
        <v>34.5</v>
      </c>
      <c r="D24" s="122">
        <v>42.5</v>
      </c>
      <c r="E24" s="123"/>
      <c r="F24" s="123"/>
      <c r="G24" s="123"/>
      <c r="H24" s="124"/>
    </row>
    <row r="25" ht="18" customHeight="1" spans="1:8">
      <c r="A25" s="20"/>
      <c r="B25" s="21" t="s">
        <v>46</v>
      </c>
      <c r="C25" s="122">
        <v>33.5</v>
      </c>
      <c r="D25" s="122">
        <v>41.5</v>
      </c>
      <c r="E25" s="123"/>
      <c r="F25" s="123"/>
      <c r="G25" s="123"/>
      <c r="H25" s="124"/>
    </row>
    <row r="26" ht="18" customHeight="1" spans="1:8">
      <c r="A26" s="20"/>
      <c r="B26" s="21" t="s">
        <v>47</v>
      </c>
      <c r="C26" s="122">
        <v>30.75</v>
      </c>
      <c r="D26" s="122">
        <v>31.5</v>
      </c>
      <c r="E26" s="123"/>
      <c r="F26" s="123"/>
      <c r="G26" s="123"/>
      <c r="H26" s="124"/>
    </row>
    <row r="27" ht="18" customHeight="1" spans="1:8">
      <c r="A27" s="20"/>
      <c r="B27" s="21" t="s">
        <v>48</v>
      </c>
      <c r="C27" s="122">
        <v>37.5</v>
      </c>
      <c r="D27" s="122">
        <v>51</v>
      </c>
      <c r="E27" s="123"/>
      <c r="F27" s="123"/>
      <c r="G27" s="123"/>
      <c r="H27" s="124"/>
    </row>
    <row r="28" ht="18" customHeight="1" spans="1:8">
      <c r="A28" s="20"/>
      <c r="B28" s="21" t="s">
        <v>49</v>
      </c>
      <c r="C28" s="122">
        <v>35.25</v>
      </c>
      <c r="D28" s="122">
        <v>45.5</v>
      </c>
      <c r="E28" s="123"/>
      <c r="F28" s="123"/>
      <c r="G28" s="123"/>
      <c r="H28" s="124"/>
    </row>
    <row r="29" ht="18" customHeight="1" spans="1:8">
      <c r="A29" s="20"/>
      <c r="B29" s="21" t="s">
        <v>50</v>
      </c>
      <c r="C29" s="122">
        <v>33</v>
      </c>
      <c r="D29" s="122">
        <v>42</v>
      </c>
      <c r="E29" s="123"/>
      <c r="F29" s="123"/>
      <c r="G29" s="123"/>
      <c r="H29" s="124"/>
    </row>
    <row r="30" ht="18" customHeight="1" spans="1:8">
      <c r="A30" s="20"/>
      <c r="B30" s="21" t="s">
        <v>51</v>
      </c>
      <c r="C30" s="122">
        <v>33</v>
      </c>
      <c r="D30" s="122">
        <v>42</v>
      </c>
      <c r="E30" s="123"/>
      <c r="F30" s="123"/>
      <c r="G30" s="123"/>
      <c r="H30" s="124"/>
    </row>
    <row r="31" ht="18" customHeight="1" spans="1:8">
      <c r="A31" s="20"/>
      <c r="B31" s="21" t="s">
        <v>52</v>
      </c>
      <c r="C31" s="122">
        <v>35.75</v>
      </c>
      <c r="D31" s="122">
        <v>48</v>
      </c>
      <c r="E31" s="123"/>
      <c r="F31" s="123"/>
      <c r="G31" s="123"/>
      <c r="H31" s="124"/>
    </row>
    <row r="32" ht="18" customHeight="1" spans="1:8">
      <c r="A32" s="20"/>
      <c r="B32" s="21" t="s">
        <v>53</v>
      </c>
      <c r="C32" s="122">
        <v>33.75</v>
      </c>
      <c r="D32" s="122">
        <v>44</v>
      </c>
      <c r="E32" s="123"/>
      <c r="F32" s="123"/>
      <c r="G32" s="123"/>
      <c r="H32" s="124"/>
    </row>
    <row r="33" ht="18" customHeight="1" spans="1:8">
      <c r="A33" s="20"/>
      <c r="B33" s="21" t="s">
        <v>54</v>
      </c>
      <c r="C33" s="122">
        <v>32.5</v>
      </c>
      <c r="D33" s="122">
        <v>40.5</v>
      </c>
      <c r="E33" s="123"/>
      <c r="F33" s="123"/>
      <c r="G33" s="123"/>
      <c r="H33" s="124"/>
    </row>
    <row r="34" ht="18" customHeight="1" spans="1:8">
      <c r="A34" s="20"/>
      <c r="B34" s="21" t="s">
        <v>55</v>
      </c>
      <c r="C34" s="122">
        <v>33</v>
      </c>
      <c r="D34" s="122">
        <v>37</v>
      </c>
      <c r="E34" s="123"/>
      <c r="F34" s="123"/>
      <c r="G34" s="123"/>
      <c r="H34" s="124"/>
    </row>
    <row r="35" ht="18" customHeight="1" spans="1:8">
      <c r="A35" s="20"/>
      <c r="B35" s="21" t="s">
        <v>56</v>
      </c>
      <c r="C35" s="122">
        <v>32</v>
      </c>
      <c r="D35" s="122">
        <v>38</v>
      </c>
      <c r="E35" s="123"/>
      <c r="F35" s="123"/>
      <c r="G35" s="123"/>
      <c r="H35" s="124"/>
    </row>
    <row r="36" ht="18" customHeight="1" spans="1:8">
      <c r="A36" s="20"/>
      <c r="B36" s="21" t="s">
        <v>57</v>
      </c>
      <c r="C36" s="122">
        <v>34.5</v>
      </c>
      <c r="D36" s="122">
        <v>42.5</v>
      </c>
      <c r="E36" s="123"/>
      <c r="F36" s="123"/>
      <c r="G36" s="123"/>
      <c r="H36" s="124"/>
    </row>
    <row r="37" ht="18" customHeight="1" spans="1:8">
      <c r="A37" s="20"/>
      <c r="B37" s="21" t="s">
        <v>58</v>
      </c>
      <c r="C37" s="122">
        <v>34.5</v>
      </c>
      <c r="D37" s="122">
        <v>40.5</v>
      </c>
      <c r="E37" s="123"/>
      <c r="F37" s="123"/>
      <c r="G37" s="123"/>
      <c r="H37" s="124"/>
    </row>
    <row r="38" ht="18" customHeight="1" spans="1:8">
      <c r="A38" s="20"/>
      <c r="B38" s="21" t="s">
        <v>59</v>
      </c>
      <c r="C38" s="122">
        <v>34</v>
      </c>
      <c r="D38" s="122">
        <v>42</v>
      </c>
      <c r="E38" s="123"/>
      <c r="F38" s="123"/>
      <c r="G38" s="123"/>
      <c r="H38" s="124"/>
    </row>
    <row r="39" ht="18" customHeight="1" spans="1:8">
      <c r="A39" s="20"/>
      <c r="B39" s="21" t="s">
        <v>60</v>
      </c>
      <c r="C39" s="122">
        <v>34.5</v>
      </c>
      <c r="D39" s="122">
        <v>46.5</v>
      </c>
      <c r="E39" s="123"/>
      <c r="F39" s="123"/>
      <c r="G39" s="123"/>
      <c r="H39" s="124"/>
    </row>
    <row r="40" ht="18" customHeight="1" spans="1:8">
      <c r="A40" s="20"/>
      <c r="B40" s="21" t="s">
        <v>61</v>
      </c>
      <c r="C40" s="122">
        <v>34.5</v>
      </c>
      <c r="D40" s="122">
        <v>42.5</v>
      </c>
      <c r="E40" s="123"/>
      <c r="F40" s="123"/>
      <c r="G40" s="123"/>
      <c r="H40" s="124"/>
    </row>
    <row r="41" ht="18" customHeight="1" spans="1:8">
      <c r="A41" s="20"/>
      <c r="B41" s="21" t="s">
        <v>62</v>
      </c>
      <c r="C41" s="122">
        <v>32.5</v>
      </c>
      <c r="D41" s="122">
        <v>39.5</v>
      </c>
      <c r="E41" s="123"/>
      <c r="F41" s="123"/>
      <c r="G41" s="123"/>
      <c r="H41" s="124"/>
    </row>
    <row r="42" ht="18" customHeight="1" spans="1:8">
      <c r="A42" s="20"/>
      <c r="B42" s="21" t="s">
        <v>63</v>
      </c>
      <c r="C42" s="122">
        <v>34</v>
      </c>
      <c r="D42" s="122">
        <v>42</v>
      </c>
      <c r="E42" s="123"/>
      <c r="F42" s="123"/>
      <c r="G42" s="123"/>
      <c r="H42" s="124"/>
    </row>
    <row r="43" ht="18" customHeight="1" spans="1:8">
      <c r="A43" s="20"/>
      <c r="B43" s="21" t="s">
        <v>64</v>
      </c>
      <c r="C43" s="122">
        <v>33.5</v>
      </c>
      <c r="D43" s="122">
        <v>42.5</v>
      </c>
      <c r="E43" s="123"/>
      <c r="F43" s="123"/>
      <c r="G43" s="123"/>
      <c r="H43" s="124"/>
    </row>
    <row r="44" ht="18" customHeight="1" spans="1:8">
      <c r="A44" s="20"/>
      <c r="B44" s="21" t="s">
        <v>65</v>
      </c>
      <c r="C44" s="122">
        <v>33</v>
      </c>
      <c r="D44" s="122">
        <v>43</v>
      </c>
      <c r="E44" s="123"/>
      <c r="F44" s="123"/>
      <c r="G44" s="123"/>
      <c r="H44" s="124"/>
    </row>
    <row r="45" ht="18" customHeight="1" spans="1:8">
      <c r="A45" s="20"/>
      <c r="B45" s="21" t="s">
        <v>66</v>
      </c>
      <c r="C45" s="122">
        <v>38</v>
      </c>
      <c r="D45" s="122">
        <v>48</v>
      </c>
      <c r="E45" s="123"/>
      <c r="F45" s="123"/>
      <c r="G45" s="123"/>
      <c r="H45" s="124"/>
    </row>
    <row r="46" ht="18" customHeight="1" spans="1:8">
      <c r="A46" s="20"/>
      <c r="B46" s="21" t="s">
        <v>67</v>
      </c>
      <c r="C46" s="122">
        <v>36</v>
      </c>
      <c r="D46" s="122">
        <v>47</v>
      </c>
      <c r="E46" s="123"/>
      <c r="F46" s="123"/>
      <c r="G46" s="123"/>
      <c r="H46" s="124"/>
    </row>
    <row r="47" ht="18" customHeight="1" spans="1:8">
      <c r="A47" s="20"/>
      <c r="B47" s="21" t="s">
        <v>68</v>
      </c>
      <c r="C47" s="122">
        <v>34</v>
      </c>
      <c r="D47" s="122">
        <v>37</v>
      </c>
      <c r="E47" s="123"/>
      <c r="F47" s="123"/>
      <c r="G47" s="123"/>
      <c r="H47" s="124"/>
    </row>
    <row r="48" ht="18" customHeight="1" spans="1:8">
      <c r="A48" s="20"/>
      <c r="B48" s="21" t="s">
        <v>69</v>
      </c>
      <c r="C48" s="122">
        <v>32.5</v>
      </c>
      <c r="D48" s="122">
        <v>37.5</v>
      </c>
      <c r="E48" s="123"/>
      <c r="F48" s="123"/>
      <c r="G48" s="123"/>
      <c r="H48" s="124"/>
    </row>
    <row r="49" ht="18" customHeight="1" spans="1:8">
      <c r="A49" s="20"/>
      <c r="B49" s="21" t="s">
        <v>70</v>
      </c>
      <c r="C49" s="122">
        <v>28.5</v>
      </c>
      <c r="D49" s="122">
        <v>31.5</v>
      </c>
      <c r="E49" s="123"/>
      <c r="F49" s="123"/>
      <c r="G49" s="123"/>
      <c r="H49" s="124"/>
    </row>
    <row r="50" ht="18" customHeight="1" spans="1:8">
      <c r="A50" s="20"/>
      <c r="B50" s="21" t="s">
        <v>71</v>
      </c>
      <c r="C50" s="122">
        <v>33.5</v>
      </c>
      <c r="D50" s="122">
        <v>42.5</v>
      </c>
      <c r="E50" s="123"/>
      <c r="F50" s="123"/>
      <c r="G50" s="123"/>
      <c r="H50" s="124"/>
    </row>
    <row r="51" ht="18" customHeight="1" spans="1:8">
      <c r="A51" s="20"/>
      <c r="B51" s="21" t="s">
        <v>72</v>
      </c>
      <c r="C51" s="122">
        <v>33</v>
      </c>
      <c r="D51" s="122">
        <v>37</v>
      </c>
      <c r="E51" s="123"/>
      <c r="F51" s="123"/>
      <c r="G51" s="123"/>
      <c r="H51" s="124"/>
    </row>
    <row r="52" spans="1:8">
      <c r="A52" s="125" t="s">
        <v>73</v>
      </c>
      <c r="B52" s="126"/>
      <c r="C52" s="126"/>
      <c r="D52" s="126"/>
      <c r="E52" s="126"/>
      <c r="F52" s="126"/>
      <c r="G52" s="126"/>
      <c r="H52" s="126"/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8">
    <mergeCell ref="F1:H1"/>
    <mergeCell ref="A8:E8"/>
    <mergeCell ref="A9:E9"/>
    <mergeCell ref="A10:E10"/>
    <mergeCell ref="A54:D54"/>
    <mergeCell ref="E54:G54"/>
    <mergeCell ref="E55:G55"/>
    <mergeCell ref="A15:A16"/>
    <mergeCell ref="B15:B16"/>
    <mergeCell ref="C15:C16"/>
    <mergeCell ref="D15:D16"/>
    <mergeCell ref="E15:E16"/>
    <mergeCell ref="F15:F16"/>
    <mergeCell ref="G15:G16"/>
    <mergeCell ref="H15:H16"/>
    <mergeCell ref="A3:E4"/>
    <mergeCell ref="A5:E6"/>
    <mergeCell ref="E13:H14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9" workbookViewId="0">
      <selection activeCell="L17" sqref="L17"/>
    </sheetView>
  </sheetViews>
  <sheetFormatPr defaultColWidth="9" defaultRowHeight="14.4" outlineLevelCol="7"/>
  <cols>
    <col min="1" max="1" width="13.8518518518519" customWidth="1"/>
    <col min="2" max="2" width="16" customWidth="1"/>
    <col min="4" max="5" width="9.71296296296296" customWidth="1"/>
    <col min="6" max="6" width="8.85185185185185" customWidth="1"/>
    <col min="7" max="8" width="9.71296296296296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4.6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6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6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ht="15" customHeight="1" spans="1:8">
      <c r="A13" s="114" t="s">
        <v>27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7" t="s">
        <v>32</v>
      </c>
      <c r="E15" s="117"/>
      <c r="F15" s="117"/>
      <c r="G15" s="117"/>
      <c r="H15" s="117"/>
    </row>
    <row r="16" ht="81" customHeight="1" spans="1:8">
      <c r="A16" s="117"/>
      <c r="B16" s="117"/>
      <c r="C16" s="118"/>
      <c r="D16" s="118" t="s">
        <v>33</v>
      </c>
      <c r="E16" s="118" t="s">
        <v>34</v>
      </c>
      <c r="F16" s="118" t="s">
        <v>35</v>
      </c>
      <c r="G16" s="119" t="s">
        <v>36</v>
      </c>
      <c r="H16" s="118" t="s">
        <v>37</v>
      </c>
    </row>
    <row r="17" ht="18" customHeight="1" spans="1:8">
      <c r="A17" s="20"/>
      <c r="B17" s="21" t="s">
        <v>38</v>
      </c>
      <c r="C17" s="122">
        <v>27</v>
      </c>
      <c r="D17" s="122">
        <v>35</v>
      </c>
      <c r="E17" s="123">
        <v>42</v>
      </c>
      <c r="F17" s="123">
        <f>ABS(D17-E17)</f>
        <v>7</v>
      </c>
      <c r="G17" s="123"/>
      <c r="H17" s="123">
        <f>AVERAGE(D17:E17)</f>
        <v>38.5</v>
      </c>
    </row>
    <row r="18" ht="18" customHeight="1" spans="1:8">
      <c r="A18" s="20"/>
      <c r="B18" s="21" t="s">
        <v>39</v>
      </c>
      <c r="C18" s="122">
        <v>28.5</v>
      </c>
      <c r="D18" s="122">
        <v>34</v>
      </c>
      <c r="E18" s="123">
        <v>41</v>
      </c>
      <c r="F18" s="123">
        <f t="shared" ref="F18:F52" si="0">ABS(D18-E18)</f>
        <v>7</v>
      </c>
      <c r="G18" s="123"/>
      <c r="H18" s="123">
        <f t="shared" ref="H18:H52" si="1">AVERAGE(D18:E18)</f>
        <v>37.5</v>
      </c>
    </row>
    <row r="19" ht="18" customHeight="1" spans="1:8">
      <c r="A19" s="20"/>
      <c r="B19" s="21" t="s">
        <v>40</v>
      </c>
      <c r="C19" s="122">
        <v>28</v>
      </c>
      <c r="D19" s="122">
        <v>33</v>
      </c>
      <c r="E19" s="123">
        <v>36</v>
      </c>
      <c r="F19" s="123">
        <f t="shared" si="0"/>
        <v>3</v>
      </c>
      <c r="G19" s="123"/>
      <c r="H19" s="123">
        <f t="shared" si="1"/>
        <v>34.5</v>
      </c>
    </row>
    <row r="20" ht="18" customHeight="1" spans="1:8">
      <c r="A20" s="20"/>
      <c r="B20" s="21" t="s">
        <v>41</v>
      </c>
      <c r="C20" s="122">
        <v>28</v>
      </c>
      <c r="D20" s="122">
        <v>33</v>
      </c>
      <c r="E20" s="123">
        <v>36</v>
      </c>
      <c r="F20" s="123">
        <f t="shared" si="0"/>
        <v>3</v>
      </c>
      <c r="G20" s="123"/>
      <c r="H20" s="123">
        <f t="shared" si="1"/>
        <v>34.5</v>
      </c>
    </row>
    <row r="21" ht="18" customHeight="1" spans="1:8">
      <c r="A21" s="20"/>
      <c r="B21" s="21" t="s">
        <v>42</v>
      </c>
      <c r="C21" s="122">
        <v>29.5</v>
      </c>
      <c r="D21" s="122">
        <v>44</v>
      </c>
      <c r="E21" s="123">
        <v>45</v>
      </c>
      <c r="F21" s="123">
        <f t="shared" si="0"/>
        <v>1</v>
      </c>
      <c r="G21" s="123"/>
      <c r="H21" s="123">
        <f t="shared" si="1"/>
        <v>44.5</v>
      </c>
    </row>
    <row r="22" ht="18" customHeight="1" spans="1:8">
      <c r="A22" s="20"/>
      <c r="B22" s="21" t="s">
        <v>43</v>
      </c>
      <c r="C22" s="122">
        <v>34.5</v>
      </c>
      <c r="D22" s="122">
        <v>44</v>
      </c>
      <c r="E22" s="123">
        <v>47</v>
      </c>
      <c r="F22" s="123">
        <f t="shared" si="0"/>
        <v>3</v>
      </c>
      <c r="G22" s="123"/>
      <c r="H22" s="123">
        <f t="shared" si="1"/>
        <v>45.5</v>
      </c>
    </row>
    <row r="23" ht="18" customHeight="1" spans="1:8">
      <c r="A23" s="20"/>
      <c r="B23" s="21" t="s">
        <v>44</v>
      </c>
      <c r="C23" s="122">
        <v>32.5</v>
      </c>
      <c r="D23" s="122">
        <v>38</v>
      </c>
      <c r="E23" s="123">
        <v>43</v>
      </c>
      <c r="F23" s="123">
        <f t="shared" si="0"/>
        <v>5</v>
      </c>
      <c r="G23" s="123"/>
      <c r="H23" s="123">
        <f t="shared" si="1"/>
        <v>40.5</v>
      </c>
    </row>
    <row r="24" ht="18" customHeight="1" spans="1:8">
      <c r="A24" s="20"/>
      <c r="B24" s="21" t="s">
        <v>45</v>
      </c>
      <c r="C24" s="122">
        <v>31</v>
      </c>
      <c r="D24" s="122">
        <v>40</v>
      </c>
      <c r="E24" s="123">
        <v>42</v>
      </c>
      <c r="F24" s="123">
        <f t="shared" si="0"/>
        <v>2</v>
      </c>
      <c r="G24" s="123"/>
      <c r="H24" s="123">
        <f t="shared" si="1"/>
        <v>41</v>
      </c>
    </row>
    <row r="25" ht="18" customHeight="1" spans="1:8">
      <c r="A25" s="20"/>
      <c r="B25" s="21" t="s">
        <v>46</v>
      </c>
      <c r="C25" s="122">
        <v>29.5</v>
      </c>
      <c r="D25" s="122">
        <v>35</v>
      </c>
      <c r="E25" s="123">
        <v>40</v>
      </c>
      <c r="F25" s="123">
        <f t="shared" si="0"/>
        <v>5</v>
      </c>
      <c r="G25" s="123"/>
      <c r="H25" s="123">
        <f t="shared" si="1"/>
        <v>37.5</v>
      </c>
    </row>
    <row r="26" ht="18" customHeight="1" spans="1:8">
      <c r="A26" s="20"/>
      <c r="B26" s="21" t="s">
        <v>47</v>
      </c>
      <c r="C26" s="122">
        <v>27</v>
      </c>
      <c r="D26" s="122">
        <v>31</v>
      </c>
      <c r="E26" s="123">
        <v>39</v>
      </c>
      <c r="F26" s="123">
        <f t="shared" si="0"/>
        <v>8</v>
      </c>
      <c r="G26" s="123"/>
      <c r="H26" s="123">
        <f t="shared" si="1"/>
        <v>35</v>
      </c>
    </row>
    <row r="27" ht="18" customHeight="1" spans="1:8">
      <c r="A27" s="20"/>
      <c r="B27" s="21" t="s">
        <v>48</v>
      </c>
      <c r="C27" s="122">
        <v>36</v>
      </c>
      <c r="D27" s="122">
        <v>48</v>
      </c>
      <c r="E27" s="123">
        <v>48</v>
      </c>
      <c r="F27" s="123">
        <f t="shared" si="0"/>
        <v>0</v>
      </c>
      <c r="G27" s="123"/>
      <c r="H27" s="123">
        <f t="shared" si="1"/>
        <v>48</v>
      </c>
    </row>
    <row r="28" ht="18" customHeight="1" spans="1:8">
      <c r="A28" s="20"/>
      <c r="B28" s="21" t="s">
        <v>49</v>
      </c>
      <c r="C28" s="122">
        <v>32.5</v>
      </c>
      <c r="D28" s="122">
        <v>43</v>
      </c>
      <c r="E28" s="123">
        <v>45</v>
      </c>
      <c r="F28" s="123">
        <f t="shared" si="0"/>
        <v>2</v>
      </c>
      <c r="G28" s="123"/>
      <c r="H28" s="123">
        <f t="shared" si="1"/>
        <v>44</v>
      </c>
    </row>
    <row r="29" ht="18" customHeight="1" spans="1:8">
      <c r="A29" s="20"/>
      <c r="B29" s="21" t="s">
        <v>50</v>
      </c>
      <c r="C29" s="122">
        <v>31</v>
      </c>
      <c r="D29" s="122">
        <v>44</v>
      </c>
      <c r="E29" s="123">
        <v>45</v>
      </c>
      <c r="F29" s="123">
        <f t="shared" si="0"/>
        <v>1</v>
      </c>
      <c r="G29" s="123"/>
      <c r="H29" s="123">
        <f t="shared" si="1"/>
        <v>44.5</v>
      </c>
    </row>
    <row r="30" ht="18" customHeight="1" spans="1:8">
      <c r="A30" s="20"/>
      <c r="B30" s="21" t="s">
        <v>51</v>
      </c>
      <c r="C30" s="122">
        <v>29</v>
      </c>
      <c r="D30" s="122">
        <v>40</v>
      </c>
      <c r="E30" s="123">
        <v>44</v>
      </c>
      <c r="F30" s="123">
        <f t="shared" si="0"/>
        <v>4</v>
      </c>
      <c r="G30" s="123"/>
      <c r="H30" s="123">
        <f t="shared" si="1"/>
        <v>42</v>
      </c>
    </row>
    <row r="31" ht="18" customHeight="1" spans="1:8">
      <c r="A31" s="20"/>
      <c r="B31" s="21" t="s">
        <v>52</v>
      </c>
      <c r="C31" s="122">
        <v>32</v>
      </c>
      <c r="D31" s="122">
        <v>47</v>
      </c>
      <c r="E31" s="123">
        <v>49</v>
      </c>
      <c r="F31" s="123">
        <f t="shared" si="0"/>
        <v>2</v>
      </c>
      <c r="G31" s="123"/>
      <c r="H31" s="123">
        <f t="shared" si="1"/>
        <v>48</v>
      </c>
    </row>
    <row r="32" ht="18" customHeight="1" spans="1:8">
      <c r="A32" s="20"/>
      <c r="B32" s="21" t="s">
        <v>53</v>
      </c>
      <c r="C32" s="122">
        <v>34</v>
      </c>
      <c r="D32" s="122">
        <v>39</v>
      </c>
      <c r="E32" s="123">
        <v>45</v>
      </c>
      <c r="F32" s="123">
        <f t="shared" si="0"/>
        <v>6</v>
      </c>
      <c r="G32" s="123"/>
      <c r="H32" s="123">
        <f t="shared" si="1"/>
        <v>42</v>
      </c>
    </row>
    <row r="33" ht="18" customHeight="1" spans="1:8">
      <c r="A33" s="20"/>
      <c r="B33" s="21" t="s">
        <v>54</v>
      </c>
      <c r="C33" s="122">
        <v>30</v>
      </c>
      <c r="D33" s="122">
        <v>33</v>
      </c>
      <c r="E33" s="123">
        <v>35</v>
      </c>
      <c r="F33" s="123">
        <f t="shared" si="0"/>
        <v>2</v>
      </c>
      <c r="G33" s="123"/>
      <c r="H33" s="123">
        <f t="shared" si="1"/>
        <v>34</v>
      </c>
    </row>
    <row r="34" ht="18" customHeight="1" spans="1:8">
      <c r="A34" s="20"/>
      <c r="B34" s="21" t="s">
        <v>55</v>
      </c>
      <c r="C34" s="122">
        <v>30</v>
      </c>
      <c r="D34" s="122">
        <v>42</v>
      </c>
      <c r="E34" s="123">
        <v>45</v>
      </c>
      <c r="F34" s="123">
        <f t="shared" si="0"/>
        <v>3</v>
      </c>
      <c r="G34" s="123"/>
      <c r="H34" s="123">
        <f t="shared" si="1"/>
        <v>43.5</v>
      </c>
    </row>
    <row r="35" ht="18" customHeight="1" spans="1:8">
      <c r="A35" s="20"/>
      <c r="B35" s="21" t="s">
        <v>56</v>
      </c>
      <c r="C35" s="122">
        <v>27.5</v>
      </c>
      <c r="D35" s="122">
        <v>35</v>
      </c>
      <c r="E35" s="123">
        <v>39</v>
      </c>
      <c r="F35" s="123">
        <f t="shared" si="0"/>
        <v>4</v>
      </c>
      <c r="G35" s="123"/>
      <c r="H35" s="123">
        <f t="shared" si="1"/>
        <v>37</v>
      </c>
    </row>
    <row r="36" ht="18" customHeight="1" spans="1:8">
      <c r="A36" s="20"/>
      <c r="B36" s="21" t="s">
        <v>57</v>
      </c>
      <c r="C36" s="122">
        <v>32.5</v>
      </c>
      <c r="D36" s="122">
        <v>43</v>
      </c>
      <c r="E36" s="123">
        <v>44</v>
      </c>
      <c r="F36" s="123">
        <f t="shared" si="0"/>
        <v>1</v>
      </c>
      <c r="G36" s="123"/>
      <c r="H36" s="123">
        <f t="shared" si="1"/>
        <v>43.5</v>
      </c>
    </row>
    <row r="37" ht="18" customHeight="1" spans="1:8">
      <c r="A37" s="20"/>
      <c r="B37" s="21" t="s">
        <v>58</v>
      </c>
      <c r="C37" s="122">
        <v>29.5</v>
      </c>
      <c r="D37" s="122">
        <v>40</v>
      </c>
      <c r="E37" s="123">
        <v>43</v>
      </c>
      <c r="F37" s="123">
        <f t="shared" si="0"/>
        <v>3</v>
      </c>
      <c r="G37" s="123"/>
      <c r="H37" s="123">
        <f t="shared" si="1"/>
        <v>41.5</v>
      </c>
    </row>
    <row r="38" ht="18" customHeight="1" spans="1:8">
      <c r="A38" s="20"/>
      <c r="B38" s="21" t="s">
        <v>59</v>
      </c>
      <c r="C38" s="122">
        <v>31</v>
      </c>
      <c r="D38" s="122">
        <v>38</v>
      </c>
      <c r="E38" s="123">
        <v>41</v>
      </c>
      <c r="F38" s="123">
        <f t="shared" si="0"/>
        <v>3</v>
      </c>
      <c r="G38" s="123"/>
      <c r="H38" s="123">
        <f t="shared" si="1"/>
        <v>39.5</v>
      </c>
    </row>
    <row r="39" ht="18" customHeight="1" spans="1:8">
      <c r="A39" s="20"/>
      <c r="B39" s="21" t="s">
        <v>60</v>
      </c>
      <c r="C39" s="122">
        <v>32.5</v>
      </c>
      <c r="D39" s="122">
        <v>43</v>
      </c>
      <c r="E39" s="123">
        <v>44</v>
      </c>
      <c r="F39" s="123">
        <f t="shared" si="0"/>
        <v>1</v>
      </c>
      <c r="G39" s="123"/>
      <c r="H39" s="123">
        <f t="shared" si="1"/>
        <v>43.5</v>
      </c>
    </row>
    <row r="40" ht="18" customHeight="1" spans="1:8">
      <c r="A40" s="20"/>
      <c r="B40" s="21" t="s">
        <v>61</v>
      </c>
      <c r="C40" s="122">
        <v>31.5</v>
      </c>
      <c r="D40" s="122">
        <v>43</v>
      </c>
      <c r="E40" s="123">
        <v>45</v>
      </c>
      <c r="F40" s="123">
        <f t="shared" si="0"/>
        <v>2</v>
      </c>
      <c r="G40" s="123"/>
      <c r="H40" s="123">
        <f t="shared" si="1"/>
        <v>44</v>
      </c>
    </row>
    <row r="41" ht="18" customHeight="1" spans="1:8">
      <c r="A41" s="20"/>
      <c r="B41" s="21" t="s">
        <v>62</v>
      </c>
      <c r="C41" s="122">
        <v>28</v>
      </c>
      <c r="D41" s="122">
        <v>37</v>
      </c>
      <c r="E41" s="123">
        <v>42</v>
      </c>
      <c r="F41" s="123">
        <f t="shared" si="0"/>
        <v>5</v>
      </c>
      <c r="G41" s="123"/>
      <c r="H41" s="123">
        <f t="shared" si="1"/>
        <v>39.5</v>
      </c>
    </row>
    <row r="42" ht="18" customHeight="1" spans="1:8">
      <c r="A42" s="20"/>
      <c r="B42" s="21" t="s">
        <v>63</v>
      </c>
      <c r="C42" s="122">
        <v>32</v>
      </c>
      <c r="D42" s="122">
        <v>39</v>
      </c>
      <c r="E42" s="123">
        <v>41</v>
      </c>
      <c r="F42" s="123">
        <f t="shared" si="0"/>
        <v>2</v>
      </c>
      <c r="G42" s="123"/>
      <c r="H42" s="123">
        <f t="shared" si="1"/>
        <v>40</v>
      </c>
    </row>
    <row r="43" ht="18" customHeight="1" spans="1:8">
      <c r="A43" s="20"/>
      <c r="B43" s="21" t="s">
        <v>64</v>
      </c>
      <c r="C43" s="122">
        <v>36</v>
      </c>
      <c r="D43" s="122">
        <v>42</v>
      </c>
      <c r="E43" s="123">
        <v>44</v>
      </c>
      <c r="F43" s="123">
        <f t="shared" si="0"/>
        <v>2</v>
      </c>
      <c r="G43" s="123"/>
      <c r="H43" s="123">
        <f t="shared" si="1"/>
        <v>43</v>
      </c>
    </row>
    <row r="44" ht="18" customHeight="1" spans="1:8">
      <c r="A44" s="20"/>
      <c r="B44" s="21" t="s">
        <v>65</v>
      </c>
      <c r="C44" s="122">
        <v>31.5</v>
      </c>
      <c r="D44" s="122">
        <v>41</v>
      </c>
      <c r="E44" s="123">
        <v>46</v>
      </c>
      <c r="F44" s="123">
        <f t="shared" si="0"/>
        <v>5</v>
      </c>
      <c r="G44" s="123"/>
      <c r="H44" s="123">
        <f t="shared" si="1"/>
        <v>43.5</v>
      </c>
    </row>
    <row r="45" ht="18" customHeight="1" spans="1:8">
      <c r="A45" s="20"/>
      <c r="B45" s="21" t="s">
        <v>66</v>
      </c>
      <c r="C45" s="122">
        <v>31</v>
      </c>
      <c r="D45" s="122">
        <v>37</v>
      </c>
      <c r="E45" s="123">
        <v>43</v>
      </c>
      <c r="F45" s="123">
        <f t="shared" si="0"/>
        <v>6</v>
      </c>
      <c r="G45" s="123"/>
      <c r="H45" s="123">
        <f t="shared" si="1"/>
        <v>40</v>
      </c>
    </row>
    <row r="46" ht="18" customHeight="1" spans="1:8">
      <c r="A46" s="20"/>
      <c r="B46" s="21" t="s">
        <v>67</v>
      </c>
      <c r="C46" s="122">
        <v>32.5</v>
      </c>
      <c r="D46" s="122">
        <v>43</v>
      </c>
      <c r="E46" s="123">
        <v>46</v>
      </c>
      <c r="F46" s="123">
        <f t="shared" si="0"/>
        <v>3</v>
      </c>
      <c r="G46" s="123"/>
      <c r="H46" s="123">
        <f t="shared" si="1"/>
        <v>44.5</v>
      </c>
    </row>
    <row r="47" ht="18" customHeight="1" spans="1:8">
      <c r="A47" s="20"/>
      <c r="B47" s="21" t="s">
        <v>68</v>
      </c>
      <c r="C47" s="122">
        <v>30.5</v>
      </c>
      <c r="D47" s="122">
        <v>34</v>
      </c>
      <c r="E47" s="123">
        <v>39</v>
      </c>
      <c r="F47" s="123">
        <f t="shared" si="0"/>
        <v>5</v>
      </c>
      <c r="G47" s="123"/>
      <c r="H47" s="123">
        <f t="shared" si="1"/>
        <v>36.5</v>
      </c>
    </row>
    <row r="48" ht="18" customHeight="1" spans="1:8">
      <c r="A48" s="20"/>
      <c r="B48" s="21" t="s">
        <v>69</v>
      </c>
      <c r="C48" s="122">
        <v>28</v>
      </c>
      <c r="D48" s="122">
        <v>37</v>
      </c>
      <c r="E48" s="123">
        <v>40</v>
      </c>
      <c r="F48" s="123">
        <f t="shared" si="0"/>
        <v>3</v>
      </c>
      <c r="G48" s="123"/>
      <c r="H48" s="123">
        <f t="shared" si="1"/>
        <v>38.5</v>
      </c>
    </row>
    <row r="49" ht="18" customHeight="1" spans="1:8">
      <c r="A49" s="20"/>
      <c r="B49" s="21" t="s">
        <v>70</v>
      </c>
      <c r="C49" s="122">
        <v>27</v>
      </c>
      <c r="D49" s="122">
        <v>33</v>
      </c>
      <c r="E49" s="123">
        <v>39</v>
      </c>
      <c r="F49" s="123">
        <f t="shared" si="0"/>
        <v>6</v>
      </c>
      <c r="G49" s="123"/>
      <c r="H49" s="123">
        <f t="shared" si="1"/>
        <v>36</v>
      </c>
    </row>
    <row r="50" ht="18" customHeight="1" spans="1:8">
      <c r="A50" s="20"/>
      <c r="B50" s="21" t="s">
        <v>71</v>
      </c>
      <c r="C50" s="122">
        <v>29.5</v>
      </c>
      <c r="D50" s="122">
        <v>34</v>
      </c>
      <c r="E50" s="123">
        <v>38</v>
      </c>
      <c r="F50" s="123">
        <f t="shared" si="0"/>
        <v>4</v>
      </c>
      <c r="G50" s="123"/>
      <c r="H50" s="123">
        <f t="shared" si="1"/>
        <v>36</v>
      </c>
    </row>
    <row r="51" ht="18" customHeight="1" spans="1:8">
      <c r="A51" s="20"/>
      <c r="B51" s="21" t="s">
        <v>72</v>
      </c>
      <c r="C51" s="122">
        <v>25</v>
      </c>
      <c r="D51" s="122">
        <v>31</v>
      </c>
      <c r="E51" s="123">
        <v>35</v>
      </c>
      <c r="F51" s="123">
        <f t="shared" si="0"/>
        <v>4</v>
      </c>
      <c r="G51" s="123"/>
      <c r="H51" s="123">
        <f t="shared" si="1"/>
        <v>33</v>
      </c>
    </row>
    <row r="52" spans="1:8">
      <c r="A52" s="125" t="s">
        <v>73</v>
      </c>
      <c r="B52" s="126"/>
      <c r="C52" s="126"/>
      <c r="D52" s="126"/>
      <c r="E52" s="126"/>
      <c r="F52" s="123">
        <f t="shared" si="0"/>
        <v>0</v>
      </c>
      <c r="G52" s="126"/>
      <c r="H52" s="123" t="e">
        <f t="shared" si="1"/>
        <v>#DIV/0!</v>
      </c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4">
    <mergeCell ref="F1:H1"/>
    <mergeCell ref="A8:E8"/>
    <mergeCell ref="A9:E9"/>
    <mergeCell ref="A10:E10"/>
    <mergeCell ref="D15:H15"/>
    <mergeCell ref="A54:D54"/>
    <mergeCell ref="E54:G54"/>
    <mergeCell ref="E55:G55"/>
    <mergeCell ref="A15:A16"/>
    <mergeCell ref="B15:B16"/>
    <mergeCell ref="C15:C16"/>
    <mergeCell ref="A3:E4"/>
    <mergeCell ref="A5:E6"/>
    <mergeCell ref="E13:H14"/>
  </mergeCells>
  <conditionalFormatting sqref="F17:F52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workbookViewId="0">
      <selection activeCell="A13" sqref="A13"/>
    </sheetView>
  </sheetViews>
  <sheetFormatPr defaultColWidth="9" defaultRowHeight="14.4"/>
  <cols>
    <col min="1" max="1" width="13.8518518518519" customWidth="1"/>
    <col min="2" max="2" width="16" customWidth="1"/>
    <col min="4" max="5" width="9.71296296296296" customWidth="1"/>
    <col min="6" max="6" width="8.85185185185185" customWidth="1"/>
    <col min="7" max="8" width="9.71296296296296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4.6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6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6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ht="15" customHeight="1" spans="1:8">
      <c r="A13" s="114" t="s">
        <v>75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9" t="s">
        <v>32</v>
      </c>
      <c r="E15" s="120"/>
      <c r="F15" s="120"/>
      <c r="G15" s="120"/>
      <c r="H15" s="120"/>
    </row>
    <row r="16" ht="81" customHeight="1" spans="1:8">
      <c r="A16" s="117"/>
      <c r="B16" s="117"/>
      <c r="C16" s="118"/>
      <c r="D16" s="119"/>
      <c r="E16" s="121"/>
      <c r="F16" s="121"/>
      <c r="G16" s="121"/>
      <c r="H16" s="121"/>
    </row>
    <row r="17" ht="18" customHeight="1" spans="1:9">
      <c r="A17" s="20"/>
      <c r="B17" s="21" t="s">
        <v>38</v>
      </c>
      <c r="C17" s="122">
        <v>32</v>
      </c>
      <c r="D17" s="122">
        <v>35</v>
      </c>
      <c r="E17" s="123"/>
      <c r="F17" s="123"/>
      <c r="G17" s="123"/>
      <c r="H17" s="124"/>
      <c r="I17" s="131"/>
    </row>
    <row r="18" ht="18" customHeight="1" spans="1:9">
      <c r="A18" s="20"/>
      <c r="B18" s="21" t="s">
        <v>39</v>
      </c>
      <c r="C18" s="122">
        <v>32</v>
      </c>
      <c r="D18" s="122">
        <v>36</v>
      </c>
      <c r="E18" s="123"/>
      <c r="F18" s="123"/>
      <c r="G18" s="123"/>
      <c r="H18" s="124"/>
      <c r="I18" s="131"/>
    </row>
    <row r="19" ht="18" customHeight="1" spans="1:9">
      <c r="A19" s="20"/>
      <c r="B19" s="21" t="s">
        <v>40</v>
      </c>
      <c r="C19" s="122">
        <v>32.5</v>
      </c>
      <c r="D19" s="122">
        <v>40</v>
      </c>
      <c r="E19" s="123"/>
      <c r="F19" s="123"/>
      <c r="G19" s="123"/>
      <c r="H19" s="124"/>
      <c r="I19" s="131"/>
    </row>
    <row r="20" ht="18" customHeight="1" spans="1:9">
      <c r="A20" s="20"/>
      <c r="B20" s="21" t="s">
        <v>41</v>
      </c>
      <c r="C20" s="122">
        <v>32.5</v>
      </c>
      <c r="D20" s="122">
        <v>36</v>
      </c>
      <c r="E20" s="123"/>
      <c r="F20" s="123"/>
      <c r="G20" s="123"/>
      <c r="H20" s="124"/>
      <c r="I20" s="131"/>
    </row>
    <row r="21" ht="18" customHeight="1" spans="1:9">
      <c r="A21" s="20"/>
      <c r="B21" s="21" t="s">
        <v>42</v>
      </c>
      <c r="C21" s="122">
        <v>35</v>
      </c>
      <c r="D21" s="122">
        <v>37.5</v>
      </c>
      <c r="E21" s="123"/>
      <c r="F21" s="123"/>
      <c r="G21" s="123"/>
      <c r="H21" s="124"/>
      <c r="I21" s="131"/>
    </row>
    <row r="22" ht="18" customHeight="1" spans="1:9">
      <c r="A22" s="20"/>
      <c r="B22" s="21" t="s">
        <v>43</v>
      </c>
      <c r="C22" s="122">
        <v>35</v>
      </c>
      <c r="D22" s="122">
        <v>40.5</v>
      </c>
      <c r="E22" s="123"/>
      <c r="F22" s="123"/>
      <c r="G22" s="123"/>
      <c r="H22" s="124"/>
      <c r="I22" s="131"/>
    </row>
    <row r="23" ht="18" customHeight="1" spans="1:9">
      <c r="A23" s="20"/>
      <c r="B23" s="21" t="s">
        <v>44</v>
      </c>
      <c r="C23" s="122">
        <v>34.5</v>
      </c>
      <c r="D23" s="122">
        <v>39</v>
      </c>
      <c r="E23" s="123"/>
      <c r="F23" s="123"/>
      <c r="G23" s="123"/>
      <c r="H23" s="124"/>
      <c r="I23" s="131"/>
    </row>
    <row r="24" ht="18" customHeight="1" spans="1:9">
      <c r="A24" s="20"/>
      <c r="B24" s="21" t="s">
        <v>45</v>
      </c>
      <c r="C24" s="122">
        <v>34</v>
      </c>
      <c r="D24" s="122">
        <v>44</v>
      </c>
      <c r="E24" s="123"/>
      <c r="F24" s="123"/>
      <c r="G24" s="123"/>
      <c r="H24" s="124"/>
      <c r="I24" s="131"/>
    </row>
    <row r="25" ht="18" customHeight="1" spans="1:9">
      <c r="A25" s="20"/>
      <c r="B25" s="21" t="s">
        <v>46</v>
      </c>
      <c r="C25" s="122">
        <v>31</v>
      </c>
      <c r="D25" s="122">
        <v>42.5</v>
      </c>
      <c r="E25" s="123"/>
      <c r="F25" s="123"/>
      <c r="G25" s="123"/>
      <c r="H25" s="124"/>
      <c r="I25" s="131"/>
    </row>
    <row r="26" ht="18" customHeight="1" spans="1:9">
      <c r="A26" s="20"/>
      <c r="B26" s="21" t="s">
        <v>47</v>
      </c>
      <c r="C26" s="122">
        <v>31</v>
      </c>
      <c r="D26" s="122">
        <v>37</v>
      </c>
      <c r="E26" s="123"/>
      <c r="F26" s="123"/>
      <c r="G26" s="123"/>
      <c r="H26" s="124"/>
      <c r="I26" s="131"/>
    </row>
    <row r="27" ht="18" customHeight="1" spans="1:9">
      <c r="A27" s="20"/>
      <c r="B27" s="21" t="s">
        <v>48</v>
      </c>
      <c r="C27" s="122">
        <v>34</v>
      </c>
      <c r="D27" s="122">
        <v>50.5</v>
      </c>
      <c r="E27" s="123"/>
      <c r="F27" s="123"/>
      <c r="G27" s="123"/>
      <c r="H27" s="124"/>
      <c r="I27" s="131"/>
    </row>
    <row r="28" ht="18" customHeight="1" spans="1:9">
      <c r="A28" s="20"/>
      <c r="B28" s="21" t="s">
        <v>49</v>
      </c>
      <c r="C28" s="122">
        <v>35</v>
      </c>
      <c r="D28" s="122">
        <v>47</v>
      </c>
      <c r="E28" s="123"/>
      <c r="F28" s="123"/>
      <c r="G28" s="123"/>
      <c r="H28" s="124"/>
      <c r="I28" s="131"/>
    </row>
    <row r="29" ht="18" customHeight="1" spans="1:9">
      <c r="A29" s="20"/>
      <c r="B29" s="21" t="s">
        <v>50</v>
      </c>
      <c r="C29" s="122">
        <v>31.5</v>
      </c>
      <c r="D29" s="122">
        <v>39.5</v>
      </c>
      <c r="E29" s="123"/>
      <c r="F29" s="123"/>
      <c r="G29" s="123"/>
      <c r="H29" s="124"/>
      <c r="I29" s="131"/>
    </row>
    <row r="30" ht="18" customHeight="1" spans="1:9">
      <c r="A30" s="20"/>
      <c r="B30" s="21" t="s">
        <v>51</v>
      </c>
      <c r="C30" s="122">
        <v>32</v>
      </c>
      <c r="D30" s="122">
        <v>48</v>
      </c>
      <c r="E30" s="123"/>
      <c r="F30" s="123"/>
      <c r="G30" s="123"/>
      <c r="H30" s="124"/>
      <c r="I30" s="131"/>
    </row>
    <row r="31" ht="18" customHeight="1" spans="1:9">
      <c r="A31" s="20"/>
      <c r="B31" s="21" t="s">
        <v>52</v>
      </c>
      <c r="C31" s="122">
        <v>35</v>
      </c>
      <c r="D31" s="122">
        <v>42.5</v>
      </c>
      <c r="E31" s="123"/>
      <c r="F31" s="123"/>
      <c r="G31" s="123"/>
      <c r="H31" s="124"/>
      <c r="I31" s="131"/>
    </row>
    <row r="32" ht="18" customHeight="1" spans="1:9">
      <c r="A32" s="20"/>
      <c r="B32" s="21" t="s">
        <v>53</v>
      </c>
      <c r="C32" s="122">
        <v>34</v>
      </c>
      <c r="D32" s="122">
        <v>41.5</v>
      </c>
      <c r="E32" s="123"/>
      <c r="F32" s="123"/>
      <c r="G32" s="123"/>
      <c r="H32" s="124"/>
      <c r="I32" s="131"/>
    </row>
    <row r="33" ht="18" customHeight="1" spans="1:9">
      <c r="A33" s="20"/>
      <c r="B33" s="21" t="s">
        <v>54</v>
      </c>
      <c r="C33" s="122">
        <v>33.5</v>
      </c>
      <c r="D33" s="122">
        <v>39</v>
      </c>
      <c r="E33" s="123"/>
      <c r="F33" s="123"/>
      <c r="G33" s="123"/>
      <c r="H33" s="124"/>
      <c r="I33" s="131"/>
    </row>
    <row r="34" ht="18" customHeight="1" spans="1:9">
      <c r="A34" s="20"/>
      <c r="B34" s="21" t="s">
        <v>55</v>
      </c>
      <c r="C34" s="122">
        <v>32</v>
      </c>
      <c r="D34" s="122">
        <v>39</v>
      </c>
      <c r="E34" s="123"/>
      <c r="F34" s="123"/>
      <c r="G34" s="123"/>
      <c r="H34" s="124"/>
      <c r="I34" s="131"/>
    </row>
    <row r="35" ht="18" customHeight="1" spans="1:9">
      <c r="A35" s="20"/>
      <c r="B35" s="21" t="s">
        <v>56</v>
      </c>
      <c r="C35" s="122">
        <v>34</v>
      </c>
      <c r="D35" s="122">
        <v>38.5</v>
      </c>
      <c r="E35" s="123"/>
      <c r="F35" s="123"/>
      <c r="G35" s="123"/>
      <c r="H35" s="124"/>
      <c r="I35" s="131"/>
    </row>
    <row r="36" ht="18" customHeight="1" spans="1:9">
      <c r="A36" s="20"/>
      <c r="B36" s="21" t="s">
        <v>57</v>
      </c>
      <c r="C36" s="122">
        <v>34</v>
      </c>
      <c r="D36" s="122">
        <v>43.5</v>
      </c>
      <c r="E36" s="123"/>
      <c r="F36" s="123"/>
      <c r="G36" s="123"/>
      <c r="H36" s="124"/>
      <c r="I36" s="131"/>
    </row>
    <row r="37" ht="18" customHeight="1" spans="1:9">
      <c r="A37" s="20"/>
      <c r="B37" s="21" t="s">
        <v>58</v>
      </c>
      <c r="C37" s="122">
        <v>31</v>
      </c>
      <c r="D37" s="122">
        <v>40</v>
      </c>
      <c r="E37" s="123"/>
      <c r="F37" s="123"/>
      <c r="G37" s="123"/>
      <c r="H37" s="124"/>
      <c r="I37" s="131"/>
    </row>
    <row r="38" ht="18" customHeight="1" spans="1:9">
      <c r="A38" s="20"/>
      <c r="B38" s="21" t="s">
        <v>59</v>
      </c>
      <c r="C38" s="122">
        <v>34</v>
      </c>
      <c r="D38" s="122">
        <v>43.5</v>
      </c>
      <c r="E38" s="123"/>
      <c r="F38" s="123"/>
      <c r="G38" s="123"/>
      <c r="H38" s="124"/>
      <c r="I38" s="131"/>
    </row>
    <row r="39" ht="18" customHeight="1" spans="1:9">
      <c r="A39" s="20"/>
      <c r="B39" s="21" t="s">
        <v>60</v>
      </c>
      <c r="C39" s="122">
        <v>35</v>
      </c>
      <c r="D39" s="122">
        <v>48</v>
      </c>
      <c r="E39" s="123"/>
      <c r="F39" s="123"/>
      <c r="G39" s="123"/>
      <c r="H39" s="124"/>
      <c r="I39" s="131"/>
    </row>
    <row r="40" ht="18" customHeight="1" spans="1:9">
      <c r="A40" s="20"/>
      <c r="B40" s="21" t="s">
        <v>61</v>
      </c>
      <c r="C40" s="122">
        <v>33</v>
      </c>
      <c r="D40" s="122">
        <v>44</v>
      </c>
      <c r="E40" s="123"/>
      <c r="F40" s="123"/>
      <c r="G40" s="123"/>
      <c r="H40" s="124"/>
      <c r="I40" s="131"/>
    </row>
    <row r="41" ht="18" customHeight="1" spans="1:9">
      <c r="A41" s="20"/>
      <c r="B41" s="21" t="s">
        <v>62</v>
      </c>
      <c r="C41" s="122">
        <v>33</v>
      </c>
      <c r="D41" s="122">
        <v>39</v>
      </c>
      <c r="E41" s="123"/>
      <c r="F41" s="123"/>
      <c r="G41" s="123"/>
      <c r="H41" s="124"/>
      <c r="I41" s="131"/>
    </row>
    <row r="42" ht="18" customHeight="1" spans="1:9">
      <c r="A42" s="20"/>
      <c r="B42" s="21" t="s">
        <v>63</v>
      </c>
      <c r="C42" s="122">
        <v>33</v>
      </c>
      <c r="D42" s="122">
        <v>40.5</v>
      </c>
      <c r="E42" s="123"/>
      <c r="F42" s="123"/>
      <c r="G42" s="123"/>
      <c r="H42" s="124"/>
      <c r="I42" s="131"/>
    </row>
    <row r="43" ht="18" customHeight="1" spans="1:9">
      <c r="A43" s="20"/>
      <c r="B43" s="21" t="s">
        <v>64</v>
      </c>
      <c r="C43" s="122">
        <v>35</v>
      </c>
      <c r="D43" s="122">
        <v>48</v>
      </c>
      <c r="E43" s="123"/>
      <c r="F43" s="123"/>
      <c r="G43" s="123"/>
      <c r="H43" s="124"/>
      <c r="I43" s="131"/>
    </row>
    <row r="44" ht="18" customHeight="1" spans="1:9">
      <c r="A44" s="20"/>
      <c r="B44" s="21" t="s">
        <v>65</v>
      </c>
      <c r="C44" s="122">
        <v>31</v>
      </c>
      <c r="D44" s="122">
        <v>46.5</v>
      </c>
      <c r="E44" s="123"/>
      <c r="F44" s="123"/>
      <c r="G44" s="123"/>
      <c r="H44" s="124"/>
      <c r="I44" s="131"/>
    </row>
    <row r="45" ht="18" customHeight="1" spans="1:9">
      <c r="A45" s="20"/>
      <c r="B45" s="21" t="s">
        <v>66</v>
      </c>
      <c r="C45" s="122">
        <v>33</v>
      </c>
      <c r="D45" s="122">
        <v>43</v>
      </c>
      <c r="E45" s="123"/>
      <c r="F45" s="123"/>
      <c r="G45" s="123"/>
      <c r="H45" s="124"/>
      <c r="I45" s="131"/>
    </row>
    <row r="46" ht="18" customHeight="1" spans="1:9">
      <c r="A46" s="20"/>
      <c r="B46" s="21" t="s">
        <v>67</v>
      </c>
      <c r="C46" s="122">
        <v>33</v>
      </c>
      <c r="D46" s="122">
        <v>50.5</v>
      </c>
      <c r="E46" s="123"/>
      <c r="F46" s="123"/>
      <c r="G46" s="123"/>
      <c r="H46" s="124"/>
      <c r="I46" s="131"/>
    </row>
    <row r="47" ht="18" customHeight="1" spans="1:9">
      <c r="A47" s="20"/>
      <c r="B47" s="21" t="s">
        <v>68</v>
      </c>
      <c r="C47" s="122">
        <v>33</v>
      </c>
      <c r="D47" s="122">
        <v>45</v>
      </c>
      <c r="E47" s="123"/>
      <c r="F47" s="123"/>
      <c r="G47" s="123"/>
      <c r="H47" s="124"/>
      <c r="I47" s="131"/>
    </row>
    <row r="48" ht="18" customHeight="1" spans="1:9">
      <c r="A48" s="20"/>
      <c r="B48" s="21" t="s">
        <v>69</v>
      </c>
      <c r="C48" s="122">
        <v>28</v>
      </c>
      <c r="D48" s="122">
        <v>38</v>
      </c>
      <c r="E48" s="123"/>
      <c r="F48" s="123"/>
      <c r="G48" s="123"/>
      <c r="H48" s="124"/>
      <c r="I48" s="131"/>
    </row>
    <row r="49" ht="18" customHeight="1" spans="1:9">
      <c r="A49" s="20"/>
      <c r="B49" s="21" t="s">
        <v>70</v>
      </c>
      <c r="C49" s="122">
        <v>30</v>
      </c>
      <c r="D49" s="122">
        <v>37</v>
      </c>
      <c r="E49" s="123"/>
      <c r="F49" s="123"/>
      <c r="G49" s="123"/>
      <c r="H49" s="124"/>
      <c r="I49" s="131"/>
    </row>
    <row r="50" ht="18" customHeight="1" spans="1:9">
      <c r="A50" s="20"/>
      <c r="B50" s="21" t="s">
        <v>71</v>
      </c>
      <c r="C50" s="122">
        <v>33</v>
      </c>
      <c r="D50" s="122">
        <v>40.5</v>
      </c>
      <c r="E50" s="123"/>
      <c r="F50" s="123"/>
      <c r="G50" s="123"/>
      <c r="H50" s="124"/>
      <c r="I50" s="131"/>
    </row>
    <row r="51" ht="18" customHeight="1" spans="1:9">
      <c r="A51" s="20"/>
      <c r="B51" s="21" t="s">
        <v>72</v>
      </c>
      <c r="C51" s="122">
        <v>28</v>
      </c>
      <c r="D51" s="122">
        <v>38</v>
      </c>
      <c r="E51" s="123"/>
      <c r="F51" s="123"/>
      <c r="G51" s="123"/>
      <c r="H51" s="124"/>
      <c r="I51" s="131"/>
    </row>
    <row r="52" spans="1:8">
      <c r="A52" s="125" t="s">
        <v>73</v>
      </c>
      <c r="B52" s="126"/>
      <c r="C52" s="126"/>
      <c r="D52" s="126"/>
      <c r="E52" s="126"/>
      <c r="F52" s="126"/>
      <c r="G52" s="126"/>
      <c r="H52" s="126"/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8">
    <mergeCell ref="F1:H1"/>
    <mergeCell ref="A8:E8"/>
    <mergeCell ref="A9:E9"/>
    <mergeCell ref="A10:E10"/>
    <mergeCell ref="A54:D54"/>
    <mergeCell ref="E54:G54"/>
    <mergeCell ref="E55:G55"/>
    <mergeCell ref="A15:A16"/>
    <mergeCell ref="B15:B16"/>
    <mergeCell ref="C15:C16"/>
    <mergeCell ref="D15:D16"/>
    <mergeCell ref="E15:E16"/>
    <mergeCell ref="F15:F16"/>
    <mergeCell ref="G15:G16"/>
    <mergeCell ref="H15:H16"/>
    <mergeCell ref="A3:E4"/>
    <mergeCell ref="A5:E6"/>
    <mergeCell ref="E13:H14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13"/>
  <sheetViews>
    <sheetView zoomScale="85" zoomScaleNormal="85" topLeftCell="Q1" workbookViewId="0">
      <selection activeCell="AQ37" sqref="AQ37"/>
    </sheetView>
  </sheetViews>
  <sheetFormatPr defaultColWidth="9.13888888888889" defaultRowHeight="15" customHeight="1"/>
  <cols>
    <col min="1" max="1" width="5.71296296296296" style="39" customWidth="1"/>
    <col min="2" max="2" width="11.712962962963" style="39" customWidth="1"/>
    <col min="3" max="3" width="11.4259259259259" style="39" customWidth="1"/>
    <col min="4" max="4" width="10.1388888888889" style="39" customWidth="1"/>
    <col min="5" max="5" width="14.287037037037" style="39" customWidth="1"/>
    <col min="6" max="6" width="26.287037037037" style="39" customWidth="1"/>
    <col min="7" max="36" width="6.57407407407407" style="39" customWidth="1"/>
    <col min="37" max="41" width="9.85185185185185" style="39" customWidth="1"/>
    <col min="42" max="43" width="12" style="39" customWidth="1"/>
    <col min="44" max="44" width="9.42592592592593" style="39" customWidth="1"/>
    <col min="45" max="45" width="11.5740740740741" style="39" customWidth="1"/>
    <col min="46" max="16384" width="9.13888888888889" style="39"/>
  </cols>
  <sheetData>
    <row r="1" ht="12" customHeight="1"/>
    <row r="2" ht="12" customHeight="1" spans="1:43">
      <c r="A2" s="40"/>
      <c r="B2" s="40"/>
      <c r="C2" s="40"/>
      <c r="D2" s="40"/>
      <c r="E2" s="40"/>
      <c r="Q2" s="68" t="s">
        <v>77</v>
      </c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K2" s="76"/>
      <c r="AL2" s="76"/>
      <c r="AM2" s="76"/>
      <c r="AN2" s="76"/>
      <c r="AO2" s="76"/>
      <c r="AP2" s="76"/>
      <c r="AQ2" s="76"/>
    </row>
    <row r="3" ht="12" customHeight="1" spans="1:43">
      <c r="A3" s="41"/>
      <c r="B3" s="41"/>
      <c r="C3" s="41"/>
      <c r="D3" s="41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O3" s="84"/>
      <c r="AP3" s="84"/>
      <c r="AQ3" s="85"/>
    </row>
    <row r="4" ht="12" customHeight="1" spans="1:43">
      <c r="A4" s="41"/>
      <c r="B4" s="41"/>
      <c r="C4" s="41"/>
      <c r="D4" s="41"/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O4" s="86"/>
      <c r="AP4" s="86"/>
      <c r="AQ4" s="87"/>
    </row>
    <row r="5" ht="23.25" customHeight="1" spans="1:43">
      <c r="A5" s="41"/>
      <c r="B5" s="41"/>
      <c r="C5" s="41"/>
      <c r="D5" s="41"/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O5" s="88" t="s">
        <v>78</v>
      </c>
      <c r="AP5" s="88" t="s">
        <v>79</v>
      </c>
      <c r="AQ5" s="89" t="s">
        <v>80</v>
      </c>
    </row>
    <row r="6" ht="14.25" customHeight="1" spans="1:43">
      <c r="A6" s="41"/>
      <c r="B6" s="41"/>
      <c r="C6" s="41"/>
      <c r="D6" s="41"/>
      <c r="E6" s="4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O6" s="90">
        <v>0</v>
      </c>
      <c r="AP6" s="91">
        <v>23</v>
      </c>
      <c r="AQ6" s="92">
        <v>100</v>
      </c>
    </row>
    <row r="7" ht="14.25" customHeight="1" spans="1:43">
      <c r="A7" s="40"/>
      <c r="B7" s="40"/>
      <c r="C7" s="40"/>
      <c r="D7" s="40"/>
      <c r="E7" s="41"/>
      <c r="F7" s="42"/>
      <c r="G7" s="42"/>
      <c r="H7" s="42"/>
      <c r="I7" s="44"/>
      <c r="J7" s="44"/>
      <c r="K7" s="44"/>
      <c r="L7" s="44"/>
      <c r="M7" s="44"/>
      <c r="N7" s="44"/>
      <c r="O7" s="44"/>
      <c r="P7" s="42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O7" s="90">
        <v>0</v>
      </c>
      <c r="AP7" s="91">
        <v>12</v>
      </c>
      <c r="AQ7" s="92">
        <v>100</v>
      </c>
    </row>
    <row r="8" ht="14.25" customHeight="1" spans="1:43">
      <c r="A8" s="45"/>
      <c r="B8" s="45"/>
      <c r="C8" s="45"/>
      <c r="D8" s="45"/>
      <c r="E8" s="41"/>
      <c r="F8" s="43"/>
      <c r="G8" s="43"/>
      <c r="H8" s="43"/>
      <c r="I8" s="44"/>
      <c r="J8" s="44"/>
      <c r="K8" s="44"/>
      <c r="L8" s="44"/>
      <c r="M8" s="44"/>
      <c r="N8" s="44"/>
      <c r="O8" s="44"/>
      <c r="P8" s="43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O8" s="90">
        <v>0</v>
      </c>
      <c r="AP8" s="91">
        <v>35</v>
      </c>
      <c r="AQ8" s="92">
        <v>100</v>
      </c>
    </row>
    <row r="9" ht="12" customHeight="1" spans="1:46">
      <c r="A9" s="45"/>
      <c r="B9" s="45"/>
      <c r="C9" s="45"/>
      <c r="D9" s="45"/>
      <c r="E9" s="41"/>
      <c r="F9" s="43"/>
      <c r="G9" s="43"/>
      <c r="H9" s="43"/>
      <c r="I9" s="44"/>
      <c r="J9" s="44"/>
      <c r="K9" s="44"/>
      <c r="L9" s="44"/>
      <c r="M9" s="44"/>
      <c r="N9" s="44"/>
      <c r="O9" s="44"/>
      <c r="P9" s="43"/>
      <c r="Q9" s="69" t="s">
        <v>81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N9" s="77"/>
      <c r="AO9" s="77"/>
      <c r="AR9" s="93"/>
      <c r="AS9" s="94"/>
      <c r="AT9" s="94"/>
    </row>
    <row r="10" ht="12" customHeight="1" spans="1:46">
      <c r="A10" s="45"/>
      <c r="B10" s="45"/>
      <c r="C10" s="45"/>
      <c r="D10" s="45"/>
      <c r="E10" s="4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N10" s="78"/>
      <c r="AO10" s="78"/>
      <c r="AR10" s="95"/>
      <c r="AS10" s="95"/>
      <c r="AT10" s="95"/>
    </row>
    <row r="11" ht="12" customHeight="1" spans="1:46">
      <c r="A11" s="45"/>
      <c r="B11" s="45"/>
      <c r="C11" s="45"/>
      <c r="D11" s="45"/>
      <c r="E11" s="41"/>
      <c r="F11" s="42"/>
      <c r="G11" s="42"/>
      <c r="H11" s="42"/>
      <c r="I11" s="44"/>
      <c r="J11" s="44"/>
      <c r="K11" s="44"/>
      <c r="L11" s="44"/>
      <c r="M11" s="44"/>
      <c r="N11" s="44"/>
      <c r="O11" s="44"/>
      <c r="P11" s="42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N11" s="78"/>
      <c r="AO11" s="78"/>
      <c r="AR11" s="96"/>
      <c r="AS11" s="97"/>
      <c r="AT11" s="97"/>
    </row>
    <row r="12" ht="12" customHeight="1" spans="1:46">
      <c r="A12" s="45"/>
      <c r="B12" s="45"/>
      <c r="C12" s="45"/>
      <c r="D12" s="45"/>
      <c r="E12" s="46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N12" s="78"/>
      <c r="AO12" s="78"/>
      <c r="AR12" s="96"/>
      <c r="AS12" s="97"/>
      <c r="AT12" s="97"/>
    </row>
    <row r="13" ht="12" customHeight="1" spans="1:51">
      <c r="A13" s="45"/>
      <c r="B13" s="45"/>
      <c r="C13" s="45"/>
      <c r="D13" s="45"/>
      <c r="E13" s="46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70"/>
      <c r="S13" s="71"/>
      <c r="U13" s="65"/>
      <c r="V13" s="65"/>
      <c r="W13" s="65"/>
      <c r="X13" s="65"/>
      <c r="AI13" s="78"/>
      <c r="AN13" s="78"/>
      <c r="AO13" s="78"/>
      <c r="AR13" s="96"/>
      <c r="AS13" s="97"/>
      <c r="AT13" s="97"/>
      <c r="AU13" s="97"/>
      <c r="AV13" s="97"/>
      <c r="AW13" s="97"/>
      <c r="AX13" s="97"/>
      <c r="AY13" s="45"/>
    </row>
    <row r="14" ht="12" customHeight="1" spans="1:51">
      <c r="A14" s="45"/>
      <c r="B14" s="45"/>
      <c r="C14" s="45"/>
      <c r="D14" s="45"/>
      <c r="E14" s="46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72"/>
      <c r="S14" s="43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43"/>
      <c r="AF14" s="43"/>
      <c r="AG14" s="43"/>
      <c r="AH14" s="43"/>
      <c r="AI14" s="43"/>
      <c r="AL14" s="43"/>
      <c r="AM14" s="43"/>
      <c r="AN14" s="43"/>
      <c r="AO14" s="43"/>
      <c r="AR14" s="96"/>
      <c r="AS14" s="97"/>
      <c r="AT14" s="97"/>
      <c r="AU14" s="97"/>
      <c r="AV14" s="97"/>
      <c r="AW14" s="97"/>
      <c r="AX14" s="97"/>
      <c r="AY14" s="45"/>
    </row>
    <row r="15" ht="12" customHeight="1" spans="1:51">
      <c r="A15" s="45"/>
      <c r="B15" s="45"/>
      <c r="C15" s="45"/>
      <c r="D15" s="45"/>
      <c r="E15" s="46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43"/>
      <c r="AF15" s="43"/>
      <c r="AG15" s="43"/>
      <c r="AH15" s="43"/>
      <c r="AI15" s="43"/>
      <c r="AL15" s="43"/>
      <c r="AM15" s="43"/>
      <c r="AN15" s="43"/>
      <c r="AO15" s="43"/>
      <c r="AR15" s="71"/>
      <c r="AS15" s="97"/>
      <c r="AT15" s="97"/>
      <c r="AU15" s="97"/>
      <c r="AV15" s="97"/>
      <c r="AW15" s="97"/>
      <c r="AX15" s="97"/>
      <c r="AY15" s="45"/>
    </row>
    <row r="16" ht="12" customHeight="1" spans="1:41">
      <c r="A16" s="45"/>
      <c r="B16" s="45"/>
      <c r="C16" s="45"/>
      <c r="D16" s="45"/>
      <c r="E16" s="46"/>
      <c r="F16" s="47"/>
      <c r="G16" s="48"/>
      <c r="J16" s="65"/>
      <c r="K16" s="65"/>
      <c r="L16" s="65"/>
      <c r="M16" s="65"/>
      <c r="N16" s="65"/>
      <c r="O16" s="65"/>
      <c r="P16" s="65"/>
      <c r="Q16" s="65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65"/>
      <c r="AL16" s="65"/>
      <c r="AM16" s="40"/>
      <c r="AN16" s="45"/>
      <c r="AO16" s="45"/>
    </row>
    <row r="17" s="29" customFormat="1" ht="18" customHeight="1" spans="1:43">
      <c r="A17" s="49" t="s">
        <v>82</v>
      </c>
      <c r="B17" s="49" t="s">
        <v>29</v>
      </c>
      <c r="C17" s="49" t="s">
        <v>83</v>
      </c>
      <c r="D17" s="49" t="s">
        <v>84</v>
      </c>
      <c r="E17" s="49" t="s">
        <v>30</v>
      </c>
      <c r="F17" s="50" t="s">
        <v>85</v>
      </c>
      <c r="G17" s="50" t="s">
        <v>86</v>
      </c>
      <c r="H17" s="50"/>
      <c r="I17" s="50"/>
      <c r="J17" s="50"/>
      <c r="K17" s="50"/>
      <c r="L17" s="50" t="s">
        <v>87</v>
      </c>
      <c r="M17" s="50"/>
      <c r="N17" s="50"/>
      <c r="O17" s="50"/>
      <c r="P17" s="50"/>
      <c r="Q17" s="50" t="s">
        <v>88</v>
      </c>
      <c r="R17" s="50"/>
      <c r="S17" s="50"/>
      <c r="T17" s="50"/>
      <c r="U17" s="50"/>
      <c r="V17" s="50" t="s">
        <v>89</v>
      </c>
      <c r="W17" s="50"/>
      <c r="X17" s="50"/>
      <c r="Y17" s="50"/>
      <c r="Z17" s="50"/>
      <c r="AA17" s="50" t="s">
        <v>90</v>
      </c>
      <c r="AB17" s="50"/>
      <c r="AC17" s="50"/>
      <c r="AD17" s="50"/>
      <c r="AE17" s="50"/>
      <c r="AF17" s="50" t="s">
        <v>91</v>
      </c>
      <c r="AG17" s="50"/>
      <c r="AH17" s="50"/>
      <c r="AI17" s="50"/>
      <c r="AJ17" s="50"/>
      <c r="AK17" s="49" t="s">
        <v>92</v>
      </c>
      <c r="AL17" s="49" t="s">
        <v>93</v>
      </c>
      <c r="AM17" s="49" t="s">
        <v>94</v>
      </c>
      <c r="AN17" s="49" t="s">
        <v>95</v>
      </c>
      <c r="AO17" s="49" t="s">
        <v>96</v>
      </c>
      <c r="AP17" s="49" t="s">
        <v>97</v>
      </c>
      <c r="AQ17" s="49" t="s">
        <v>29</v>
      </c>
    </row>
    <row r="18" s="29" customFormat="1" ht="51" customHeight="1" spans="1:43">
      <c r="A18" s="49"/>
      <c r="B18" s="49"/>
      <c r="C18" s="49"/>
      <c r="D18" s="49"/>
      <c r="E18" s="49"/>
      <c r="F18" s="50"/>
      <c r="G18" s="50" t="s">
        <v>98</v>
      </c>
      <c r="H18" s="50"/>
      <c r="I18" s="50"/>
      <c r="J18" s="50"/>
      <c r="K18" s="50"/>
      <c r="L18" s="50" t="s">
        <v>99</v>
      </c>
      <c r="M18" s="50"/>
      <c r="N18" s="50"/>
      <c r="O18" s="50"/>
      <c r="P18" s="50"/>
      <c r="Q18" s="50" t="s">
        <v>100</v>
      </c>
      <c r="R18" s="50"/>
      <c r="S18" s="50"/>
      <c r="T18" s="50"/>
      <c r="U18" s="50"/>
      <c r="V18" s="50" t="s">
        <v>101</v>
      </c>
      <c r="W18" s="50"/>
      <c r="X18" s="50"/>
      <c r="Y18" s="50"/>
      <c r="Z18" s="50"/>
      <c r="AA18" s="75" t="s">
        <v>102</v>
      </c>
      <c r="AB18" s="75"/>
      <c r="AC18" s="75"/>
      <c r="AD18" s="75"/>
      <c r="AE18" s="75"/>
      <c r="AF18" s="75" t="s">
        <v>103</v>
      </c>
      <c r="AG18" s="75"/>
      <c r="AH18" s="75"/>
      <c r="AI18" s="75"/>
      <c r="AJ18" s="75"/>
      <c r="AK18" s="49"/>
      <c r="AL18" s="49"/>
      <c r="AM18" s="49"/>
      <c r="AN18" s="49"/>
      <c r="AO18" s="49"/>
      <c r="AP18" s="49"/>
      <c r="AQ18" s="49"/>
    </row>
    <row r="19" s="29" customFormat="1" ht="16.5" customHeight="1" spans="1:43">
      <c r="A19" s="49"/>
      <c r="B19" s="49"/>
      <c r="C19" s="49"/>
      <c r="D19" s="49"/>
      <c r="E19" s="49"/>
      <c r="F19" s="50"/>
      <c r="G19" s="50" t="s">
        <v>104</v>
      </c>
      <c r="H19" s="50"/>
      <c r="I19" s="50"/>
      <c r="J19" s="50"/>
      <c r="K19" s="50"/>
      <c r="L19" s="50" t="s">
        <v>105</v>
      </c>
      <c r="M19" s="50"/>
      <c r="N19" s="50"/>
      <c r="O19" s="50"/>
      <c r="P19" s="50"/>
      <c r="Q19" s="50" t="s">
        <v>104</v>
      </c>
      <c r="R19" s="50"/>
      <c r="S19" s="50"/>
      <c r="T19" s="50"/>
      <c r="U19" s="50"/>
      <c r="V19" s="50" t="s">
        <v>106</v>
      </c>
      <c r="W19" s="50"/>
      <c r="X19" s="50"/>
      <c r="Y19" s="50"/>
      <c r="Z19" s="50"/>
      <c r="AA19" s="75" t="s">
        <v>104</v>
      </c>
      <c r="AB19" s="75"/>
      <c r="AC19" s="75"/>
      <c r="AD19" s="75"/>
      <c r="AE19" s="75"/>
      <c r="AF19" s="50" t="s">
        <v>106</v>
      </c>
      <c r="AG19" s="50"/>
      <c r="AH19" s="50"/>
      <c r="AI19" s="50"/>
      <c r="AJ19" s="50"/>
      <c r="AK19" s="49"/>
      <c r="AL19" s="49"/>
      <c r="AM19" s="49"/>
      <c r="AN19" s="49"/>
      <c r="AO19" s="49"/>
      <c r="AP19" s="49"/>
      <c r="AQ19" s="49"/>
    </row>
    <row r="20" s="29" customFormat="1" ht="90" customHeight="1" spans="1:43">
      <c r="A20" s="49"/>
      <c r="B20" s="49"/>
      <c r="C20" s="49"/>
      <c r="D20" s="49"/>
      <c r="E20" s="49"/>
      <c r="F20" s="50"/>
      <c r="G20" s="49" t="s">
        <v>107</v>
      </c>
      <c r="H20" s="49" t="s">
        <v>108</v>
      </c>
      <c r="I20" s="49" t="s">
        <v>109</v>
      </c>
      <c r="J20" s="50" t="s">
        <v>110</v>
      </c>
      <c r="K20" s="50" t="s">
        <v>111</v>
      </c>
      <c r="L20" s="49" t="s">
        <v>107</v>
      </c>
      <c r="M20" s="49" t="s">
        <v>108</v>
      </c>
      <c r="N20" s="49" t="s">
        <v>109</v>
      </c>
      <c r="O20" s="50" t="s">
        <v>110</v>
      </c>
      <c r="P20" s="50" t="s">
        <v>111</v>
      </c>
      <c r="Q20" s="49" t="s">
        <v>107</v>
      </c>
      <c r="R20" s="49" t="s">
        <v>108</v>
      </c>
      <c r="S20" s="49" t="s">
        <v>109</v>
      </c>
      <c r="T20" s="50" t="s">
        <v>110</v>
      </c>
      <c r="U20" s="50" t="s">
        <v>111</v>
      </c>
      <c r="V20" s="49" t="s">
        <v>107</v>
      </c>
      <c r="W20" s="49" t="s">
        <v>108</v>
      </c>
      <c r="X20" s="49" t="s">
        <v>109</v>
      </c>
      <c r="Y20" s="50" t="s">
        <v>110</v>
      </c>
      <c r="Z20" s="50" t="s">
        <v>111</v>
      </c>
      <c r="AA20" s="49" t="s">
        <v>107</v>
      </c>
      <c r="AB20" s="49" t="s">
        <v>108</v>
      </c>
      <c r="AC20" s="49" t="s">
        <v>109</v>
      </c>
      <c r="AD20" s="50" t="s">
        <v>110</v>
      </c>
      <c r="AE20" s="50" t="s">
        <v>111</v>
      </c>
      <c r="AF20" s="49" t="s">
        <v>107</v>
      </c>
      <c r="AG20" s="49" t="s">
        <v>108</v>
      </c>
      <c r="AH20" s="49" t="s">
        <v>109</v>
      </c>
      <c r="AI20" s="50" t="s">
        <v>110</v>
      </c>
      <c r="AJ20" s="50" t="s">
        <v>111</v>
      </c>
      <c r="AK20" s="49"/>
      <c r="AL20" s="49"/>
      <c r="AM20" s="49"/>
      <c r="AN20" s="49"/>
      <c r="AO20" s="49"/>
      <c r="AP20" s="49"/>
      <c r="AQ20" s="49"/>
    </row>
    <row r="21" ht="51" customHeight="1" spans="1:45">
      <c r="A21" s="51">
        <v>1</v>
      </c>
      <c r="B21" s="52" t="str">
        <f>AQ21</f>
        <v>20 CSE 01</v>
      </c>
      <c r="C21" s="52"/>
      <c r="D21" s="50"/>
      <c r="E21" s="50" t="s">
        <v>38</v>
      </c>
      <c r="F21" s="53"/>
      <c r="G21" s="54">
        <f>'CSE-4201'!C17</f>
        <v>31</v>
      </c>
      <c r="H21" s="54">
        <f>'CSE-4201'!H17</f>
        <v>35.5</v>
      </c>
      <c r="I21" s="66">
        <f>G21+H21</f>
        <v>66.5</v>
      </c>
      <c r="J21" s="73" t="str">
        <f>IF(I21&gt;=80,"A+",IF(I21&gt;=75,"A",IF(I21&gt;=70,"A-",IF(I21&gt;=65,"B+",IF(I21&gt;=60,"B",IF(I21&gt;=55,"B-",IF(I21&gt;=50,"C+",IF(I21&gt;=45,"C",IF(I21&gt;=40,"D","F")))))))))</f>
        <v>B+</v>
      </c>
      <c r="K21" s="54">
        <f>IF(I21&gt;=80,4,IF(I21&gt;=75,3.75,IF(I21&gt;=70,3.5,IF(I21&gt;=65,3.25,IF(I21&gt;=60,3,IF(I21&gt;=55,2.75,IF(I21&gt;=50,2.5,IF(I21&gt;=45,2.25,IF(I21&gt;=40,2,0)))))))))</f>
        <v>3.25</v>
      </c>
      <c r="L21" s="54">
        <f>'CSE-4202'!C17</f>
        <v>26</v>
      </c>
      <c r="M21" s="54">
        <f>'CSE-4202'!D17</f>
        <v>34</v>
      </c>
      <c r="N21" s="66">
        <f>L21+M21</f>
        <v>60</v>
      </c>
      <c r="O21" s="54" t="str">
        <f>IF(N21&gt;=80,"A+",IF(N21&gt;=75,"A",IF(N21&gt;=70,"A-",IF(N21&gt;=65,"B+",IF(N21&gt;=60,"B",IF(N21&gt;=55,"B-",IF(N21&gt;=50,"C+",IF(N21&gt;=45,"C",IF(N21&gt;=40,"D","F")))))))))</f>
        <v>B</v>
      </c>
      <c r="P21" s="54">
        <f>IF(N21&gt;=80,4,IF(N21&gt;=75,3.75,IF(N21&gt;=70,3.5,IF(N21&gt;=65,3.25,IF(N21&gt;=60,3,IF(N21&gt;=55,2.75,IF(N21&gt;=50,2.5,IF(N21&gt;=45,2.25,IF(N21&gt;=40,2,0)))))))))</f>
        <v>3</v>
      </c>
      <c r="Q21" s="54">
        <f>'CSE-4213'!C17</f>
        <v>26.5</v>
      </c>
      <c r="R21" s="54">
        <f>'CSE-4213'!H17</f>
        <v>35.5</v>
      </c>
      <c r="S21" s="66">
        <f>Q21+R21</f>
        <v>62</v>
      </c>
      <c r="T21" s="54" t="str">
        <f>IF(S21&gt;=80,"A+",IF(S21&gt;=75,"A",IF(S21&gt;=70,"A-",IF(S21&gt;=65,"B+",IF(S21&gt;=60,"B",IF(S21&gt;=55,"B-",IF(S21&gt;=50,"C+",IF(S21&gt;=45,"C",IF(S21&gt;=40,"D","F")))))))))</f>
        <v>B</v>
      </c>
      <c r="U21" s="54">
        <f>IF(S21&gt;=80,4,IF(S21&gt;=75,3.75,IF(S21&gt;=70,3.5,IF(S21&gt;=65,3.25,IF(S21&gt;=60,3,IF(S21&gt;=55,2.75,IF(S21&gt;=50,2.5,IF(S21&gt;=45,2.25,IF(S21&gt;=40,2,0)))))))))</f>
        <v>3</v>
      </c>
      <c r="V21" s="54">
        <f>'CSE-4214'!C17</f>
        <v>31</v>
      </c>
      <c r="W21" s="54">
        <f>'CSE-4214'!D17</f>
        <v>38.5</v>
      </c>
      <c r="X21" s="66">
        <f>V21+W21</f>
        <v>69.5</v>
      </c>
      <c r="Y21" s="54" t="str">
        <f>IF(X21&gt;=80,"A+",IF(X21&gt;=75,"A",IF(X21&gt;=70,"A-",IF(X21&gt;=65,"B+",IF(X21&gt;=60,"B",IF(X21&gt;=55,"B-",IF(X21&gt;=50,"C+",IF(X21&gt;=45,"C",IF(X21&gt;=40,"D","F")))))))))</f>
        <v>B+</v>
      </c>
      <c r="Z21" s="54">
        <f>IF(X21&gt;=80,4,IF(X21&gt;=75,3.75,IF(X21&gt;=70,3.5,IF(X21&gt;=65,3.25,IF(X21&gt;=60,3,IF(X21&gt;=55,2.75,IF(X21&gt;=50,2.5,IF(X21&gt;=45,2.25,IF(X21&gt;=40,2,0)))))))))</f>
        <v>3.25</v>
      </c>
      <c r="AA21" s="54">
        <f>'CSE-4225'!C17</f>
        <v>27</v>
      </c>
      <c r="AB21" s="54">
        <f>'CSE-4225'!H17</f>
        <v>38.5</v>
      </c>
      <c r="AC21" s="66">
        <f>AA21+AB21</f>
        <v>65.5</v>
      </c>
      <c r="AD21" s="54" t="str">
        <f>IF(AC21&gt;=80,"A+",IF(AC21&gt;=75,"A",IF(AC21&gt;=70,"A-",IF(AC21&gt;=65,"B+",IF(AC21&gt;=60,"B",IF(AC21&gt;=55,"B-",IF(AC21&gt;=50,"C+",IF(AC21&gt;=45,"C",IF(AC21&gt;=40,"D","F")))))))))</f>
        <v>B+</v>
      </c>
      <c r="AE21" s="54">
        <f>IF(AC21&gt;=80,4,IF(AC21&gt;=75,3.75,IF(AC21&gt;=70,3.5,IF(AC21&gt;=65,3.25,IF(AC21&gt;=60,3,IF(AC21&gt;=55,2.75,IF(AC21&gt;=50,2.5,IF(AC21&gt;=45,2.25,IF(AC21&gt;=40,2,0)))))))))</f>
        <v>3.25</v>
      </c>
      <c r="AF21" s="54">
        <f>'CSE-4226'!C17</f>
        <v>32</v>
      </c>
      <c r="AG21" s="54">
        <f>'CSE-4226'!D17</f>
        <v>35</v>
      </c>
      <c r="AH21" s="66">
        <f>AF21+AG21</f>
        <v>67</v>
      </c>
      <c r="AI21" s="54" t="str">
        <f>IF(AH21&gt;=80,"A+",IF(AH21&gt;=75,"A",IF(AH21&gt;=70,"A-",IF(AH21&gt;=65,"B+",IF(AH21&gt;=60,"B",IF(AH21&gt;=55,"B-",IF(AH21&gt;=50,"C+",IF(AH21&gt;=45,"C",IF(AH21&gt;=40,"D","F")))))))))</f>
        <v>B+</v>
      </c>
      <c r="AJ21" s="54">
        <f>IF(AH21&gt;=80,4,IF(AH21&gt;=75,3.75,IF(AH21&gt;=70,3.5,IF(AH21&gt;=65,3.25,IF(AH21&gt;=60,3,IF(AH21&gt;=55,2.75,IF(AH21&gt;=50,2.5,IF(AH21&gt;=45,2.25,IF(AH21&gt;=40,2,0)))))))))</f>
        <v>3.25</v>
      </c>
      <c r="AK21" s="79">
        <v>18</v>
      </c>
      <c r="AL21" s="79">
        <v>18</v>
      </c>
      <c r="AM21" s="66">
        <f>K21*3+P21*6+U21*3+Z21*1.5+AE21*3+AJ21*1.5</f>
        <v>56.25</v>
      </c>
      <c r="AN21" s="66">
        <f>AM21/AL21</f>
        <v>3.125</v>
      </c>
      <c r="AO21" s="66">
        <f>AN21</f>
        <v>3.125</v>
      </c>
      <c r="AP21" s="98" t="str">
        <f>IF(AN21&gt;=2,"Promoted","Not promoted")</f>
        <v>Promoted</v>
      </c>
      <c r="AQ21" s="50" t="str">
        <f>"20 CSE "&amp;TEXT(A21,"00")</f>
        <v>20 CSE 01</v>
      </c>
      <c r="AR21" s="99"/>
      <c r="AS21" s="29"/>
    </row>
    <row r="22" ht="51" customHeight="1" spans="1:45">
      <c r="A22" s="50">
        <v>2</v>
      </c>
      <c r="B22" s="52" t="str">
        <f t="shared" ref="B22:B38" si="0">AQ22</f>
        <v>20 CSE 02</v>
      </c>
      <c r="C22" s="52"/>
      <c r="D22" s="50"/>
      <c r="E22" s="50" t="s">
        <v>39</v>
      </c>
      <c r="F22" s="53"/>
      <c r="G22" s="54">
        <f>'CSE-4201'!C18</f>
        <v>34.5</v>
      </c>
      <c r="H22" s="54">
        <f>'CSE-4201'!H18</f>
        <v>38.5</v>
      </c>
      <c r="I22" s="66">
        <f t="shared" ref="I22:I38" si="1">G22+H22</f>
        <v>73</v>
      </c>
      <c r="J22" s="73" t="str">
        <f t="shared" ref="J22:J39" si="2">IF(I22&gt;=80,"A+",IF(I22&gt;=75,"A",IF(I22&gt;=70,"A-",IF(I22&gt;=65,"B+",IF(I22&gt;=60,"B",IF(I22&gt;=55,"B-",IF(I22&gt;=50,"C+",IF(I22&gt;=45,"C",IF(I22&gt;=40,"D","F")))))))))</f>
        <v>A-</v>
      </c>
      <c r="K22" s="54">
        <f t="shared" ref="K22:K38" si="3">IF(I22&gt;=80,4,IF(I22&gt;=75,3.75,IF(I22&gt;=70,3.5,IF(I22&gt;=65,3.25,IF(I22&gt;=60,3,IF(I22&gt;=55,2.75,IF(I22&gt;=50,2.5,IF(I22&gt;=45,2.25,IF(I22&gt;=40,2,0)))))))))</f>
        <v>3.5</v>
      </c>
      <c r="L22" s="54">
        <f>'CSE-4202'!C18</f>
        <v>35.5</v>
      </c>
      <c r="M22" s="54">
        <f>'CSE-4202'!D18</f>
        <v>42</v>
      </c>
      <c r="N22" s="66">
        <f t="shared" ref="N22:N38" si="4">L22+M22</f>
        <v>77.5</v>
      </c>
      <c r="O22" s="54" t="str">
        <f t="shared" ref="O22:O38" si="5">IF(N22&gt;=80,"A+",IF(N22&gt;=75,"A",IF(N22&gt;=70,"A-",IF(N22&gt;=65,"B+",IF(N22&gt;=60,"B",IF(N22&gt;=55,"B-",IF(N22&gt;=50,"C+",IF(N22&gt;=45,"C",IF(N22&gt;=40,"D","F")))))))))</f>
        <v>A</v>
      </c>
      <c r="P22" s="54">
        <f t="shared" ref="P22:P38" si="6">IF(N22&gt;=80,4,IF(N22&gt;=75,3.75,IF(N22&gt;=70,3.5,IF(N22&gt;=65,3.25,IF(N22&gt;=60,3,IF(N22&gt;=55,2.75,IF(N22&gt;=50,2.5,IF(N22&gt;=45,2.25,IF(N22&gt;=40,2,0)))))))))</f>
        <v>3.75</v>
      </c>
      <c r="Q22" s="54">
        <f>'CSE-4213'!C18</f>
        <v>33.75</v>
      </c>
      <c r="R22" s="54">
        <f>'CSE-4213'!H18</f>
        <v>42</v>
      </c>
      <c r="S22" s="66">
        <f t="shared" ref="S22:S38" si="7">Q22+R22</f>
        <v>75.75</v>
      </c>
      <c r="T22" s="54" t="str">
        <f t="shared" ref="T22:T38" si="8">IF(S22&gt;=80,"A+",IF(S22&gt;=75,"A",IF(S22&gt;=70,"A-",IF(S22&gt;=65,"B+",IF(S22&gt;=60,"B",IF(S22&gt;=55,"B-",IF(S22&gt;=50,"C+",IF(S22&gt;=45,"C",IF(S22&gt;=40,"D","F")))))))))</f>
        <v>A</v>
      </c>
      <c r="U22" s="54">
        <f t="shared" ref="U22:U38" si="9">IF(S22&gt;=80,4,IF(S22&gt;=75,3.75,IF(S22&gt;=70,3.5,IF(S22&gt;=65,3.25,IF(S22&gt;=60,3,IF(S22&gt;=55,2.75,IF(S22&gt;=50,2.5,IF(S22&gt;=45,2.25,IF(S22&gt;=40,2,0)))))))))</f>
        <v>3.75</v>
      </c>
      <c r="V22" s="54">
        <f>'CSE-4214'!C18</f>
        <v>35</v>
      </c>
      <c r="W22" s="54">
        <f>'CSE-4214'!D18</f>
        <v>45</v>
      </c>
      <c r="X22" s="66">
        <f t="shared" ref="X22:X38" si="10">V22+W22</f>
        <v>80</v>
      </c>
      <c r="Y22" s="54" t="str">
        <f t="shared" ref="Y22:Y38" si="11">IF(X22&gt;=80,"A+",IF(X22&gt;=75,"A",IF(X22&gt;=70,"A-",IF(X22&gt;=65,"B+",IF(X22&gt;=60,"B",IF(X22&gt;=55,"B-",IF(X22&gt;=50,"C+",IF(X22&gt;=45,"C",IF(X22&gt;=40,"D","F")))))))))</f>
        <v>A+</v>
      </c>
      <c r="Z22" s="54">
        <f t="shared" ref="Z22:Z38" si="12">IF(X22&gt;=80,4,IF(X22&gt;=75,3.75,IF(X22&gt;=70,3.5,IF(X22&gt;=65,3.25,IF(X22&gt;=60,3,IF(X22&gt;=55,2.75,IF(X22&gt;=50,2.5,IF(X22&gt;=45,2.25,IF(X22&gt;=40,2,0)))))))))</f>
        <v>4</v>
      </c>
      <c r="AA22" s="54">
        <f>'CSE-4225'!C18</f>
        <v>28.5</v>
      </c>
      <c r="AB22" s="54">
        <f>'CSE-4225'!H18</f>
        <v>37.5</v>
      </c>
      <c r="AC22" s="66">
        <f t="shared" ref="AC22:AC38" si="13">AA22+AB22</f>
        <v>66</v>
      </c>
      <c r="AD22" s="54" t="str">
        <f t="shared" ref="AD22:AD38" si="14">IF(AC22&gt;=80,"A+",IF(AC22&gt;=75,"A",IF(AC22&gt;=70,"A-",IF(AC22&gt;=65,"B+",IF(AC22&gt;=60,"B",IF(AC22&gt;=55,"B-",IF(AC22&gt;=50,"C+",IF(AC22&gt;=45,"C",IF(AC22&gt;=40,"D","F")))))))))</f>
        <v>B+</v>
      </c>
      <c r="AE22" s="54">
        <f t="shared" ref="AE22:AE38" si="15">IF(AC22&gt;=80,4,IF(AC22&gt;=75,3.75,IF(AC22&gt;=70,3.5,IF(AC22&gt;=65,3.25,IF(AC22&gt;=60,3,IF(AC22&gt;=55,2.75,IF(AC22&gt;=50,2.5,IF(AC22&gt;=45,2.25,IF(AC22&gt;=40,2,0)))))))))</f>
        <v>3.25</v>
      </c>
      <c r="AF22" s="54">
        <f>'CSE-4226'!C18</f>
        <v>32</v>
      </c>
      <c r="AG22" s="54">
        <f>'CSE-4226'!D18</f>
        <v>36</v>
      </c>
      <c r="AH22" s="66">
        <f t="shared" ref="AH22:AH38" si="16">AF22+AG22</f>
        <v>68</v>
      </c>
      <c r="AI22" s="54" t="str">
        <f t="shared" ref="AI22:AI38" si="17">IF(AH22&gt;=80,"A+",IF(AH22&gt;=75,"A",IF(AH22&gt;=70,"A-",IF(AH22&gt;=65,"B+",IF(AH22&gt;=60,"B",IF(AH22&gt;=55,"B-",IF(AH22&gt;=50,"C+",IF(AH22&gt;=45,"C",IF(AH22&gt;=40,"D","F")))))))))</f>
        <v>B+</v>
      </c>
      <c r="AJ22" s="54">
        <f t="shared" ref="AJ22:AJ38" si="18">IF(AH22&gt;=80,4,IF(AH22&gt;=75,3.75,IF(AH22&gt;=70,3.5,IF(AH22&gt;=65,3.25,IF(AH22&gt;=60,3,IF(AH22&gt;=55,2.75,IF(AH22&gt;=50,2.5,IF(AH22&gt;=45,2.25,IF(AH22&gt;=40,2,0)))))))))</f>
        <v>3.25</v>
      </c>
      <c r="AK22" s="79">
        <v>18</v>
      </c>
      <c r="AL22" s="79">
        <v>18</v>
      </c>
      <c r="AM22" s="66">
        <f t="shared" ref="AM22:AM38" si="19">K22*3+P22*6+U22*3+Z22*1.5+AE22*3+AJ22*1.5</f>
        <v>64.875</v>
      </c>
      <c r="AN22" s="66">
        <f t="shared" ref="AN22:AN38" si="20">AM22/AL22</f>
        <v>3.60416666666667</v>
      </c>
      <c r="AO22" s="66">
        <f t="shared" ref="AO22:AO38" si="21">AN22</f>
        <v>3.60416666666667</v>
      </c>
      <c r="AP22" s="98" t="str">
        <f t="shared" ref="AP22:AP38" si="22">IF(AN22&gt;=2,"Promoted","Not promoted")</f>
        <v>Promoted</v>
      </c>
      <c r="AQ22" s="50" t="str">
        <f t="shared" ref="AQ22:AQ38" si="23">"20 CSE "&amp;TEXT(A22,"00")</f>
        <v>20 CSE 02</v>
      </c>
      <c r="AR22" s="99"/>
      <c r="AS22" s="29"/>
    </row>
    <row r="23" ht="51" customHeight="1" spans="1:45">
      <c r="A23" s="51">
        <v>3</v>
      </c>
      <c r="B23" s="52" t="str">
        <f t="shared" si="0"/>
        <v>20 CSE 03</v>
      </c>
      <c r="C23" s="52"/>
      <c r="D23" s="50"/>
      <c r="E23" s="50" t="s">
        <v>40</v>
      </c>
      <c r="F23" s="53"/>
      <c r="G23" s="54">
        <f>'CSE-4201'!C19</f>
        <v>34.5</v>
      </c>
      <c r="H23" s="54">
        <f>'CSE-4201'!H19</f>
        <v>40</v>
      </c>
      <c r="I23" s="66">
        <f t="shared" si="1"/>
        <v>74.5</v>
      </c>
      <c r="J23" s="73" t="str">
        <f t="shared" si="2"/>
        <v>A-</v>
      </c>
      <c r="K23" s="54">
        <f t="shared" si="3"/>
        <v>3.5</v>
      </c>
      <c r="L23" s="54">
        <f>'CSE-4202'!C19</f>
        <v>38</v>
      </c>
      <c r="M23" s="54">
        <f>'CSE-4202'!D19</f>
        <v>37</v>
      </c>
      <c r="N23" s="66">
        <f t="shared" si="4"/>
        <v>75</v>
      </c>
      <c r="O23" s="54" t="str">
        <f t="shared" si="5"/>
        <v>A</v>
      </c>
      <c r="P23" s="54">
        <f t="shared" si="6"/>
        <v>3.75</v>
      </c>
      <c r="Q23" s="54">
        <f>'CSE-4213'!C19</f>
        <v>33.25</v>
      </c>
      <c r="R23" s="54">
        <f>'CSE-4213'!H19</f>
        <v>38.5</v>
      </c>
      <c r="S23" s="66">
        <f t="shared" si="7"/>
        <v>71.75</v>
      </c>
      <c r="T23" s="54" t="str">
        <f t="shared" si="8"/>
        <v>A-</v>
      </c>
      <c r="U23" s="54">
        <f t="shared" si="9"/>
        <v>3.5</v>
      </c>
      <c r="V23" s="54">
        <f>'CSE-4214'!C19</f>
        <v>33.5</v>
      </c>
      <c r="W23" s="54">
        <f>'CSE-4214'!D19</f>
        <v>42.5</v>
      </c>
      <c r="X23" s="66">
        <f t="shared" si="10"/>
        <v>76</v>
      </c>
      <c r="Y23" s="54" t="str">
        <f t="shared" si="11"/>
        <v>A</v>
      </c>
      <c r="Z23" s="54">
        <f t="shared" si="12"/>
        <v>3.75</v>
      </c>
      <c r="AA23" s="54">
        <f>'CSE-4225'!C19</f>
        <v>28</v>
      </c>
      <c r="AB23" s="54">
        <f>'CSE-4225'!H19</f>
        <v>34.5</v>
      </c>
      <c r="AC23" s="66">
        <f t="shared" si="13"/>
        <v>62.5</v>
      </c>
      <c r="AD23" s="54" t="str">
        <f t="shared" si="14"/>
        <v>B</v>
      </c>
      <c r="AE23" s="54">
        <f t="shared" si="15"/>
        <v>3</v>
      </c>
      <c r="AF23" s="54">
        <f>'CSE-4226'!C19</f>
        <v>32.5</v>
      </c>
      <c r="AG23" s="54">
        <f>'CSE-4226'!D19</f>
        <v>40</v>
      </c>
      <c r="AH23" s="66">
        <f t="shared" si="16"/>
        <v>72.5</v>
      </c>
      <c r="AI23" s="54" t="str">
        <f t="shared" si="17"/>
        <v>A-</v>
      </c>
      <c r="AJ23" s="54">
        <f t="shared" si="18"/>
        <v>3.5</v>
      </c>
      <c r="AK23" s="79">
        <v>18</v>
      </c>
      <c r="AL23" s="79">
        <v>18</v>
      </c>
      <c r="AM23" s="66">
        <f t="shared" si="19"/>
        <v>63.375</v>
      </c>
      <c r="AN23" s="66">
        <f t="shared" si="20"/>
        <v>3.52083333333333</v>
      </c>
      <c r="AO23" s="66">
        <f t="shared" si="21"/>
        <v>3.52083333333333</v>
      </c>
      <c r="AP23" s="98" t="str">
        <f t="shared" si="22"/>
        <v>Promoted</v>
      </c>
      <c r="AQ23" s="50" t="str">
        <f t="shared" si="23"/>
        <v>20 CSE 03</v>
      </c>
      <c r="AR23" s="99"/>
      <c r="AS23" s="29"/>
    </row>
    <row r="24" ht="51" customHeight="1" spans="1:45">
      <c r="A24" s="50">
        <v>4</v>
      </c>
      <c r="B24" s="52" t="str">
        <f t="shared" si="0"/>
        <v>20 CSE 04</v>
      </c>
      <c r="C24" s="52"/>
      <c r="D24" s="50"/>
      <c r="E24" s="50" t="s">
        <v>41</v>
      </c>
      <c r="F24" s="53"/>
      <c r="G24" s="54">
        <f>'CSE-4201'!C20</f>
        <v>33</v>
      </c>
      <c r="H24" s="54">
        <f>'CSE-4201'!H20</f>
        <v>33.5</v>
      </c>
      <c r="I24" s="66">
        <f t="shared" si="1"/>
        <v>66.5</v>
      </c>
      <c r="J24" s="73" t="str">
        <f t="shared" si="2"/>
        <v>B+</v>
      </c>
      <c r="K24" s="54">
        <f t="shared" si="3"/>
        <v>3.25</v>
      </c>
      <c r="L24" s="54">
        <f>'CSE-4202'!C20</f>
        <v>34</v>
      </c>
      <c r="M24" s="54">
        <f>'CSE-4202'!D20</f>
        <v>31</v>
      </c>
      <c r="N24" s="66">
        <f t="shared" si="4"/>
        <v>65</v>
      </c>
      <c r="O24" s="54" t="str">
        <f t="shared" si="5"/>
        <v>B+</v>
      </c>
      <c r="P24" s="54">
        <f t="shared" si="6"/>
        <v>3.25</v>
      </c>
      <c r="Q24" s="54">
        <f>'CSE-4213'!C20</f>
        <v>32.5</v>
      </c>
      <c r="R24" s="54">
        <f>'CSE-4213'!H20</f>
        <v>35.5</v>
      </c>
      <c r="S24" s="66">
        <f t="shared" si="7"/>
        <v>68</v>
      </c>
      <c r="T24" s="54" t="str">
        <f t="shared" si="8"/>
        <v>B+</v>
      </c>
      <c r="U24" s="54">
        <f t="shared" si="9"/>
        <v>3.25</v>
      </c>
      <c r="V24" s="54">
        <f>'CSE-4214'!C20</f>
        <v>33</v>
      </c>
      <c r="W24" s="54">
        <f>'CSE-4214'!D20</f>
        <v>37</v>
      </c>
      <c r="X24" s="66">
        <f t="shared" si="10"/>
        <v>70</v>
      </c>
      <c r="Y24" s="54" t="str">
        <f t="shared" si="11"/>
        <v>A-</v>
      </c>
      <c r="Z24" s="54">
        <f t="shared" si="12"/>
        <v>3.5</v>
      </c>
      <c r="AA24" s="54">
        <f>'CSE-4225'!C20</f>
        <v>28</v>
      </c>
      <c r="AB24" s="54">
        <f>'CSE-4225'!H20</f>
        <v>34.5</v>
      </c>
      <c r="AC24" s="66">
        <f t="shared" si="13"/>
        <v>62.5</v>
      </c>
      <c r="AD24" s="54" t="str">
        <f t="shared" si="14"/>
        <v>B</v>
      </c>
      <c r="AE24" s="54">
        <f t="shared" si="15"/>
        <v>3</v>
      </c>
      <c r="AF24" s="54">
        <f>'CSE-4226'!C20</f>
        <v>32.5</v>
      </c>
      <c r="AG24" s="54">
        <f>'CSE-4226'!D20</f>
        <v>36</v>
      </c>
      <c r="AH24" s="66">
        <f t="shared" si="16"/>
        <v>68.5</v>
      </c>
      <c r="AI24" s="54" t="str">
        <f t="shared" si="17"/>
        <v>B+</v>
      </c>
      <c r="AJ24" s="54">
        <f t="shared" si="18"/>
        <v>3.25</v>
      </c>
      <c r="AK24" s="79">
        <v>18</v>
      </c>
      <c r="AL24" s="79">
        <v>18</v>
      </c>
      <c r="AM24" s="66">
        <f t="shared" si="19"/>
        <v>58.125</v>
      </c>
      <c r="AN24" s="66">
        <f t="shared" si="20"/>
        <v>3.22916666666667</v>
      </c>
      <c r="AO24" s="66">
        <f t="shared" si="21"/>
        <v>3.22916666666667</v>
      </c>
      <c r="AP24" s="98" t="str">
        <f t="shared" si="22"/>
        <v>Promoted</v>
      </c>
      <c r="AQ24" s="50" t="str">
        <f t="shared" si="23"/>
        <v>20 CSE 04</v>
      </c>
      <c r="AR24" s="99"/>
      <c r="AS24" s="29"/>
    </row>
    <row r="25" ht="51" customHeight="1" spans="1:45">
      <c r="A25" s="51">
        <v>5</v>
      </c>
      <c r="B25" s="52" t="str">
        <f t="shared" si="0"/>
        <v>20 CSE 05</v>
      </c>
      <c r="C25" s="52"/>
      <c r="D25" s="50"/>
      <c r="E25" s="50" t="s">
        <v>42</v>
      </c>
      <c r="F25" s="53"/>
      <c r="G25" s="54">
        <f>'CSE-4201'!C21</f>
        <v>32</v>
      </c>
      <c r="H25" s="54">
        <f>'CSE-4201'!H21</f>
        <v>29.5</v>
      </c>
      <c r="I25" s="66">
        <f t="shared" si="1"/>
        <v>61.5</v>
      </c>
      <c r="J25" s="73" t="str">
        <f t="shared" si="2"/>
        <v>B</v>
      </c>
      <c r="K25" s="54">
        <f t="shared" si="3"/>
        <v>3</v>
      </c>
      <c r="L25" s="54">
        <f>'CSE-4202'!C21</f>
        <v>31</v>
      </c>
      <c r="M25" s="54">
        <f>'CSE-4202'!D21</f>
        <v>29</v>
      </c>
      <c r="N25" s="66">
        <f t="shared" si="4"/>
        <v>60</v>
      </c>
      <c r="O25" s="54" t="str">
        <f t="shared" si="5"/>
        <v>B</v>
      </c>
      <c r="P25" s="54">
        <f t="shared" si="6"/>
        <v>3</v>
      </c>
      <c r="Q25" s="54">
        <f>'CSE-4213'!C21</f>
        <v>31.25</v>
      </c>
      <c r="R25" s="54">
        <f>'CSE-4213'!H21</f>
        <v>34</v>
      </c>
      <c r="S25" s="66">
        <f t="shared" si="7"/>
        <v>65.25</v>
      </c>
      <c r="T25" s="54" t="str">
        <f t="shared" si="8"/>
        <v>B+</v>
      </c>
      <c r="U25" s="54">
        <f t="shared" si="9"/>
        <v>3.25</v>
      </c>
      <c r="V25" s="54">
        <f>'CSE-4214'!C21</f>
        <v>32.25</v>
      </c>
      <c r="W25" s="54">
        <f>'CSE-4214'!D21</f>
        <v>40</v>
      </c>
      <c r="X25" s="66">
        <f t="shared" si="10"/>
        <v>72.25</v>
      </c>
      <c r="Y25" s="54" t="str">
        <f t="shared" si="11"/>
        <v>A-</v>
      </c>
      <c r="Z25" s="54">
        <f t="shared" si="12"/>
        <v>3.5</v>
      </c>
      <c r="AA25" s="54">
        <f>'CSE-4225'!C21</f>
        <v>29.5</v>
      </c>
      <c r="AB25" s="54">
        <f>'CSE-4225'!H21</f>
        <v>44.5</v>
      </c>
      <c r="AC25" s="66">
        <f t="shared" si="13"/>
        <v>74</v>
      </c>
      <c r="AD25" s="54" t="str">
        <f t="shared" si="14"/>
        <v>A-</v>
      </c>
      <c r="AE25" s="54">
        <f t="shared" si="15"/>
        <v>3.5</v>
      </c>
      <c r="AF25" s="54">
        <f>'CSE-4226'!C21</f>
        <v>35</v>
      </c>
      <c r="AG25" s="54">
        <f>'CSE-4226'!D21</f>
        <v>37.5</v>
      </c>
      <c r="AH25" s="66">
        <f t="shared" si="16"/>
        <v>72.5</v>
      </c>
      <c r="AI25" s="54" t="str">
        <f t="shared" si="17"/>
        <v>A-</v>
      </c>
      <c r="AJ25" s="54">
        <f t="shared" si="18"/>
        <v>3.5</v>
      </c>
      <c r="AK25" s="79">
        <v>18</v>
      </c>
      <c r="AL25" s="79">
        <v>18</v>
      </c>
      <c r="AM25" s="66">
        <f t="shared" si="19"/>
        <v>57.75</v>
      </c>
      <c r="AN25" s="66">
        <f t="shared" si="20"/>
        <v>3.20833333333333</v>
      </c>
      <c r="AO25" s="66">
        <f t="shared" si="21"/>
        <v>3.20833333333333</v>
      </c>
      <c r="AP25" s="98" t="str">
        <f t="shared" si="22"/>
        <v>Promoted</v>
      </c>
      <c r="AQ25" s="50" t="str">
        <f t="shared" si="23"/>
        <v>20 CSE 05</v>
      </c>
      <c r="AR25" s="99"/>
      <c r="AS25" s="29"/>
    </row>
    <row r="26" ht="51" customHeight="1" spans="1:45">
      <c r="A26" s="50">
        <v>6</v>
      </c>
      <c r="B26" s="52" t="str">
        <f t="shared" si="0"/>
        <v>20 CSE 06</v>
      </c>
      <c r="C26" s="52"/>
      <c r="D26" s="50"/>
      <c r="E26" s="50" t="s">
        <v>43</v>
      </c>
      <c r="F26" s="53"/>
      <c r="G26" s="54">
        <f>'CSE-4201'!C22</f>
        <v>36</v>
      </c>
      <c r="H26" s="54">
        <f>'CSE-4201'!H22</f>
        <v>48</v>
      </c>
      <c r="I26" s="66">
        <f t="shared" si="1"/>
        <v>84</v>
      </c>
      <c r="J26" s="73" t="str">
        <f t="shared" si="2"/>
        <v>A+</v>
      </c>
      <c r="K26" s="54">
        <f t="shared" si="3"/>
        <v>4</v>
      </c>
      <c r="L26" s="54">
        <f>'CSE-4202'!C22</f>
        <v>33</v>
      </c>
      <c r="M26" s="54">
        <f>'CSE-4202'!D22</f>
        <v>44</v>
      </c>
      <c r="N26" s="66">
        <f t="shared" si="4"/>
        <v>77</v>
      </c>
      <c r="O26" s="54" t="str">
        <f t="shared" si="5"/>
        <v>A</v>
      </c>
      <c r="P26" s="54">
        <f t="shared" si="6"/>
        <v>3.75</v>
      </c>
      <c r="Q26" s="54">
        <f>'CSE-4213'!C22</f>
        <v>35.75</v>
      </c>
      <c r="R26" s="54">
        <f>'CSE-4213'!H22</f>
        <v>49</v>
      </c>
      <c r="S26" s="66">
        <f t="shared" si="7"/>
        <v>84.75</v>
      </c>
      <c r="T26" s="54" t="str">
        <f t="shared" si="8"/>
        <v>A+</v>
      </c>
      <c r="U26" s="54">
        <f t="shared" si="9"/>
        <v>4</v>
      </c>
      <c r="V26" s="54">
        <f>'CSE-4214'!C22</f>
        <v>35.75</v>
      </c>
      <c r="W26" s="54">
        <f>'CSE-4214'!D22</f>
        <v>46</v>
      </c>
      <c r="X26" s="66">
        <f t="shared" si="10"/>
        <v>81.75</v>
      </c>
      <c r="Y26" s="54" t="str">
        <f t="shared" si="11"/>
        <v>A+</v>
      </c>
      <c r="Z26" s="54">
        <f t="shared" si="12"/>
        <v>4</v>
      </c>
      <c r="AA26" s="54">
        <f>'CSE-4225'!C22</f>
        <v>34.5</v>
      </c>
      <c r="AB26" s="54">
        <f>'CSE-4225'!H22</f>
        <v>45.5</v>
      </c>
      <c r="AC26" s="66">
        <f t="shared" si="13"/>
        <v>80</v>
      </c>
      <c r="AD26" s="54" t="str">
        <f t="shared" si="14"/>
        <v>A+</v>
      </c>
      <c r="AE26" s="54">
        <f t="shared" si="15"/>
        <v>4</v>
      </c>
      <c r="AF26" s="54">
        <f>'CSE-4226'!C22</f>
        <v>35</v>
      </c>
      <c r="AG26" s="54">
        <f>'CSE-4226'!D22</f>
        <v>40.5</v>
      </c>
      <c r="AH26" s="66">
        <f t="shared" si="16"/>
        <v>75.5</v>
      </c>
      <c r="AI26" s="54" t="str">
        <f t="shared" si="17"/>
        <v>A</v>
      </c>
      <c r="AJ26" s="54">
        <f t="shared" si="18"/>
        <v>3.75</v>
      </c>
      <c r="AK26" s="79">
        <v>18</v>
      </c>
      <c r="AL26" s="79">
        <v>18</v>
      </c>
      <c r="AM26" s="66">
        <f t="shared" si="19"/>
        <v>70.125</v>
      </c>
      <c r="AN26" s="66">
        <f t="shared" si="20"/>
        <v>3.89583333333333</v>
      </c>
      <c r="AO26" s="66">
        <f t="shared" si="21"/>
        <v>3.89583333333333</v>
      </c>
      <c r="AP26" s="98" t="str">
        <f t="shared" si="22"/>
        <v>Promoted</v>
      </c>
      <c r="AQ26" s="50" t="str">
        <f t="shared" si="23"/>
        <v>20 CSE 06</v>
      </c>
      <c r="AR26" s="99"/>
      <c r="AS26" s="29"/>
    </row>
    <row r="27" ht="51" customHeight="1" spans="1:45">
      <c r="A27" s="51">
        <v>7</v>
      </c>
      <c r="B27" s="52" t="str">
        <f t="shared" si="0"/>
        <v>20 CSE 07</v>
      </c>
      <c r="C27" s="52"/>
      <c r="D27" s="50"/>
      <c r="E27" s="50" t="s">
        <v>44</v>
      </c>
      <c r="F27" s="53"/>
      <c r="G27" s="54">
        <f>'CSE-4201'!C23</f>
        <v>32.5</v>
      </c>
      <c r="H27" s="54">
        <f>'CSE-4201'!H23</f>
        <v>38.5</v>
      </c>
      <c r="I27" s="66">
        <f t="shared" si="1"/>
        <v>71</v>
      </c>
      <c r="J27" s="73" t="str">
        <f t="shared" si="2"/>
        <v>A-</v>
      </c>
      <c r="K27" s="54">
        <f t="shared" si="3"/>
        <v>3.5</v>
      </c>
      <c r="L27" s="54">
        <f>'CSE-4202'!C23</f>
        <v>33</v>
      </c>
      <c r="M27" s="54">
        <f>'CSE-4202'!D23</f>
        <v>42</v>
      </c>
      <c r="N27" s="66">
        <f t="shared" si="4"/>
        <v>75</v>
      </c>
      <c r="O27" s="54" t="str">
        <f t="shared" si="5"/>
        <v>A</v>
      </c>
      <c r="P27" s="54">
        <f t="shared" si="6"/>
        <v>3.75</v>
      </c>
      <c r="Q27" s="54">
        <f>'CSE-4213'!C23</f>
        <v>32.25</v>
      </c>
      <c r="R27" s="54">
        <f>'CSE-4213'!H23</f>
        <v>41</v>
      </c>
      <c r="S27" s="66">
        <f t="shared" si="7"/>
        <v>73.25</v>
      </c>
      <c r="T27" s="54" t="str">
        <f t="shared" si="8"/>
        <v>A-</v>
      </c>
      <c r="U27" s="54">
        <f t="shared" si="9"/>
        <v>3.5</v>
      </c>
      <c r="V27" s="54">
        <f>'CSE-4214'!C23</f>
        <v>32.5</v>
      </c>
      <c r="W27" s="54">
        <f>'CSE-4214'!D23</f>
        <v>43</v>
      </c>
      <c r="X27" s="66">
        <f t="shared" si="10"/>
        <v>75.5</v>
      </c>
      <c r="Y27" s="54" t="str">
        <f t="shared" si="11"/>
        <v>A</v>
      </c>
      <c r="Z27" s="54">
        <f t="shared" si="12"/>
        <v>3.75</v>
      </c>
      <c r="AA27" s="54">
        <f>'CSE-4225'!C23</f>
        <v>32.5</v>
      </c>
      <c r="AB27" s="54">
        <f>'CSE-4225'!H23</f>
        <v>40.5</v>
      </c>
      <c r="AC27" s="66">
        <f t="shared" si="13"/>
        <v>73</v>
      </c>
      <c r="AD27" s="54" t="str">
        <f t="shared" si="14"/>
        <v>A-</v>
      </c>
      <c r="AE27" s="54">
        <f t="shared" si="15"/>
        <v>3.5</v>
      </c>
      <c r="AF27" s="54">
        <f>'CSE-4226'!C23</f>
        <v>34.5</v>
      </c>
      <c r="AG27" s="54">
        <f>'CSE-4226'!D23</f>
        <v>39</v>
      </c>
      <c r="AH27" s="66">
        <f t="shared" si="16"/>
        <v>73.5</v>
      </c>
      <c r="AI27" s="54" t="str">
        <f t="shared" si="17"/>
        <v>A-</v>
      </c>
      <c r="AJ27" s="54">
        <f t="shared" si="18"/>
        <v>3.5</v>
      </c>
      <c r="AK27" s="79">
        <v>18</v>
      </c>
      <c r="AL27" s="79">
        <v>18</v>
      </c>
      <c r="AM27" s="66">
        <f t="shared" si="19"/>
        <v>64.875</v>
      </c>
      <c r="AN27" s="66">
        <f t="shared" si="20"/>
        <v>3.60416666666667</v>
      </c>
      <c r="AO27" s="66">
        <f t="shared" si="21"/>
        <v>3.60416666666667</v>
      </c>
      <c r="AP27" s="98" t="str">
        <f t="shared" si="22"/>
        <v>Promoted</v>
      </c>
      <c r="AQ27" s="50" t="str">
        <f t="shared" si="23"/>
        <v>20 CSE 07</v>
      </c>
      <c r="AR27" s="99"/>
      <c r="AS27" s="29"/>
    </row>
    <row r="28" ht="51" customHeight="1" spans="1:45">
      <c r="A28" s="50">
        <v>8</v>
      </c>
      <c r="B28" s="52" t="str">
        <f t="shared" si="0"/>
        <v>20 CSE 08</v>
      </c>
      <c r="C28" s="52"/>
      <c r="D28" s="50"/>
      <c r="E28" s="50" t="s">
        <v>45</v>
      </c>
      <c r="F28" s="53"/>
      <c r="G28" s="54">
        <f>'CSE-4201'!C24</f>
        <v>36</v>
      </c>
      <c r="H28" s="54">
        <f>'CSE-4201'!H24</f>
        <v>43</v>
      </c>
      <c r="I28" s="66">
        <f t="shared" si="1"/>
        <v>79</v>
      </c>
      <c r="J28" s="73" t="str">
        <f t="shared" si="2"/>
        <v>A</v>
      </c>
      <c r="K28" s="54">
        <f t="shared" si="3"/>
        <v>3.75</v>
      </c>
      <c r="L28" s="54">
        <f>'CSE-4202'!C24</f>
        <v>36</v>
      </c>
      <c r="M28" s="54">
        <f>'CSE-4202'!D24</f>
        <v>52</v>
      </c>
      <c r="N28" s="66">
        <f t="shared" si="4"/>
        <v>88</v>
      </c>
      <c r="O28" s="54" t="str">
        <f t="shared" si="5"/>
        <v>A+</v>
      </c>
      <c r="P28" s="54">
        <f t="shared" si="6"/>
        <v>4</v>
      </c>
      <c r="Q28" s="54">
        <f>'CSE-4213'!C24</f>
        <v>33.5</v>
      </c>
      <c r="R28" s="54">
        <f>'CSE-4213'!H24</f>
        <v>46.5</v>
      </c>
      <c r="S28" s="66">
        <f t="shared" si="7"/>
        <v>80</v>
      </c>
      <c r="T28" s="54" t="str">
        <f t="shared" si="8"/>
        <v>A+</v>
      </c>
      <c r="U28" s="54">
        <f t="shared" si="9"/>
        <v>4</v>
      </c>
      <c r="V28" s="54">
        <f>'CSE-4214'!C24</f>
        <v>34.5</v>
      </c>
      <c r="W28" s="54">
        <f>'CSE-4214'!D24</f>
        <v>42.5</v>
      </c>
      <c r="X28" s="66">
        <f t="shared" si="10"/>
        <v>77</v>
      </c>
      <c r="Y28" s="54" t="str">
        <f t="shared" si="11"/>
        <v>A</v>
      </c>
      <c r="Z28" s="54">
        <f t="shared" si="12"/>
        <v>3.75</v>
      </c>
      <c r="AA28" s="54">
        <f>'CSE-4225'!C24</f>
        <v>31</v>
      </c>
      <c r="AB28" s="54">
        <f>'CSE-4225'!H24</f>
        <v>41</v>
      </c>
      <c r="AC28" s="66">
        <f t="shared" si="13"/>
        <v>72</v>
      </c>
      <c r="AD28" s="54" t="str">
        <f t="shared" si="14"/>
        <v>A-</v>
      </c>
      <c r="AE28" s="54">
        <f t="shared" si="15"/>
        <v>3.5</v>
      </c>
      <c r="AF28" s="54">
        <f>'CSE-4226'!C24</f>
        <v>34</v>
      </c>
      <c r="AG28" s="54">
        <f>'CSE-4226'!D24</f>
        <v>44</v>
      </c>
      <c r="AH28" s="66">
        <f t="shared" si="16"/>
        <v>78</v>
      </c>
      <c r="AI28" s="54" t="str">
        <f t="shared" si="17"/>
        <v>A</v>
      </c>
      <c r="AJ28" s="54">
        <f t="shared" si="18"/>
        <v>3.75</v>
      </c>
      <c r="AK28" s="79">
        <v>18</v>
      </c>
      <c r="AL28" s="79">
        <v>18</v>
      </c>
      <c r="AM28" s="66">
        <f t="shared" si="19"/>
        <v>69</v>
      </c>
      <c r="AN28" s="66">
        <f t="shared" si="20"/>
        <v>3.83333333333333</v>
      </c>
      <c r="AO28" s="66">
        <f t="shared" si="21"/>
        <v>3.83333333333333</v>
      </c>
      <c r="AP28" s="98" t="str">
        <f t="shared" si="22"/>
        <v>Promoted</v>
      </c>
      <c r="AQ28" s="50" t="str">
        <f t="shared" si="23"/>
        <v>20 CSE 08</v>
      </c>
      <c r="AR28" s="99"/>
      <c r="AS28" s="29"/>
    </row>
    <row r="29" ht="51" customHeight="1" spans="1:45">
      <c r="A29" s="51">
        <v>9</v>
      </c>
      <c r="B29" s="52" t="str">
        <f t="shared" si="0"/>
        <v>20 CSE 09</v>
      </c>
      <c r="C29" s="52"/>
      <c r="D29" s="50"/>
      <c r="E29" s="50" t="s">
        <v>46</v>
      </c>
      <c r="F29" s="53"/>
      <c r="G29" s="54">
        <f>'CSE-4201'!C25</f>
        <v>31.5</v>
      </c>
      <c r="H29" s="54">
        <f>'CSE-4201'!H25</f>
        <v>41.5</v>
      </c>
      <c r="I29" s="66">
        <f t="shared" si="1"/>
        <v>73</v>
      </c>
      <c r="J29" s="73" t="str">
        <f t="shared" si="2"/>
        <v>A-</v>
      </c>
      <c r="K29" s="54">
        <f t="shared" si="3"/>
        <v>3.5</v>
      </c>
      <c r="L29" s="54">
        <f>'CSE-4202'!C25</f>
        <v>34.5</v>
      </c>
      <c r="M29" s="54">
        <f>'CSE-4202'!D25</f>
        <v>46.5</v>
      </c>
      <c r="N29" s="66">
        <f t="shared" si="4"/>
        <v>81</v>
      </c>
      <c r="O29" s="54" t="str">
        <f t="shared" si="5"/>
        <v>A+</v>
      </c>
      <c r="P29" s="54">
        <f t="shared" si="6"/>
        <v>4</v>
      </c>
      <c r="Q29" s="54">
        <f>'CSE-4213'!C25</f>
        <v>30.5</v>
      </c>
      <c r="R29" s="54">
        <f>'CSE-4213'!H25</f>
        <v>42</v>
      </c>
      <c r="S29" s="66">
        <f t="shared" si="7"/>
        <v>72.5</v>
      </c>
      <c r="T29" s="54" t="str">
        <f t="shared" si="8"/>
        <v>A-</v>
      </c>
      <c r="U29" s="54">
        <f t="shared" si="9"/>
        <v>3.5</v>
      </c>
      <c r="V29" s="54">
        <f>'CSE-4214'!C25</f>
        <v>33.5</v>
      </c>
      <c r="W29" s="54">
        <f>'CSE-4214'!D25</f>
        <v>41.5</v>
      </c>
      <c r="X29" s="66">
        <f t="shared" si="10"/>
        <v>75</v>
      </c>
      <c r="Y29" s="54" t="str">
        <f t="shared" si="11"/>
        <v>A</v>
      </c>
      <c r="Z29" s="54">
        <f t="shared" si="12"/>
        <v>3.75</v>
      </c>
      <c r="AA29" s="54">
        <f>'CSE-4225'!C25</f>
        <v>29.5</v>
      </c>
      <c r="AB29" s="54">
        <f>'CSE-4225'!H25</f>
        <v>37.5</v>
      </c>
      <c r="AC29" s="66">
        <f t="shared" si="13"/>
        <v>67</v>
      </c>
      <c r="AD29" s="54" t="str">
        <f t="shared" si="14"/>
        <v>B+</v>
      </c>
      <c r="AE29" s="54">
        <f t="shared" si="15"/>
        <v>3.25</v>
      </c>
      <c r="AF29" s="54">
        <f>'CSE-4226'!C25</f>
        <v>31</v>
      </c>
      <c r="AG29" s="54">
        <f>'CSE-4226'!D25</f>
        <v>42.5</v>
      </c>
      <c r="AH29" s="66">
        <f t="shared" si="16"/>
        <v>73.5</v>
      </c>
      <c r="AI29" s="54" t="str">
        <f t="shared" si="17"/>
        <v>A-</v>
      </c>
      <c r="AJ29" s="54">
        <f t="shared" si="18"/>
        <v>3.5</v>
      </c>
      <c r="AK29" s="79">
        <v>18</v>
      </c>
      <c r="AL29" s="79">
        <v>18</v>
      </c>
      <c r="AM29" s="66">
        <f t="shared" si="19"/>
        <v>65.625</v>
      </c>
      <c r="AN29" s="66">
        <f t="shared" si="20"/>
        <v>3.64583333333333</v>
      </c>
      <c r="AO29" s="66">
        <f t="shared" si="21"/>
        <v>3.64583333333333</v>
      </c>
      <c r="AP29" s="98" t="str">
        <f t="shared" si="22"/>
        <v>Promoted</v>
      </c>
      <c r="AQ29" s="50" t="str">
        <f t="shared" si="23"/>
        <v>20 CSE 09</v>
      </c>
      <c r="AR29" s="99"/>
      <c r="AS29" s="29"/>
    </row>
    <row r="30" ht="51" customHeight="1" spans="1:45">
      <c r="A30" s="50">
        <v>10</v>
      </c>
      <c r="B30" s="52" t="str">
        <f t="shared" si="0"/>
        <v>20 CSE 10</v>
      </c>
      <c r="C30" s="52"/>
      <c r="D30" s="50"/>
      <c r="E30" s="50" t="s">
        <v>47</v>
      </c>
      <c r="F30" s="53"/>
      <c r="G30" s="54">
        <f>'CSE-4201'!C26</f>
        <v>33.5</v>
      </c>
      <c r="H30" s="54">
        <f>'CSE-4201'!H26</f>
        <v>29</v>
      </c>
      <c r="I30" s="66">
        <f t="shared" si="1"/>
        <v>62.5</v>
      </c>
      <c r="J30" s="73" t="str">
        <f t="shared" si="2"/>
        <v>B</v>
      </c>
      <c r="K30" s="54">
        <f t="shared" si="3"/>
        <v>3</v>
      </c>
      <c r="L30" s="54">
        <f>'CSE-4202'!C26</f>
        <v>29</v>
      </c>
      <c r="M30" s="54">
        <f>'CSE-4202'!D26</f>
        <v>28</v>
      </c>
      <c r="N30" s="66">
        <f t="shared" si="4"/>
        <v>57</v>
      </c>
      <c r="O30" s="54" t="str">
        <f t="shared" si="5"/>
        <v>B-</v>
      </c>
      <c r="P30" s="54">
        <f t="shared" si="6"/>
        <v>2.75</v>
      </c>
      <c r="Q30" s="54">
        <f>'CSE-4213'!C26</f>
        <v>29</v>
      </c>
      <c r="R30" s="54">
        <f>'CSE-4213'!H26</f>
        <v>34.5</v>
      </c>
      <c r="S30" s="66">
        <f t="shared" si="7"/>
        <v>63.5</v>
      </c>
      <c r="T30" s="54" t="str">
        <f t="shared" si="8"/>
        <v>B</v>
      </c>
      <c r="U30" s="54">
        <f t="shared" si="9"/>
        <v>3</v>
      </c>
      <c r="V30" s="54">
        <f>'CSE-4214'!C26</f>
        <v>30.75</v>
      </c>
      <c r="W30" s="54">
        <f>'CSE-4214'!D26</f>
        <v>31.5</v>
      </c>
      <c r="X30" s="66">
        <f t="shared" si="10"/>
        <v>62.25</v>
      </c>
      <c r="Y30" s="54" t="str">
        <f t="shared" si="11"/>
        <v>B</v>
      </c>
      <c r="Z30" s="54">
        <f t="shared" si="12"/>
        <v>3</v>
      </c>
      <c r="AA30" s="54">
        <f>'CSE-4225'!C26</f>
        <v>27</v>
      </c>
      <c r="AB30" s="54">
        <f>'CSE-4225'!H26</f>
        <v>35</v>
      </c>
      <c r="AC30" s="66">
        <f t="shared" si="13"/>
        <v>62</v>
      </c>
      <c r="AD30" s="54" t="str">
        <f t="shared" si="14"/>
        <v>B</v>
      </c>
      <c r="AE30" s="54">
        <f t="shared" si="15"/>
        <v>3</v>
      </c>
      <c r="AF30" s="54">
        <f>'CSE-4226'!C26</f>
        <v>31</v>
      </c>
      <c r="AG30" s="54">
        <f>'CSE-4226'!D26</f>
        <v>37</v>
      </c>
      <c r="AH30" s="66">
        <f t="shared" si="16"/>
        <v>68</v>
      </c>
      <c r="AI30" s="54" t="str">
        <f t="shared" si="17"/>
        <v>B+</v>
      </c>
      <c r="AJ30" s="54">
        <f t="shared" si="18"/>
        <v>3.25</v>
      </c>
      <c r="AK30" s="79">
        <v>18</v>
      </c>
      <c r="AL30" s="79">
        <v>18</v>
      </c>
      <c r="AM30" s="66">
        <f t="shared" si="19"/>
        <v>52.875</v>
      </c>
      <c r="AN30" s="66">
        <f t="shared" si="20"/>
        <v>2.9375</v>
      </c>
      <c r="AO30" s="66">
        <f t="shared" si="21"/>
        <v>2.9375</v>
      </c>
      <c r="AP30" s="98" t="str">
        <f t="shared" si="22"/>
        <v>Promoted</v>
      </c>
      <c r="AQ30" s="50" t="str">
        <f t="shared" si="23"/>
        <v>20 CSE 10</v>
      </c>
      <c r="AR30" s="99"/>
      <c r="AS30" s="29"/>
    </row>
    <row r="31" ht="51" customHeight="1" spans="1:45">
      <c r="A31" s="51">
        <v>11</v>
      </c>
      <c r="B31" s="52" t="str">
        <f t="shared" si="0"/>
        <v>20 CSE 11</v>
      </c>
      <c r="C31" s="52"/>
      <c r="D31" s="50"/>
      <c r="E31" s="50" t="s">
        <v>48</v>
      </c>
      <c r="F31" s="53"/>
      <c r="G31" s="54">
        <f>'CSE-4201'!C27</f>
        <v>38</v>
      </c>
      <c r="H31" s="54">
        <f>'CSE-4201'!H27</f>
        <v>49.5</v>
      </c>
      <c r="I31" s="66">
        <f t="shared" si="1"/>
        <v>87.5</v>
      </c>
      <c r="J31" s="73" t="str">
        <f t="shared" si="2"/>
        <v>A+</v>
      </c>
      <c r="K31" s="54">
        <f t="shared" si="3"/>
        <v>4</v>
      </c>
      <c r="L31" s="54">
        <f>'CSE-4202'!C27</f>
        <v>37.5</v>
      </c>
      <c r="M31" s="54">
        <f>'CSE-4202'!D27</f>
        <v>48</v>
      </c>
      <c r="N31" s="66">
        <f t="shared" si="4"/>
        <v>85.5</v>
      </c>
      <c r="O31" s="54" t="str">
        <f t="shared" si="5"/>
        <v>A+</v>
      </c>
      <c r="P31" s="54">
        <f t="shared" si="6"/>
        <v>4</v>
      </c>
      <c r="Q31" s="54">
        <f>'CSE-4213'!C27</f>
        <v>35.25</v>
      </c>
      <c r="R31" s="54">
        <f>'CSE-4213'!H27</f>
        <v>48</v>
      </c>
      <c r="S31" s="66">
        <f t="shared" si="7"/>
        <v>83.25</v>
      </c>
      <c r="T31" s="54" t="str">
        <f t="shared" si="8"/>
        <v>A+</v>
      </c>
      <c r="U31" s="54">
        <f t="shared" si="9"/>
        <v>4</v>
      </c>
      <c r="V31" s="54">
        <f>'CSE-4214'!C27</f>
        <v>37.5</v>
      </c>
      <c r="W31" s="54">
        <f>'CSE-4214'!D27</f>
        <v>51</v>
      </c>
      <c r="X31" s="66">
        <f t="shared" si="10"/>
        <v>88.5</v>
      </c>
      <c r="Y31" s="54" t="str">
        <f t="shared" si="11"/>
        <v>A+</v>
      </c>
      <c r="Z31" s="54">
        <f t="shared" si="12"/>
        <v>4</v>
      </c>
      <c r="AA31" s="54">
        <f>'CSE-4225'!C27</f>
        <v>36</v>
      </c>
      <c r="AB31" s="54">
        <f>'CSE-4225'!H27</f>
        <v>48</v>
      </c>
      <c r="AC31" s="66">
        <f t="shared" si="13"/>
        <v>84</v>
      </c>
      <c r="AD31" s="54" t="str">
        <f t="shared" si="14"/>
        <v>A+</v>
      </c>
      <c r="AE31" s="54">
        <f t="shared" si="15"/>
        <v>4</v>
      </c>
      <c r="AF31" s="54">
        <f>'CSE-4226'!C27</f>
        <v>34</v>
      </c>
      <c r="AG31" s="54">
        <f>'CSE-4226'!D27</f>
        <v>50.5</v>
      </c>
      <c r="AH31" s="66">
        <f t="shared" si="16"/>
        <v>84.5</v>
      </c>
      <c r="AI31" s="54" t="str">
        <f t="shared" si="17"/>
        <v>A+</v>
      </c>
      <c r="AJ31" s="54">
        <f t="shared" si="18"/>
        <v>4</v>
      </c>
      <c r="AK31" s="79">
        <v>18</v>
      </c>
      <c r="AL31" s="79">
        <v>18</v>
      </c>
      <c r="AM31" s="66">
        <f t="shared" si="19"/>
        <v>72</v>
      </c>
      <c r="AN31" s="66">
        <f t="shared" si="20"/>
        <v>4</v>
      </c>
      <c r="AO31" s="66">
        <f t="shared" si="21"/>
        <v>4</v>
      </c>
      <c r="AP31" s="98" t="str">
        <f t="shared" si="22"/>
        <v>Promoted</v>
      </c>
      <c r="AQ31" s="50" t="str">
        <f t="shared" si="23"/>
        <v>20 CSE 11</v>
      </c>
      <c r="AR31" s="99"/>
      <c r="AS31" s="29"/>
    </row>
    <row r="32" ht="51" customHeight="1" spans="1:45">
      <c r="A32" s="50">
        <v>12</v>
      </c>
      <c r="B32" s="52" t="str">
        <f t="shared" si="0"/>
        <v>20 CSE 12</v>
      </c>
      <c r="C32" s="52"/>
      <c r="D32" s="50"/>
      <c r="E32" s="50" t="s">
        <v>49</v>
      </c>
      <c r="F32" s="53"/>
      <c r="G32" s="54">
        <f>'CSE-4201'!C28</f>
        <v>35.5</v>
      </c>
      <c r="H32" s="54">
        <f>'CSE-4201'!H28</f>
        <v>41</v>
      </c>
      <c r="I32" s="66">
        <f t="shared" si="1"/>
        <v>76.5</v>
      </c>
      <c r="J32" s="73" t="str">
        <f t="shared" si="2"/>
        <v>A</v>
      </c>
      <c r="K32" s="54">
        <f t="shared" si="3"/>
        <v>3.75</v>
      </c>
      <c r="L32" s="54">
        <f>'CSE-4202'!C28</f>
        <v>36</v>
      </c>
      <c r="M32" s="54">
        <f>'CSE-4202'!D28</f>
        <v>47.5</v>
      </c>
      <c r="N32" s="66">
        <f t="shared" si="4"/>
        <v>83.5</v>
      </c>
      <c r="O32" s="54" t="str">
        <f t="shared" si="5"/>
        <v>A+</v>
      </c>
      <c r="P32" s="54">
        <f t="shared" si="6"/>
        <v>4</v>
      </c>
      <c r="Q32" s="54">
        <f>'CSE-4213'!C28</f>
        <v>36</v>
      </c>
      <c r="R32" s="54">
        <f>'CSE-4213'!H28</f>
        <v>48.5</v>
      </c>
      <c r="S32" s="66">
        <f t="shared" si="7"/>
        <v>84.5</v>
      </c>
      <c r="T32" s="54" t="str">
        <f t="shared" si="8"/>
        <v>A+</v>
      </c>
      <c r="U32" s="54">
        <f t="shared" si="9"/>
        <v>4</v>
      </c>
      <c r="V32" s="54">
        <f>'CSE-4214'!C28</f>
        <v>35.25</v>
      </c>
      <c r="W32" s="54">
        <f>'CSE-4214'!D28</f>
        <v>45.5</v>
      </c>
      <c r="X32" s="66">
        <f t="shared" si="10"/>
        <v>80.75</v>
      </c>
      <c r="Y32" s="54" t="str">
        <f t="shared" si="11"/>
        <v>A+</v>
      </c>
      <c r="Z32" s="54">
        <f t="shared" si="12"/>
        <v>4</v>
      </c>
      <c r="AA32" s="54">
        <f>'CSE-4225'!C28</f>
        <v>32.5</v>
      </c>
      <c r="AB32" s="54">
        <f>'CSE-4225'!H28</f>
        <v>44</v>
      </c>
      <c r="AC32" s="66">
        <f t="shared" si="13"/>
        <v>76.5</v>
      </c>
      <c r="AD32" s="54" t="str">
        <f t="shared" si="14"/>
        <v>A</v>
      </c>
      <c r="AE32" s="54">
        <f t="shared" si="15"/>
        <v>3.75</v>
      </c>
      <c r="AF32" s="54">
        <f>'CSE-4226'!C28</f>
        <v>35</v>
      </c>
      <c r="AG32" s="54">
        <f>'CSE-4226'!D28</f>
        <v>47</v>
      </c>
      <c r="AH32" s="66">
        <f t="shared" si="16"/>
        <v>82</v>
      </c>
      <c r="AI32" s="54" t="str">
        <f t="shared" si="17"/>
        <v>A+</v>
      </c>
      <c r="AJ32" s="54">
        <f t="shared" si="18"/>
        <v>4</v>
      </c>
      <c r="AK32" s="79">
        <v>18</v>
      </c>
      <c r="AL32" s="79">
        <v>18</v>
      </c>
      <c r="AM32" s="66">
        <f t="shared" si="19"/>
        <v>70.5</v>
      </c>
      <c r="AN32" s="66">
        <f t="shared" si="20"/>
        <v>3.91666666666667</v>
      </c>
      <c r="AO32" s="66">
        <f t="shared" si="21"/>
        <v>3.91666666666667</v>
      </c>
      <c r="AP32" s="98" t="str">
        <f t="shared" si="22"/>
        <v>Promoted</v>
      </c>
      <c r="AQ32" s="50" t="str">
        <f t="shared" si="23"/>
        <v>20 CSE 12</v>
      </c>
      <c r="AR32" s="99"/>
      <c r="AS32" s="29"/>
    </row>
    <row r="33" ht="51" customHeight="1" spans="1:45">
      <c r="A33" s="51">
        <v>13</v>
      </c>
      <c r="B33" s="52" t="str">
        <f t="shared" si="0"/>
        <v>20 CSE 13</v>
      </c>
      <c r="C33" s="52"/>
      <c r="D33" s="50"/>
      <c r="E33" s="50" t="s">
        <v>50</v>
      </c>
      <c r="F33" s="53"/>
      <c r="G33" s="54">
        <f>'CSE-4201'!C29</f>
        <v>34</v>
      </c>
      <c r="H33" s="54">
        <f>'CSE-4201'!H29</f>
        <v>45.5</v>
      </c>
      <c r="I33" s="66">
        <f t="shared" si="1"/>
        <v>79.5</v>
      </c>
      <c r="J33" s="73" t="str">
        <f t="shared" si="2"/>
        <v>A</v>
      </c>
      <c r="K33" s="54">
        <f t="shared" si="3"/>
        <v>3.75</v>
      </c>
      <c r="L33" s="54">
        <f>'CSE-4202'!C29</f>
        <v>34</v>
      </c>
      <c r="M33" s="54">
        <f>'CSE-4202'!D29</f>
        <v>31</v>
      </c>
      <c r="N33" s="66">
        <f t="shared" si="4"/>
        <v>65</v>
      </c>
      <c r="O33" s="54" t="str">
        <f t="shared" si="5"/>
        <v>B+</v>
      </c>
      <c r="P33" s="54">
        <f t="shared" si="6"/>
        <v>3.25</v>
      </c>
      <c r="Q33" s="54">
        <f>'CSE-4213'!C29</f>
        <v>32.5</v>
      </c>
      <c r="R33" s="54">
        <f>'CSE-4213'!H29</f>
        <v>40</v>
      </c>
      <c r="S33" s="66">
        <f t="shared" si="7"/>
        <v>72.5</v>
      </c>
      <c r="T33" s="54" t="str">
        <f t="shared" si="8"/>
        <v>A-</v>
      </c>
      <c r="U33" s="54">
        <f t="shared" si="9"/>
        <v>3.5</v>
      </c>
      <c r="V33" s="54">
        <f>'CSE-4214'!C29</f>
        <v>33</v>
      </c>
      <c r="W33" s="54">
        <f>'CSE-4214'!D29</f>
        <v>42</v>
      </c>
      <c r="X33" s="66">
        <f t="shared" si="10"/>
        <v>75</v>
      </c>
      <c r="Y33" s="54" t="str">
        <f t="shared" si="11"/>
        <v>A</v>
      </c>
      <c r="Z33" s="54">
        <f t="shared" si="12"/>
        <v>3.75</v>
      </c>
      <c r="AA33" s="54">
        <f>'CSE-4225'!C29</f>
        <v>31</v>
      </c>
      <c r="AB33" s="54">
        <f>'CSE-4225'!H29</f>
        <v>44.5</v>
      </c>
      <c r="AC33" s="66">
        <f t="shared" si="13"/>
        <v>75.5</v>
      </c>
      <c r="AD33" s="54" t="str">
        <f t="shared" si="14"/>
        <v>A</v>
      </c>
      <c r="AE33" s="54">
        <f t="shared" si="15"/>
        <v>3.75</v>
      </c>
      <c r="AF33" s="54">
        <f>'CSE-4226'!C29</f>
        <v>31.5</v>
      </c>
      <c r="AG33" s="54">
        <f>'CSE-4226'!D29</f>
        <v>39.5</v>
      </c>
      <c r="AH33" s="66">
        <f t="shared" si="16"/>
        <v>71</v>
      </c>
      <c r="AI33" s="54" t="str">
        <f t="shared" si="17"/>
        <v>A-</v>
      </c>
      <c r="AJ33" s="54">
        <f t="shared" si="18"/>
        <v>3.5</v>
      </c>
      <c r="AK33" s="79">
        <v>18</v>
      </c>
      <c r="AL33" s="79">
        <v>18</v>
      </c>
      <c r="AM33" s="66">
        <f t="shared" si="19"/>
        <v>63.375</v>
      </c>
      <c r="AN33" s="66">
        <f t="shared" si="20"/>
        <v>3.52083333333333</v>
      </c>
      <c r="AO33" s="66">
        <f t="shared" si="21"/>
        <v>3.52083333333333</v>
      </c>
      <c r="AP33" s="98" t="str">
        <f t="shared" si="22"/>
        <v>Promoted</v>
      </c>
      <c r="AQ33" s="50" t="str">
        <f t="shared" si="23"/>
        <v>20 CSE 13</v>
      </c>
      <c r="AR33" s="99"/>
      <c r="AS33" s="29"/>
    </row>
    <row r="34" ht="51" customHeight="1" spans="1:45">
      <c r="A34" s="50">
        <v>14</v>
      </c>
      <c r="B34" s="52" t="str">
        <f t="shared" si="0"/>
        <v>20 CSE 14</v>
      </c>
      <c r="C34" s="52"/>
      <c r="D34" s="50"/>
      <c r="E34" s="50" t="s">
        <v>51</v>
      </c>
      <c r="F34" s="53"/>
      <c r="G34" s="54">
        <f>'CSE-4201'!C30</f>
        <v>34.5</v>
      </c>
      <c r="H34" s="54">
        <f>'CSE-4201'!H30</f>
        <v>45.5</v>
      </c>
      <c r="I34" s="66">
        <f t="shared" si="1"/>
        <v>80</v>
      </c>
      <c r="J34" s="73" t="str">
        <f t="shared" si="2"/>
        <v>A+</v>
      </c>
      <c r="K34" s="54">
        <f t="shared" si="3"/>
        <v>4</v>
      </c>
      <c r="L34" s="54">
        <f>'CSE-4202'!C30</f>
        <v>34</v>
      </c>
      <c r="M34" s="54">
        <f>'CSE-4202'!D30</f>
        <v>31</v>
      </c>
      <c r="N34" s="66">
        <f t="shared" si="4"/>
        <v>65</v>
      </c>
      <c r="O34" s="54" t="str">
        <f t="shared" si="5"/>
        <v>B+</v>
      </c>
      <c r="P34" s="54">
        <f t="shared" si="6"/>
        <v>3.25</v>
      </c>
      <c r="Q34" s="54">
        <f>'CSE-4213'!C30</f>
        <v>31.25</v>
      </c>
      <c r="R34" s="54">
        <f>'CSE-4213'!H30</f>
        <v>35</v>
      </c>
      <c r="S34" s="66">
        <f t="shared" si="7"/>
        <v>66.25</v>
      </c>
      <c r="T34" s="54" t="str">
        <f t="shared" si="8"/>
        <v>B+</v>
      </c>
      <c r="U34" s="54">
        <f t="shared" si="9"/>
        <v>3.25</v>
      </c>
      <c r="V34" s="54">
        <f>'CSE-4214'!C30</f>
        <v>33</v>
      </c>
      <c r="W34" s="54">
        <f>'CSE-4214'!D30</f>
        <v>42</v>
      </c>
      <c r="X34" s="66">
        <f t="shared" si="10"/>
        <v>75</v>
      </c>
      <c r="Y34" s="54" t="str">
        <f t="shared" si="11"/>
        <v>A</v>
      </c>
      <c r="Z34" s="54">
        <f t="shared" si="12"/>
        <v>3.75</v>
      </c>
      <c r="AA34" s="54">
        <f>'CSE-4225'!C30</f>
        <v>29</v>
      </c>
      <c r="AB34" s="54">
        <f>'CSE-4225'!H30</f>
        <v>42</v>
      </c>
      <c r="AC34" s="66">
        <f t="shared" si="13"/>
        <v>71</v>
      </c>
      <c r="AD34" s="54" t="str">
        <f t="shared" si="14"/>
        <v>A-</v>
      </c>
      <c r="AE34" s="54">
        <f t="shared" si="15"/>
        <v>3.5</v>
      </c>
      <c r="AF34" s="54">
        <f>'CSE-4226'!C30</f>
        <v>32</v>
      </c>
      <c r="AG34" s="54">
        <f>'CSE-4226'!D30</f>
        <v>48</v>
      </c>
      <c r="AH34" s="66">
        <f t="shared" si="16"/>
        <v>80</v>
      </c>
      <c r="AI34" s="54" t="str">
        <f t="shared" si="17"/>
        <v>A+</v>
      </c>
      <c r="AJ34" s="54">
        <f t="shared" si="18"/>
        <v>4</v>
      </c>
      <c r="AK34" s="79">
        <v>18</v>
      </c>
      <c r="AL34" s="79">
        <v>18</v>
      </c>
      <c r="AM34" s="66">
        <f t="shared" si="19"/>
        <v>63.375</v>
      </c>
      <c r="AN34" s="66">
        <f t="shared" si="20"/>
        <v>3.52083333333333</v>
      </c>
      <c r="AO34" s="66">
        <f t="shared" si="21"/>
        <v>3.52083333333333</v>
      </c>
      <c r="AP34" s="98" t="str">
        <f t="shared" si="22"/>
        <v>Promoted</v>
      </c>
      <c r="AQ34" s="50" t="str">
        <f t="shared" si="23"/>
        <v>20 CSE 14</v>
      </c>
      <c r="AR34" s="99"/>
      <c r="AS34" s="29"/>
    </row>
    <row r="35" ht="51" customHeight="1" spans="1:45">
      <c r="A35" s="51">
        <v>15</v>
      </c>
      <c r="B35" s="52" t="str">
        <f t="shared" si="0"/>
        <v>20 CSE 15</v>
      </c>
      <c r="C35" s="52"/>
      <c r="D35" s="50"/>
      <c r="E35" s="50" t="s">
        <v>52</v>
      </c>
      <c r="F35" s="53"/>
      <c r="G35" s="54">
        <f>'CSE-4201'!C31</f>
        <v>35.5</v>
      </c>
      <c r="H35" s="54">
        <f>'CSE-4201'!H31</f>
        <v>47.5</v>
      </c>
      <c r="I35" s="66">
        <f t="shared" si="1"/>
        <v>83</v>
      </c>
      <c r="J35" s="73" t="str">
        <f t="shared" si="2"/>
        <v>A+</v>
      </c>
      <c r="K35" s="54">
        <f t="shared" si="3"/>
        <v>4</v>
      </c>
      <c r="L35" s="54">
        <f>'CSE-4202'!C31</f>
        <v>37.5</v>
      </c>
      <c r="M35" s="54">
        <f>'CSE-4202'!D31</f>
        <v>54.5</v>
      </c>
      <c r="N35" s="66">
        <f t="shared" si="4"/>
        <v>92</v>
      </c>
      <c r="O35" s="54" t="str">
        <f t="shared" si="5"/>
        <v>A+</v>
      </c>
      <c r="P35" s="54">
        <f t="shared" si="6"/>
        <v>4</v>
      </c>
      <c r="Q35" s="54">
        <f>'CSE-4213'!C31</f>
        <v>34.75</v>
      </c>
      <c r="R35" s="54">
        <f>'CSE-4213'!H31</f>
        <v>44.5</v>
      </c>
      <c r="S35" s="66">
        <f t="shared" si="7"/>
        <v>79.25</v>
      </c>
      <c r="T35" s="54" t="str">
        <f t="shared" si="8"/>
        <v>A</v>
      </c>
      <c r="U35" s="54">
        <f t="shared" si="9"/>
        <v>3.75</v>
      </c>
      <c r="V35" s="54">
        <f>'CSE-4214'!C31</f>
        <v>35.75</v>
      </c>
      <c r="W35" s="54">
        <f>'CSE-4214'!D31</f>
        <v>48</v>
      </c>
      <c r="X35" s="66">
        <f t="shared" si="10"/>
        <v>83.75</v>
      </c>
      <c r="Y35" s="54" t="str">
        <f t="shared" si="11"/>
        <v>A+</v>
      </c>
      <c r="Z35" s="54">
        <f t="shared" si="12"/>
        <v>4</v>
      </c>
      <c r="AA35" s="54">
        <f>'CSE-4225'!C31</f>
        <v>32</v>
      </c>
      <c r="AB35" s="54">
        <f>'CSE-4225'!H31</f>
        <v>48</v>
      </c>
      <c r="AC35" s="66">
        <f t="shared" si="13"/>
        <v>80</v>
      </c>
      <c r="AD35" s="54" t="str">
        <f t="shared" si="14"/>
        <v>A+</v>
      </c>
      <c r="AE35" s="54">
        <f t="shared" si="15"/>
        <v>4</v>
      </c>
      <c r="AF35" s="54">
        <f>'CSE-4226'!C31</f>
        <v>35</v>
      </c>
      <c r="AG35" s="54">
        <f>'CSE-4226'!D31</f>
        <v>42.5</v>
      </c>
      <c r="AH35" s="66">
        <f t="shared" si="16"/>
        <v>77.5</v>
      </c>
      <c r="AI35" s="54" t="str">
        <f t="shared" si="17"/>
        <v>A</v>
      </c>
      <c r="AJ35" s="54">
        <f t="shared" si="18"/>
        <v>3.75</v>
      </c>
      <c r="AK35" s="79">
        <v>18</v>
      </c>
      <c r="AL35" s="79">
        <v>18</v>
      </c>
      <c r="AM35" s="66">
        <f t="shared" si="19"/>
        <v>70.875</v>
      </c>
      <c r="AN35" s="66">
        <f t="shared" si="20"/>
        <v>3.9375</v>
      </c>
      <c r="AO35" s="66">
        <f t="shared" si="21"/>
        <v>3.9375</v>
      </c>
      <c r="AP35" s="98" t="str">
        <f t="shared" si="22"/>
        <v>Promoted</v>
      </c>
      <c r="AQ35" s="50" t="str">
        <f t="shared" si="23"/>
        <v>20 CSE 15</v>
      </c>
      <c r="AR35" s="99"/>
      <c r="AS35" s="29"/>
    </row>
    <row r="36" ht="51" customHeight="1" spans="1:45">
      <c r="A36" s="50">
        <v>16</v>
      </c>
      <c r="B36" s="52" t="str">
        <f t="shared" si="0"/>
        <v>20 CSE 16</v>
      </c>
      <c r="C36" s="52"/>
      <c r="D36" s="50"/>
      <c r="E36" s="50" t="s">
        <v>53</v>
      </c>
      <c r="F36" s="53"/>
      <c r="G36" s="54">
        <f>'CSE-4201'!C32</f>
        <v>36.5</v>
      </c>
      <c r="H36" s="54">
        <f>'CSE-4201'!H32</f>
        <v>49</v>
      </c>
      <c r="I36" s="66">
        <f t="shared" si="1"/>
        <v>85.5</v>
      </c>
      <c r="J36" s="73" t="str">
        <f t="shared" si="2"/>
        <v>A+</v>
      </c>
      <c r="K36" s="54">
        <f t="shared" si="3"/>
        <v>4</v>
      </c>
      <c r="L36" s="54">
        <f>'CSE-4202'!C32</f>
        <v>36.5</v>
      </c>
      <c r="M36" s="54">
        <f>'CSE-4202'!D32</f>
        <v>46</v>
      </c>
      <c r="N36" s="66">
        <f t="shared" si="4"/>
        <v>82.5</v>
      </c>
      <c r="O36" s="54" t="str">
        <f t="shared" si="5"/>
        <v>A+</v>
      </c>
      <c r="P36" s="54">
        <f t="shared" si="6"/>
        <v>4</v>
      </c>
      <c r="Q36" s="54">
        <f>'CSE-4213'!C32</f>
        <v>35.25</v>
      </c>
      <c r="R36" s="54">
        <f>'CSE-4213'!H32</f>
        <v>44</v>
      </c>
      <c r="S36" s="66">
        <f t="shared" si="7"/>
        <v>79.25</v>
      </c>
      <c r="T36" s="54" t="str">
        <f t="shared" si="8"/>
        <v>A</v>
      </c>
      <c r="U36" s="54">
        <f t="shared" si="9"/>
        <v>3.75</v>
      </c>
      <c r="V36" s="54">
        <f>'CSE-4214'!C32</f>
        <v>33.75</v>
      </c>
      <c r="W36" s="54">
        <f>'CSE-4214'!D32</f>
        <v>44</v>
      </c>
      <c r="X36" s="66">
        <f t="shared" si="10"/>
        <v>77.75</v>
      </c>
      <c r="Y36" s="54" t="str">
        <f t="shared" si="11"/>
        <v>A</v>
      </c>
      <c r="Z36" s="54">
        <f t="shared" si="12"/>
        <v>3.75</v>
      </c>
      <c r="AA36" s="54">
        <f>'CSE-4225'!C32</f>
        <v>34</v>
      </c>
      <c r="AB36" s="54">
        <f>'CSE-4225'!H32</f>
        <v>42</v>
      </c>
      <c r="AC36" s="66">
        <f t="shared" si="13"/>
        <v>76</v>
      </c>
      <c r="AD36" s="54" t="str">
        <f t="shared" si="14"/>
        <v>A</v>
      </c>
      <c r="AE36" s="54">
        <f t="shared" si="15"/>
        <v>3.75</v>
      </c>
      <c r="AF36" s="54">
        <f>'CSE-4226'!C32</f>
        <v>34</v>
      </c>
      <c r="AG36" s="54">
        <f>'CSE-4226'!D32</f>
        <v>41.5</v>
      </c>
      <c r="AH36" s="66">
        <f t="shared" si="16"/>
        <v>75.5</v>
      </c>
      <c r="AI36" s="54" t="str">
        <f t="shared" si="17"/>
        <v>A</v>
      </c>
      <c r="AJ36" s="54">
        <f t="shared" si="18"/>
        <v>3.75</v>
      </c>
      <c r="AK36" s="79">
        <v>18</v>
      </c>
      <c r="AL36" s="79">
        <v>18</v>
      </c>
      <c r="AM36" s="66">
        <f t="shared" si="19"/>
        <v>69.75</v>
      </c>
      <c r="AN36" s="66">
        <f t="shared" si="20"/>
        <v>3.875</v>
      </c>
      <c r="AO36" s="66">
        <f t="shared" si="21"/>
        <v>3.875</v>
      </c>
      <c r="AP36" s="98" t="str">
        <f t="shared" si="22"/>
        <v>Promoted</v>
      </c>
      <c r="AQ36" s="50" t="str">
        <f t="shared" si="23"/>
        <v>20 CSE 16</v>
      </c>
      <c r="AR36" s="99"/>
      <c r="AS36" s="29"/>
    </row>
    <row r="37" ht="51" customHeight="1" spans="1:45">
      <c r="A37" s="51">
        <v>17</v>
      </c>
      <c r="B37" s="52" t="str">
        <f t="shared" si="0"/>
        <v>20 CSE 17</v>
      </c>
      <c r="C37" s="52"/>
      <c r="D37" s="50"/>
      <c r="E37" s="50" t="s">
        <v>54</v>
      </c>
      <c r="F37" s="53"/>
      <c r="G37" s="54">
        <f>'CSE-4201'!C33</f>
        <v>30</v>
      </c>
      <c r="H37" s="54">
        <f>'CSE-4201'!H33</f>
        <v>30</v>
      </c>
      <c r="I37" s="66">
        <f t="shared" si="1"/>
        <v>60</v>
      </c>
      <c r="J37" s="73" t="str">
        <f t="shared" si="2"/>
        <v>B</v>
      </c>
      <c r="K37" s="54">
        <f t="shared" si="3"/>
        <v>3</v>
      </c>
      <c r="L37" s="54">
        <f>'CSE-4202'!C33</f>
        <v>32</v>
      </c>
      <c r="M37" s="54">
        <f>'CSE-4202'!D33</f>
        <v>28</v>
      </c>
      <c r="N37" s="66">
        <f t="shared" si="4"/>
        <v>60</v>
      </c>
      <c r="O37" s="54" t="str">
        <f t="shared" si="5"/>
        <v>B</v>
      </c>
      <c r="P37" s="54">
        <f t="shared" si="6"/>
        <v>3</v>
      </c>
      <c r="Q37" s="54">
        <f>'CSE-4213'!C33</f>
        <v>29</v>
      </c>
      <c r="R37" s="54">
        <f>'CSE-4213'!H33</f>
        <v>33</v>
      </c>
      <c r="S37" s="66">
        <f t="shared" si="7"/>
        <v>62</v>
      </c>
      <c r="T37" s="54" t="str">
        <f t="shared" si="8"/>
        <v>B</v>
      </c>
      <c r="U37" s="54">
        <f t="shared" si="9"/>
        <v>3</v>
      </c>
      <c r="V37" s="54">
        <f>'CSE-4214'!C33</f>
        <v>32.5</v>
      </c>
      <c r="W37" s="54">
        <f>'CSE-4214'!D33</f>
        <v>40.5</v>
      </c>
      <c r="X37" s="66">
        <f t="shared" si="10"/>
        <v>73</v>
      </c>
      <c r="Y37" s="54" t="str">
        <f t="shared" si="11"/>
        <v>A-</v>
      </c>
      <c r="Z37" s="54">
        <f t="shared" si="12"/>
        <v>3.5</v>
      </c>
      <c r="AA37" s="54">
        <f>'CSE-4225'!C33</f>
        <v>30</v>
      </c>
      <c r="AB37" s="54">
        <f>'CSE-4225'!H33</f>
        <v>34</v>
      </c>
      <c r="AC37" s="66">
        <f t="shared" si="13"/>
        <v>64</v>
      </c>
      <c r="AD37" s="54" t="str">
        <f t="shared" si="14"/>
        <v>B</v>
      </c>
      <c r="AE37" s="54">
        <f t="shared" si="15"/>
        <v>3</v>
      </c>
      <c r="AF37" s="54">
        <f>'CSE-4226'!C33</f>
        <v>33.5</v>
      </c>
      <c r="AG37" s="54">
        <f>'CSE-4226'!D33</f>
        <v>39</v>
      </c>
      <c r="AH37" s="66">
        <f t="shared" si="16"/>
        <v>72.5</v>
      </c>
      <c r="AI37" s="54" t="str">
        <f t="shared" si="17"/>
        <v>A-</v>
      </c>
      <c r="AJ37" s="54">
        <f t="shared" si="18"/>
        <v>3.5</v>
      </c>
      <c r="AK37" s="79">
        <v>18</v>
      </c>
      <c r="AL37" s="79">
        <v>18</v>
      </c>
      <c r="AM37" s="66">
        <f t="shared" si="19"/>
        <v>55.5</v>
      </c>
      <c r="AN37" s="66">
        <f t="shared" si="20"/>
        <v>3.08333333333333</v>
      </c>
      <c r="AO37" s="66">
        <f t="shared" si="21"/>
        <v>3.08333333333333</v>
      </c>
      <c r="AP37" s="98" t="str">
        <f t="shared" si="22"/>
        <v>Promoted</v>
      </c>
      <c r="AQ37" s="50" t="str">
        <f t="shared" si="23"/>
        <v>20 CSE 17</v>
      </c>
      <c r="AR37" s="99"/>
      <c r="AS37" s="29"/>
    </row>
    <row r="38" ht="51" customHeight="1" spans="1:45">
      <c r="A38" s="50">
        <v>18</v>
      </c>
      <c r="B38" s="52" t="str">
        <f t="shared" si="0"/>
        <v>20 CSE 18</v>
      </c>
      <c r="C38" s="52"/>
      <c r="D38" s="50"/>
      <c r="E38" s="50" t="s">
        <v>55</v>
      </c>
      <c r="F38" s="53"/>
      <c r="G38" s="54">
        <f>'CSE-4201'!C34</f>
        <v>31.5</v>
      </c>
      <c r="H38" s="54">
        <f>'CSE-4201'!H34</f>
        <v>47</v>
      </c>
      <c r="I38" s="66">
        <f t="shared" si="1"/>
        <v>78.5</v>
      </c>
      <c r="J38" s="73" t="str">
        <f t="shared" si="2"/>
        <v>A</v>
      </c>
      <c r="K38" s="54">
        <f t="shared" si="3"/>
        <v>3.75</v>
      </c>
      <c r="L38" s="54">
        <f>'CSE-4202'!C34</f>
        <v>31</v>
      </c>
      <c r="M38" s="54">
        <f>'CSE-4202'!D34</f>
        <v>31</v>
      </c>
      <c r="N38" s="66">
        <f t="shared" si="4"/>
        <v>62</v>
      </c>
      <c r="O38" s="54" t="str">
        <f t="shared" si="5"/>
        <v>B</v>
      </c>
      <c r="P38" s="54">
        <f t="shared" si="6"/>
        <v>3</v>
      </c>
      <c r="Q38" s="54">
        <f>'CSE-4213'!C34</f>
        <v>33.5</v>
      </c>
      <c r="R38" s="54">
        <f>'CSE-4213'!H34</f>
        <v>44.5</v>
      </c>
      <c r="S38" s="66">
        <f t="shared" si="7"/>
        <v>78</v>
      </c>
      <c r="T38" s="54" t="str">
        <f t="shared" si="8"/>
        <v>A</v>
      </c>
      <c r="U38" s="54">
        <f t="shared" si="9"/>
        <v>3.75</v>
      </c>
      <c r="V38" s="54">
        <f>'CSE-4214'!C34</f>
        <v>33</v>
      </c>
      <c r="W38" s="54">
        <f>'CSE-4214'!D34</f>
        <v>37</v>
      </c>
      <c r="X38" s="66">
        <f t="shared" si="10"/>
        <v>70</v>
      </c>
      <c r="Y38" s="54" t="str">
        <f t="shared" si="11"/>
        <v>A-</v>
      </c>
      <c r="Z38" s="54">
        <f t="shared" si="12"/>
        <v>3.5</v>
      </c>
      <c r="AA38" s="54">
        <f>'CSE-4225'!C34</f>
        <v>30</v>
      </c>
      <c r="AB38" s="54">
        <f>'CSE-4225'!H34</f>
        <v>43.5</v>
      </c>
      <c r="AC38" s="66">
        <f t="shared" si="13"/>
        <v>73.5</v>
      </c>
      <c r="AD38" s="54" t="str">
        <f t="shared" si="14"/>
        <v>A-</v>
      </c>
      <c r="AE38" s="54">
        <f t="shared" si="15"/>
        <v>3.5</v>
      </c>
      <c r="AF38" s="54">
        <f>'CSE-4226'!C34</f>
        <v>32</v>
      </c>
      <c r="AG38" s="54">
        <f>'CSE-4226'!D34</f>
        <v>39</v>
      </c>
      <c r="AH38" s="66">
        <f t="shared" si="16"/>
        <v>71</v>
      </c>
      <c r="AI38" s="54" t="str">
        <f t="shared" si="17"/>
        <v>A-</v>
      </c>
      <c r="AJ38" s="54">
        <f t="shared" si="18"/>
        <v>3.5</v>
      </c>
      <c r="AK38" s="79">
        <v>18</v>
      </c>
      <c r="AL38" s="79">
        <v>18</v>
      </c>
      <c r="AM38" s="66">
        <f t="shared" si="19"/>
        <v>61.5</v>
      </c>
      <c r="AN38" s="66">
        <f t="shared" si="20"/>
        <v>3.41666666666667</v>
      </c>
      <c r="AO38" s="66">
        <f t="shared" si="21"/>
        <v>3.41666666666667</v>
      </c>
      <c r="AP38" s="98" t="str">
        <f t="shared" si="22"/>
        <v>Promoted</v>
      </c>
      <c r="AQ38" s="50" t="str">
        <f t="shared" si="23"/>
        <v>20 CSE 18</v>
      </c>
      <c r="AR38" s="99"/>
      <c r="AS38" s="29"/>
    </row>
    <row r="39" ht="24" customHeight="1" spans="2:42">
      <c r="B39" s="52"/>
      <c r="C39" s="55" t="s">
        <v>112</v>
      </c>
      <c r="D39" s="55"/>
      <c r="E39" s="55"/>
      <c r="F39" s="55"/>
      <c r="G39" s="54"/>
      <c r="H39" s="54"/>
      <c r="I39" s="66"/>
      <c r="J39" s="73" t="str">
        <f t="shared" si="2"/>
        <v>F</v>
      </c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66"/>
      <c r="AP39" s="98"/>
    </row>
    <row r="40" ht="24" customHeight="1" spans="2:41">
      <c r="B40" s="56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67"/>
      <c r="Y40" s="60"/>
      <c r="Z40" s="60"/>
      <c r="AA40" s="60"/>
      <c r="AB40" s="60"/>
      <c r="AC40" s="67"/>
      <c r="AD40" s="60"/>
      <c r="AE40" s="60"/>
      <c r="AF40" s="60"/>
      <c r="AG40" s="60"/>
      <c r="AH40" s="67"/>
      <c r="AI40" s="60"/>
      <c r="AJ40" s="60"/>
      <c r="AK40" s="67"/>
      <c r="AL40" s="60"/>
      <c r="AM40" s="60"/>
      <c r="AN40" s="55"/>
      <c r="AO40" s="55"/>
    </row>
    <row r="41" s="29" customFormat="1" ht="24" customHeight="1" spans="1:44">
      <c r="A41" s="24"/>
      <c r="B41" s="24"/>
      <c r="C41" s="57"/>
      <c r="D41" s="24"/>
      <c r="E41" s="58"/>
      <c r="F41" s="59"/>
      <c r="G41" s="59"/>
      <c r="H41" s="60"/>
      <c r="I41" s="60"/>
      <c r="J41" s="59"/>
      <c r="K41" s="59"/>
      <c r="L41" s="67"/>
      <c r="M41" s="60"/>
      <c r="N41" s="60"/>
      <c r="O41" s="59"/>
      <c r="P41" s="59"/>
      <c r="Q41" s="67"/>
      <c r="R41" s="60"/>
      <c r="S41" s="60"/>
      <c r="T41" s="59"/>
      <c r="U41" s="59"/>
      <c r="V41" s="67"/>
      <c r="W41" s="60"/>
      <c r="X41" s="60"/>
      <c r="Y41" s="60"/>
      <c r="Z41" s="59"/>
      <c r="AA41" s="67"/>
      <c r="AB41" s="60"/>
      <c r="AC41" s="60"/>
      <c r="AD41" s="60"/>
      <c r="AE41" s="59"/>
      <c r="AF41" s="67"/>
      <c r="AG41" s="60"/>
      <c r="AH41" s="60"/>
      <c r="AI41" s="60"/>
      <c r="AJ41" s="59"/>
      <c r="AK41" s="60"/>
      <c r="AL41" s="60"/>
      <c r="AR41" s="100"/>
    </row>
    <row r="42" s="29" customFormat="1" ht="24" customHeight="1" spans="1:66">
      <c r="A42" s="61"/>
      <c r="B42" s="61"/>
      <c r="C42" s="61"/>
      <c r="D42" s="61"/>
      <c r="E42" s="61"/>
      <c r="AG42" s="80"/>
      <c r="AH42" s="80"/>
      <c r="AI42" s="80"/>
      <c r="AJ42" s="80"/>
      <c r="AK42" s="80"/>
      <c r="AL42" s="80"/>
      <c r="AO42" s="80"/>
      <c r="BL42" s="62"/>
      <c r="BM42" s="61"/>
      <c r="BN42" s="61"/>
    </row>
    <row r="43" s="29" customFormat="1" ht="27.95" customHeight="1" spans="1:66">
      <c r="A43" s="61"/>
      <c r="B43" s="24"/>
      <c r="C43" s="24"/>
      <c r="D43" s="61"/>
      <c r="E43" s="61"/>
      <c r="F43" s="61"/>
      <c r="H43" s="24"/>
      <c r="I43" s="24"/>
      <c r="J43" s="24"/>
      <c r="K43" s="61"/>
      <c r="M43" s="61"/>
      <c r="N43" s="61"/>
      <c r="O43" s="61"/>
      <c r="P43" s="61"/>
      <c r="Q43" s="61"/>
      <c r="R43" s="61"/>
      <c r="S43" s="61"/>
      <c r="W43" s="74"/>
      <c r="Y43" s="74"/>
      <c r="AG43" s="81"/>
      <c r="AH43" s="81"/>
      <c r="AI43" s="81"/>
      <c r="AJ43" s="81"/>
      <c r="AK43" s="81"/>
      <c r="AL43" s="81"/>
      <c r="AO43" s="81"/>
      <c r="BL43" s="101"/>
      <c r="BM43" s="101"/>
      <c r="BN43" s="101"/>
    </row>
    <row r="44" s="29" customFormat="1" ht="27.95" customHeight="1" spans="1:66">
      <c r="A44" s="61"/>
      <c r="B44" s="24"/>
      <c r="C44" s="24"/>
      <c r="D44" s="61"/>
      <c r="E44" s="61"/>
      <c r="F44" s="61"/>
      <c r="H44" s="24"/>
      <c r="I44" s="24"/>
      <c r="J44" s="24"/>
      <c r="K44" s="61"/>
      <c r="M44" s="61"/>
      <c r="N44" s="61"/>
      <c r="O44" s="61"/>
      <c r="P44" s="61"/>
      <c r="Q44" s="61"/>
      <c r="R44" s="61"/>
      <c r="S44" s="61"/>
      <c r="AG44" s="81"/>
      <c r="AH44" s="81"/>
      <c r="AI44" s="81"/>
      <c r="AJ44" s="81"/>
      <c r="AK44" s="81"/>
      <c r="AL44" s="81"/>
      <c r="AO44" s="81"/>
      <c r="BL44" s="101"/>
      <c r="BM44" s="101"/>
      <c r="BN44" s="101"/>
    </row>
    <row r="45" s="29" customFormat="1" ht="27.95" customHeight="1" spans="1:66">
      <c r="A45" s="61"/>
      <c r="B45" s="61"/>
      <c r="C45" s="61"/>
      <c r="D45" s="62"/>
      <c r="E45" s="62"/>
      <c r="F45" s="61"/>
      <c r="H45" s="24"/>
      <c r="I45" s="24"/>
      <c r="J45" s="24"/>
      <c r="K45" s="61"/>
      <c r="M45" s="61"/>
      <c r="N45" s="61"/>
      <c r="O45" s="61"/>
      <c r="P45" s="61"/>
      <c r="Q45" s="61"/>
      <c r="R45" s="61"/>
      <c r="S45" s="61"/>
      <c r="AG45" s="82"/>
      <c r="AH45" s="82"/>
      <c r="AI45" s="82"/>
      <c r="AJ45" s="82"/>
      <c r="AK45" s="82"/>
      <c r="AL45" s="82"/>
      <c r="AO45" s="82"/>
      <c r="BL45" s="61"/>
      <c r="BM45" s="61"/>
      <c r="BN45" s="61"/>
    </row>
    <row r="46" s="29" customFormat="1" ht="27.95" customHeight="1" spans="1:67">
      <c r="A46" s="61"/>
      <c r="B46" s="61"/>
      <c r="D46" s="63"/>
      <c r="E46" s="63"/>
      <c r="H46" s="24"/>
      <c r="I46" s="24"/>
      <c r="J46" s="24"/>
      <c r="K46" s="61"/>
      <c r="M46" s="61"/>
      <c r="N46" s="61"/>
      <c r="O46" s="61"/>
      <c r="P46" s="61"/>
      <c r="Q46" s="61"/>
      <c r="R46" s="61"/>
      <c r="S46" s="61"/>
      <c r="AT46" s="100"/>
      <c r="BJ46" s="100"/>
      <c r="BK46" s="100"/>
      <c r="BL46" s="100"/>
      <c r="BM46" s="100"/>
      <c r="BN46" s="100"/>
      <c r="BO46" s="100"/>
    </row>
    <row r="47" customHeight="1" spans="2:44">
      <c r="B47" s="64"/>
      <c r="D47" s="64"/>
      <c r="Y47" s="29"/>
      <c r="AD47" s="29"/>
      <c r="AI47" s="29"/>
      <c r="AK47" s="83"/>
      <c r="AL47" s="83"/>
      <c r="AM47" s="83"/>
      <c r="AN47" s="64"/>
      <c r="AO47" s="64"/>
      <c r="AP47" s="83"/>
      <c r="AQ47" s="83"/>
      <c r="AR47" s="64"/>
    </row>
    <row r="48" s="29" customFormat="1" ht="18" customHeight="1" spans="37:37">
      <c r="AK48" s="39"/>
    </row>
    <row r="49" s="29" customFormat="1" ht="18" customHeight="1" spans="37:37">
      <c r="AK49" s="55"/>
    </row>
    <row r="50" s="29" customFormat="1" ht="18" customHeight="1"/>
    <row r="51" s="29" customFormat="1" ht="18" customHeight="1"/>
    <row r="52" s="29" customFormat="1" ht="18" customHeight="1"/>
    <row r="53" s="29" customFormat="1" ht="18" customHeight="1"/>
    <row r="54" s="29" customFormat="1" ht="18" customHeight="1"/>
    <row r="55" s="29" customFormat="1" ht="18" customHeight="1"/>
    <row r="56" s="29" customFormat="1" ht="18" customHeight="1"/>
    <row r="57" s="29" customFormat="1" ht="18" customHeight="1"/>
    <row r="58" s="29" customFormat="1" ht="18" customHeight="1"/>
    <row r="59" s="29" customFormat="1" ht="18" customHeight="1"/>
    <row r="60" s="29" customFormat="1" ht="18" customHeight="1"/>
    <row r="61" s="29" customFormat="1" ht="18" customHeight="1"/>
    <row r="62" s="29" customFormat="1" ht="18" customHeight="1"/>
    <row r="63" s="29" customFormat="1" ht="18" customHeight="1"/>
    <row r="64" s="29" customFormat="1" ht="18" customHeight="1"/>
    <row r="65" s="29" customFormat="1" ht="18" customHeight="1"/>
    <row r="66" s="29" customFormat="1" ht="18" customHeight="1"/>
    <row r="67" s="29" customFormat="1" ht="18" customHeight="1"/>
    <row r="68" s="29" customFormat="1" ht="18" customHeight="1"/>
    <row r="69" s="29" customFormat="1" ht="18" customHeight="1"/>
    <row r="70" s="29" customFormat="1" ht="18" customHeight="1"/>
    <row r="71" s="29" customFormat="1" ht="18" customHeight="1"/>
    <row r="72" s="29" customFormat="1" customHeight="1"/>
    <row r="73" s="29" customFormat="1" customHeight="1"/>
    <row r="74" s="29" customFormat="1" customHeight="1"/>
    <row r="75" s="29" customFormat="1" customHeight="1"/>
    <row r="76" s="29" customFormat="1" customHeight="1"/>
    <row r="77" s="29" customFormat="1" customHeight="1"/>
    <row r="78" s="29" customFormat="1" customHeight="1"/>
    <row r="79" s="29" customFormat="1" customHeight="1"/>
    <row r="80" s="29" customFormat="1" customHeight="1"/>
    <row r="81" s="29" customFormat="1" customHeight="1"/>
    <row r="97" customHeight="1" spans="1:43">
      <c r="A97" s="29"/>
      <c r="B97" s="29"/>
      <c r="C97" s="29"/>
      <c r="D97" s="29"/>
      <c r="E97" s="29"/>
      <c r="AQ97" s="29"/>
    </row>
    <row r="98" customHeight="1" spans="1:43">
      <c r="A98" s="29"/>
      <c r="B98" s="29"/>
      <c r="C98" s="29"/>
      <c r="D98" s="29"/>
      <c r="E98" s="29"/>
      <c r="AQ98" s="29"/>
    </row>
    <row r="99" customHeight="1" spans="1:43">
      <c r="A99" s="29"/>
      <c r="B99" s="29"/>
      <c r="C99" s="29"/>
      <c r="D99" s="29"/>
      <c r="E99" s="29"/>
      <c r="AQ99" s="29"/>
    </row>
    <row r="100" customHeight="1" spans="1:43">
      <c r="A100" s="29"/>
      <c r="B100" s="29"/>
      <c r="C100" s="29"/>
      <c r="D100" s="29"/>
      <c r="E100" s="29"/>
      <c r="AQ100" s="29"/>
    </row>
    <row r="101" customHeight="1" spans="1:43">
      <c r="A101" s="29"/>
      <c r="B101" s="29"/>
      <c r="C101" s="29"/>
      <c r="D101" s="29"/>
      <c r="E101" s="29"/>
      <c r="AQ101" s="29"/>
    </row>
    <row r="102" customHeight="1" spans="1:43">
      <c r="A102" s="29"/>
      <c r="B102" s="29"/>
      <c r="C102" s="29"/>
      <c r="D102" s="29"/>
      <c r="E102" s="29"/>
      <c r="AQ102" s="29"/>
    </row>
    <row r="103" customHeight="1" spans="1:43">
      <c r="A103" s="29"/>
      <c r="B103" s="29"/>
      <c r="C103" s="29"/>
      <c r="D103" s="29"/>
      <c r="E103" s="29"/>
      <c r="AQ103" s="29"/>
    </row>
    <row r="104" customHeight="1" spans="1:43">
      <c r="A104" s="29"/>
      <c r="B104" s="29"/>
      <c r="C104" s="29"/>
      <c r="D104" s="29"/>
      <c r="E104" s="29"/>
      <c r="AQ104" s="29"/>
    </row>
    <row r="105" customHeight="1" spans="1:43">
      <c r="A105" s="29"/>
      <c r="B105" s="29"/>
      <c r="C105" s="29"/>
      <c r="D105" s="29"/>
      <c r="E105" s="29"/>
      <c r="AQ105" s="29"/>
    </row>
    <row r="106" customHeight="1" spans="1:43">
      <c r="A106" s="29"/>
      <c r="B106" s="29"/>
      <c r="C106" s="29"/>
      <c r="D106" s="29"/>
      <c r="E106" s="29"/>
      <c r="AQ106" s="29"/>
    </row>
    <row r="107" customHeight="1" spans="1:43">
      <c r="A107" s="29"/>
      <c r="B107" s="29"/>
      <c r="C107" s="29"/>
      <c r="D107" s="29"/>
      <c r="E107" s="29"/>
      <c r="AQ107" s="29"/>
    </row>
    <row r="108" customHeight="1" spans="1:43">
      <c r="A108" s="29"/>
      <c r="B108" s="29"/>
      <c r="C108" s="29"/>
      <c r="D108" s="29"/>
      <c r="E108" s="29"/>
      <c r="AQ108" s="29"/>
    </row>
    <row r="109" customHeight="1" spans="1:43">
      <c r="A109" s="29"/>
      <c r="B109" s="29"/>
      <c r="C109" s="29"/>
      <c r="D109" s="29"/>
      <c r="E109" s="29"/>
      <c r="AQ109" s="29"/>
    </row>
    <row r="110" customHeight="1" spans="1:43">
      <c r="A110" s="29"/>
      <c r="B110" s="29"/>
      <c r="C110" s="29"/>
      <c r="D110" s="29"/>
      <c r="E110" s="29"/>
      <c r="AQ110" s="29"/>
    </row>
    <row r="111" customHeight="1" spans="1:43">
      <c r="A111" s="29"/>
      <c r="B111" s="29"/>
      <c r="C111" s="29"/>
      <c r="D111" s="29"/>
      <c r="E111" s="29"/>
      <c r="AQ111" s="29"/>
    </row>
    <row r="112" customHeight="1" spans="1:43">
      <c r="A112" s="29"/>
      <c r="B112" s="29"/>
      <c r="C112" s="29"/>
      <c r="D112" s="29"/>
      <c r="E112" s="29"/>
      <c r="AQ112" s="29"/>
    </row>
    <row r="113" customHeight="1" spans="1:43">
      <c r="A113" s="29"/>
      <c r="B113" s="29"/>
      <c r="C113" s="29"/>
      <c r="D113" s="29"/>
      <c r="E113" s="29"/>
      <c r="AQ113" s="29"/>
    </row>
  </sheetData>
  <mergeCells count="41">
    <mergeCell ref="G17:K17"/>
    <mergeCell ref="L17:P17"/>
    <mergeCell ref="Q17:U17"/>
    <mergeCell ref="V17:Z17"/>
    <mergeCell ref="AA17:AE17"/>
    <mergeCell ref="AF17:AJ17"/>
    <mergeCell ref="G18:K18"/>
    <mergeCell ref="L18:P18"/>
    <mergeCell ref="Q18:U18"/>
    <mergeCell ref="V18:Z18"/>
    <mergeCell ref="AA18:AE18"/>
    <mergeCell ref="AF18:AJ18"/>
    <mergeCell ref="G19:K19"/>
    <mergeCell ref="L19:P19"/>
    <mergeCell ref="Q19:U19"/>
    <mergeCell ref="V19:Z19"/>
    <mergeCell ref="AA19:AE19"/>
    <mergeCell ref="AF19:AJ19"/>
    <mergeCell ref="AG42:AL42"/>
    <mergeCell ref="AG45:AL45"/>
    <mergeCell ref="A17:A20"/>
    <mergeCell ref="B17:B20"/>
    <mergeCell ref="C17:C20"/>
    <mergeCell ref="D17:D20"/>
    <mergeCell ref="E17:E20"/>
    <mergeCell ref="F17:F20"/>
    <mergeCell ref="AK17:AK20"/>
    <mergeCell ref="AL17:AL20"/>
    <mergeCell ref="AM17:AM20"/>
    <mergeCell ref="AN17:AN20"/>
    <mergeCell ref="AO17:AO20"/>
    <mergeCell ref="AP17:AP20"/>
    <mergeCell ref="AQ17:AQ20"/>
    <mergeCell ref="B43:C44"/>
    <mergeCell ref="AG43:AL44"/>
    <mergeCell ref="H43:J46"/>
    <mergeCell ref="Q2:AI6"/>
    <mergeCell ref="Q7:AI8"/>
    <mergeCell ref="Q9:AI10"/>
    <mergeCell ref="Q11:AI12"/>
    <mergeCell ref="AO3:AQ4"/>
  </mergeCells>
  <conditionalFormatting sqref="AK21:AK38">
    <cfRule type="cellIs" dxfId="1" priority="43" operator="lessThan">
      <formula>17</formula>
    </cfRule>
  </conditionalFormatting>
  <conditionalFormatting sqref="AP21:AP39">
    <cfRule type="containsText" dxfId="2" priority="113" operator="between" text="Not Promoted">
      <formula>NOT(ISERROR(SEARCH("Not Promoted",AP21)))</formula>
    </cfRule>
  </conditionalFormatting>
  <conditionalFormatting sqref="K21:M38 O21:R38 T21:W38 Y21:AB38 AD21:AG38 AI21:AJ38 G21:H39 K39:AN39">
    <cfRule type="cellIs" dxfId="1" priority="42" operator="lessThan">
      <formula>2</formula>
    </cfRule>
  </conditionalFormatting>
  <conditionalFormatting sqref="L21:M38 O21:O38 Q21:R38 T21:T38 V21:W38 Y21:Y38 AA21:AB38 AD21:AD38 AF21:AG38 AI21:AI38 G21:H39">
    <cfRule type="containsText" dxfId="2" priority="41" operator="between" text="F">
      <formula>NOT(ISERROR(SEARCH("F",G21)))</formula>
    </cfRule>
  </conditionalFormatting>
  <pageMargins left="0.75" right="0.75" top="0.5" bottom="1" header="0.7" footer="0.2"/>
  <pageSetup paperSize="4097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12"/>
  <sheetViews>
    <sheetView tabSelected="1" topLeftCell="P21" workbookViewId="0">
      <selection activeCell="B39" sqref="B39"/>
    </sheetView>
  </sheetViews>
  <sheetFormatPr defaultColWidth="9.13888888888889" defaultRowHeight="15" customHeight="1"/>
  <cols>
    <col min="1" max="1" width="5.71296296296296" style="39" customWidth="1"/>
    <col min="2" max="2" width="11.712962962963" style="39" customWidth="1"/>
    <col min="3" max="3" width="11.4259259259259" style="39" customWidth="1"/>
    <col min="4" max="4" width="10.1388888888889" style="39" customWidth="1"/>
    <col min="5" max="5" width="14.287037037037" style="39" customWidth="1"/>
    <col min="6" max="6" width="26.287037037037" style="39" customWidth="1"/>
    <col min="7" max="36" width="6.57407407407407" style="39" customWidth="1"/>
    <col min="37" max="41" width="9.85185185185185" style="39" customWidth="1"/>
    <col min="42" max="43" width="12" style="39" customWidth="1"/>
    <col min="44" max="44" width="9.42592592592593" style="39" customWidth="1"/>
    <col min="45" max="45" width="11.5740740740741" style="39" customWidth="1"/>
    <col min="46" max="16384" width="9.13888888888889" style="39"/>
  </cols>
  <sheetData>
    <row r="1" ht="12" customHeight="1"/>
    <row r="2" ht="12" customHeight="1" spans="1:43">
      <c r="A2" s="40"/>
      <c r="B2" s="40"/>
      <c r="C2" s="40"/>
      <c r="D2" s="40"/>
      <c r="E2" s="40"/>
      <c r="Q2" s="68" t="s">
        <v>77</v>
      </c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K2" s="76"/>
      <c r="AL2" s="76"/>
      <c r="AM2" s="76"/>
      <c r="AN2" s="76"/>
      <c r="AO2" s="76"/>
      <c r="AP2" s="76"/>
      <c r="AQ2" s="76"/>
    </row>
    <row r="3" ht="12" customHeight="1" spans="1:43">
      <c r="A3" s="41"/>
      <c r="B3" s="41"/>
      <c r="C3" s="41"/>
      <c r="D3" s="41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O3" s="84"/>
      <c r="AP3" s="84"/>
      <c r="AQ3" s="85"/>
    </row>
    <row r="4" ht="12" customHeight="1" spans="1:43">
      <c r="A4" s="41"/>
      <c r="B4" s="41"/>
      <c r="C4" s="41"/>
      <c r="D4" s="41"/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O4" s="86"/>
      <c r="AP4" s="86"/>
      <c r="AQ4" s="87"/>
    </row>
    <row r="5" ht="23.25" customHeight="1" spans="1:43">
      <c r="A5" s="41"/>
      <c r="B5" s="41"/>
      <c r="C5" s="41"/>
      <c r="D5" s="41"/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O5" s="88" t="s">
        <v>78</v>
      </c>
      <c r="AP5" s="88" t="s">
        <v>79</v>
      </c>
      <c r="AQ5" s="89" t="s">
        <v>80</v>
      </c>
    </row>
    <row r="6" ht="14.25" customHeight="1" spans="1:43">
      <c r="A6" s="41"/>
      <c r="B6" s="41"/>
      <c r="C6" s="41"/>
      <c r="D6" s="41"/>
      <c r="E6" s="4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O6" s="90">
        <v>0</v>
      </c>
      <c r="AP6" s="91">
        <v>23</v>
      </c>
      <c r="AQ6" s="92">
        <v>100</v>
      </c>
    </row>
    <row r="7" ht="14.25" customHeight="1" spans="1:43">
      <c r="A7" s="40"/>
      <c r="B7" s="40"/>
      <c r="C7" s="40"/>
      <c r="D7" s="40"/>
      <c r="E7" s="41"/>
      <c r="F7" s="42"/>
      <c r="G7" s="42"/>
      <c r="H7" s="42"/>
      <c r="I7" s="44"/>
      <c r="J7" s="44"/>
      <c r="K7" s="44"/>
      <c r="L7" s="44"/>
      <c r="M7" s="44"/>
      <c r="N7" s="44"/>
      <c r="O7" s="44"/>
      <c r="P7" s="42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O7" s="90">
        <v>0</v>
      </c>
      <c r="AP7" s="91">
        <v>12</v>
      </c>
      <c r="AQ7" s="92">
        <v>100</v>
      </c>
    </row>
    <row r="8" ht="14.25" customHeight="1" spans="1:43">
      <c r="A8" s="45"/>
      <c r="B8" s="45"/>
      <c r="C8" s="45"/>
      <c r="D8" s="45"/>
      <c r="E8" s="41"/>
      <c r="F8" s="43"/>
      <c r="G8" s="43"/>
      <c r="H8" s="43"/>
      <c r="I8" s="44"/>
      <c r="J8" s="44"/>
      <c r="K8" s="44"/>
      <c r="L8" s="44"/>
      <c r="M8" s="44"/>
      <c r="N8" s="44"/>
      <c r="O8" s="44"/>
      <c r="P8" s="43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O8" s="90">
        <v>0</v>
      </c>
      <c r="AP8" s="91">
        <v>35</v>
      </c>
      <c r="AQ8" s="92">
        <v>100</v>
      </c>
    </row>
    <row r="9" ht="12" customHeight="1" spans="1:46">
      <c r="A9" s="45"/>
      <c r="B9" s="45"/>
      <c r="C9" s="45"/>
      <c r="D9" s="45"/>
      <c r="E9" s="41"/>
      <c r="F9" s="43"/>
      <c r="G9" s="43"/>
      <c r="H9" s="43"/>
      <c r="I9" s="44"/>
      <c r="J9" s="44"/>
      <c r="K9" s="44"/>
      <c r="L9" s="44"/>
      <c r="M9" s="44"/>
      <c r="N9" s="44"/>
      <c r="O9" s="44"/>
      <c r="P9" s="43"/>
      <c r="Q9" s="69" t="s">
        <v>113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N9" s="77"/>
      <c r="AO9" s="77"/>
      <c r="AR9" s="93"/>
      <c r="AS9" s="94"/>
      <c r="AT9" s="94"/>
    </row>
    <row r="10" ht="12" customHeight="1" spans="1:46">
      <c r="A10" s="45"/>
      <c r="B10" s="45"/>
      <c r="C10" s="45"/>
      <c r="D10" s="45"/>
      <c r="E10" s="4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N10" s="78"/>
      <c r="AO10" s="78"/>
      <c r="AR10" s="95"/>
      <c r="AS10" s="95"/>
      <c r="AT10" s="95"/>
    </row>
    <row r="11" ht="12" customHeight="1" spans="1:46">
      <c r="A11" s="45"/>
      <c r="B11" s="45"/>
      <c r="C11" s="45"/>
      <c r="D11" s="45"/>
      <c r="E11" s="41"/>
      <c r="F11" s="42"/>
      <c r="G11" s="42"/>
      <c r="H11" s="42"/>
      <c r="I11" s="44"/>
      <c r="J11" s="44"/>
      <c r="K11" s="44"/>
      <c r="L11" s="44"/>
      <c r="M11" s="44"/>
      <c r="N11" s="44"/>
      <c r="O11" s="44"/>
      <c r="P11" s="42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N11" s="78"/>
      <c r="AO11" s="78"/>
      <c r="AR11" s="96"/>
      <c r="AS11" s="97"/>
      <c r="AT11" s="97"/>
    </row>
    <row r="12" ht="12" customHeight="1" spans="1:46">
      <c r="A12" s="45"/>
      <c r="B12" s="45"/>
      <c r="C12" s="45"/>
      <c r="D12" s="45"/>
      <c r="E12" s="46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N12" s="78"/>
      <c r="AO12" s="78"/>
      <c r="AR12" s="96"/>
      <c r="AS12" s="97"/>
      <c r="AT12" s="97"/>
    </row>
    <row r="13" ht="12" customHeight="1" spans="1:51">
      <c r="A13" s="45"/>
      <c r="B13" s="45"/>
      <c r="C13" s="45"/>
      <c r="D13" s="45"/>
      <c r="E13" s="46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70"/>
      <c r="S13" s="71"/>
      <c r="U13" s="65"/>
      <c r="V13" s="65"/>
      <c r="W13" s="65"/>
      <c r="X13" s="65"/>
      <c r="AI13" s="78"/>
      <c r="AN13" s="78"/>
      <c r="AO13" s="78"/>
      <c r="AR13" s="96"/>
      <c r="AS13" s="97"/>
      <c r="AT13" s="97"/>
      <c r="AU13" s="97"/>
      <c r="AV13" s="97"/>
      <c r="AW13" s="97"/>
      <c r="AX13" s="97"/>
      <c r="AY13" s="45"/>
    </row>
    <row r="14" ht="12" customHeight="1" spans="1:51">
      <c r="A14" s="45"/>
      <c r="B14" s="45"/>
      <c r="C14" s="45"/>
      <c r="D14" s="45"/>
      <c r="E14" s="46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72"/>
      <c r="S14" s="43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43"/>
      <c r="AF14" s="43"/>
      <c r="AG14" s="43"/>
      <c r="AH14" s="43"/>
      <c r="AI14" s="43"/>
      <c r="AL14" s="43"/>
      <c r="AM14" s="43"/>
      <c r="AN14" s="43"/>
      <c r="AO14" s="43"/>
      <c r="AR14" s="96"/>
      <c r="AS14" s="97"/>
      <c r="AT14" s="97"/>
      <c r="AU14" s="97"/>
      <c r="AV14" s="97"/>
      <c r="AW14" s="97"/>
      <c r="AX14" s="97"/>
      <c r="AY14" s="45"/>
    </row>
    <row r="15" ht="12" customHeight="1" spans="1:51">
      <c r="A15" s="45"/>
      <c r="B15" s="45"/>
      <c r="C15" s="45"/>
      <c r="D15" s="45"/>
      <c r="E15" s="46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43"/>
      <c r="AF15" s="43"/>
      <c r="AG15" s="43"/>
      <c r="AH15" s="43"/>
      <c r="AI15" s="43"/>
      <c r="AL15" s="43"/>
      <c r="AM15" s="43"/>
      <c r="AN15" s="43"/>
      <c r="AO15" s="43"/>
      <c r="AR15" s="71"/>
      <c r="AS15" s="97"/>
      <c r="AT15" s="97"/>
      <c r="AU15" s="97"/>
      <c r="AV15" s="97"/>
      <c r="AW15" s="97"/>
      <c r="AX15" s="97"/>
      <c r="AY15" s="45"/>
    </row>
    <row r="16" ht="12" customHeight="1" spans="1:41">
      <c r="A16" s="45"/>
      <c r="B16" s="45"/>
      <c r="C16" s="45"/>
      <c r="D16" s="45"/>
      <c r="E16" s="46"/>
      <c r="F16" s="47"/>
      <c r="G16" s="48"/>
      <c r="J16" s="65"/>
      <c r="K16" s="65"/>
      <c r="L16" s="65"/>
      <c r="M16" s="65"/>
      <c r="N16" s="65"/>
      <c r="O16" s="65"/>
      <c r="P16" s="65"/>
      <c r="Q16" s="65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65"/>
      <c r="AL16" s="65"/>
      <c r="AM16" s="40"/>
      <c r="AN16" s="45"/>
      <c r="AO16" s="45"/>
    </row>
    <row r="17" s="29" customFormat="1" ht="18" customHeight="1" spans="1:43">
      <c r="A17" s="49" t="s">
        <v>82</v>
      </c>
      <c r="B17" s="49" t="s">
        <v>29</v>
      </c>
      <c r="C17" s="49" t="s">
        <v>83</v>
      </c>
      <c r="D17" s="49" t="s">
        <v>84</v>
      </c>
      <c r="E17" s="49" t="s">
        <v>30</v>
      </c>
      <c r="F17" s="50" t="s">
        <v>85</v>
      </c>
      <c r="G17" s="50" t="s">
        <v>86</v>
      </c>
      <c r="H17" s="50"/>
      <c r="I17" s="50"/>
      <c r="J17" s="50"/>
      <c r="K17" s="50"/>
      <c r="L17" s="50" t="s">
        <v>87</v>
      </c>
      <c r="M17" s="50"/>
      <c r="N17" s="50"/>
      <c r="O17" s="50"/>
      <c r="P17" s="50"/>
      <c r="Q17" s="50" t="s">
        <v>88</v>
      </c>
      <c r="R17" s="50"/>
      <c r="S17" s="50"/>
      <c r="T17" s="50"/>
      <c r="U17" s="50"/>
      <c r="V17" s="50" t="s">
        <v>89</v>
      </c>
      <c r="W17" s="50"/>
      <c r="X17" s="50"/>
      <c r="Y17" s="50"/>
      <c r="Z17" s="50"/>
      <c r="AA17" s="50" t="s">
        <v>90</v>
      </c>
      <c r="AB17" s="50"/>
      <c r="AC17" s="50"/>
      <c r="AD17" s="50"/>
      <c r="AE17" s="50"/>
      <c r="AF17" s="50" t="s">
        <v>91</v>
      </c>
      <c r="AG17" s="50"/>
      <c r="AH17" s="50"/>
      <c r="AI17" s="50"/>
      <c r="AJ17" s="50"/>
      <c r="AK17" s="49" t="s">
        <v>92</v>
      </c>
      <c r="AL17" s="49" t="s">
        <v>93</v>
      </c>
      <c r="AM17" s="49" t="s">
        <v>94</v>
      </c>
      <c r="AN17" s="49" t="s">
        <v>95</v>
      </c>
      <c r="AO17" s="49" t="s">
        <v>96</v>
      </c>
      <c r="AP17" s="49" t="s">
        <v>97</v>
      </c>
      <c r="AQ17" s="49" t="s">
        <v>29</v>
      </c>
    </row>
    <row r="18" s="29" customFormat="1" ht="51" customHeight="1" spans="1:43">
      <c r="A18" s="49"/>
      <c r="B18" s="49"/>
      <c r="C18" s="49"/>
      <c r="D18" s="49"/>
      <c r="E18" s="49"/>
      <c r="F18" s="50"/>
      <c r="G18" s="50" t="s">
        <v>98</v>
      </c>
      <c r="H18" s="50"/>
      <c r="I18" s="50"/>
      <c r="J18" s="50"/>
      <c r="K18" s="50"/>
      <c r="L18" s="50" t="s">
        <v>99</v>
      </c>
      <c r="M18" s="50"/>
      <c r="N18" s="50"/>
      <c r="O18" s="50"/>
      <c r="P18" s="50"/>
      <c r="Q18" s="50" t="s">
        <v>100</v>
      </c>
      <c r="R18" s="50"/>
      <c r="S18" s="50"/>
      <c r="T18" s="50"/>
      <c r="U18" s="50"/>
      <c r="V18" s="50" t="s">
        <v>101</v>
      </c>
      <c r="W18" s="50"/>
      <c r="X18" s="50"/>
      <c r="Y18" s="50"/>
      <c r="Z18" s="50"/>
      <c r="AA18" s="75" t="s">
        <v>102</v>
      </c>
      <c r="AB18" s="75"/>
      <c r="AC18" s="75"/>
      <c r="AD18" s="75"/>
      <c r="AE18" s="75"/>
      <c r="AF18" s="75" t="s">
        <v>103</v>
      </c>
      <c r="AG18" s="75"/>
      <c r="AH18" s="75"/>
      <c r="AI18" s="75"/>
      <c r="AJ18" s="75"/>
      <c r="AK18" s="49"/>
      <c r="AL18" s="49"/>
      <c r="AM18" s="49"/>
      <c r="AN18" s="49"/>
      <c r="AO18" s="49"/>
      <c r="AP18" s="49"/>
      <c r="AQ18" s="49"/>
    </row>
    <row r="19" s="29" customFormat="1" ht="16.5" customHeight="1" spans="1:43">
      <c r="A19" s="49"/>
      <c r="B19" s="49"/>
      <c r="C19" s="49"/>
      <c r="D19" s="49"/>
      <c r="E19" s="49"/>
      <c r="F19" s="50"/>
      <c r="G19" s="50" t="s">
        <v>104</v>
      </c>
      <c r="H19" s="50"/>
      <c r="I19" s="50"/>
      <c r="J19" s="50"/>
      <c r="K19" s="50"/>
      <c r="L19" s="50" t="s">
        <v>105</v>
      </c>
      <c r="M19" s="50"/>
      <c r="N19" s="50"/>
      <c r="O19" s="50"/>
      <c r="P19" s="50"/>
      <c r="Q19" s="50" t="s">
        <v>104</v>
      </c>
      <c r="R19" s="50"/>
      <c r="S19" s="50"/>
      <c r="T19" s="50"/>
      <c r="U19" s="50"/>
      <c r="V19" s="50" t="s">
        <v>106</v>
      </c>
      <c r="W19" s="50"/>
      <c r="X19" s="50"/>
      <c r="Y19" s="50"/>
      <c r="Z19" s="50"/>
      <c r="AA19" s="75" t="s">
        <v>104</v>
      </c>
      <c r="AB19" s="75"/>
      <c r="AC19" s="75"/>
      <c r="AD19" s="75"/>
      <c r="AE19" s="75"/>
      <c r="AF19" s="50" t="s">
        <v>106</v>
      </c>
      <c r="AG19" s="50"/>
      <c r="AH19" s="50"/>
      <c r="AI19" s="50"/>
      <c r="AJ19" s="50"/>
      <c r="AK19" s="49"/>
      <c r="AL19" s="49"/>
      <c r="AM19" s="49"/>
      <c r="AN19" s="49"/>
      <c r="AO19" s="49"/>
      <c r="AP19" s="49"/>
      <c r="AQ19" s="49"/>
    </row>
    <row r="20" s="29" customFormat="1" ht="90" customHeight="1" spans="1:43">
      <c r="A20" s="49"/>
      <c r="B20" s="49"/>
      <c r="C20" s="49"/>
      <c r="D20" s="49"/>
      <c r="E20" s="49"/>
      <c r="F20" s="50"/>
      <c r="G20" s="49" t="s">
        <v>107</v>
      </c>
      <c r="H20" s="49" t="s">
        <v>108</v>
      </c>
      <c r="I20" s="49" t="s">
        <v>109</v>
      </c>
      <c r="J20" s="50" t="s">
        <v>110</v>
      </c>
      <c r="K20" s="50" t="s">
        <v>111</v>
      </c>
      <c r="L20" s="49" t="s">
        <v>107</v>
      </c>
      <c r="M20" s="49" t="s">
        <v>108</v>
      </c>
      <c r="N20" s="49" t="s">
        <v>109</v>
      </c>
      <c r="O20" s="50" t="s">
        <v>110</v>
      </c>
      <c r="P20" s="50" t="s">
        <v>111</v>
      </c>
      <c r="Q20" s="49" t="s">
        <v>107</v>
      </c>
      <c r="R20" s="49" t="s">
        <v>108</v>
      </c>
      <c r="S20" s="49" t="s">
        <v>109</v>
      </c>
      <c r="T20" s="50" t="s">
        <v>110</v>
      </c>
      <c r="U20" s="50" t="s">
        <v>111</v>
      </c>
      <c r="V20" s="49" t="s">
        <v>107</v>
      </c>
      <c r="W20" s="49" t="s">
        <v>108</v>
      </c>
      <c r="X20" s="49" t="s">
        <v>109</v>
      </c>
      <c r="Y20" s="50" t="s">
        <v>110</v>
      </c>
      <c r="Z20" s="50" t="s">
        <v>111</v>
      </c>
      <c r="AA20" s="49" t="s">
        <v>107</v>
      </c>
      <c r="AB20" s="49" t="s">
        <v>108</v>
      </c>
      <c r="AC20" s="49" t="s">
        <v>109</v>
      </c>
      <c r="AD20" s="50" t="s">
        <v>110</v>
      </c>
      <c r="AE20" s="50" t="s">
        <v>111</v>
      </c>
      <c r="AF20" s="49" t="s">
        <v>107</v>
      </c>
      <c r="AG20" s="49" t="s">
        <v>108</v>
      </c>
      <c r="AH20" s="49" t="s">
        <v>109</v>
      </c>
      <c r="AI20" s="50" t="s">
        <v>110</v>
      </c>
      <c r="AJ20" s="50" t="s">
        <v>111</v>
      </c>
      <c r="AK20" s="49"/>
      <c r="AL20" s="49"/>
      <c r="AM20" s="49"/>
      <c r="AN20" s="49"/>
      <c r="AO20" s="49"/>
      <c r="AP20" s="49"/>
      <c r="AQ20" s="49"/>
    </row>
    <row r="21" ht="51" customHeight="1" spans="1:45">
      <c r="A21" s="51">
        <v>19</v>
      </c>
      <c r="B21" s="52" t="str">
        <f>AQ21</f>
        <v>20 CSE 19</v>
      </c>
      <c r="C21" s="52"/>
      <c r="D21" s="50"/>
      <c r="E21" s="50" t="s">
        <v>56</v>
      </c>
      <c r="F21" s="53"/>
      <c r="G21" s="54">
        <f>'CSE-4201'!C35</f>
        <v>31</v>
      </c>
      <c r="H21" s="54">
        <f>'CSE-4201'!H35</f>
        <v>38</v>
      </c>
      <c r="I21" s="66">
        <f>G21+H21</f>
        <v>69</v>
      </c>
      <c r="J21" s="54" t="str">
        <f>IF(I21&gt;=80,"A+",IF(I21&gt;=75,"A",IF(I21&gt;=70,"A-",IF(I21&gt;=65,"B+",IF(I21&gt;=60,"B",IF(I21&gt;=55,"B-",IF(I21&gt;=50,"C+",IF(I21&gt;=45,"C",IF(I21&gt;=40,"D","F")))))))))</f>
        <v>B+</v>
      </c>
      <c r="K21" s="54">
        <f>IF(I21&gt;=80,4,IF(I21&gt;=75,3.75,IF(I21&gt;=70,3.5,IF(I21&gt;=65,3.25,IF(I21&gt;=60,3,IF(I21&gt;=55,2.75,IF(I21&gt;=50,2.5,IF(I21&gt;=45,2.25,IF(I21&gt;=40,2,0)))))))))</f>
        <v>3.25</v>
      </c>
      <c r="L21" s="54">
        <f>'CSE-4202'!C35</f>
        <v>31</v>
      </c>
      <c r="M21" s="54">
        <f>'CSE-4202'!D35</f>
        <v>39</v>
      </c>
      <c r="N21" s="66">
        <f>L21+M21</f>
        <v>70</v>
      </c>
      <c r="O21" s="54" t="str">
        <f>IF(N21&gt;=80,"A+",IF(N21&gt;=75,"A",IF(N21&gt;=70,"A-",IF(N21&gt;=65,"B+",IF(N21&gt;=60,"B",IF(N21&gt;=55,"B-",IF(N21&gt;=50,"C+",IF(N21&gt;=45,"C",IF(N21&gt;=40,"D","F")))))))))</f>
        <v>A-</v>
      </c>
      <c r="P21" s="54">
        <f>IF(N21&gt;=80,4,IF(N21&gt;=75,3.75,IF(N21&gt;=70,3.5,IF(N21&gt;=65,3.25,IF(N21&gt;=60,3,IF(N21&gt;=55,2.75,IF(N21&gt;=50,2.5,IF(N21&gt;=45,2.25,IF(N21&gt;=40,2,0)))))))))</f>
        <v>3.5</v>
      </c>
      <c r="Q21" s="54">
        <f>'CSE-4213'!C35</f>
        <v>30</v>
      </c>
      <c r="R21" s="54">
        <f>'CSE-4213'!H35</f>
        <v>38.5</v>
      </c>
      <c r="S21" s="66">
        <f>Q21+R21</f>
        <v>68.5</v>
      </c>
      <c r="T21" s="73" t="str">
        <f>IF(S21&gt;=80,"A+",IF(S21&gt;=75,"A",IF(S21&gt;=70,"A-",IF(S21&gt;=65,"B+",IF(S21&gt;=60,"B",IF(S21&gt;=55,"B-",IF(S21&gt;=50,"C+",IF(S21&gt;=45,"C",IF(S21&gt;=40,"D","F")))))))))</f>
        <v>B+</v>
      </c>
      <c r="U21" s="54">
        <f>IF(S21&gt;=80,4,IF(S21&gt;=75,3.75,IF(S21&gt;=70,3.5,IF(S21&gt;=65,3.25,IF(S21&gt;=60,3,IF(S21&gt;=55,2.75,IF(S21&gt;=50,2.5,IF(S21&gt;=45,2.25,IF(S21&gt;=40,2,0)))))))))</f>
        <v>3.25</v>
      </c>
      <c r="V21" s="54">
        <f>'CSE-4214'!C35</f>
        <v>32</v>
      </c>
      <c r="W21" s="54">
        <f>'CSE-4214'!D35</f>
        <v>38</v>
      </c>
      <c r="X21" s="66">
        <f>V21+W21</f>
        <v>70</v>
      </c>
      <c r="Y21" s="54" t="str">
        <f>IF(X21&gt;=80,"A+",IF(X21&gt;=75,"A",IF(X21&gt;=70,"A-",IF(X21&gt;=65,"B+",IF(X21&gt;=60,"B",IF(X21&gt;=55,"B-",IF(X21&gt;=50,"C+",IF(X21&gt;=45,"C",IF(X21&gt;=40,"D","F")))))))))</f>
        <v>A-</v>
      </c>
      <c r="Z21" s="54">
        <f>IF(X21&gt;=80,4,IF(X21&gt;=75,3.75,IF(X21&gt;=70,3.5,IF(X21&gt;=65,3.25,IF(X21&gt;=60,3,IF(X21&gt;=55,2.75,IF(X21&gt;=50,2.5,IF(X21&gt;=45,2.25,IF(X21&gt;=40,2,0)))))))))</f>
        <v>3.5</v>
      </c>
      <c r="AA21" s="54">
        <f>'CSE-4225'!C35</f>
        <v>27.5</v>
      </c>
      <c r="AB21" s="54">
        <f>'CSE-4225'!H35</f>
        <v>37</v>
      </c>
      <c r="AC21" s="66">
        <f>AA21+AB21</f>
        <v>64.5</v>
      </c>
      <c r="AD21" s="54" t="str">
        <f>IF(AC21&gt;=80,"A+",IF(AC21&gt;=75,"A",IF(AC21&gt;=70,"A-",IF(AC21&gt;=65,"B+",IF(AC21&gt;=60,"B",IF(AC21&gt;=55,"B-",IF(AC21&gt;=50,"C+",IF(AC21&gt;=45,"C",IF(AC21&gt;=40,"D","F")))))))))</f>
        <v>B</v>
      </c>
      <c r="AE21" s="54">
        <f>IF(AC21&gt;=80,4,IF(AC21&gt;=75,3.75,IF(AC21&gt;=70,3.5,IF(AC21&gt;=65,3.25,IF(AC21&gt;=60,3,IF(AC21&gt;=55,2.75,IF(AC21&gt;=50,2.5,IF(AC21&gt;=45,2.25,IF(AC21&gt;=40,2,0)))))))))</f>
        <v>3</v>
      </c>
      <c r="AF21" s="54">
        <f>'CSE-4226'!C35</f>
        <v>34</v>
      </c>
      <c r="AG21" s="54">
        <f>'CSE-4226'!D35</f>
        <v>38.5</v>
      </c>
      <c r="AH21" s="66">
        <f>AF21+AG21</f>
        <v>72.5</v>
      </c>
      <c r="AI21" s="54" t="str">
        <f>IF(AH21&gt;=80,"A+",IF(AH21&gt;=75,"A",IF(AH21&gt;=70,"A-",IF(AH21&gt;=65,"B+",IF(AH21&gt;=60,"B",IF(AH21&gt;=55,"B-",IF(AH21&gt;=50,"C+",IF(AH21&gt;=45,"C",IF(AH21&gt;=40,"D","F")))))))))</f>
        <v>A-</v>
      </c>
      <c r="AJ21" s="54">
        <f>IF(AH21&gt;=80,4,IF(AH21&gt;=75,3.75,IF(AH21&gt;=70,3.5,IF(AH21&gt;=65,3.25,IF(AH21&gt;=60,3,IF(AH21&gt;=55,2.75,IF(AH21&gt;=50,2.5,IF(AH21&gt;=45,2.25,IF(AH21&gt;=40,2,0)))))))))</f>
        <v>3.5</v>
      </c>
      <c r="AK21" s="79">
        <v>18</v>
      </c>
      <c r="AL21" s="79">
        <v>18</v>
      </c>
      <c r="AM21" s="66">
        <f>K21*3+P21*6+U21*3+Z21*1.5+AE21*3+AJ21*1.5</f>
        <v>60</v>
      </c>
      <c r="AN21" s="66">
        <f>AM21/AL21</f>
        <v>3.33333333333333</v>
      </c>
      <c r="AO21" s="66">
        <f>AN21</f>
        <v>3.33333333333333</v>
      </c>
      <c r="AP21" s="98" t="str">
        <f>IF(AN21&gt;=2,"Promoted","Not promoted")</f>
        <v>Promoted</v>
      </c>
      <c r="AQ21" s="50" t="str">
        <f>"20 CSE "&amp;TEXT(A21,"00")</f>
        <v>20 CSE 19</v>
      </c>
      <c r="AR21" s="99"/>
      <c r="AS21" s="29"/>
    </row>
    <row r="22" ht="51" customHeight="1" spans="1:45">
      <c r="A22" s="50">
        <v>20</v>
      </c>
      <c r="B22" s="52" t="str">
        <f t="shared" ref="B22:B37" si="0">AQ22</f>
        <v>20 CSE 20</v>
      </c>
      <c r="C22" s="52"/>
      <c r="D22" s="50"/>
      <c r="E22" s="50" t="s">
        <v>57</v>
      </c>
      <c r="F22" s="53"/>
      <c r="G22" s="54">
        <f>'CSE-4201'!C36</f>
        <v>33.5</v>
      </c>
      <c r="H22" s="54">
        <f>'CSE-4201'!H36</f>
        <v>42.5</v>
      </c>
      <c r="I22" s="66">
        <f t="shared" ref="I22:I37" si="1">G22+H22</f>
        <v>76</v>
      </c>
      <c r="J22" s="54" t="str">
        <f t="shared" ref="J22:J37" si="2">IF(I22&gt;=80,"A+",IF(I22&gt;=75,"A",IF(I22&gt;=70,"A-",IF(I22&gt;=65,"B+",IF(I22&gt;=60,"B",IF(I22&gt;=55,"B-",IF(I22&gt;=50,"C+",IF(I22&gt;=45,"C",IF(I22&gt;=40,"D","F")))))))))</f>
        <v>A</v>
      </c>
      <c r="K22" s="54">
        <f t="shared" ref="K22:K37" si="3">IF(I22&gt;=80,4,IF(I22&gt;=75,3.75,IF(I22&gt;=70,3.5,IF(I22&gt;=65,3.25,IF(I22&gt;=60,3,IF(I22&gt;=55,2.75,IF(I22&gt;=50,2.5,IF(I22&gt;=45,2.25,IF(I22&gt;=40,2,0)))))))))</f>
        <v>3.75</v>
      </c>
      <c r="L22" s="54">
        <f>'CSE-4202'!C36</f>
        <v>36</v>
      </c>
      <c r="M22" s="54">
        <f>'CSE-4202'!D36</f>
        <v>34</v>
      </c>
      <c r="N22" s="66">
        <f t="shared" ref="N22:N37" si="4">L22+M22</f>
        <v>70</v>
      </c>
      <c r="O22" s="54" t="str">
        <f t="shared" ref="O22:O37" si="5">IF(N22&gt;=80,"A+",IF(N22&gt;=75,"A",IF(N22&gt;=70,"A-",IF(N22&gt;=65,"B+",IF(N22&gt;=60,"B",IF(N22&gt;=55,"B-",IF(N22&gt;=50,"C+",IF(N22&gt;=45,"C",IF(N22&gt;=40,"D","F")))))))))</f>
        <v>A-</v>
      </c>
      <c r="P22" s="54">
        <f t="shared" ref="P22:P37" si="6">IF(N22&gt;=80,4,IF(N22&gt;=75,3.75,IF(N22&gt;=70,3.5,IF(N22&gt;=65,3.25,IF(N22&gt;=60,3,IF(N22&gt;=55,2.75,IF(N22&gt;=50,2.5,IF(N22&gt;=45,2.25,IF(N22&gt;=40,2,0)))))))))</f>
        <v>3.5</v>
      </c>
      <c r="Q22" s="54">
        <f>'CSE-4213'!C36</f>
        <v>34.75</v>
      </c>
      <c r="R22" s="54">
        <f>'CSE-4213'!H36</f>
        <v>41</v>
      </c>
      <c r="S22" s="66">
        <f t="shared" ref="S22:S37" si="7">Q22+R22</f>
        <v>75.75</v>
      </c>
      <c r="T22" s="73" t="str">
        <f t="shared" ref="T22:T37" si="8">IF(S22&gt;=80,"A+",IF(S22&gt;=75,"A",IF(S22&gt;=70,"A-",IF(S22&gt;=65,"B+",IF(S22&gt;=60,"B",IF(S22&gt;=55,"B-",IF(S22&gt;=50,"C+",IF(S22&gt;=45,"C",IF(S22&gt;=40,"D","F")))))))))</f>
        <v>A</v>
      </c>
      <c r="U22" s="54">
        <f t="shared" ref="U22:U37" si="9">IF(S22&gt;=80,4,IF(S22&gt;=75,3.75,IF(S22&gt;=70,3.5,IF(S22&gt;=65,3.25,IF(S22&gt;=60,3,IF(S22&gt;=55,2.75,IF(S22&gt;=50,2.5,IF(S22&gt;=45,2.25,IF(S22&gt;=40,2,0)))))))))</f>
        <v>3.75</v>
      </c>
      <c r="V22" s="54">
        <f>'CSE-4214'!C36</f>
        <v>34.5</v>
      </c>
      <c r="W22" s="54">
        <f>'CSE-4214'!D36</f>
        <v>42.5</v>
      </c>
      <c r="X22" s="66">
        <f t="shared" ref="X22:X37" si="10">V22+W22</f>
        <v>77</v>
      </c>
      <c r="Y22" s="54" t="str">
        <f t="shared" ref="Y22:Y37" si="11">IF(X22&gt;=80,"A+",IF(X22&gt;=75,"A",IF(X22&gt;=70,"A-",IF(X22&gt;=65,"B+",IF(X22&gt;=60,"B",IF(X22&gt;=55,"B-",IF(X22&gt;=50,"C+",IF(X22&gt;=45,"C",IF(X22&gt;=40,"D","F")))))))))</f>
        <v>A</v>
      </c>
      <c r="Z22" s="54">
        <f t="shared" ref="Z22:Z37" si="12">IF(X22&gt;=80,4,IF(X22&gt;=75,3.75,IF(X22&gt;=70,3.5,IF(X22&gt;=65,3.25,IF(X22&gt;=60,3,IF(X22&gt;=55,2.75,IF(X22&gt;=50,2.5,IF(X22&gt;=45,2.25,IF(X22&gt;=40,2,0)))))))))</f>
        <v>3.75</v>
      </c>
      <c r="AA22" s="54">
        <f>'CSE-4225'!C36</f>
        <v>32.5</v>
      </c>
      <c r="AB22" s="54">
        <f>'CSE-4225'!H36</f>
        <v>43.5</v>
      </c>
      <c r="AC22" s="66">
        <f t="shared" ref="AC22:AC37" si="13">AA22+AB22</f>
        <v>76</v>
      </c>
      <c r="AD22" s="54" t="str">
        <f t="shared" ref="AD22:AD37" si="14">IF(AC22&gt;=80,"A+",IF(AC22&gt;=75,"A",IF(AC22&gt;=70,"A-",IF(AC22&gt;=65,"B+",IF(AC22&gt;=60,"B",IF(AC22&gt;=55,"B-",IF(AC22&gt;=50,"C+",IF(AC22&gt;=45,"C",IF(AC22&gt;=40,"D","F")))))))))</f>
        <v>A</v>
      </c>
      <c r="AE22" s="54">
        <f t="shared" ref="AE22:AE37" si="15">IF(AC22&gt;=80,4,IF(AC22&gt;=75,3.75,IF(AC22&gt;=70,3.5,IF(AC22&gt;=65,3.25,IF(AC22&gt;=60,3,IF(AC22&gt;=55,2.75,IF(AC22&gt;=50,2.5,IF(AC22&gt;=45,2.25,IF(AC22&gt;=40,2,0)))))))))</f>
        <v>3.75</v>
      </c>
      <c r="AF22" s="54">
        <f>'CSE-4226'!C36</f>
        <v>34</v>
      </c>
      <c r="AG22" s="54">
        <f>'CSE-4226'!D36</f>
        <v>43.5</v>
      </c>
      <c r="AH22" s="66">
        <f t="shared" ref="AH22:AH37" si="16">AF22+AG22</f>
        <v>77.5</v>
      </c>
      <c r="AI22" s="54" t="str">
        <f t="shared" ref="AI22:AI37" si="17">IF(AH22&gt;=80,"A+",IF(AH22&gt;=75,"A",IF(AH22&gt;=70,"A-",IF(AH22&gt;=65,"B+",IF(AH22&gt;=60,"B",IF(AH22&gt;=55,"B-",IF(AH22&gt;=50,"C+",IF(AH22&gt;=45,"C",IF(AH22&gt;=40,"D","F")))))))))</f>
        <v>A</v>
      </c>
      <c r="AJ22" s="54">
        <f t="shared" ref="AJ22:AJ37" si="18">IF(AH22&gt;=80,4,IF(AH22&gt;=75,3.75,IF(AH22&gt;=70,3.5,IF(AH22&gt;=65,3.25,IF(AH22&gt;=60,3,IF(AH22&gt;=55,2.75,IF(AH22&gt;=50,2.5,IF(AH22&gt;=45,2.25,IF(AH22&gt;=40,2,0)))))))))</f>
        <v>3.75</v>
      </c>
      <c r="AK22" s="79">
        <v>18</v>
      </c>
      <c r="AL22" s="79">
        <v>18</v>
      </c>
      <c r="AM22" s="66">
        <f t="shared" ref="AM22:AM37" si="19">K22*3+P22*6+U22*3+Z22*1.5+AE22*3+AJ22*1.5</f>
        <v>66</v>
      </c>
      <c r="AN22" s="66">
        <f t="shared" ref="AN22:AN37" si="20">AM22/AL22</f>
        <v>3.66666666666667</v>
      </c>
      <c r="AO22" s="66">
        <f t="shared" ref="AO22:AO37" si="21">AN22</f>
        <v>3.66666666666667</v>
      </c>
      <c r="AP22" s="98" t="str">
        <f t="shared" ref="AP22:AP37" si="22">IF(AN22&gt;=2,"Promoted","Not promoted")</f>
        <v>Promoted</v>
      </c>
      <c r="AQ22" s="50" t="str">
        <f t="shared" ref="AQ22:AQ37" si="23">"20 CSE "&amp;TEXT(A22,"00")</f>
        <v>20 CSE 20</v>
      </c>
      <c r="AR22" s="99"/>
      <c r="AS22" s="29"/>
    </row>
    <row r="23" ht="51" customHeight="1" spans="1:45">
      <c r="A23" s="51">
        <v>21</v>
      </c>
      <c r="B23" s="52" t="str">
        <f t="shared" si="0"/>
        <v>20 CSE 21</v>
      </c>
      <c r="C23" s="52"/>
      <c r="D23" s="50"/>
      <c r="E23" s="50" t="s">
        <v>58</v>
      </c>
      <c r="F23" s="53"/>
      <c r="G23" s="54">
        <f>'CSE-4201'!C37</f>
        <v>31</v>
      </c>
      <c r="H23" s="54">
        <f>'CSE-4201'!H37</f>
        <v>42</v>
      </c>
      <c r="I23" s="66">
        <f t="shared" si="1"/>
        <v>73</v>
      </c>
      <c r="J23" s="54" t="str">
        <f t="shared" si="2"/>
        <v>A-</v>
      </c>
      <c r="K23" s="54">
        <f t="shared" si="3"/>
        <v>3.5</v>
      </c>
      <c r="L23" s="54">
        <f>'CSE-4202'!C37</f>
        <v>31</v>
      </c>
      <c r="M23" s="54">
        <f>'CSE-4202'!D37</f>
        <v>32</v>
      </c>
      <c r="N23" s="66">
        <f t="shared" si="4"/>
        <v>63</v>
      </c>
      <c r="O23" s="54" t="str">
        <f t="shared" si="5"/>
        <v>B</v>
      </c>
      <c r="P23" s="54">
        <f t="shared" si="6"/>
        <v>3</v>
      </c>
      <c r="Q23" s="54">
        <f>'CSE-4213'!C37</f>
        <v>32</v>
      </c>
      <c r="R23" s="54">
        <f>'CSE-4213'!H37</f>
        <v>41</v>
      </c>
      <c r="S23" s="66">
        <f t="shared" si="7"/>
        <v>73</v>
      </c>
      <c r="T23" s="73" t="str">
        <f t="shared" si="8"/>
        <v>A-</v>
      </c>
      <c r="U23" s="54">
        <f t="shared" si="9"/>
        <v>3.5</v>
      </c>
      <c r="V23" s="54">
        <f>'CSE-4214'!C37</f>
        <v>34.5</v>
      </c>
      <c r="W23" s="54">
        <f>'CSE-4214'!D37</f>
        <v>40.5</v>
      </c>
      <c r="X23" s="66">
        <f t="shared" si="10"/>
        <v>75</v>
      </c>
      <c r="Y23" s="54" t="str">
        <f t="shared" si="11"/>
        <v>A</v>
      </c>
      <c r="Z23" s="54">
        <f t="shared" si="12"/>
        <v>3.75</v>
      </c>
      <c r="AA23" s="54">
        <f>'CSE-4225'!C37</f>
        <v>29.5</v>
      </c>
      <c r="AB23" s="54">
        <f>'CSE-4225'!H37</f>
        <v>41.5</v>
      </c>
      <c r="AC23" s="66">
        <f t="shared" si="13"/>
        <v>71</v>
      </c>
      <c r="AD23" s="54" t="str">
        <f t="shared" si="14"/>
        <v>A-</v>
      </c>
      <c r="AE23" s="54">
        <f t="shared" si="15"/>
        <v>3.5</v>
      </c>
      <c r="AF23" s="54">
        <f>'CSE-4226'!C37</f>
        <v>31</v>
      </c>
      <c r="AG23" s="54">
        <f>'CSE-4226'!D37</f>
        <v>40</v>
      </c>
      <c r="AH23" s="66">
        <f t="shared" si="16"/>
        <v>71</v>
      </c>
      <c r="AI23" s="54" t="str">
        <f t="shared" si="17"/>
        <v>A-</v>
      </c>
      <c r="AJ23" s="54">
        <f t="shared" si="18"/>
        <v>3.5</v>
      </c>
      <c r="AK23" s="79">
        <v>18</v>
      </c>
      <c r="AL23" s="79">
        <v>18</v>
      </c>
      <c r="AM23" s="66">
        <f t="shared" si="19"/>
        <v>60.375</v>
      </c>
      <c r="AN23" s="66">
        <f t="shared" si="20"/>
        <v>3.35416666666667</v>
      </c>
      <c r="AO23" s="66">
        <f t="shared" si="21"/>
        <v>3.35416666666667</v>
      </c>
      <c r="AP23" s="98" t="str">
        <f t="shared" si="22"/>
        <v>Promoted</v>
      </c>
      <c r="AQ23" s="50" t="str">
        <f t="shared" si="23"/>
        <v>20 CSE 21</v>
      </c>
      <c r="AR23" s="99"/>
      <c r="AS23" s="29"/>
    </row>
    <row r="24" ht="51" customHeight="1" spans="1:45">
      <c r="A24" s="50">
        <v>22</v>
      </c>
      <c r="B24" s="52" t="str">
        <f t="shared" si="0"/>
        <v>20 CSE 22</v>
      </c>
      <c r="C24" s="52"/>
      <c r="D24" s="50"/>
      <c r="E24" s="50" t="s">
        <v>59</v>
      </c>
      <c r="F24" s="53"/>
      <c r="G24" s="54">
        <f>'CSE-4201'!C38</f>
        <v>34.5</v>
      </c>
      <c r="H24" s="54">
        <f>'CSE-4201'!H38</f>
        <v>34</v>
      </c>
      <c r="I24" s="66">
        <f t="shared" si="1"/>
        <v>68.5</v>
      </c>
      <c r="J24" s="54" t="str">
        <f t="shared" si="2"/>
        <v>B+</v>
      </c>
      <c r="K24" s="54">
        <f t="shared" si="3"/>
        <v>3.25</v>
      </c>
      <c r="L24" s="54">
        <f>'CSE-4202'!C38</f>
        <v>36</v>
      </c>
      <c r="M24" s="54">
        <f>'CSE-4202'!D38</f>
        <v>40</v>
      </c>
      <c r="N24" s="66">
        <f t="shared" si="4"/>
        <v>76</v>
      </c>
      <c r="O24" s="54" t="str">
        <f t="shared" si="5"/>
        <v>A</v>
      </c>
      <c r="P24" s="54">
        <f t="shared" si="6"/>
        <v>3.75</v>
      </c>
      <c r="Q24" s="54">
        <f>'CSE-4213'!C38</f>
        <v>33.75</v>
      </c>
      <c r="R24" s="54">
        <f>'CSE-4213'!H38</f>
        <v>41.5</v>
      </c>
      <c r="S24" s="66">
        <f t="shared" si="7"/>
        <v>75.25</v>
      </c>
      <c r="T24" s="73" t="str">
        <f t="shared" si="8"/>
        <v>A</v>
      </c>
      <c r="U24" s="54">
        <f t="shared" si="9"/>
        <v>3.75</v>
      </c>
      <c r="V24" s="54">
        <f>'CSE-4214'!C38</f>
        <v>34</v>
      </c>
      <c r="W24" s="54">
        <f>'CSE-4214'!D38</f>
        <v>42</v>
      </c>
      <c r="X24" s="66">
        <f t="shared" si="10"/>
        <v>76</v>
      </c>
      <c r="Y24" s="54" t="str">
        <f t="shared" si="11"/>
        <v>A</v>
      </c>
      <c r="Z24" s="54">
        <f t="shared" si="12"/>
        <v>3.75</v>
      </c>
      <c r="AA24" s="54">
        <f>'CSE-4225'!C38</f>
        <v>31</v>
      </c>
      <c r="AB24" s="54">
        <f>'CSE-4225'!H38</f>
        <v>39.5</v>
      </c>
      <c r="AC24" s="66">
        <f t="shared" si="13"/>
        <v>70.5</v>
      </c>
      <c r="AD24" s="54" t="str">
        <f t="shared" si="14"/>
        <v>A-</v>
      </c>
      <c r="AE24" s="54">
        <f t="shared" si="15"/>
        <v>3.5</v>
      </c>
      <c r="AF24" s="54">
        <f>'CSE-4226'!C38</f>
        <v>34</v>
      </c>
      <c r="AG24" s="54">
        <f>'CSE-4226'!D38</f>
        <v>43.5</v>
      </c>
      <c r="AH24" s="66">
        <f t="shared" si="16"/>
        <v>77.5</v>
      </c>
      <c r="AI24" s="54" t="str">
        <f t="shared" si="17"/>
        <v>A</v>
      </c>
      <c r="AJ24" s="54">
        <f t="shared" si="18"/>
        <v>3.75</v>
      </c>
      <c r="AK24" s="79">
        <v>18</v>
      </c>
      <c r="AL24" s="79">
        <v>18</v>
      </c>
      <c r="AM24" s="66">
        <f t="shared" si="19"/>
        <v>65.25</v>
      </c>
      <c r="AN24" s="66">
        <f t="shared" si="20"/>
        <v>3.625</v>
      </c>
      <c r="AO24" s="66">
        <f t="shared" si="21"/>
        <v>3.625</v>
      </c>
      <c r="AP24" s="98" t="str">
        <f t="shared" si="22"/>
        <v>Promoted</v>
      </c>
      <c r="AQ24" s="50" t="str">
        <f t="shared" si="23"/>
        <v>20 CSE 22</v>
      </c>
      <c r="AR24" s="99"/>
      <c r="AS24" s="29"/>
    </row>
    <row r="25" ht="51" customHeight="1" spans="1:45">
      <c r="A25" s="51">
        <v>23</v>
      </c>
      <c r="B25" s="52" t="str">
        <f t="shared" si="0"/>
        <v>20 CSE 23</v>
      </c>
      <c r="C25" s="52"/>
      <c r="D25" s="50"/>
      <c r="E25" s="50" t="s">
        <v>60</v>
      </c>
      <c r="F25" s="53"/>
      <c r="G25" s="54">
        <f>'CSE-4201'!C39</f>
        <v>34</v>
      </c>
      <c r="H25" s="54">
        <f>'CSE-4201'!H39</f>
        <v>40</v>
      </c>
      <c r="I25" s="66">
        <f t="shared" si="1"/>
        <v>74</v>
      </c>
      <c r="J25" s="54" t="str">
        <f t="shared" si="2"/>
        <v>A-</v>
      </c>
      <c r="K25" s="54">
        <f t="shared" si="3"/>
        <v>3.5</v>
      </c>
      <c r="L25" s="54">
        <f>'CSE-4202'!C39</f>
        <v>36</v>
      </c>
      <c r="M25" s="54">
        <f>'CSE-4202'!D39</f>
        <v>45.5</v>
      </c>
      <c r="N25" s="66">
        <f t="shared" si="4"/>
        <v>81.5</v>
      </c>
      <c r="O25" s="54" t="str">
        <f t="shared" si="5"/>
        <v>A+</v>
      </c>
      <c r="P25" s="54">
        <f t="shared" si="6"/>
        <v>4</v>
      </c>
      <c r="Q25" s="54">
        <f>'CSE-4213'!C39</f>
        <v>34.25</v>
      </c>
      <c r="R25" s="54">
        <f>'CSE-4213'!H39</f>
        <v>45</v>
      </c>
      <c r="S25" s="66">
        <f t="shared" si="7"/>
        <v>79.25</v>
      </c>
      <c r="T25" s="73" t="str">
        <f t="shared" si="8"/>
        <v>A</v>
      </c>
      <c r="U25" s="54">
        <f t="shared" si="9"/>
        <v>3.75</v>
      </c>
      <c r="V25" s="54">
        <f>'CSE-4214'!C39</f>
        <v>34.5</v>
      </c>
      <c r="W25" s="54">
        <f>'CSE-4214'!D39</f>
        <v>46.5</v>
      </c>
      <c r="X25" s="66">
        <f t="shared" si="10"/>
        <v>81</v>
      </c>
      <c r="Y25" s="54" t="str">
        <f t="shared" si="11"/>
        <v>A+</v>
      </c>
      <c r="Z25" s="54">
        <f t="shared" si="12"/>
        <v>4</v>
      </c>
      <c r="AA25" s="54">
        <f>'CSE-4225'!C39</f>
        <v>32.5</v>
      </c>
      <c r="AB25" s="54">
        <f>'CSE-4225'!H39</f>
        <v>43.5</v>
      </c>
      <c r="AC25" s="66">
        <f t="shared" si="13"/>
        <v>76</v>
      </c>
      <c r="AD25" s="54" t="str">
        <f t="shared" si="14"/>
        <v>A</v>
      </c>
      <c r="AE25" s="54">
        <f t="shared" si="15"/>
        <v>3.75</v>
      </c>
      <c r="AF25" s="54">
        <f>'CSE-4226'!C39</f>
        <v>35</v>
      </c>
      <c r="AG25" s="54">
        <f>'CSE-4226'!D39</f>
        <v>48</v>
      </c>
      <c r="AH25" s="66">
        <f t="shared" si="16"/>
        <v>83</v>
      </c>
      <c r="AI25" s="54" t="str">
        <f t="shared" si="17"/>
        <v>A+</v>
      </c>
      <c r="AJ25" s="54">
        <f t="shared" si="18"/>
        <v>4</v>
      </c>
      <c r="AK25" s="79">
        <v>18</v>
      </c>
      <c r="AL25" s="79">
        <v>18</v>
      </c>
      <c r="AM25" s="66">
        <f t="shared" si="19"/>
        <v>69</v>
      </c>
      <c r="AN25" s="66">
        <f t="shared" si="20"/>
        <v>3.83333333333333</v>
      </c>
      <c r="AO25" s="66">
        <f t="shared" si="21"/>
        <v>3.83333333333333</v>
      </c>
      <c r="AP25" s="98" t="str">
        <f t="shared" si="22"/>
        <v>Promoted</v>
      </c>
      <c r="AQ25" s="50" t="str">
        <f t="shared" si="23"/>
        <v>20 CSE 23</v>
      </c>
      <c r="AR25" s="99"/>
      <c r="AS25" s="29"/>
    </row>
    <row r="26" ht="51" customHeight="1" spans="1:45">
      <c r="A26" s="50">
        <v>24</v>
      </c>
      <c r="B26" s="52" t="str">
        <f t="shared" si="0"/>
        <v>20 CSE 24</v>
      </c>
      <c r="C26" s="52"/>
      <c r="D26" s="50"/>
      <c r="E26" s="50" t="s">
        <v>61</v>
      </c>
      <c r="F26" s="53"/>
      <c r="G26" s="54">
        <f>'CSE-4201'!C40</f>
        <v>34</v>
      </c>
      <c r="H26" s="54">
        <f>'CSE-4201'!H40</f>
        <v>46</v>
      </c>
      <c r="I26" s="66">
        <f t="shared" si="1"/>
        <v>80</v>
      </c>
      <c r="J26" s="54" t="str">
        <f t="shared" si="2"/>
        <v>A+</v>
      </c>
      <c r="K26" s="54">
        <f t="shared" si="3"/>
        <v>4</v>
      </c>
      <c r="L26" s="54">
        <f>'CSE-4202'!C40</f>
        <v>35</v>
      </c>
      <c r="M26" s="54">
        <f>'CSE-4202'!D40</f>
        <v>45</v>
      </c>
      <c r="N26" s="66">
        <f t="shared" si="4"/>
        <v>80</v>
      </c>
      <c r="O26" s="54" t="str">
        <f t="shared" si="5"/>
        <v>A+</v>
      </c>
      <c r="P26" s="54">
        <f t="shared" si="6"/>
        <v>4</v>
      </c>
      <c r="Q26" s="54">
        <f>'CSE-4213'!C40</f>
        <v>33.25</v>
      </c>
      <c r="R26" s="54">
        <f>'CSE-4213'!H40</f>
        <v>44.5</v>
      </c>
      <c r="S26" s="66">
        <f t="shared" si="7"/>
        <v>77.75</v>
      </c>
      <c r="T26" s="73" t="str">
        <f t="shared" si="8"/>
        <v>A</v>
      </c>
      <c r="U26" s="54">
        <f t="shared" si="9"/>
        <v>3.75</v>
      </c>
      <c r="V26" s="54">
        <f>'CSE-4214'!C40</f>
        <v>34.5</v>
      </c>
      <c r="W26" s="54">
        <f>'CSE-4214'!D40</f>
        <v>42.5</v>
      </c>
      <c r="X26" s="66">
        <f t="shared" si="10"/>
        <v>77</v>
      </c>
      <c r="Y26" s="54" t="str">
        <f t="shared" si="11"/>
        <v>A</v>
      </c>
      <c r="Z26" s="54">
        <f t="shared" si="12"/>
        <v>3.75</v>
      </c>
      <c r="AA26" s="54">
        <f>'CSE-4225'!C40</f>
        <v>31.5</v>
      </c>
      <c r="AB26" s="54">
        <f>'CSE-4225'!H40</f>
        <v>44</v>
      </c>
      <c r="AC26" s="66">
        <f t="shared" si="13"/>
        <v>75.5</v>
      </c>
      <c r="AD26" s="54" t="str">
        <f t="shared" si="14"/>
        <v>A</v>
      </c>
      <c r="AE26" s="54">
        <f t="shared" si="15"/>
        <v>3.75</v>
      </c>
      <c r="AF26" s="54">
        <f>'CSE-4226'!C40</f>
        <v>33</v>
      </c>
      <c r="AG26" s="54">
        <f>'CSE-4226'!D40</f>
        <v>44</v>
      </c>
      <c r="AH26" s="66">
        <f t="shared" si="16"/>
        <v>77</v>
      </c>
      <c r="AI26" s="54" t="str">
        <f t="shared" si="17"/>
        <v>A</v>
      </c>
      <c r="AJ26" s="54">
        <f t="shared" si="18"/>
        <v>3.75</v>
      </c>
      <c r="AK26" s="79">
        <v>18</v>
      </c>
      <c r="AL26" s="79">
        <v>18</v>
      </c>
      <c r="AM26" s="66">
        <f t="shared" si="19"/>
        <v>69.75</v>
      </c>
      <c r="AN26" s="66">
        <f t="shared" si="20"/>
        <v>3.875</v>
      </c>
      <c r="AO26" s="66">
        <f t="shared" si="21"/>
        <v>3.875</v>
      </c>
      <c r="AP26" s="98" t="str">
        <f t="shared" si="22"/>
        <v>Promoted</v>
      </c>
      <c r="AQ26" s="50" t="str">
        <f t="shared" si="23"/>
        <v>20 CSE 24</v>
      </c>
      <c r="AR26" s="99"/>
      <c r="AS26" s="29"/>
    </row>
    <row r="27" ht="51" customHeight="1" spans="1:45">
      <c r="A27" s="51">
        <v>25</v>
      </c>
      <c r="B27" s="52" t="str">
        <f t="shared" si="0"/>
        <v>20 CSE 25</v>
      </c>
      <c r="C27" s="52"/>
      <c r="D27" s="50"/>
      <c r="E27" s="50" t="s">
        <v>62</v>
      </c>
      <c r="F27" s="53"/>
      <c r="G27" s="54">
        <f>'CSE-4201'!C41</f>
        <v>31</v>
      </c>
      <c r="H27" s="54">
        <f>'CSE-4201'!H41</f>
        <v>28</v>
      </c>
      <c r="I27" s="66">
        <f t="shared" si="1"/>
        <v>59</v>
      </c>
      <c r="J27" s="54" t="str">
        <f t="shared" si="2"/>
        <v>B-</v>
      </c>
      <c r="K27" s="54">
        <f t="shared" si="3"/>
        <v>2.75</v>
      </c>
      <c r="L27" s="54">
        <f>'CSE-4202'!C41</f>
        <v>30</v>
      </c>
      <c r="M27" s="54">
        <f>'CSE-4202'!D41</f>
        <v>40</v>
      </c>
      <c r="N27" s="66">
        <f t="shared" si="4"/>
        <v>70</v>
      </c>
      <c r="O27" s="54" t="str">
        <f t="shared" si="5"/>
        <v>A-</v>
      </c>
      <c r="P27" s="54">
        <f t="shared" si="6"/>
        <v>3.5</v>
      </c>
      <c r="Q27" s="54">
        <f>'CSE-4213'!C41</f>
        <v>29.25</v>
      </c>
      <c r="R27" s="54">
        <f>'CSE-4213'!H41</f>
        <v>34.5</v>
      </c>
      <c r="S27" s="66">
        <f t="shared" si="7"/>
        <v>63.75</v>
      </c>
      <c r="T27" s="73" t="str">
        <f t="shared" si="8"/>
        <v>B</v>
      </c>
      <c r="U27" s="54">
        <f t="shared" si="9"/>
        <v>3</v>
      </c>
      <c r="V27" s="54">
        <f>'CSE-4214'!C41</f>
        <v>32.5</v>
      </c>
      <c r="W27" s="54">
        <f>'CSE-4214'!D41</f>
        <v>39.5</v>
      </c>
      <c r="X27" s="66">
        <f t="shared" si="10"/>
        <v>72</v>
      </c>
      <c r="Y27" s="54" t="str">
        <f t="shared" si="11"/>
        <v>A-</v>
      </c>
      <c r="Z27" s="54">
        <f t="shared" si="12"/>
        <v>3.5</v>
      </c>
      <c r="AA27" s="54">
        <f>'CSE-4225'!C41</f>
        <v>28</v>
      </c>
      <c r="AB27" s="54">
        <f>'CSE-4225'!H41</f>
        <v>39.5</v>
      </c>
      <c r="AC27" s="66">
        <f t="shared" si="13"/>
        <v>67.5</v>
      </c>
      <c r="AD27" s="54" t="str">
        <f t="shared" si="14"/>
        <v>B+</v>
      </c>
      <c r="AE27" s="54">
        <f t="shared" si="15"/>
        <v>3.25</v>
      </c>
      <c r="AF27" s="54">
        <f>'CSE-4226'!C41</f>
        <v>33</v>
      </c>
      <c r="AG27" s="54">
        <f>'CSE-4226'!D41</f>
        <v>39</v>
      </c>
      <c r="AH27" s="66">
        <f t="shared" si="16"/>
        <v>72</v>
      </c>
      <c r="AI27" s="54" t="str">
        <f t="shared" si="17"/>
        <v>A-</v>
      </c>
      <c r="AJ27" s="54">
        <f t="shared" si="18"/>
        <v>3.5</v>
      </c>
      <c r="AK27" s="79">
        <v>18</v>
      </c>
      <c r="AL27" s="79">
        <v>18</v>
      </c>
      <c r="AM27" s="66">
        <f t="shared" si="19"/>
        <v>58.5</v>
      </c>
      <c r="AN27" s="66">
        <f t="shared" si="20"/>
        <v>3.25</v>
      </c>
      <c r="AO27" s="66">
        <f t="shared" si="21"/>
        <v>3.25</v>
      </c>
      <c r="AP27" s="98" t="str">
        <f t="shared" si="22"/>
        <v>Promoted</v>
      </c>
      <c r="AQ27" s="50" t="str">
        <f t="shared" si="23"/>
        <v>20 CSE 25</v>
      </c>
      <c r="AR27" s="99"/>
      <c r="AS27" s="29"/>
    </row>
    <row r="28" ht="51" customHeight="1" spans="1:45">
      <c r="A28" s="50">
        <v>26</v>
      </c>
      <c r="B28" s="52" t="str">
        <f t="shared" si="0"/>
        <v>20 CSE 26</v>
      </c>
      <c r="C28" s="52"/>
      <c r="D28" s="50"/>
      <c r="E28" s="50" t="s">
        <v>63</v>
      </c>
      <c r="F28" s="53"/>
      <c r="G28" s="54">
        <f>'CSE-4201'!C42</f>
        <v>34</v>
      </c>
      <c r="H28" s="54">
        <f>'CSE-4201'!H42</f>
        <v>39.5</v>
      </c>
      <c r="I28" s="66">
        <f t="shared" si="1"/>
        <v>73.5</v>
      </c>
      <c r="J28" s="54" t="str">
        <f t="shared" si="2"/>
        <v>A-</v>
      </c>
      <c r="K28" s="54">
        <f t="shared" si="3"/>
        <v>3.5</v>
      </c>
      <c r="L28" s="54">
        <f>'CSE-4202'!C42</f>
        <v>35</v>
      </c>
      <c r="M28" s="54">
        <f>'CSE-4202'!D42</f>
        <v>35</v>
      </c>
      <c r="N28" s="66">
        <f t="shared" si="4"/>
        <v>70</v>
      </c>
      <c r="O28" s="54" t="str">
        <f t="shared" si="5"/>
        <v>A-</v>
      </c>
      <c r="P28" s="54">
        <f t="shared" si="6"/>
        <v>3.5</v>
      </c>
      <c r="Q28" s="54">
        <f>'CSE-4213'!C42</f>
        <v>32.5</v>
      </c>
      <c r="R28" s="54">
        <f>'CSE-4213'!H42</f>
        <v>43.5</v>
      </c>
      <c r="S28" s="66">
        <f t="shared" si="7"/>
        <v>76</v>
      </c>
      <c r="T28" s="73" t="str">
        <f t="shared" si="8"/>
        <v>A</v>
      </c>
      <c r="U28" s="54">
        <f t="shared" si="9"/>
        <v>3.75</v>
      </c>
      <c r="V28" s="54">
        <f>'CSE-4214'!C42</f>
        <v>34</v>
      </c>
      <c r="W28" s="54">
        <f>'CSE-4214'!D42</f>
        <v>42</v>
      </c>
      <c r="X28" s="66">
        <f t="shared" si="10"/>
        <v>76</v>
      </c>
      <c r="Y28" s="54" t="str">
        <f t="shared" si="11"/>
        <v>A</v>
      </c>
      <c r="Z28" s="54">
        <f t="shared" si="12"/>
        <v>3.75</v>
      </c>
      <c r="AA28" s="54">
        <f>'CSE-4225'!C42</f>
        <v>32</v>
      </c>
      <c r="AB28" s="54">
        <f>'CSE-4225'!H42</f>
        <v>40</v>
      </c>
      <c r="AC28" s="66">
        <f t="shared" si="13"/>
        <v>72</v>
      </c>
      <c r="AD28" s="54" t="str">
        <f t="shared" si="14"/>
        <v>A-</v>
      </c>
      <c r="AE28" s="54">
        <f t="shared" si="15"/>
        <v>3.5</v>
      </c>
      <c r="AF28" s="54">
        <f>'CSE-4226'!C42</f>
        <v>33</v>
      </c>
      <c r="AG28" s="54">
        <f>'CSE-4226'!D42</f>
        <v>40.5</v>
      </c>
      <c r="AH28" s="66">
        <f t="shared" si="16"/>
        <v>73.5</v>
      </c>
      <c r="AI28" s="54" t="str">
        <f t="shared" si="17"/>
        <v>A-</v>
      </c>
      <c r="AJ28" s="54">
        <f t="shared" si="18"/>
        <v>3.5</v>
      </c>
      <c r="AK28" s="79">
        <v>18</v>
      </c>
      <c r="AL28" s="79">
        <v>18</v>
      </c>
      <c r="AM28" s="66">
        <f t="shared" si="19"/>
        <v>64.125</v>
      </c>
      <c r="AN28" s="66">
        <f t="shared" si="20"/>
        <v>3.5625</v>
      </c>
      <c r="AO28" s="66">
        <f t="shared" si="21"/>
        <v>3.5625</v>
      </c>
      <c r="AP28" s="98" t="str">
        <f t="shared" si="22"/>
        <v>Promoted</v>
      </c>
      <c r="AQ28" s="50" t="str">
        <f t="shared" si="23"/>
        <v>20 CSE 26</v>
      </c>
      <c r="AR28" s="99"/>
      <c r="AS28" s="29"/>
    </row>
    <row r="29" ht="51" customHeight="1" spans="1:45">
      <c r="A29" s="51">
        <v>27</v>
      </c>
      <c r="B29" s="52" t="str">
        <f t="shared" si="0"/>
        <v>20 CSE 27</v>
      </c>
      <c r="C29" s="52"/>
      <c r="D29" s="50"/>
      <c r="E29" s="50" t="s">
        <v>64</v>
      </c>
      <c r="F29" s="53"/>
      <c r="G29" s="54">
        <f>'CSE-4201'!C43</f>
        <v>34.5</v>
      </c>
      <c r="H29" s="54">
        <f>'CSE-4201'!H43</f>
        <v>42</v>
      </c>
      <c r="I29" s="66">
        <f t="shared" si="1"/>
        <v>76.5</v>
      </c>
      <c r="J29" s="54" t="str">
        <f t="shared" si="2"/>
        <v>A</v>
      </c>
      <c r="K29" s="54">
        <f t="shared" si="3"/>
        <v>3.75</v>
      </c>
      <c r="L29" s="54">
        <f>'CSE-4202'!C43</f>
        <v>35</v>
      </c>
      <c r="M29" s="54">
        <f>'CSE-4202'!D43</f>
        <v>45</v>
      </c>
      <c r="N29" s="66">
        <f t="shared" si="4"/>
        <v>80</v>
      </c>
      <c r="O29" s="54" t="str">
        <f t="shared" si="5"/>
        <v>A+</v>
      </c>
      <c r="P29" s="54">
        <f t="shared" si="6"/>
        <v>4</v>
      </c>
      <c r="Q29" s="54">
        <f>'CSE-4213'!C43</f>
        <v>33.75</v>
      </c>
      <c r="R29" s="54">
        <f>'CSE-4213'!H43</f>
        <v>38.5</v>
      </c>
      <c r="S29" s="66">
        <f t="shared" si="7"/>
        <v>72.25</v>
      </c>
      <c r="T29" s="73" t="str">
        <f t="shared" si="8"/>
        <v>A-</v>
      </c>
      <c r="U29" s="54">
        <f t="shared" si="9"/>
        <v>3.5</v>
      </c>
      <c r="V29" s="54">
        <f>'CSE-4214'!C43</f>
        <v>33.5</v>
      </c>
      <c r="W29" s="54">
        <f>'CSE-4214'!D43</f>
        <v>42.5</v>
      </c>
      <c r="X29" s="66">
        <f t="shared" si="10"/>
        <v>76</v>
      </c>
      <c r="Y29" s="54" t="str">
        <f t="shared" si="11"/>
        <v>A</v>
      </c>
      <c r="Z29" s="54">
        <f t="shared" si="12"/>
        <v>3.75</v>
      </c>
      <c r="AA29" s="54">
        <f>'CSE-4225'!C43</f>
        <v>36</v>
      </c>
      <c r="AB29" s="54">
        <f>'CSE-4225'!H43</f>
        <v>43</v>
      </c>
      <c r="AC29" s="66">
        <f t="shared" si="13"/>
        <v>79</v>
      </c>
      <c r="AD29" s="54" t="str">
        <f t="shared" si="14"/>
        <v>A</v>
      </c>
      <c r="AE29" s="54">
        <f t="shared" si="15"/>
        <v>3.75</v>
      </c>
      <c r="AF29" s="54">
        <f>'CSE-4226'!C43</f>
        <v>35</v>
      </c>
      <c r="AG29" s="54">
        <f>'CSE-4226'!D43</f>
        <v>48</v>
      </c>
      <c r="AH29" s="66">
        <f t="shared" si="16"/>
        <v>83</v>
      </c>
      <c r="AI29" s="54" t="str">
        <f t="shared" si="17"/>
        <v>A+</v>
      </c>
      <c r="AJ29" s="54">
        <f t="shared" si="18"/>
        <v>4</v>
      </c>
      <c r="AK29" s="79">
        <v>18</v>
      </c>
      <c r="AL29" s="79">
        <v>18</v>
      </c>
      <c r="AM29" s="66">
        <f t="shared" si="19"/>
        <v>68.625</v>
      </c>
      <c r="AN29" s="66">
        <f t="shared" si="20"/>
        <v>3.8125</v>
      </c>
      <c r="AO29" s="66">
        <f t="shared" si="21"/>
        <v>3.8125</v>
      </c>
      <c r="AP29" s="98" t="str">
        <f t="shared" si="22"/>
        <v>Promoted</v>
      </c>
      <c r="AQ29" s="50" t="str">
        <f t="shared" si="23"/>
        <v>20 CSE 27</v>
      </c>
      <c r="AR29" s="99"/>
      <c r="AS29" s="29"/>
    </row>
    <row r="30" ht="51" customHeight="1" spans="1:45">
      <c r="A30" s="50">
        <v>28</v>
      </c>
      <c r="B30" s="52" t="str">
        <f t="shared" si="0"/>
        <v>20 CSE 28</v>
      </c>
      <c r="C30" s="52"/>
      <c r="D30" s="50"/>
      <c r="E30" s="50" t="s">
        <v>65</v>
      </c>
      <c r="F30" s="53"/>
      <c r="G30" s="54">
        <f>'CSE-4201'!C44</f>
        <v>32</v>
      </c>
      <c r="H30" s="54">
        <f>'CSE-4201'!H44</f>
        <v>42</v>
      </c>
      <c r="I30" s="66">
        <f t="shared" si="1"/>
        <v>74</v>
      </c>
      <c r="J30" s="54" t="str">
        <f t="shared" si="2"/>
        <v>A-</v>
      </c>
      <c r="K30" s="54">
        <f t="shared" si="3"/>
        <v>3.5</v>
      </c>
      <c r="L30" s="54">
        <f>'CSE-4202'!C44</f>
        <v>36.5</v>
      </c>
      <c r="M30" s="54">
        <f>'CSE-4202'!D44</f>
        <v>38</v>
      </c>
      <c r="N30" s="66">
        <f t="shared" si="4"/>
        <v>74.5</v>
      </c>
      <c r="O30" s="54" t="str">
        <f t="shared" si="5"/>
        <v>A-</v>
      </c>
      <c r="P30" s="54">
        <f t="shared" si="6"/>
        <v>3.5</v>
      </c>
      <c r="Q30" s="54">
        <f>'CSE-4213'!C44</f>
        <v>31.75</v>
      </c>
      <c r="R30" s="54">
        <f>'CSE-4213'!H44</f>
        <v>44</v>
      </c>
      <c r="S30" s="66">
        <f t="shared" si="7"/>
        <v>75.75</v>
      </c>
      <c r="T30" s="73" t="str">
        <f t="shared" si="8"/>
        <v>A</v>
      </c>
      <c r="U30" s="54">
        <f t="shared" si="9"/>
        <v>3.75</v>
      </c>
      <c r="V30" s="54">
        <f>'CSE-4214'!C44</f>
        <v>33</v>
      </c>
      <c r="W30" s="54">
        <f>'CSE-4214'!D44</f>
        <v>43</v>
      </c>
      <c r="X30" s="66">
        <f t="shared" si="10"/>
        <v>76</v>
      </c>
      <c r="Y30" s="54" t="str">
        <f t="shared" si="11"/>
        <v>A</v>
      </c>
      <c r="Z30" s="54">
        <f t="shared" si="12"/>
        <v>3.75</v>
      </c>
      <c r="AA30" s="54">
        <f>'CSE-4225'!C44</f>
        <v>31.5</v>
      </c>
      <c r="AB30" s="54">
        <f>'CSE-4225'!H44</f>
        <v>43.5</v>
      </c>
      <c r="AC30" s="66">
        <f t="shared" si="13"/>
        <v>75</v>
      </c>
      <c r="AD30" s="54" t="str">
        <f t="shared" si="14"/>
        <v>A</v>
      </c>
      <c r="AE30" s="54">
        <f t="shared" si="15"/>
        <v>3.75</v>
      </c>
      <c r="AF30" s="54">
        <f>'CSE-4226'!C44</f>
        <v>31</v>
      </c>
      <c r="AG30" s="54">
        <f>'CSE-4226'!D44</f>
        <v>46.5</v>
      </c>
      <c r="AH30" s="66">
        <f t="shared" si="16"/>
        <v>77.5</v>
      </c>
      <c r="AI30" s="54" t="str">
        <f t="shared" si="17"/>
        <v>A</v>
      </c>
      <c r="AJ30" s="54">
        <f t="shared" si="18"/>
        <v>3.75</v>
      </c>
      <c r="AK30" s="79">
        <v>18</v>
      </c>
      <c r="AL30" s="79">
        <v>18</v>
      </c>
      <c r="AM30" s="66">
        <f t="shared" si="19"/>
        <v>65.25</v>
      </c>
      <c r="AN30" s="66">
        <f t="shared" si="20"/>
        <v>3.625</v>
      </c>
      <c r="AO30" s="66">
        <f t="shared" si="21"/>
        <v>3.625</v>
      </c>
      <c r="AP30" s="98" t="str">
        <f t="shared" si="22"/>
        <v>Promoted</v>
      </c>
      <c r="AQ30" s="50" t="str">
        <f t="shared" si="23"/>
        <v>20 CSE 28</v>
      </c>
      <c r="AR30" s="99"/>
      <c r="AS30" s="29"/>
    </row>
    <row r="31" ht="51" customHeight="1" spans="1:45">
      <c r="A31" s="51">
        <v>29</v>
      </c>
      <c r="B31" s="52" t="str">
        <f t="shared" si="0"/>
        <v>20 CSE 29</v>
      </c>
      <c r="C31" s="52"/>
      <c r="D31" s="50"/>
      <c r="E31" s="50" t="s">
        <v>66</v>
      </c>
      <c r="F31" s="53"/>
      <c r="G31" s="54">
        <f>'CSE-4201'!C45</f>
        <v>35.5</v>
      </c>
      <c r="H31" s="54">
        <f>'CSE-4201'!H45</f>
        <v>37</v>
      </c>
      <c r="I31" s="66">
        <f t="shared" si="1"/>
        <v>72.5</v>
      </c>
      <c r="J31" s="54" t="str">
        <f t="shared" si="2"/>
        <v>A-</v>
      </c>
      <c r="K31" s="54">
        <f t="shared" si="3"/>
        <v>3.5</v>
      </c>
      <c r="L31" s="54">
        <f>'CSE-4202'!C45</f>
        <v>34.5</v>
      </c>
      <c r="M31" s="54">
        <f>'CSE-4202'!D45</f>
        <v>48</v>
      </c>
      <c r="N31" s="66">
        <f t="shared" si="4"/>
        <v>82.5</v>
      </c>
      <c r="O31" s="54" t="str">
        <f t="shared" si="5"/>
        <v>A+</v>
      </c>
      <c r="P31" s="54">
        <f t="shared" si="6"/>
        <v>4</v>
      </c>
      <c r="Q31" s="54">
        <f>'CSE-4213'!C45</f>
        <v>36.5</v>
      </c>
      <c r="R31" s="54">
        <f>'CSE-4213'!H45</f>
        <v>48.5</v>
      </c>
      <c r="S31" s="66">
        <f t="shared" si="7"/>
        <v>85</v>
      </c>
      <c r="T31" s="73" t="str">
        <f t="shared" si="8"/>
        <v>A+</v>
      </c>
      <c r="U31" s="54">
        <f t="shared" si="9"/>
        <v>4</v>
      </c>
      <c r="V31" s="54">
        <f>'CSE-4214'!C45</f>
        <v>38</v>
      </c>
      <c r="W31" s="54">
        <f>'CSE-4214'!D45</f>
        <v>48</v>
      </c>
      <c r="X31" s="66">
        <f t="shared" si="10"/>
        <v>86</v>
      </c>
      <c r="Y31" s="54" t="str">
        <f t="shared" si="11"/>
        <v>A+</v>
      </c>
      <c r="Z31" s="54">
        <f t="shared" si="12"/>
        <v>4</v>
      </c>
      <c r="AA31" s="54">
        <f>'CSE-4225'!C45</f>
        <v>31</v>
      </c>
      <c r="AB31" s="54">
        <f>'CSE-4225'!H45</f>
        <v>40</v>
      </c>
      <c r="AC31" s="66">
        <f t="shared" si="13"/>
        <v>71</v>
      </c>
      <c r="AD31" s="54" t="str">
        <f t="shared" si="14"/>
        <v>A-</v>
      </c>
      <c r="AE31" s="54">
        <f t="shared" si="15"/>
        <v>3.5</v>
      </c>
      <c r="AF31" s="54">
        <f>'CSE-4226'!C45</f>
        <v>33</v>
      </c>
      <c r="AG31" s="54">
        <f>'CSE-4226'!D45</f>
        <v>43</v>
      </c>
      <c r="AH31" s="66">
        <f t="shared" si="16"/>
        <v>76</v>
      </c>
      <c r="AI31" s="54" t="str">
        <f t="shared" si="17"/>
        <v>A</v>
      </c>
      <c r="AJ31" s="54">
        <f t="shared" si="18"/>
        <v>3.75</v>
      </c>
      <c r="AK31" s="79">
        <v>18</v>
      </c>
      <c r="AL31" s="79">
        <v>18</v>
      </c>
      <c r="AM31" s="66">
        <f t="shared" si="19"/>
        <v>68.625</v>
      </c>
      <c r="AN31" s="66">
        <f t="shared" si="20"/>
        <v>3.8125</v>
      </c>
      <c r="AO31" s="66">
        <f t="shared" si="21"/>
        <v>3.8125</v>
      </c>
      <c r="AP31" s="98" t="str">
        <f t="shared" si="22"/>
        <v>Promoted</v>
      </c>
      <c r="AQ31" s="50" t="str">
        <f t="shared" si="23"/>
        <v>20 CSE 29</v>
      </c>
      <c r="AR31" s="99"/>
      <c r="AS31" s="29"/>
    </row>
    <row r="32" ht="51" customHeight="1" spans="1:45">
      <c r="A32" s="50">
        <v>30</v>
      </c>
      <c r="B32" s="52" t="str">
        <f t="shared" si="0"/>
        <v>20 CSE 30</v>
      </c>
      <c r="C32" s="52"/>
      <c r="D32" s="50"/>
      <c r="E32" s="50" t="s">
        <v>67</v>
      </c>
      <c r="F32" s="53"/>
      <c r="G32" s="54">
        <f>'CSE-4201'!C46</f>
        <v>37</v>
      </c>
      <c r="H32" s="54">
        <f>'CSE-4201'!H46</f>
        <v>48</v>
      </c>
      <c r="I32" s="66">
        <f t="shared" si="1"/>
        <v>85</v>
      </c>
      <c r="J32" s="54" t="str">
        <f t="shared" si="2"/>
        <v>A+</v>
      </c>
      <c r="K32" s="54">
        <f t="shared" si="3"/>
        <v>4</v>
      </c>
      <c r="L32" s="54">
        <f>'CSE-4202'!C46</f>
        <v>35.5</v>
      </c>
      <c r="M32" s="54">
        <f>'CSE-4202'!D46</f>
        <v>51.5</v>
      </c>
      <c r="N32" s="66">
        <f t="shared" si="4"/>
        <v>87</v>
      </c>
      <c r="O32" s="54" t="str">
        <f t="shared" si="5"/>
        <v>A+</v>
      </c>
      <c r="P32" s="54">
        <f t="shared" si="6"/>
        <v>4</v>
      </c>
      <c r="Q32" s="54">
        <f>'CSE-4213'!C46</f>
        <v>35</v>
      </c>
      <c r="R32" s="54">
        <f>'CSE-4213'!H46</f>
        <v>48</v>
      </c>
      <c r="S32" s="66">
        <f t="shared" si="7"/>
        <v>83</v>
      </c>
      <c r="T32" s="73" t="str">
        <f t="shared" si="8"/>
        <v>A+</v>
      </c>
      <c r="U32" s="54">
        <f t="shared" si="9"/>
        <v>4</v>
      </c>
      <c r="V32" s="54">
        <f>'CSE-4214'!C46</f>
        <v>36</v>
      </c>
      <c r="W32" s="54">
        <f>'CSE-4214'!D46</f>
        <v>47</v>
      </c>
      <c r="X32" s="66">
        <f t="shared" si="10"/>
        <v>83</v>
      </c>
      <c r="Y32" s="54" t="str">
        <f t="shared" si="11"/>
        <v>A+</v>
      </c>
      <c r="Z32" s="54">
        <f t="shared" si="12"/>
        <v>4</v>
      </c>
      <c r="AA32" s="54">
        <f>'CSE-4225'!C46</f>
        <v>32.5</v>
      </c>
      <c r="AB32" s="54">
        <f>'CSE-4225'!H46</f>
        <v>44.5</v>
      </c>
      <c r="AC32" s="66">
        <f t="shared" si="13"/>
        <v>77</v>
      </c>
      <c r="AD32" s="54" t="str">
        <f t="shared" si="14"/>
        <v>A</v>
      </c>
      <c r="AE32" s="54">
        <f t="shared" si="15"/>
        <v>3.75</v>
      </c>
      <c r="AF32" s="54">
        <f>'CSE-4226'!C46</f>
        <v>33</v>
      </c>
      <c r="AG32" s="54">
        <f>'CSE-4226'!D46</f>
        <v>50.5</v>
      </c>
      <c r="AH32" s="66">
        <f t="shared" si="16"/>
        <v>83.5</v>
      </c>
      <c r="AI32" s="54" t="str">
        <f t="shared" si="17"/>
        <v>A+</v>
      </c>
      <c r="AJ32" s="54">
        <f t="shared" si="18"/>
        <v>4</v>
      </c>
      <c r="AK32" s="79">
        <v>18</v>
      </c>
      <c r="AL32" s="79">
        <v>18</v>
      </c>
      <c r="AM32" s="66">
        <f t="shared" si="19"/>
        <v>71.25</v>
      </c>
      <c r="AN32" s="66">
        <f t="shared" si="20"/>
        <v>3.95833333333333</v>
      </c>
      <c r="AO32" s="66">
        <f t="shared" si="21"/>
        <v>3.95833333333333</v>
      </c>
      <c r="AP32" s="98" t="str">
        <f t="shared" si="22"/>
        <v>Promoted</v>
      </c>
      <c r="AQ32" s="50" t="str">
        <f t="shared" si="23"/>
        <v>20 CSE 30</v>
      </c>
      <c r="AR32" s="99"/>
      <c r="AS32" s="29"/>
    </row>
    <row r="33" ht="51" customHeight="1" spans="1:45">
      <c r="A33" s="51">
        <v>31</v>
      </c>
      <c r="B33" s="52" t="str">
        <f t="shared" si="0"/>
        <v>20 CSE 31</v>
      </c>
      <c r="C33" s="52"/>
      <c r="D33" s="50"/>
      <c r="E33" s="50" t="s">
        <v>68</v>
      </c>
      <c r="F33" s="53"/>
      <c r="G33" s="54">
        <f>'CSE-4201'!C47</f>
        <v>33.5</v>
      </c>
      <c r="H33" s="54">
        <f>'CSE-4201'!H47</f>
        <v>35.5</v>
      </c>
      <c r="I33" s="66">
        <f t="shared" si="1"/>
        <v>69</v>
      </c>
      <c r="J33" s="54" t="str">
        <f t="shared" si="2"/>
        <v>B+</v>
      </c>
      <c r="K33" s="54">
        <f t="shared" si="3"/>
        <v>3.25</v>
      </c>
      <c r="L33" s="54">
        <f>'CSE-4202'!C47</f>
        <v>36</v>
      </c>
      <c r="M33" s="54">
        <f>'CSE-4202'!D47</f>
        <v>39</v>
      </c>
      <c r="N33" s="66">
        <f t="shared" si="4"/>
        <v>75</v>
      </c>
      <c r="O33" s="54" t="str">
        <f t="shared" si="5"/>
        <v>A</v>
      </c>
      <c r="P33" s="54">
        <f t="shared" si="6"/>
        <v>3.75</v>
      </c>
      <c r="Q33" s="54">
        <f>'CSE-4213'!C47</f>
        <v>31.75</v>
      </c>
      <c r="R33" s="54">
        <f>'CSE-4213'!H47</f>
        <v>39</v>
      </c>
      <c r="S33" s="66">
        <f t="shared" si="7"/>
        <v>70.75</v>
      </c>
      <c r="T33" s="73" t="str">
        <f t="shared" si="8"/>
        <v>A-</v>
      </c>
      <c r="U33" s="54">
        <f t="shared" si="9"/>
        <v>3.5</v>
      </c>
      <c r="V33" s="54">
        <f>'CSE-4214'!C47</f>
        <v>34</v>
      </c>
      <c r="W33" s="54">
        <f>'CSE-4214'!D47</f>
        <v>37</v>
      </c>
      <c r="X33" s="66">
        <f t="shared" si="10"/>
        <v>71</v>
      </c>
      <c r="Y33" s="54" t="str">
        <f t="shared" si="11"/>
        <v>A-</v>
      </c>
      <c r="Z33" s="54">
        <f t="shared" si="12"/>
        <v>3.5</v>
      </c>
      <c r="AA33" s="54">
        <f>'CSE-4225'!C47</f>
        <v>30.5</v>
      </c>
      <c r="AB33" s="54">
        <f>'CSE-4225'!H47</f>
        <v>36.5</v>
      </c>
      <c r="AC33" s="66">
        <f t="shared" si="13"/>
        <v>67</v>
      </c>
      <c r="AD33" s="54" t="str">
        <f t="shared" si="14"/>
        <v>B+</v>
      </c>
      <c r="AE33" s="54">
        <f t="shared" si="15"/>
        <v>3.25</v>
      </c>
      <c r="AF33" s="54">
        <f>'CSE-4226'!C47</f>
        <v>33</v>
      </c>
      <c r="AG33" s="54">
        <f>'CSE-4226'!D47</f>
        <v>45</v>
      </c>
      <c r="AH33" s="66">
        <f t="shared" si="16"/>
        <v>78</v>
      </c>
      <c r="AI33" s="54" t="str">
        <f t="shared" si="17"/>
        <v>A</v>
      </c>
      <c r="AJ33" s="54">
        <f t="shared" si="18"/>
        <v>3.75</v>
      </c>
      <c r="AK33" s="79">
        <v>18</v>
      </c>
      <c r="AL33" s="79">
        <v>18</v>
      </c>
      <c r="AM33" s="66">
        <f t="shared" si="19"/>
        <v>63.375</v>
      </c>
      <c r="AN33" s="66">
        <f t="shared" si="20"/>
        <v>3.52083333333333</v>
      </c>
      <c r="AO33" s="66">
        <f t="shared" si="21"/>
        <v>3.52083333333333</v>
      </c>
      <c r="AP33" s="98" t="str">
        <f t="shared" si="22"/>
        <v>Promoted</v>
      </c>
      <c r="AQ33" s="50" t="str">
        <f t="shared" si="23"/>
        <v>20 CSE 31</v>
      </c>
      <c r="AR33" s="99"/>
      <c r="AS33" s="29"/>
    </row>
    <row r="34" ht="51" customHeight="1" spans="1:45">
      <c r="A34" s="50">
        <v>32</v>
      </c>
      <c r="B34" s="52" t="str">
        <f t="shared" si="0"/>
        <v>20 CSE 32</v>
      </c>
      <c r="C34" s="52"/>
      <c r="D34" s="50"/>
      <c r="E34" s="50" t="s">
        <v>69</v>
      </c>
      <c r="F34" s="53"/>
      <c r="G34" s="54">
        <f>'CSE-4201'!C48</f>
        <v>33.5</v>
      </c>
      <c r="H34" s="54">
        <f>'CSE-4201'!H48</f>
        <v>38</v>
      </c>
      <c r="I34" s="66">
        <f t="shared" si="1"/>
        <v>71.5</v>
      </c>
      <c r="J34" s="54" t="str">
        <f t="shared" si="2"/>
        <v>A-</v>
      </c>
      <c r="K34" s="54">
        <f t="shared" si="3"/>
        <v>3.5</v>
      </c>
      <c r="L34" s="54">
        <f>'CSE-4202'!C48</f>
        <v>35</v>
      </c>
      <c r="M34" s="54">
        <f>'CSE-4202'!D48</f>
        <v>35</v>
      </c>
      <c r="N34" s="66">
        <f t="shared" si="4"/>
        <v>70</v>
      </c>
      <c r="O34" s="54" t="str">
        <f t="shared" si="5"/>
        <v>A-</v>
      </c>
      <c r="P34" s="54">
        <f t="shared" si="6"/>
        <v>3.5</v>
      </c>
      <c r="Q34" s="54">
        <f>'CSE-4213'!C48</f>
        <v>31</v>
      </c>
      <c r="R34" s="54">
        <f>'CSE-4213'!H48</f>
        <v>42.5</v>
      </c>
      <c r="S34" s="66">
        <f t="shared" si="7"/>
        <v>73.5</v>
      </c>
      <c r="T34" s="73" t="str">
        <f t="shared" si="8"/>
        <v>A-</v>
      </c>
      <c r="U34" s="54">
        <f t="shared" si="9"/>
        <v>3.5</v>
      </c>
      <c r="V34" s="54">
        <f>'CSE-4214'!C48</f>
        <v>32.5</v>
      </c>
      <c r="W34" s="54">
        <f>'CSE-4214'!D48</f>
        <v>37.5</v>
      </c>
      <c r="X34" s="66">
        <f t="shared" si="10"/>
        <v>70</v>
      </c>
      <c r="Y34" s="54" t="str">
        <f t="shared" si="11"/>
        <v>A-</v>
      </c>
      <c r="Z34" s="54">
        <f t="shared" si="12"/>
        <v>3.5</v>
      </c>
      <c r="AA34" s="54">
        <f>'CSE-4225'!C48</f>
        <v>28</v>
      </c>
      <c r="AB34" s="54">
        <f>'CSE-4225'!H48</f>
        <v>38.5</v>
      </c>
      <c r="AC34" s="66">
        <f t="shared" si="13"/>
        <v>66.5</v>
      </c>
      <c r="AD34" s="54" t="str">
        <f t="shared" si="14"/>
        <v>B+</v>
      </c>
      <c r="AE34" s="54">
        <f t="shared" si="15"/>
        <v>3.25</v>
      </c>
      <c r="AF34" s="54">
        <f>'CSE-4226'!C48</f>
        <v>28</v>
      </c>
      <c r="AG34" s="54">
        <f>'CSE-4226'!D48</f>
        <v>38</v>
      </c>
      <c r="AH34" s="66">
        <f t="shared" si="16"/>
        <v>66</v>
      </c>
      <c r="AI34" s="54" t="str">
        <f t="shared" si="17"/>
        <v>B+</v>
      </c>
      <c r="AJ34" s="54">
        <f t="shared" si="18"/>
        <v>3.25</v>
      </c>
      <c r="AK34" s="79">
        <v>18</v>
      </c>
      <c r="AL34" s="79">
        <v>18</v>
      </c>
      <c r="AM34" s="66">
        <f t="shared" si="19"/>
        <v>61.875</v>
      </c>
      <c r="AN34" s="66">
        <f t="shared" si="20"/>
        <v>3.4375</v>
      </c>
      <c r="AO34" s="66">
        <f t="shared" si="21"/>
        <v>3.4375</v>
      </c>
      <c r="AP34" s="98" t="str">
        <f t="shared" si="22"/>
        <v>Promoted</v>
      </c>
      <c r="AQ34" s="50" t="str">
        <f t="shared" si="23"/>
        <v>20 CSE 32</v>
      </c>
      <c r="AR34" s="99"/>
      <c r="AS34" s="29"/>
    </row>
    <row r="35" ht="51" customHeight="1" spans="1:45">
      <c r="A35" s="51">
        <v>33</v>
      </c>
      <c r="B35" s="52" t="str">
        <f t="shared" si="0"/>
        <v>20 CSE 33</v>
      </c>
      <c r="C35" s="52"/>
      <c r="D35" s="50"/>
      <c r="E35" s="50" t="s">
        <v>70</v>
      </c>
      <c r="F35" s="53"/>
      <c r="G35" s="54">
        <f>'CSE-4201'!C49</f>
        <v>31.5</v>
      </c>
      <c r="H35" s="54">
        <f>'CSE-4201'!H49</f>
        <v>27</v>
      </c>
      <c r="I35" s="66">
        <f t="shared" si="1"/>
        <v>58.5</v>
      </c>
      <c r="J35" s="54" t="str">
        <f t="shared" si="2"/>
        <v>B-</v>
      </c>
      <c r="K35" s="54">
        <f t="shared" si="3"/>
        <v>2.75</v>
      </c>
      <c r="L35" s="54">
        <f>'CSE-4202'!C49</f>
        <v>33</v>
      </c>
      <c r="M35" s="54">
        <f>'CSE-4202'!D49</f>
        <v>22</v>
      </c>
      <c r="N35" s="66">
        <f t="shared" si="4"/>
        <v>55</v>
      </c>
      <c r="O35" s="54" t="str">
        <f t="shared" si="5"/>
        <v>B-</v>
      </c>
      <c r="P35" s="54">
        <f t="shared" si="6"/>
        <v>2.75</v>
      </c>
      <c r="Q35" s="54">
        <f>'CSE-4213'!C49</f>
        <v>28.25</v>
      </c>
      <c r="R35" s="54">
        <f>'CSE-4213'!H49</f>
        <v>40</v>
      </c>
      <c r="S35" s="66">
        <f t="shared" si="7"/>
        <v>68.25</v>
      </c>
      <c r="T35" s="73" t="str">
        <f t="shared" si="8"/>
        <v>B+</v>
      </c>
      <c r="U35" s="54">
        <f t="shared" si="9"/>
        <v>3.25</v>
      </c>
      <c r="V35" s="54">
        <f>'CSE-4214'!C49</f>
        <v>28.5</v>
      </c>
      <c r="W35" s="54">
        <f>'CSE-4214'!D49</f>
        <v>31.5</v>
      </c>
      <c r="X35" s="66">
        <f t="shared" si="10"/>
        <v>60</v>
      </c>
      <c r="Y35" s="54" t="str">
        <f t="shared" si="11"/>
        <v>B</v>
      </c>
      <c r="Z35" s="54">
        <f t="shared" si="12"/>
        <v>3</v>
      </c>
      <c r="AA35" s="54">
        <f>'CSE-4225'!C49</f>
        <v>27</v>
      </c>
      <c r="AB35" s="54">
        <f>'CSE-4225'!H49</f>
        <v>36</v>
      </c>
      <c r="AC35" s="66">
        <f t="shared" si="13"/>
        <v>63</v>
      </c>
      <c r="AD35" s="54" t="str">
        <f t="shared" si="14"/>
        <v>B</v>
      </c>
      <c r="AE35" s="54">
        <f t="shared" si="15"/>
        <v>3</v>
      </c>
      <c r="AF35" s="54">
        <f>'CSE-4226'!C49</f>
        <v>30</v>
      </c>
      <c r="AG35" s="54">
        <f>'CSE-4226'!D49</f>
        <v>37</v>
      </c>
      <c r="AH35" s="66">
        <f t="shared" si="16"/>
        <v>67</v>
      </c>
      <c r="AI35" s="54" t="str">
        <f t="shared" si="17"/>
        <v>B+</v>
      </c>
      <c r="AJ35" s="54">
        <f t="shared" si="18"/>
        <v>3.25</v>
      </c>
      <c r="AK35" s="79">
        <v>18</v>
      </c>
      <c r="AL35" s="79">
        <v>18</v>
      </c>
      <c r="AM35" s="66">
        <f t="shared" si="19"/>
        <v>52.875</v>
      </c>
      <c r="AN35" s="66">
        <f t="shared" si="20"/>
        <v>2.9375</v>
      </c>
      <c r="AO35" s="66">
        <f t="shared" si="21"/>
        <v>2.9375</v>
      </c>
      <c r="AP35" s="98" t="str">
        <f t="shared" si="22"/>
        <v>Promoted</v>
      </c>
      <c r="AQ35" s="50" t="str">
        <f t="shared" si="23"/>
        <v>20 CSE 33</v>
      </c>
      <c r="AR35" s="99"/>
      <c r="AS35" s="29"/>
    </row>
    <row r="36" ht="51" customHeight="1" spans="1:45">
      <c r="A36" s="50">
        <v>34</v>
      </c>
      <c r="B36" s="52" t="str">
        <f t="shared" si="0"/>
        <v>20 CSE 34</v>
      </c>
      <c r="C36" s="52"/>
      <c r="D36" s="50"/>
      <c r="E36" s="50" t="s">
        <v>71</v>
      </c>
      <c r="F36" s="53"/>
      <c r="G36" s="54">
        <f>'CSE-4201'!C50</f>
        <v>35</v>
      </c>
      <c r="H36" s="54">
        <f>'CSE-4201'!H50</f>
        <v>41.5</v>
      </c>
      <c r="I36" s="66">
        <f t="shared" si="1"/>
        <v>76.5</v>
      </c>
      <c r="J36" s="54" t="str">
        <f t="shared" si="2"/>
        <v>A</v>
      </c>
      <c r="K36" s="54">
        <f t="shared" si="3"/>
        <v>3.75</v>
      </c>
      <c r="L36" s="54">
        <f>'CSE-4202'!C50</f>
        <v>34</v>
      </c>
      <c r="M36" s="54">
        <f>'CSE-4202'!D50</f>
        <v>43</v>
      </c>
      <c r="N36" s="66">
        <f t="shared" si="4"/>
        <v>77</v>
      </c>
      <c r="O36" s="54" t="str">
        <f t="shared" si="5"/>
        <v>A</v>
      </c>
      <c r="P36" s="54">
        <f t="shared" si="6"/>
        <v>3.75</v>
      </c>
      <c r="Q36" s="54">
        <f>'CSE-4213'!C50</f>
        <v>34</v>
      </c>
      <c r="R36" s="54">
        <f>'CSE-4213'!H50</f>
        <v>47.5</v>
      </c>
      <c r="S36" s="66">
        <f t="shared" si="7"/>
        <v>81.5</v>
      </c>
      <c r="T36" s="73" t="str">
        <f t="shared" si="8"/>
        <v>A+</v>
      </c>
      <c r="U36" s="54">
        <f t="shared" si="9"/>
        <v>4</v>
      </c>
      <c r="V36" s="54">
        <f>'CSE-4214'!C50</f>
        <v>33.5</v>
      </c>
      <c r="W36" s="54">
        <f>'CSE-4214'!D50</f>
        <v>42.5</v>
      </c>
      <c r="X36" s="66">
        <f t="shared" si="10"/>
        <v>76</v>
      </c>
      <c r="Y36" s="54" t="str">
        <f t="shared" si="11"/>
        <v>A</v>
      </c>
      <c r="Z36" s="54">
        <f t="shared" si="12"/>
        <v>3.75</v>
      </c>
      <c r="AA36" s="54">
        <f>'CSE-4225'!C50</f>
        <v>29.5</v>
      </c>
      <c r="AB36" s="54">
        <f>'CSE-4225'!H50</f>
        <v>36</v>
      </c>
      <c r="AC36" s="66">
        <f t="shared" si="13"/>
        <v>65.5</v>
      </c>
      <c r="AD36" s="54" t="str">
        <f t="shared" si="14"/>
        <v>B+</v>
      </c>
      <c r="AE36" s="54">
        <f t="shared" si="15"/>
        <v>3.25</v>
      </c>
      <c r="AF36" s="54">
        <f>'CSE-4226'!C50</f>
        <v>33</v>
      </c>
      <c r="AG36" s="54">
        <f>'CSE-4226'!D50</f>
        <v>40.5</v>
      </c>
      <c r="AH36" s="66">
        <f t="shared" si="16"/>
        <v>73.5</v>
      </c>
      <c r="AI36" s="54" t="str">
        <f t="shared" si="17"/>
        <v>A-</v>
      </c>
      <c r="AJ36" s="54">
        <f t="shared" si="18"/>
        <v>3.5</v>
      </c>
      <c r="AK36" s="79">
        <v>18</v>
      </c>
      <c r="AL36" s="79">
        <v>18</v>
      </c>
      <c r="AM36" s="66">
        <f t="shared" si="19"/>
        <v>66.375</v>
      </c>
      <c r="AN36" s="66">
        <f t="shared" si="20"/>
        <v>3.6875</v>
      </c>
      <c r="AO36" s="66">
        <f t="shared" si="21"/>
        <v>3.6875</v>
      </c>
      <c r="AP36" s="98" t="str">
        <f t="shared" si="22"/>
        <v>Promoted</v>
      </c>
      <c r="AQ36" s="50" t="str">
        <f t="shared" si="23"/>
        <v>20 CSE 34</v>
      </c>
      <c r="AR36" s="99"/>
      <c r="AS36" s="29"/>
    </row>
    <row r="37" ht="51" customHeight="1" spans="1:45">
      <c r="A37" s="51">
        <v>35</v>
      </c>
      <c r="B37" s="52" t="str">
        <f t="shared" si="0"/>
        <v>20 CSE 35</v>
      </c>
      <c r="C37" s="52"/>
      <c r="D37" s="50"/>
      <c r="E37" s="50" t="s">
        <v>72</v>
      </c>
      <c r="F37" s="53"/>
      <c r="G37" s="54">
        <f>'CSE-4201'!C51</f>
        <v>34.5</v>
      </c>
      <c r="H37" s="54">
        <f>'CSE-4201'!H51</f>
        <v>32</v>
      </c>
      <c r="I37" s="66">
        <f t="shared" si="1"/>
        <v>66.5</v>
      </c>
      <c r="J37" s="54" t="str">
        <f t="shared" si="2"/>
        <v>B+</v>
      </c>
      <c r="K37" s="54">
        <f t="shared" si="3"/>
        <v>3.25</v>
      </c>
      <c r="L37" s="54">
        <f>'CSE-4202'!C51</f>
        <v>31</v>
      </c>
      <c r="M37" s="54">
        <f>'CSE-4202'!D51</f>
        <v>29</v>
      </c>
      <c r="N37" s="66">
        <f t="shared" si="4"/>
        <v>60</v>
      </c>
      <c r="O37" s="54" t="str">
        <f t="shared" si="5"/>
        <v>B</v>
      </c>
      <c r="P37" s="54">
        <f t="shared" si="6"/>
        <v>3</v>
      </c>
      <c r="Q37" s="54">
        <f>'CSE-4213'!C51</f>
        <v>30</v>
      </c>
      <c r="R37" s="54">
        <f>'CSE-4213'!H51</f>
        <v>32</v>
      </c>
      <c r="S37" s="66">
        <f t="shared" si="7"/>
        <v>62</v>
      </c>
      <c r="T37" s="73" t="str">
        <f t="shared" si="8"/>
        <v>B</v>
      </c>
      <c r="U37" s="54">
        <f t="shared" si="9"/>
        <v>3</v>
      </c>
      <c r="V37" s="54">
        <f>'CSE-4214'!C51</f>
        <v>33</v>
      </c>
      <c r="W37" s="54">
        <f>'CSE-4214'!D51</f>
        <v>37</v>
      </c>
      <c r="X37" s="66">
        <f t="shared" si="10"/>
        <v>70</v>
      </c>
      <c r="Y37" s="54" t="str">
        <f t="shared" si="11"/>
        <v>A-</v>
      </c>
      <c r="Z37" s="54">
        <f t="shared" si="12"/>
        <v>3.5</v>
      </c>
      <c r="AA37" s="54">
        <f>'CSE-4225'!C51</f>
        <v>25</v>
      </c>
      <c r="AB37" s="54">
        <f>'CSE-4225'!H51</f>
        <v>33</v>
      </c>
      <c r="AC37" s="66">
        <f t="shared" si="13"/>
        <v>58</v>
      </c>
      <c r="AD37" s="54" t="str">
        <f t="shared" si="14"/>
        <v>B-</v>
      </c>
      <c r="AE37" s="54">
        <f t="shared" si="15"/>
        <v>2.75</v>
      </c>
      <c r="AF37" s="54">
        <f>'CSE-4226'!C51</f>
        <v>28</v>
      </c>
      <c r="AG37" s="54">
        <f>'CSE-4226'!D51</f>
        <v>38</v>
      </c>
      <c r="AH37" s="66">
        <f t="shared" si="16"/>
        <v>66</v>
      </c>
      <c r="AI37" s="54" t="str">
        <f t="shared" si="17"/>
        <v>B+</v>
      </c>
      <c r="AJ37" s="54">
        <f t="shared" si="18"/>
        <v>3.25</v>
      </c>
      <c r="AK37" s="79">
        <v>18</v>
      </c>
      <c r="AL37" s="79">
        <v>18</v>
      </c>
      <c r="AM37" s="66">
        <f t="shared" si="19"/>
        <v>55.125</v>
      </c>
      <c r="AN37" s="66">
        <f t="shared" si="20"/>
        <v>3.0625</v>
      </c>
      <c r="AO37" s="66">
        <f t="shared" si="21"/>
        <v>3.0625</v>
      </c>
      <c r="AP37" s="98" t="str">
        <f t="shared" si="22"/>
        <v>Promoted</v>
      </c>
      <c r="AQ37" s="50" t="str">
        <f t="shared" si="23"/>
        <v>20 CSE 35</v>
      </c>
      <c r="AR37" s="99"/>
      <c r="AS37" s="29"/>
    </row>
    <row r="38" ht="24" customHeight="1" spans="2:43">
      <c r="B38" s="52"/>
      <c r="C38" s="55" t="s">
        <v>112</v>
      </c>
      <c r="D38" s="55"/>
      <c r="E38" s="55"/>
      <c r="F38" s="55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98"/>
      <c r="AQ38" s="50"/>
    </row>
    <row r="39" ht="24" customHeight="1" spans="2:41">
      <c r="B39" s="56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67"/>
      <c r="Y39" s="60"/>
      <c r="Z39" s="60"/>
      <c r="AA39" s="60"/>
      <c r="AB39" s="60"/>
      <c r="AC39" s="67"/>
      <c r="AD39" s="60"/>
      <c r="AE39" s="60"/>
      <c r="AF39" s="60"/>
      <c r="AG39" s="60"/>
      <c r="AH39" s="67"/>
      <c r="AI39" s="60"/>
      <c r="AJ39" s="60"/>
      <c r="AK39" s="67"/>
      <c r="AL39" s="60"/>
      <c r="AM39" s="60"/>
      <c r="AN39" s="55"/>
      <c r="AO39" s="55"/>
    </row>
    <row r="40" s="29" customFormat="1" ht="24" customHeight="1" spans="1:44">
      <c r="A40" s="24"/>
      <c r="B40" s="24"/>
      <c r="C40" s="57"/>
      <c r="D40" s="24"/>
      <c r="E40" s="58"/>
      <c r="F40" s="59"/>
      <c r="G40" s="59"/>
      <c r="H40" s="60"/>
      <c r="I40" s="60"/>
      <c r="J40" s="59"/>
      <c r="K40" s="59"/>
      <c r="L40" s="67"/>
      <c r="M40" s="60"/>
      <c r="N40" s="60"/>
      <c r="O40" s="59"/>
      <c r="P40" s="59"/>
      <c r="Q40" s="67"/>
      <c r="R40" s="60"/>
      <c r="S40" s="60"/>
      <c r="T40" s="59"/>
      <c r="U40" s="59"/>
      <c r="V40" s="67"/>
      <c r="W40" s="60"/>
      <c r="X40" s="60"/>
      <c r="Y40" s="60"/>
      <c r="Z40" s="59"/>
      <c r="AA40" s="67"/>
      <c r="AB40" s="60"/>
      <c r="AC40" s="60"/>
      <c r="AD40" s="60"/>
      <c r="AE40" s="59"/>
      <c r="AF40" s="67"/>
      <c r="AG40" s="60"/>
      <c r="AH40" s="60"/>
      <c r="AI40" s="60"/>
      <c r="AJ40" s="59"/>
      <c r="AK40" s="60"/>
      <c r="AL40" s="60"/>
      <c r="AR40" s="100"/>
    </row>
    <row r="41" s="29" customFormat="1" ht="24" customHeight="1" spans="1:66">
      <c r="A41" s="61"/>
      <c r="B41" s="61"/>
      <c r="C41" s="61"/>
      <c r="D41" s="61"/>
      <c r="E41" s="61"/>
      <c r="AG41" s="80"/>
      <c r="AH41" s="80"/>
      <c r="AI41" s="80"/>
      <c r="AJ41" s="80"/>
      <c r="AK41" s="80"/>
      <c r="AL41" s="80"/>
      <c r="AO41" s="80"/>
      <c r="BL41" s="62"/>
      <c r="BM41" s="61"/>
      <c r="BN41" s="61"/>
    </row>
    <row r="42" s="29" customFormat="1" ht="27.95" customHeight="1" spans="1:66">
      <c r="A42" s="61"/>
      <c r="B42" s="24"/>
      <c r="C42" s="24"/>
      <c r="D42" s="61"/>
      <c r="E42" s="61"/>
      <c r="F42" s="61"/>
      <c r="H42" s="24"/>
      <c r="I42" s="24"/>
      <c r="J42" s="24"/>
      <c r="K42" s="61"/>
      <c r="M42" s="61"/>
      <c r="N42" s="61"/>
      <c r="O42" s="61"/>
      <c r="P42" s="61"/>
      <c r="Q42" s="61"/>
      <c r="R42" s="61"/>
      <c r="S42" s="61"/>
      <c r="W42" s="74"/>
      <c r="Y42" s="74"/>
      <c r="AG42" s="81"/>
      <c r="AH42" s="81"/>
      <c r="AI42" s="81"/>
      <c r="AJ42" s="81"/>
      <c r="AK42" s="81"/>
      <c r="AL42" s="81"/>
      <c r="AO42" s="81"/>
      <c r="BL42" s="101"/>
      <c r="BM42" s="101"/>
      <c r="BN42" s="101"/>
    </row>
    <row r="43" s="29" customFormat="1" ht="27.95" customHeight="1" spans="1:66">
      <c r="A43" s="61"/>
      <c r="B43" s="24"/>
      <c r="C43" s="24"/>
      <c r="D43" s="61"/>
      <c r="E43" s="61"/>
      <c r="F43" s="61"/>
      <c r="H43" s="24"/>
      <c r="I43" s="24"/>
      <c r="J43" s="24"/>
      <c r="K43" s="61"/>
      <c r="M43" s="61"/>
      <c r="N43" s="61"/>
      <c r="O43" s="61"/>
      <c r="P43" s="61"/>
      <c r="Q43" s="61"/>
      <c r="R43" s="61"/>
      <c r="S43" s="61"/>
      <c r="AG43" s="81"/>
      <c r="AH43" s="81"/>
      <c r="AI43" s="81"/>
      <c r="AJ43" s="81"/>
      <c r="AK43" s="81"/>
      <c r="AL43" s="81"/>
      <c r="AO43" s="81"/>
      <c r="BL43" s="101"/>
      <c r="BM43" s="101"/>
      <c r="BN43" s="101"/>
    </row>
    <row r="44" s="29" customFormat="1" ht="27.95" customHeight="1" spans="1:66">
      <c r="A44" s="61"/>
      <c r="B44" s="61"/>
      <c r="C44" s="61"/>
      <c r="D44" s="62"/>
      <c r="E44" s="62"/>
      <c r="F44" s="61"/>
      <c r="H44" s="24"/>
      <c r="I44" s="24"/>
      <c r="J44" s="24"/>
      <c r="K44" s="61"/>
      <c r="M44" s="61"/>
      <c r="N44" s="61"/>
      <c r="O44" s="61"/>
      <c r="P44" s="61"/>
      <c r="Q44" s="61"/>
      <c r="R44" s="61"/>
      <c r="S44" s="61"/>
      <c r="AG44" s="82"/>
      <c r="AH44" s="82"/>
      <c r="AI44" s="82"/>
      <c r="AJ44" s="82"/>
      <c r="AK44" s="82"/>
      <c r="AL44" s="82"/>
      <c r="AO44" s="82"/>
      <c r="BL44" s="61"/>
      <c r="BM44" s="61"/>
      <c r="BN44" s="61"/>
    </row>
    <row r="45" s="29" customFormat="1" ht="27.95" customHeight="1" spans="1:67">
      <c r="A45" s="61"/>
      <c r="B45" s="61"/>
      <c r="D45" s="63"/>
      <c r="E45" s="63"/>
      <c r="H45" s="24"/>
      <c r="I45" s="24"/>
      <c r="J45" s="24"/>
      <c r="K45" s="61"/>
      <c r="M45" s="61"/>
      <c r="N45" s="61"/>
      <c r="O45" s="61"/>
      <c r="P45" s="61"/>
      <c r="Q45" s="61"/>
      <c r="R45" s="61"/>
      <c r="S45" s="61"/>
      <c r="AT45" s="100"/>
      <c r="BJ45" s="100"/>
      <c r="BK45" s="100"/>
      <c r="BL45" s="100"/>
      <c r="BM45" s="100"/>
      <c r="BN45" s="100"/>
      <c r="BO45" s="100"/>
    </row>
    <row r="46" customHeight="1" spans="2:44">
      <c r="B46" s="64"/>
      <c r="D46" s="64"/>
      <c r="Y46" s="29"/>
      <c r="AD46" s="29"/>
      <c r="AI46" s="29"/>
      <c r="AK46" s="83"/>
      <c r="AL46" s="83"/>
      <c r="AM46" s="83"/>
      <c r="AN46" s="64"/>
      <c r="AO46" s="64"/>
      <c r="AP46" s="83"/>
      <c r="AQ46" s="83"/>
      <c r="AR46" s="64"/>
    </row>
    <row r="47" s="29" customFormat="1" ht="18" customHeight="1" spans="37:37">
      <c r="AK47" s="39"/>
    </row>
    <row r="48" s="29" customFormat="1" ht="18" customHeight="1" spans="37:37">
      <c r="AK48" s="55"/>
    </row>
    <row r="49" s="29" customFormat="1" ht="18" customHeight="1"/>
    <row r="50" s="29" customFormat="1" ht="18" customHeight="1"/>
    <row r="51" s="29" customFormat="1" ht="18" customHeight="1"/>
    <row r="52" s="29" customFormat="1" ht="18" customHeight="1"/>
    <row r="53" s="29" customFormat="1" ht="18" customHeight="1"/>
    <row r="54" s="29" customFormat="1" ht="18" customHeight="1"/>
    <row r="55" s="29" customFormat="1" ht="18" customHeight="1"/>
    <row r="56" s="29" customFormat="1" ht="18" customHeight="1"/>
    <row r="57" s="29" customFormat="1" ht="18" customHeight="1"/>
    <row r="58" s="29" customFormat="1" ht="18" customHeight="1"/>
    <row r="59" s="29" customFormat="1" ht="18" customHeight="1"/>
    <row r="60" s="29" customFormat="1" ht="18" customHeight="1"/>
    <row r="61" s="29" customFormat="1" ht="18" customHeight="1"/>
    <row r="62" s="29" customFormat="1" ht="18" customHeight="1"/>
    <row r="63" s="29" customFormat="1" ht="18" customHeight="1"/>
    <row r="64" s="29" customFormat="1" ht="18" customHeight="1"/>
    <row r="65" s="29" customFormat="1" ht="18" customHeight="1"/>
    <row r="66" s="29" customFormat="1" ht="18" customHeight="1"/>
    <row r="67" s="29" customFormat="1" ht="18" customHeight="1"/>
    <row r="68" s="29" customFormat="1" ht="18" customHeight="1"/>
    <row r="69" s="29" customFormat="1" ht="18" customHeight="1"/>
    <row r="70" s="29" customFormat="1" ht="18" customHeight="1"/>
    <row r="71" s="29" customFormat="1" customHeight="1"/>
    <row r="72" s="29" customFormat="1" customHeight="1"/>
    <row r="73" s="29" customFormat="1" customHeight="1"/>
    <row r="74" s="29" customFormat="1" customHeight="1"/>
    <row r="75" s="29" customFormat="1" customHeight="1"/>
    <row r="76" s="29" customFormat="1" customHeight="1"/>
    <row r="77" s="29" customFormat="1" customHeight="1"/>
    <row r="78" s="29" customFormat="1" customHeight="1"/>
    <row r="79" s="29" customFormat="1" customHeight="1"/>
    <row r="80" s="29" customFormat="1" customHeight="1"/>
    <row r="96" customHeight="1" spans="1:43">
      <c r="A96" s="29"/>
      <c r="B96" s="29"/>
      <c r="C96" s="29"/>
      <c r="D96" s="29"/>
      <c r="E96" s="29"/>
      <c r="AQ96" s="29"/>
    </row>
    <row r="97" customHeight="1" spans="1:43">
      <c r="A97" s="29"/>
      <c r="B97" s="29"/>
      <c r="C97" s="29"/>
      <c r="D97" s="29"/>
      <c r="E97" s="29"/>
      <c r="AQ97" s="29"/>
    </row>
    <row r="98" customHeight="1" spans="1:43">
      <c r="A98" s="29"/>
      <c r="B98" s="29"/>
      <c r="C98" s="29"/>
      <c r="D98" s="29"/>
      <c r="E98" s="29"/>
      <c r="AQ98" s="29"/>
    </row>
    <row r="99" customHeight="1" spans="1:43">
      <c r="A99" s="29"/>
      <c r="B99" s="29"/>
      <c r="C99" s="29"/>
      <c r="D99" s="29"/>
      <c r="E99" s="29"/>
      <c r="AQ99" s="29"/>
    </row>
    <row r="100" customHeight="1" spans="1:43">
      <c r="A100" s="29"/>
      <c r="B100" s="29"/>
      <c r="C100" s="29"/>
      <c r="D100" s="29"/>
      <c r="E100" s="29"/>
      <c r="AQ100" s="29"/>
    </row>
    <row r="101" customHeight="1" spans="1:43">
      <c r="A101" s="29"/>
      <c r="B101" s="29"/>
      <c r="C101" s="29"/>
      <c r="D101" s="29"/>
      <c r="E101" s="29"/>
      <c r="AQ101" s="29"/>
    </row>
    <row r="102" customHeight="1" spans="1:43">
      <c r="A102" s="29"/>
      <c r="B102" s="29"/>
      <c r="C102" s="29"/>
      <c r="D102" s="29"/>
      <c r="E102" s="29"/>
      <c r="AQ102" s="29"/>
    </row>
    <row r="103" customHeight="1" spans="1:43">
      <c r="A103" s="29"/>
      <c r="B103" s="29"/>
      <c r="C103" s="29"/>
      <c r="D103" s="29"/>
      <c r="E103" s="29"/>
      <c r="AQ103" s="29"/>
    </row>
    <row r="104" customHeight="1" spans="1:43">
      <c r="A104" s="29"/>
      <c r="B104" s="29"/>
      <c r="C104" s="29"/>
      <c r="D104" s="29"/>
      <c r="E104" s="29"/>
      <c r="AQ104" s="29"/>
    </row>
    <row r="105" customHeight="1" spans="1:43">
      <c r="A105" s="29"/>
      <c r="B105" s="29"/>
      <c r="C105" s="29"/>
      <c r="D105" s="29"/>
      <c r="E105" s="29"/>
      <c r="AQ105" s="29"/>
    </row>
    <row r="106" customHeight="1" spans="1:43">
      <c r="A106" s="29"/>
      <c r="B106" s="29"/>
      <c r="C106" s="29"/>
      <c r="D106" s="29"/>
      <c r="E106" s="29"/>
      <c r="AQ106" s="29"/>
    </row>
    <row r="107" customHeight="1" spans="1:43">
      <c r="A107" s="29"/>
      <c r="B107" s="29"/>
      <c r="C107" s="29"/>
      <c r="D107" s="29"/>
      <c r="E107" s="29"/>
      <c r="AQ107" s="29"/>
    </row>
    <row r="108" customHeight="1" spans="1:43">
      <c r="A108" s="29"/>
      <c r="B108" s="29"/>
      <c r="C108" s="29"/>
      <c r="D108" s="29"/>
      <c r="E108" s="29"/>
      <c r="AQ108" s="29"/>
    </row>
    <row r="109" customHeight="1" spans="1:43">
      <c r="A109" s="29"/>
      <c r="B109" s="29"/>
      <c r="C109" s="29"/>
      <c r="D109" s="29"/>
      <c r="E109" s="29"/>
      <c r="AQ109" s="29"/>
    </row>
    <row r="110" customHeight="1" spans="1:43">
      <c r="A110" s="29"/>
      <c r="B110" s="29"/>
      <c r="C110" s="29"/>
      <c r="D110" s="29"/>
      <c r="E110" s="29"/>
      <c r="AQ110" s="29"/>
    </row>
    <row r="111" customHeight="1" spans="1:43">
      <c r="A111" s="29"/>
      <c r="B111" s="29"/>
      <c r="C111" s="29"/>
      <c r="D111" s="29"/>
      <c r="E111" s="29"/>
      <c r="AQ111" s="29"/>
    </row>
    <row r="112" customHeight="1" spans="1:43">
      <c r="A112" s="29"/>
      <c r="B112" s="29"/>
      <c r="C112" s="29"/>
      <c r="D112" s="29"/>
      <c r="E112" s="29"/>
      <c r="AQ112" s="29"/>
    </row>
  </sheetData>
  <mergeCells count="41">
    <mergeCell ref="G17:K17"/>
    <mergeCell ref="L17:P17"/>
    <mergeCell ref="Q17:U17"/>
    <mergeCell ref="V17:Z17"/>
    <mergeCell ref="AA17:AE17"/>
    <mergeCell ref="AF17:AJ17"/>
    <mergeCell ref="G18:K18"/>
    <mergeCell ref="L18:P18"/>
    <mergeCell ref="Q18:U18"/>
    <mergeCell ref="V18:Z18"/>
    <mergeCell ref="AA18:AE18"/>
    <mergeCell ref="AF18:AJ18"/>
    <mergeCell ref="G19:K19"/>
    <mergeCell ref="L19:P19"/>
    <mergeCell ref="Q19:U19"/>
    <mergeCell ref="V19:Z19"/>
    <mergeCell ref="AA19:AE19"/>
    <mergeCell ref="AF19:AJ19"/>
    <mergeCell ref="AG41:AL41"/>
    <mergeCell ref="AG44:AL44"/>
    <mergeCell ref="A17:A20"/>
    <mergeCell ref="B17:B20"/>
    <mergeCell ref="C17:C20"/>
    <mergeCell ref="D17:D20"/>
    <mergeCell ref="E17:E20"/>
    <mergeCell ref="F17:F20"/>
    <mergeCell ref="AK17:AK20"/>
    <mergeCell ref="AL17:AL20"/>
    <mergeCell ref="AM17:AM20"/>
    <mergeCell ref="AN17:AN20"/>
    <mergeCell ref="AO17:AO20"/>
    <mergeCell ref="AP17:AP20"/>
    <mergeCell ref="AQ17:AQ20"/>
    <mergeCell ref="AO3:AQ4"/>
    <mergeCell ref="Q7:AI8"/>
    <mergeCell ref="Q9:AI10"/>
    <mergeCell ref="Q11:AI12"/>
    <mergeCell ref="Q2:AI6"/>
    <mergeCell ref="B42:C43"/>
    <mergeCell ref="H42:J45"/>
    <mergeCell ref="AG42:AL43"/>
  </mergeCells>
  <conditionalFormatting sqref="AK21:AK37">
    <cfRule type="cellIs" dxfId="1" priority="43" operator="lessThan">
      <formula>17</formula>
    </cfRule>
  </conditionalFormatting>
  <conditionalFormatting sqref="AP21:AP38">
    <cfRule type="containsText" dxfId="2" priority="47" operator="between" text="Not Promoted">
      <formula>NOT(ISERROR(SEARCH("Not Promoted",AP21)))</formula>
    </cfRule>
  </conditionalFormatting>
  <conditionalFormatting sqref="G21:H37 J21:J37 L21:M37 O21:O37 Q21:R37 V21:W37 Y21:Y37 AA21:AB37 AD21:AD37 AF21:AG37 AI21:AI37 G38:R38">
    <cfRule type="containsText" dxfId="2" priority="41" operator="between" text="F">
      <formula>NOT(ISERROR(SEARCH("F",G21)))</formula>
    </cfRule>
  </conditionalFormatting>
  <conditionalFormatting sqref="G21:H37 J21:M37 O21:R37 U21:W37 Y21:AB37 AD21:AG37 AI21:AJ37 G38:R38">
    <cfRule type="cellIs" dxfId="1" priority="42" operator="lessThan">
      <formula>2</formula>
    </cfRule>
  </conditionalFormatting>
  <pageMargins left="0.75" right="0.75" top="0.5" bottom="1" header="0.7" footer="0.2"/>
  <pageSetup paperSize="4097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9"/>
  <sheetViews>
    <sheetView zoomScale="145" zoomScaleNormal="145" topLeftCell="A8" workbookViewId="0">
      <selection activeCell="A8" sqref="A8:H8"/>
    </sheetView>
  </sheetViews>
  <sheetFormatPr defaultColWidth="9.13888888888889" defaultRowHeight="14.4"/>
  <cols>
    <col min="1" max="1" width="4" style="4" customWidth="1"/>
    <col min="2" max="2" width="13.1388888888889" style="1" customWidth="1"/>
    <col min="3" max="3" width="11.712962962963" style="1" customWidth="1"/>
    <col min="4" max="4" width="27.4259259259259" style="1" customWidth="1"/>
    <col min="5" max="5" width="9.13888888888889" style="3" customWidth="1"/>
    <col min="6" max="6" width="7.57407407407407" style="3" customWidth="1"/>
    <col min="7" max="7" width="7.42592592592593" style="1" customWidth="1"/>
    <col min="8" max="8" width="13.712962962963" style="5" customWidth="1"/>
    <col min="9" max="18" width="9.13888888888889" style="2"/>
    <col min="19" max="16384" width="9.13888888888889" style="4"/>
  </cols>
  <sheetData>
    <row r="1" customFormat="1" ht="32.25" customHeight="1" spans="1:8">
      <c r="A1" s="6" t="s">
        <v>114</v>
      </c>
      <c r="B1" s="6"/>
      <c r="C1" s="6"/>
      <c r="D1" s="6"/>
      <c r="E1" s="6"/>
      <c r="F1" s="6"/>
      <c r="G1" s="6"/>
      <c r="H1" s="6"/>
    </row>
    <row r="2" customFormat="1" ht="42" customHeight="1" spans="1:8">
      <c r="A2" s="7" t="s">
        <v>115</v>
      </c>
      <c r="B2" s="7"/>
      <c r="C2" s="7"/>
      <c r="D2" s="7"/>
      <c r="E2" s="7"/>
      <c r="F2" s="7"/>
      <c r="G2" s="7"/>
      <c r="H2" s="7"/>
    </row>
    <row r="3" customFormat="1" ht="15" customHeight="1" spans="1:8">
      <c r="A3" s="8" t="s">
        <v>116</v>
      </c>
      <c r="B3" s="8"/>
      <c r="C3" s="8"/>
      <c r="D3" s="8"/>
      <c r="E3" s="9"/>
      <c r="F3" s="9"/>
      <c r="G3" s="9" t="s">
        <v>117</v>
      </c>
      <c r="H3" s="10" t="s">
        <v>118</v>
      </c>
    </row>
    <row r="4" customFormat="1" ht="15" customHeight="1" spans="1:8">
      <c r="A4" s="8"/>
      <c r="B4" s="8"/>
      <c r="C4" s="8"/>
      <c r="D4" s="8"/>
      <c r="E4" s="9"/>
      <c r="F4" s="9"/>
      <c r="G4" s="9"/>
      <c r="H4" s="11"/>
    </row>
    <row r="5" ht="9" customHeight="1" spans="2:8">
      <c r="B5" s="12"/>
      <c r="C5" s="12"/>
      <c r="D5" s="13"/>
      <c r="E5" s="14"/>
      <c r="F5" s="14"/>
      <c r="G5" s="13"/>
      <c r="H5" s="15"/>
    </row>
    <row r="6" ht="9" customHeight="1" spans="2:8">
      <c r="B6" s="12"/>
      <c r="C6" s="12"/>
      <c r="D6" s="13"/>
      <c r="E6" s="14"/>
      <c r="F6" s="14"/>
      <c r="G6" s="13"/>
      <c r="H6" s="15"/>
    </row>
    <row r="7" ht="39" customHeight="1" spans="1:8">
      <c r="A7" s="16"/>
      <c r="B7" s="16"/>
      <c r="C7" s="16"/>
      <c r="D7" s="16"/>
      <c r="E7" s="16"/>
      <c r="F7" s="16"/>
      <c r="G7" s="16"/>
      <c r="H7" s="16"/>
    </row>
    <row r="8" ht="9.75" customHeight="1" spans="1:8">
      <c r="A8" s="16"/>
      <c r="B8" s="16"/>
      <c r="C8" s="16"/>
      <c r="D8" s="16"/>
      <c r="E8" s="16"/>
      <c r="F8" s="16"/>
      <c r="G8" s="16"/>
      <c r="H8" s="16"/>
    </row>
    <row r="9" ht="111" customHeight="1" spans="1:8">
      <c r="A9" s="17" t="s">
        <v>119</v>
      </c>
      <c r="B9" s="17" t="s">
        <v>120</v>
      </c>
      <c r="C9" s="17" t="s">
        <v>121</v>
      </c>
      <c r="D9" s="17" t="s">
        <v>122</v>
      </c>
      <c r="E9" s="18" t="s">
        <v>123</v>
      </c>
      <c r="F9" s="17" t="s">
        <v>124</v>
      </c>
      <c r="G9" s="17" t="s">
        <v>96</v>
      </c>
      <c r="H9" s="17" t="s">
        <v>97</v>
      </c>
    </row>
    <row r="10" ht="18" customHeight="1" spans="1:8">
      <c r="A10" s="19">
        <v>1</v>
      </c>
      <c r="B10" s="20" t="str">
        <f>"20 CSE "&amp;TEXT(A10,"00")</f>
        <v>20 CSE 01</v>
      </c>
      <c r="C10" s="21" t="s">
        <v>38</v>
      </c>
      <c r="D10" s="22" t="s">
        <v>125</v>
      </c>
      <c r="E10" s="23">
        <f>'TS1'!AN21</f>
        <v>3.125</v>
      </c>
      <c r="F10" s="23"/>
      <c r="G10" s="23">
        <f>E10</f>
        <v>3.125</v>
      </c>
      <c r="H10" s="23" t="str">
        <f>IF(E10&gt;=2,"Promoted","Not promoted")</f>
        <v>Promoted</v>
      </c>
    </row>
    <row r="11" ht="18" customHeight="1" spans="1:8">
      <c r="A11" s="21">
        <v>2</v>
      </c>
      <c r="B11" s="20" t="str">
        <f t="shared" ref="B11:B44" si="0">"20 CSE "&amp;TEXT(A11,"00")</f>
        <v>20 CSE 02</v>
      </c>
      <c r="C11" s="21" t="s">
        <v>39</v>
      </c>
      <c r="D11" s="22" t="s">
        <v>126</v>
      </c>
      <c r="E11" s="23">
        <f>'TS1'!AN22</f>
        <v>3.60416666666667</v>
      </c>
      <c r="F11" s="23"/>
      <c r="G11" s="23">
        <f t="shared" ref="G11:G44" si="1">E11</f>
        <v>3.60416666666667</v>
      </c>
      <c r="H11" s="23" t="str">
        <f t="shared" ref="H11:H44" si="2">IF(E11&gt;=2,"Promoted","Not promoted")</f>
        <v>Promoted</v>
      </c>
    </row>
    <row r="12" ht="18" customHeight="1" spans="1:8">
      <c r="A12" s="19">
        <v>3</v>
      </c>
      <c r="B12" s="20" t="str">
        <f t="shared" si="0"/>
        <v>20 CSE 03</v>
      </c>
      <c r="C12" s="21" t="s">
        <v>40</v>
      </c>
      <c r="D12" s="22" t="s">
        <v>127</v>
      </c>
      <c r="E12" s="23">
        <f>'TS1'!AN23</f>
        <v>3.52083333333333</v>
      </c>
      <c r="F12" s="23"/>
      <c r="G12" s="23">
        <f t="shared" si="1"/>
        <v>3.52083333333333</v>
      </c>
      <c r="H12" s="23" t="str">
        <f t="shared" si="2"/>
        <v>Promoted</v>
      </c>
    </row>
    <row r="13" ht="18" customHeight="1" spans="1:8">
      <c r="A13" s="21">
        <v>4</v>
      </c>
      <c r="B13" s="20" t="str">
        <f t="shared" si="0"/>
        <v>20 CSE 04</v>
      </c>
      <c r="C13" s="21" t="s">
        <v>41</v>
      </c>
      <c r="D13" s="22" t="s">
        <v>128</v>
      </c>
      <c r="E13" s="23">
        <f>'TS1'!AN24</f>
        <v>3.22916666666667</v>
      </c>
      <c r="F13" s="23"/>
      <c r="G13" s="23">
        <f t="shared" si="1"/>
        <v>3.22916666666667</v>
      </c>
      <c r="H13" s="23" t="str">
        <f t="shared" si="2"/>
        <v>Promoted</v>
      </c>
    </row>
    <row r="14" ht="18" customHeight="1" spans="1:8">
      <c r="A14" s="19">
        <v>5</v>
      </c>
      <c r="B14" s="20" t="str">
        <f t="shared" si="0"/>
        <v>20 CSE 05</v>
      </c>
      <c r="C14" s="21" t="s">
        <v>42</v>
      </c>
      <c r="D14" s="22" t="s">
        <v>129</v>
      </c>
      <c r="E14" s="23">
        <f>'TS1'!AN25</f>
        <v>3.20833333333333</v>
      </c>
      <c r="F14" s="23"/>
      <c r="G14" s="23">
        <f t="shared" si="1"/>
        <v>3.20833333333333</v>
      </c>
      <c r="H14" s="23" t="str">
        <f t="shared" si="2"/>
        <v>Promoted</v>
      </c>
    </row>
    <row r="15" ht="18" customHeight="1" spans="1:8">
      <c r="A15" s="21">
        <v>6</v>
      </c>
      <c r="B15" s="20" t="str">
        <f t="shared" si="0"/>
        <v>20 CSE 06</v>
      </c>
      <c r="C15" s="21" t="s">
        <v>43</v>
      </c>
      <c r="D15" s="22" t="s">
        <v>130</v>
      </c>
      <c r="E15" s="23">
        <f>'TS1'!AN26</f>
        <v>3.89583333333333</v>
      </c>
      <c r="F15" s="23"/>
      <c r="G15" s="23">
        <f t="shared" si="1"/>
        <v>3.89583333333333</v>
      </c>
      <c r="H15" s="23" t="str">
        <f t="shared" si="2"/>
        <v>Promoted</v>
      </c>
    </row>
    <row r="16" ht="18" customHeight="1" spans="1:8">
      <c r="A16" s="19">
        <v>7</v>
      </c>
      <c r="B16" s="20" t="str">
        <f t="shared" si="0"/>
        <v>20 CSE 07</v>
      </c>
      <c r="C16" s="21" t="s">
        <v>44</v>
      </c>
      <c r="D16" s="22" t="s">
        <v>131</v>
      </c>
      <c r="E16" s="23">
        <f>'TS1'!AN27</f>
        <v>3.60416666666667</v>
      </c>
      <c r="F16" s="23"/>
      <c r="G16" s="23">
        <f t="shared" si="1"/>
        <v>3.60416666666667</v>
      </c>
      <c r="H16" s="23" t="str">
        <f t="shared" si="2"/>
        <v>Promoted</v>
      </c>
    </row>
    <row r="17" ht="18" customHeight="1" spans="1:8">
      <c r="A17" s="21">
        <v>8</v>
      </c>
      <c r="B17" s="20" t="str">
        <f t="shared" si="0"/>
        <v>20 CSE 08</v>
      </c>
      <c r="C17" s="21" t="s">
        <v>45</v>
      </c>
      <c r="D17" s="22" t="s">
        <v>132</v>
      </c>
      <c r="E17" s="23">
        <f>'TS1'!AN28</f>
        <v>3.83333333333333</v>
      </c>
      <c r="F17" s="23"/>
      <c r="G17" s="23">
        <f t="shared" si="1"/>
        <v>3.83333333333333</v>
      </c>
      <c r="H17" s="23" t="str">
        <f t="shared" si="2"/>
        <v>Promoted</v>
      </c>
    </row>
    <row r="18" ht="18" customHeight="1" spans="1:8">
      <c r="A18" s="19">
        <v>9</v>
      </c>
      <c r="B18" s="20" t="str">
        <f t="shared" si="0"/>
        <v>20 CSE 09</v>
      </c>
      <c r="C18" s="21" t="s">
        <v>46</v>
      </c>
      <c r="D18" s="22" t="s">
        <v>133</v>
      </c>
      <c r="E18" s="23">
        <f>'TS1'!AN29</f>
        <v>3.64583333333333</v>
      </c>
      <c r="F18" s="23"/>
      <c r="G18" s="23">
        <f t="shared" si="1"/>
        <v>3.64583333333333</v>
      </c>
      <c r="H18" s="23" t="str">
        <f t="shared" si="2"/>
        <v>Promoted</v>
      </c>
    </row>
    <row r="19" ht="18" customHeight="1" spans="1:8">
      <c r="A19" s="21">
        <v>10</v>
      </c>
      <c r="B19" s="20" t="str">
        <f t="shared" si="0"/>
        <v>20 CSE 10</v>
      </c>
      <c r="C19" s="21" t="s">
        <v>47</v>
      </c>
      <c r="D19" s="22" t="s">
        <v>134</v>
      </c>
      <c r="E19" s="23">
        <f>'TS1'!AN30</f>
        <v>2.9375</v>
      </c>
      <c r="F19" s="23"/>
      <c r="G19" s="23">
        <f t="shared" si="1"/>
        <v>2.9375</v>
      </c>
      <c r="H19" s="23" t="str">
        <f t="shared" si="2"/>
        <v>Promoted</v>
      </c>
    </row>
    <row r="20" ht="18" customHeight="1" spans="1:8">
      <c r="A20" s="19">
        <v>11</v>
      </c>
      <c r="B20" s="20" t="str">
        <f t="shared" si="0"/>
        <v>20 CSE 11</v>
      </c>
      <c r="C20" s="21" t="s">
        <v>48</v>
      </c>
      <c r="D20" s="22" t="s">
        <v>135</v>
      </c>
      <c r="E20" s="23">
        <f>'TS1'!AN31</f>
        <v>4</v>
      </c>
      <c r="F20" s="23"/>
      <c r="G20" s="23">
        <f t="shared" si="1"/>
        <v>4</v>
      </c>
      <c r="H20" s="23" t="str">
        <f t="shared" si="2"/>
        <v>Promoted</v>
      </c>
    </row>
    <row r="21" ht="18" customHeight="1" spans="1:8">
      <c r="A21" s="21">
        <v>12</v>
      </c>
      <c r="B21" s="20" t="str">
        <f t="shared" si="0"/>
        <v>20 CSE 12</v>
      </c>
      <c r="C21" s="21" t="s">
        <v>49</v>
      </c>
      <c r="D21" s="22" t="s">
        <v>136</v>
      </c>
      <c r="E21" s="23">
        <f>'TS1'!AN32</f>
        <v>3.91666666666667</v>
      </c>
      <c r="F21" s="23"/>
      <c r="G21" s="23">
        <f t="shared" si="1"/>
        <v>3.91666666666667</v>
      </c>
      <c r="H21" s="23" t="str">
        <f t="shared" si="2"/>
        <v>Promoted</v>
      </c>
    </row>
    <row r="22" ht="18" customHeight="1" spans="1:8">
      <c r="A22" s="19">
        <v>13</v>
      </c>
      <c r="B22" s="20" t="str">
        <f t="shared" si="0"/>
        <v>20 CSE 13</v>
      </c>
      <c r="C22" s="21" t="s">
        <v>50</v>
      </c>
      <c r="D22" s="22" t="s">
        <v>137</v>
      </c>
      <c r="E22" s="23">
        <f>'TS1'!AN33</f>
        <v>3.52083333333333</v>
      </c>
      <c r="F22" s="23"/>
      <c r="G22" s="23">
        <f t="shared" si="1"/>
        <v>3.52083333333333</v>
      </c>
      <c r="H22" s="23" t="str">
        <f t="shared" si="2"/>
        <v>Promoted</v>
      </c>
    </row>
    <row r="23" ht="18" customHeight="1" spans="1:8">
      <c r="A23" s="21">
        <v>14</v>
      </c>
      <c r="B23" s="20" t="str">
        <f t="shared" si="0"/>
        <v>20 CSE 14</v>
      </c>
      <c r="C23" s="21" t="s">
        <v>51</v>
      </c>
      <c r="D23" s="22" t="s">
        <v>138</v>
      </c>
      <c r="E23" s="23">
        <f>'TS1'!AN34</f>
        <v>3.52083333333333</v>
      </c>
      <c r="F23" s="23"/>
      <c r="G23" s="23">
        <f t="shared" si="1"/>
        <v>3.52083333333333</v>
      </c>
      <c r="H23" s="23" t="str">
        <f t="shared" si="2"/>
        <v>Promoted</v>
      </c>
    </row>
    <row r="24" ht="18" customHeight="1" spans="1:8">
      <c r="A24" s="19">
        <v>15</v>
      </c>
      <c r="B24" s="20" t="str">
        <f t="shared" si="0"/>
        <v>20 CSE 15</v>
      </c>
      <c r="C24" s="21" t="s">
        <v>52</v>
      </c>
      <c r="D24" s="22" t="s">
        <v>139</v>
      </c>
      <c r="E24" s="23">
        <f>'TS1'!AN35</f>
        <v>3.9375</v>
      </c>
      <c r="F24" s="23"/>
      <c r="G24" s="23">
        <f t="shared" si="1"/>
        <v>3.9375</v>
      </c>
      <c r="H24" s="23" t="str">
        <f t="shared" si="2"/>
        <v>Promoted</v>
      </c>
    </row>
    <row r="25" ht="18" customHeight="1" spans="1:8">
      <c r="A25" s="21">
        <v>16</v>
      </c>
      <c r="B25" s="20" t="str">
        <f t="shared" si="0"/>
        <v>20 CSE 16</v>
      </c>
      <c r="C25" s="21" t="s">
        <v>53</v>
      </c>
      <c r="D25" s="22" t="s">
        <v>140</v>
      </c>
      <c r="E25" s="23">
        <f>'TS1'!AN36</f>
        <v>3.875</v>
      </c>
      <c r="F25" s="23"/>
      <c r="G25" s="23">
        <f t="shared" si="1"/>
        <v>3.875</v>
      </c>
      <c r="H25" s="23" t="str">
        <f t="shared" si="2"/>
        <v>Promoted</v>
      </c>
    </row>
    <row r="26" ht="18" customHeight="1" spans="1:8">
      <c r="A26" s="19">
        <v>17</v>
      </c>
      <c r="B26" s="20" t="str">
        <f t="shared" si="0"/>
        <v>20 CSE 17</v>
      </c>
      <c r="C26" s="21" t="s">
        <v>54</v>
      </c>
      <c r="D26" s="22" t="s">
        <v>141</v>
      </c>
      <c r="E26" s="23">
        <f>'TS1'!AN37</f>
        <v>3.08333333333333</v>
      </c>
      <c r="F26" s="23"/>
      <c r="G26" s="23">
        <f t="shared" si="1"/>
        <v>3.08333333333333</v>
      </c>
      <c r="H26" s="23" t="str">
        <f t="shared" si="2"/>
        <v>Promoted</v>
      </c>
    </row>
    <row r="27" ht="18" customHeight="1" spans="1:8">
      <c r="A27" s="21">
        <v>18</v>
      </c>
      <c r="B27" s="20" t="str">
        <f t="shared" si="0"/>
        <v>20 CSE 18</v>
      </c>
      <c r="C27" s="21" t="s">
        <v>55</v>
      </c>
      <c r="D27" s="22" t="s">
        <v>142</v>
      </c>
      <c r="E27" s="23">
        <f>'TS1'!AN38</f>
        <v>3.41666666666667</v>
      </c>
      <c r="F27" s="23"/>
      <c r="G27" s="23">
        <f t="shared" si="1"/>
        <v>3.41666666666667</v>
      </c>
      <c r="H27" s="23" t="str">
        <f t="shared" si="2"/>
        <v>Promoted</v>
      </c>
    </row>
    <row r="28" ht="18" customHeight="1" spans="1:8">
      <c r="A28" s="19">
        <v>19</v>
      </c>
      <c r="B28" s="20" t="str">
        <f t="shared" si="0"/>
        <v>20 CSE 19</v>
      </c>
      <c r="C28" s="21" t="s">
        <v>56</v>
      </c>
      <c r="D28" s="22" t="s">
        <v>143</v>
      </c>
      <c r="E28" s="23">
        <f>'TS2'!AN21</f>
        <v>3.33333333333333</v>
      </c>
      <c r="F28" s="23"/>
      <c r="G28" s="23">
        <f t="shared" si="1"/>
        <v>3.33333333333333</v>
      </c>
      <c r="H28" s="23" t="str">
        <f t="shared" si="2"/>
        <v>Promoted</v>
      </c>
    </row>
    <row r="29" ht="18" customHeight="1" spans="1:8">
      <c r="A29" s="21">
        <v>20</v>
      </c>
      <c r="B29" s="20" t="str">
        <f t="shared" si="0"/>
        <v>20 CSE 20</v>
      </c>
      <c r="C29" s="21" t="s">
        <v>57</v>
      </c>
      <c r="D29" s="22" t="s">
        <v>144</v>
      </c>
      <c r="E29" s="23">
        <f>'TS2'!AN22</f>
        <v>3.66666666666667</v>
      </c>
      <c r="F29" s="23"/>
      <c r="G29" s="23">
        <f t="shared" si="1"/>
        <v>3.66666666666667</v>
      </c>
      <c r="H29" s="23" t="str">
        <f t="shared" si="2"/>
        <v>Promoted</v>
      </c>
    </row>
    <row r="30" ht="18" customHeight="1" spans="1:8">
      <c r="A30" s="19">
        <v>21</v>
      </c>
      <c r="B30" s="20" t="str">
        <f t="shared" si="0"/>
        <v>20 CSE 21</v>
      </c>
      <c r="C30" s="21" t="s">
        <v>58</v>
      </c>
      <c r="D30" s="22" t="s">
        <v>145</v>
      </c>
      <c r="E30" s="23">
        <f>'TS2'!AN23</f>
        <v>3.35416666666667</v>
      </c>
      <c r="F30" s="23"/>
      <c r="G30" s="23">
        <f t="shared" si="1"/>
        <v>3.35416666666667</v>
      </c>
      <c r="H30" s="23" t="str">
        <f t="shared" si="2"/>
        <v>Promoted</v>
      </c>
    </row>
    <row r="31" ht="18" customHeight="1" spans="1:8">
      <c r="A31" s="21">
        <v>22</v>
      </c>
      <c r="B31" s="20" t="str">
        <f t="shared" si="0"/>
        <v>20 CSE 22</v>
      </c>
      <c r="C31" s="21" t="s">
        <v>59</v>
      </c>
      <c r="D31" s="22" t="s">
        <v>146</v>
      </c>
      <c r="E31" s="23">
        <f>'TS2'!AN24</f>
        <v>3.625</v>
      </c>
      <c r="F31" s="23"/>
      <c r="G31" s="23">
        <f t="shared" si="1"/>
        <v>3.625</v>
      </c>
      <c r="H31" s="23" t="str">
        <f t="shared" si="2"/>
        <v>Promoted</v>
      </c>
    </row>
    <row r="32" ht="18" customHeight="1" spans="1:8">
      <c r="A32" s="19">
        <v>23</v>
      </c>
      <c r="B32" s="20" t="str">
        <f t="shared" si="0"/>
        <v>20 CSE 23</v>
      </c>
      <c r="C32" s="21" t="s">
        <v>60</v>
      </c>
      <c r="D32" s="22" t="s">
        <v>147</v>
      </c>
      <c r="E32" s="23">
        <f>'TS2'!AN25</f>
        <v>3.83333333333333</v>
      </c>
      <c r="F32" s="23"/>
      <c r="G32" s="23">
        <f t="shared" si="1"/>
        <v>3.83333333333333</v>
      </c>
      <c r="H32" s="23" t="str">
        <f t="shared" si="2"/>
        <v>Promoted</v>
      </c>
    </row>
    <row r="33" ht="18" customHeight="1" spans="1:8">
      <c r="A33" s="21">
        <v>24</v>
      </c>
      <c r="B33" s="20" t="str">
        <f t="shared" si="0"/>
        <v>20 CSE 24</v>
      </c>
      <c r="C33" s="21" t="s">
        <v>61</v>
      </c>
      <c r="D33" s="22" t="s">
        <v>148</v>
      </c>
      <c r="E33" s="23">
        <f>'TS2'!AN26</f>
        <v>3.875</v>
      </c>
      <c r="F33" s="23"/>
      <c r="G33" s="23">
        <f t="shared" si="1"/>
        <v>3.875</v>
      </c>
      <c r="H33" s="23" t="str">
        <f t="shared" si="2"/>
        <v>Promoted</v>
      </c>
    </row>
    <row r="34" ht="18" customHeight="1" spans="1:8">
      <c r="A34" s="19">
        <v>25</v>
      </c>
      <c r="B34" s="20" t="str">
        <f t="shared" si="0"/>
        <v>20 CSE 25</v>
      </c>
      <c r="C34" s="21" t="s">
        <v>62</v>
      </c>
      <c r="D34" s="22" t="s">
        <v>149</v>
      </c>
      <c r="E34" s="23">
        <f>'TS2'!AN27</f>
        <v>3.25</v>
      </c>
      <c r="F34" s="23"/>
      <c r="G34" s="23">
        <f t="shared" si="1"/>
        <v>3.25</v>
      </c>
      <c r="H34" s="23" t="str">
        <f t="shared" si="2"/>
        <v>Promoted</v>
      </c>
    </row>
    <row r="35" ht="18" customHeight="1" spans="1:8">
      <c r="A35" s="21">
        <v>26</v>
      </c>
      <c r="B35" s="20" t="str">
        <f t="shared" si="0"/>
        <v>20 CSE 26</v>
      </c>
      <c r="C35" s="21" t="s">
        <v>63</v>
      </c>
      <c r="D35" s="22" t="s">
        <v>150</v>
      </c>
      <c r="E35" s="23">
        <f>'TS2'!AN28</f>
        <v>3.5625</v>
      </c>
      <c r="F35" s="23"/>
      <c r="G35" s="23">
        <f t="shared" si="1"/>
        <v>3.5625</v>
      </c>
      <c r="H35" s="23" t="str">
        <f t="shared" si="2"/>
        <v>Promoted</v>
      </c>
    </row>
    <row r="36" ht="18" customHeight="1" spans="1:8">
      <c r="A36" s="19">
        <v>27</v>
      </c>
      <c r="B36" s="20" t="str">
        <f t="shared" si="0"/>
        <v>20 CSE 27</v>
      </c>
      <c r="C36" s="21" t="s">
        <v>64</v>
      </c>
      <c r="D36" s="22" t="s">
        <v>151</v>
      </c>
      <c r="E36" s="23">
        <f>'TS2'!AN29</f>
        <v>3.8125</v>
      </c>
      <c r="F36" s="23"/>
      <c r="G36" s="23">
        <f t="shared" si="1"/>
        <v>3.8125</v>
      </c>
      <c r="H36" s="23" t="str">
        <f t="shared" si="2"/>
        <v>Promoted</v>
      </c>
    </row>
    <row r="37" ht="18" customHeight="1" spans="1:8">
      <c r="A37" s="21">
        <v>28</v>
      </c>
      <c r="B37" s="20" t="str">
        <f t="shared" si="0"/>
        <v>20 CSE 28</v>
      </c>
      <c r="C37" s="21" t="s">
        <v>65</v>
      </c>
      <c r="D37" s="22" t="s">
        <v>152</v>
      </c>
      <c r="E37" s="23">
        <f>'TS2'!AN30</f>
        <v>3.625</v>
      </c>
      <c r="F37" s="23"/>
      <c r="G37" s="23">
        <f t="shared" si="1"/>
        <v>3.625</v>
      </c>
      <c r="H37" s="23" t="str">
        <f t="shared" si="2"/>
        <v>Promoted</v>
      </c>
    </row>
    <row r="38" ht="18" customHeight="1" spans="1:8">
      <c r="A38" s="19">
        <v>29</v>
      </c>
      <c r="B38" s="20" t="str">
        <f t="shared" si="0"/>
        <v>20 CSE 29</v>
      </c>
      <c r="C38" s="21" t="s">
        <v>66</v>
      </c>
      <c r="D38" s="22" t="s">
        <v>153</v>
      </c>
      <c r="E38" s="23">
        <f>'TS2'!AN31</f>
        <v>3.8125</v>
      </c>
      <c r="F38" s="23"/>
      <c r="G38" s="23">
        <f t="shared" si="1"/>
        <v>3.8125</v>
      </c>
      <c r="H38" s="23" t="str">
        <f t="shared" si="2"/>
        <v>Promoted</v>
      </c>
    </row>
    <row r="39" ht="18" customHeight="1" spans="1:8">
      <c r="A39" s="21">
        <v>30</v>
      </c>
      <c r="B39" s="20" t="str">
        <f t="shared" si="0"/>
        <v>20 CSE 30</v>
      </c>
      <c r="C39" s="21" t="s">
        <v>67</v>
      </c>
      <c r="D39" s="22" t="s">
        <v>154</v>
      </c>
      <c r="E39" s="23">
        <f>'TS2'!AN32</f>
        <v>3.95833333333333</v>
      </c>
      <c r="F39" s="23"/>
      <c r="G39" s="23">
        <f t="shared" si="1"/>
        <v>3.95833333333333</v>
      </c>
      <c r="H39" s="23" t="str">
        <f t="shared" si="2"/>
        <v>Promoted</v>
      </c>
    </row>
    <row r="40" ht="18" customHeight="1" spans="1:8">
      <c r="A40" s="19">
        <v>31</v>
      </c>
      <c r="B40" s="20" t="str">
        <f t="shared" si="0"/>
        <v>20 CSE 31</v>
      </c>
      <c r="C40" s="21" t="s">
        <v>68</v>
      </c>
      <c r="D40" s="22" t="s">
        <v>155</v>
      </c>
      <c r="E40" s="23">
        <f>'TS2'!AN33</f>
        <v>3.52083333333333</v>
      </c>
      <c r="F40" s="23"/>
      <c r="G40" s="23">
        <f t="shared" si="1"/>
        <v>3.52083333333333</v>
      </c>
      <c r="H40" s="23" t="str">
        <f t="shared" si="2"/>
        <v>Promoted</v>
      </c>
    </row>
    <row r="41" ht="18" customHeight="1" spans="1:8">
      <c r="A41" s="21">
        <v>32</v>
      </c>
      <c r="B41" s="20" t="str">
        <f t="shared" si="0"/>
        <v>20 CSE 32</v>
      </c>
      <c r="C41" s="21" t="s">
        <v>69</v>
      </c>
      <c r="D41" s="22" t="s">
        <v>156</v>
      </c>
      <c r="E41" s="23">
        <f>'TS2'!AN34</f>
        <v>3.4375</v>
      </c>
      <c r="F41" s="23"/>
      <c r="G41" s="23">
        <f t="shared" si="1"/>
        <v>3.4375</v>
      </c>
      <c r="H41" s="23" t="str">
        <f t="shared" si="2"/>
        <v>Promoted</v>
      </c>
    </row>
    <row r="42" ht="18" customHeight="1" spans="1:8">
      <c r="A42" s="19">
        <v>33</v>
      </c>
      <c r="B42" s="20" t="str">
        <f t="shared" si="0"/>
        <v>20 CSE 33</v>
      </c>
      <c r="C42" s="21" t="s">
        <v>70</v>
      </c>
      <c r="D42" s="22" t="s">
        <v>157</v>
      </c>
      <c r="E42" s="23">
        <f>'TS2'!AN35</f>
        <v>2.9375</v>
      </c>
      <c r="F42" s="23"/>
      <c r="G42" s="23">
        <f t="shared" si="1"/>
        <v>2.9375</v>
      </c>
      <c r="H42" s="23" t="str">
        <f t="shared" si="2"/>
        <v>Promoted</v>
      </c>
    </row>
    <row r="43" ht="18" customHeight="1" spans="1:8">
      <c r="A43" s="21">
        <v>34</v>
      </c>
      <c r="B43" s="20" t="str">
        <f t="shared" si="0"/>
        <v>20 CSE 34</v>
      </c>
      <c r="C43" s="21" t="s">
        <v>71</v>
      </c>
      <c r="D43" s="22" t="s">
        <v>158</v>
      </c>
      <c r="E43" s="23">
        <f>'TS2'!AN36</f>
        <v>3.6875</v>
      </c>
      <c r="F43" s="23"/>
      <c r="G43" s="23">
        <f t="shared" si="1"/>
        <v>3.6875</v>
      </c>
      <c r="H43" s="23" t="str">
        <f t="shared" si="2"/>
        <v>Promoted</v>
      </c>
    </row>
    <row r="44" ht="18" customHeight="1" spans="1:8">
      <c r="A44" s="19">
        <v>35</v>
      </c>
      <c r="B44" s="20" t="str">
        <f t="shared" si="0"/>
        <v>20 CSE 35</v>
      </c>
      <c r="C44" s="21" t="s">
        <v>72</v>
      </c>
      <c r="D44" s="22" t="s">
        <v>159</v>
      </c>
      <c r="E44" s="23">
        <f>'TS2'!AN37</f>
        <v>3.0625</v>
      </c>
      <c r="F44" s="23"/>
      <c r="G44" s="23">
        <f t="shared" si="1"/>
        <v>3.0625</v>
      </c>
      <c r="H44" s="23" t="str">
        <f t="shared" si="2"/>
        <v>Promoted</v>
      </c>
    </row>
    <row r="45" ht="8.25" customHeight="1" spans="1:8">
      <c r="A45" s="24"/>
      <c r="B45" s="25"/>
      <c r="C45" s="26"/>
      <c r="D45" s="27"/>
      <c r="E45" s="28"/>
      <c r="F45" s="28"/>
      <c r="G45" s="29"/>
      <c r="H45" s="24"/>
    </row>
    <row r="46" ht="17.1" customHeight="1" spans="2:8">
      <c r="B46" s="30" t="s">
        <v>160</v>
      </c>
      <c r="C46" s="30"/>
      <c r="D46" s="30"/>
      <c r="E46" s="30"/>
      <c r="F46" s="30"/>
      <c r="G46" s="30"/>
      <c r="H46" s="30"/>
    </row>
    <row r="47" ht="17.1" customHeight="1"/>
    <row r="48" ht="17.1" customHeight="1"/>
    <row r="49" ht="17.1" customHeight="1" spans="5:18">
      <c r="E49" s="31"/>
      <c r="F49" s="31"/>
      <c r="G49" s="32"/>
      <c r="H49" s="33"/>
      <c r="R49" s="4"/>
    </row>
    <row r="50" ht="17.1" customHeight="1" spans="5:18">
      <c r="E50" s="31"/>
      <c r="F50" s="31"/>
      <c r="G50" s="32"/>
      <c r="H50" s="34"/>
      <c r="R50" s="4"/>
    </row>
    <row r="51" s="1" customFormat="1" ht="17.1" customHeight="1" spans="1:17">
      <c r="A51" s="35"/>
      <c r="B51" s="35"/>
      <c r="C51" s="35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="2" customFormat="1" ht="14.25" customHeight="1" spans="1:7">
      <c r="A52" s="36"/>
      <c r="B52" s="36"/>
      <c r="C52" s="36"/>
      <c r="D52" s="36"/>
      <c r="G52" s="37"/>
    </row>
    <row r="53" s="2" customFormat="1" ht="14.25" customHeight="1" spans="1:7">
      <c r="A53" s="36"/>
      <c r="B53" s="36"/>
      <c r="C53" s="36"/>
      <c r="D53" s="36"/>
      <c r="G53" s="37"/>
    </row>
    <row r="54" s="2" customFormat="1" ht="14.25" customHeight="1" spans="1:7">
      <c r="A54" s="36"/>
      <c r="B54" s="36"/>
      <c r="C54" s="36"/>
      <c r="D54" s="36"/>
      <c r="G54" s="37"/>
    </row>
    <row r="55" s="2" customFormat="1" ht="14.25" customHeight="1" spans="1:7">
      <c r="A55" s="36"/>
      <c r="B55" s="36"/>
      <c r="C55" s="36"/>
      <c r="D55" s="36"/>
      <c r="G55" s="37"/>
    </row>
    <row r="56" s="2" customFormat="1" ht="14.25" customHeight="1" spans="1:7">
      <c r="A56" s="36"/>
      <c r="B56" s="36"/>
      <c r="C56" s="36"/>
      <c r="D56" s="36"/>
      <c r="G56" s="37"/>
    </row>
    <row r="57" s="2" customFormat="1" ht="14.25" customHeight="1" spans="1:7">
      <c r="A57" s="36"/>
      <c r="B57" s="36"/>
      <c r="C57" s="36"/>
      <c r="D57" s="36"/>
      <c r="E57" s="36"/>
      <c r="F57" s="36"/>
      <c r="G57" s="36"/>
    </row>
    <row r="58" s="2" customFormat="1" ht="14.25" customHeight="1" spans="1:7">
      <c r="A58" s="36"/>
      <c r="B58" s="36"/>
      <c r="C58" s="36"/>
      <c r="D58" s="36"/>
      <c r="E58" s="36"/>
      <c r="F58" s="36"/>
      <c r="G58" s="36"/>
    </row>
    <row r="59" s="2" customFormat="1" ht="14.25" customHeight="1" spans="1:7">
      <c r="A59" s="36"/>
      <c r="B59" s="36"/>
      <c r="C59" s="36"/>
      <c r="D59" s="36"/>
      <c r="G59" s="37"/>
    </row>
    <row r="60" s="2" customFormat="1" ht="14.25" customHeight="1" spans="1:7">
      <c r="A60" s="36"/>
      <c r="B60" s="36"/>
      <c r="C60" s="36"/>
      <c r="D60" s="36"/>
      <c r="G60" s="37"/>
    </row>
    <row r="61" s="1" customFormat="1" spans="5:18">
      <c r="E61" s="3"/>
      <c r="F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</row>
    <row r="64" s="3" customFormat="1" spans="1:18">
      <c r="A64" s="4"/>
      <c r="B64" s="1"/>
      <c r="C64" s="1"/>
      <c r="D64" s="4"/>
      <c r="G64" s="1"/>
      <c r="H64" s="5"/>
      <c r="I64" s="37"/>
      <c r="J64" s="37"/>
      <c r="K64" s="37"/>
      <c r="L64" s="37"/>
      <c r="M64" s="37"/>
      <c r="N64" s="37"/>
      <c r="O64" s="37"/>
      <c r="P64" s="37"/>
      <c r="Q64" s="37"/>
      <c r="R64" s="37"/>
    </row>
    <row r="65" s="3" customFormat="1" spans="1:18">
      <c r="A65" s="4"/>
      <c r="B65" s="1"/>
      <c r="C65" s="1"/>
      <c r="D65" s="4"/>
      <c r="G65" s="1"/>
      <c r="H65" s="5"/>
      <c r="I65" s="37"/>
      <c r="J65" s="37"/>
      <c r="K65" s="37"/>
      <c r="L65" s="37"/>
      <c r="M65" s="37"/>
      <c r="N65" s="37"/>
      <c r="O65" s="37"/>
      <c r="P65" s="37"/>
      <c r="Q65" s="37"/>
      <c r="R65" s="37"/>
    </row>
    <row r="66" s="3" customFormat="1" spans="1:18">
      <c r="A66" s="4"/>
      <c r="B66" s="1"/>
      <c r="C66" s="1"/>
      <c r="D66" s="4"/>
      <c r="G66" s="1"/>
      <c r="H66" s="5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="3" customFormat="1" spans="1:18">
      <c r="A67" s="4"/>
      <c r="B67" s="1"/>
      <c r="C67" s="1"/>
      <c r="D67" s="4"/>
      <c r="G67" s="1"/>
      <c r="H67" s="5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="3" customFormat="1" spans="1:18">
      <c r="A68" s="4"/>
      <c r="B68" s="1"/>
      <c r="C68" s="1"/>
      <c r="D68" s="4"/>
      <c r="G68" s="1"/>
      <c r="H68" s="5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="3" customFormat="1" spans="1:18">
      <c r="A69" s="4"/>
      <c r="B69" s="1"/>
      <c r="C69" s="1"/>
      <c r="D69" s="38"/>
      <c r="G69" s="1"/>
      <c r="H69" s="5"/>
      <c r="I69" s="37"/>
      <c r="J69" s="37"/>
      <c r="K69" s="37"/>
      <c r="L69" s="37"/>
      <c r="M69" s="37"/>
      <c r="N69" s="37"/>
      <c r="O69" s="37"/>
      <c r="P69" s="37"/>
      <c r="Q69" s="37"/>
      <c r="R69" s="37"/>
    </row>
  </sheetData>
  <mergeCells count="9">
    <mergeCell ref="A1:H1"/>
    <mergeCell ref="A2:H2"/>
    <mergeCell ref="A7:H7"/>
    <mergeCell ref="A8:H8"/>
    <mergeCell ref="B46:H46"/>
    <mergeCell ref="A51:C51"/>
    <mergeCell ref="E3:E4"/>
    <mergeCell ref="G3:G4"/>
    <mergeCell ref="A3:D4"/>
  </mergeCells>
  <printOptions horizontalCentered="1"/>
  <pageMargins left="0.31" right="0.29" top="0.45" bottom="0.76" header="0.3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2010-01-05T16:46:00Z</dcterms:created>
  <cp:lastPrinted>2024-09-25T18:50:00Z</cp:lastPrinted>
  <dcterms:modified xsi:type="dcterms:W3CDTF">2024-12-04T03:14:20Z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0A5EDE5744034579A6B0AB92B47B9108_12</vt:lpwstr>
  </property>
  <property fmtid="{D5CDD505-2E9C-101B-9397-08002B2CF9AE}" pid="3" name="KSOProductBuildVer">
    <vt:lpwstr>1033-12.2.0.18911</vt:lpwstr>
  </property>
</Properties>
</file>