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CA\Documents\Khaerun Nissa\Data Stock\"/>
    </mc:Choice>
  </mc:AlternateContent>
  <xr:revisionPtr revIDLastSave="0" documentId="13_ncr:1_{F229D19B-B592-40B1-BB35-B6B8DE16CB1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1" r:id="rId1"/>
    <sheet name="Summary" sheetId="2" r:id="rId2"/>
    <sheet name="Stock In" sheetId="3" r:id="rId3"/>
    <sheet name="Stock Out" sheetId="4" r:id="rId4"/>
  </sheets>
  <definedNames>
    <definedName name="Arabika">Data!$D$3:$D$42</definedName>
    <definedName name="Liberika">Data!$F$3:$F$8</definedName>
    <definedName name="_xlnm.Print_Area" localSheetId="2">'Stock In'!$A$1:$J$5</definedName>
    <definedName name="_xlnm.Print_Area" localSheetId="3">'Stock Out'!#REF!</definedName>
    <definedName name="_xlnm.Print_Area" localSheetId="1">Summary!#REF!</definedName>
    <definedName name="Roasted">Data!#REF!</definedName>
    <definedName name="Robusta">Data!$E$3:$E$21</definedName>
    <definedName name="Size">Data!$B$3:$B$14</definedName>
    <definedName name="Spesies">Data!$C$3:$C$7</definedName>
    <definedName name="Summary">SummaryStock[]</definedName>
    <definedName name="Supplier">Data!$G$3:$G$28</definedName>
    <definedName name="TblStockIn">StockInJul[]</definedName>
    <definedName name="Titipan">Data!#REF!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" i="2" l="1"/>
  <c r="A39" i="2" l="1"/>
  <c r="A43" i="2"/>
  <c r="A41" i="2"/>
  <c r="A40" i="2"/>
  <c r="A38" i="2"/>
  <c r="A37" i="2"/>
  <c r="A36" i="2"/>
  <c r="A72" i="2"/>
  <c r="A73" i="2"/>
  <c r="A74" i="2"/>
  <c r="A51" i="2"/>
  <c r="A67" i="2"/>
  <c r="A56" i="2"/>
  <c r="A58" i="2"/>
  <c r="A57" i="2"/>
  <c r="A78" i="2" l="1"/>
  <c r="A79" i="2"/>
  <c r="A80" i="2"/>
  <c r="A81" i="2"/>
  <c r="A7" i="2" l="1"/>
  <c r="A6" i="2"/>
  <c r="A5" i="2"/>
  <c r="A8" i="2"/>
  <c r="A11" i="2"/>
  <c r="A10" i="2"/>
  <c r="A9" i="2"/>
  <c r="A14" i="2"/>
  <c r="A13" i="2"/>
  <c r="A12" i="2"/>
  <c r="A17" i="2"/>
  <c r="A16" i="2"/>
  <c r="A15" i="2"/>
  <c r="A18" i="2"/>
  <c r="A21" i="2"/>
  <c r="A20" i="2"/>
  <c r="A19" i="2"/>
  <c r="A22" i="2"/>
  <c r="A25" i="2"/>
  <c r="A24" i="2"/>
  <c r="A23" i="2"/>
  <c r="A27" i="2"/>
  <c r="A26" i="2"/>
  <c r="A30" i="2"/>
  <c r="A29" i="2"/>
  <c r="A28" i="2"/>
  <c r="A31" i="2"/>
  <c r="A34" i="2"/>
  <c r="A33" i="2"/>
  <c r="A32" i="2"/>
  <c r="A35" i="2"/>
  <c r="A46" i="2"/>
  <c r="A45" i="2"/>
  <c r="A44" i="2"/>
  <c r="A47" i="2"/>
  <c r="A49" i="2"/>
  <c r="A48" i="2"/>
  <c r="A50" i="2"/>
  <c r="A54" i="2"/>
  <c r="A53" i="2"/>
  <c r="A52" i="2"/>
  <c r="A55" i="2"/>
  <c r="A61" i="2"/>
  <c r="A60" i="2"/>
  <c r="A59" i="2"/>
  <c r="A63" i="2"/>
  <c r="A62" i="2"/>
  <c r="A64" i="2"/>
  <c r="A66" i="2"/>
  <c r="A65" i="2"/>
  <c r="A70" i="2"/>
  <c r="A69" i="2"/>
  <c r="A68" i="2"/>
  <c r="A71" i="2"/>
  <c r="A76" i="2"/>
  <c r="A75" i="2"/>
  <c r="A77" i="2"/>
  <c r="A84" i="2"/>
  <c r="A83" i="2"/>
  <c r="A82" i="2"/>
  <c r="A85" i="2"/>
  <c r="A87" i="2"/>
  <c r="A86" i="2"/>
  <c r="A88" i="2"/>
  <c r="A89" i="2"/>
  <c r="I68" i="4" l="1"/>
  <c r="I41" i="4"/>
  <c r="G38" i="3"/>
  <c r="I67" i="4"/>
  <c r="I22" i="4"/>
  <c r="G35" i="3"/>
  <c r="G27" i="3"/>
  <c r="I69" i="4"/>
  <c r="G26" i="3"/>
  <c r="I38" i="4"/>
  <c r="I71" i="4"/>
  <c r="G33" i="3"/>
  <c r="I62" i="4"/>
  <c r="I54" i="4"/>
  <c r="I59" i="4"/>
  <c r="I73" i="4"/>
  <c r="G37" i="3"/>
  <c r="I60" i="4"/>
  <c r="I70" i="4"/>
  <c r="G28" i="3"/>
  <c r="I57" i="4"/>
  <c r="I72" i="4"/>
  <c r="G36" i="3"/>
  <c r="I61" i="4"/>
  <c r="I53" i="4"/>
  <c r="I56" i="4"/>
  <c r="I55" i="4"/>
  <c r="I58" i="4"/>
  <c r="I50" i="4"/>
  <c r="I65" i="4"/>
  <c r="I44" i="4"/>
  <c r="G8" i="3"/>
  <c r="G19" i="3"/>
  <c r="G23" i="3"/>
  <c r="I34" i="4"/>
  <c r="I39" i="4"/>
  <c r="I46" i="4"/>
  <c r="I48" i="4"/>
  <c r="I49" i="4"/>
  <c r="G24" i="3"/>
  <c r="I36" i="4"/>
  <c r="I45" i="4"/>
  <c r="I47" i="4"/>
  <c r="I52" i="4"/>
  <c r="G31" i="3"/>
  <c r="G29" i="3"/>
  <c r="G21" i="3"/>
  <c r="G25" i="3"/>
  <c r="I37" i="4"/>
  <c r="I42" i="4"/>
  <c r="I51" i="4"/>
  <c r="I64" i="4"/>
  <c r="I63" i="4"/>
  <c r="G32" i="3"/>
  <c r="G30" i="3"/>
  <c r="G22" i="3"/>
  <c r="I33" i="4"/>
  <c r="I43" i="4"/>
  <c r="I66" i="4"/>
  <c r="G34" i="3"/>
  <c r="G20" i="3"/>
  <c r="I40" i="4"/>
  <c r="G7" i="3"/>
  <c r="I26" i="4"/>
  <c r="I5" i="4"/>
  <c r="I9" i="4"/>
  <c r="I13" i="4"/>
  <c r="I17" i="4"/>
  <c r="I21" i="4"/>
  <c r="I32" i="4"/>
  <c r="I28" i="4"/>
  <c r="G5" i="3"/>
  <c r="G10" i="3"/>
  <c r="G17" i="3"/>
  <c r="I6" i="4"/>
  <c r="I10" i="4"/>
  <c r="I14" i="4"/>
  <c r="I18" i="4"/>
  <c r="I23" i="4"/>
  <c r="I29" i="4"/>
  <c r="I31" i="4"/>
  <c r="G6" i="3"/>
  <c r="G14" i="3"/>
  <c r="G11" i="3"/>
  <c r="G18" i="3"/>
  <c r="I12" i="4"/>
  <c r="I20" i="4"/>
  <c r="I27" i="4"/>
  <c r="G9" i="3"/>
  <c r="G13" i="3"/>
  <c r="I7" i="4"/>
  <c r="I11" i="4"/>
  <c r="I15" i="4"/>
  <c r="I19" i="4"/>
  <c r="I24" i="4"/>
  <c r="I30" i="4"/>
  <c r="G15" i="3"/>
  <c r="G12" i="3"/>
  <c r="I8" i="4"/>
  <c r="I16" i="4"/>
  <c r="I25" i="4"/>
  <c r="I35" i="4"/>
  <c r="G16" i="3"/>
  <c r="I42" i="2" l="1"/>
  <c r="J42" i="2"/>
  <c r="J39" i="2"/>
  <c r="I39" i="2"/>
  <c r="J43" i="2"/>
  <c r="I43" i="2"/>
  <c r="J41" i="2"/>
  <c r="I41" i="2"/>
  <c r="J40" i="2"/>
  <c r="I40" i="2"/>
  <c r="J38" i="2"/>
  <c r="I38" i="2"/>
  <c r="J37" i="2"/>
  <c r="I37" i="2"/>
  <c r="J36" i="2"/>
  <c r="I36" i="2"/>
  <c r="J72" i="2"/>
  <c r="I72" i="2"/>
  <c r="J73" i="2"/>
  <c r="I73" i="2"/>
  <c r="J74" i="2"/>
  <c r="I74" i="2"/>
  <c r="I51" i="2"/>
  <c r="J51" i="2"/>
  <c r="I67" i="2"/>
  <c r="J67" i="2"/>
  <c r="I58" i="2"/>
  <c r="J58" i="2"/>
  <c r="I57" i="2"/>
  <c r="J57" i="2"/>
  <c r="I6" i="2"/>
  <c r="I48" i="2"/>
  <c r="I65" i="2"/>
  <c r="I12" i="2"/>
  <c r="I22" i="2"/>
  <c r="I34" i="2"/>
  <c r="I69" i="2"/>
  <c r="I86" i="2"/>
  <c r="I53" i="2"/>
  <c r="I33" i="2"/>
  <c r="I21" i="2"/>
  <c r="I60" i="2"/>
  <c r="I75" i="2"/>
  <c r="I26" i="2"/>
  <c r="I20" i="2"/>
  <c r="I44" i="2"/>
  <c r="I63" i="2"/>
  <c r="I85" i="2"/>
  <c r="J56" i="2"/>
  <c r="I56" i="2"/>
  <c r="I79" i="2"/>
  <c r="I78" i="2"/>
  <c r="I81" i="2"/>
  <c r="I80" i="2"/>
  <c r="I7" i="2"/>
  <c r="I23" i="2"/>
  <c r="I9" i="2"/>
  <c r="I29" i="2"/>
  <c r="I16" i="2"/>
  <c r="I30" i="2"/>
  <c r="I17" i="2"/>
  <c r="I47" i="2"/>
  <c r="I49" i="2"/>
  <c r="I54" i="2"/>
  <c r="I61" i="2"/>
  <c r="I70" i="2"/>
  <c r="I76" i="2"/>
  <c r="I82" i="2"/>
  <c r="I87" i="2"/>
  <c r="I88" i="2"/>
  <c r="I32" i="2"/>
  <c r="I19" i="2"/>
  <c r="I5" i="2"/>
  <c r="I8" i="2"/>
  <c r="I27" i="2"/>
  <c r="I13" i="2"/>
  <c r="I18" i="2"/>
  <c r="I14" i="2"/>
  <c r="I50" i="2"/>
  <c r="I55" i="2"/>
  <c r="I64" i="2"/>
  <c r="I66" i="2"/>
  <c r="I71" i="2"/>
  <c r="I83" i="2"/>
  <c r="I35" i="2"/>
  <c r="I28" i="2"/>
  <c r="I15" i="2"/>
  <c r="I31" i="2"/>
  <c r="I45" i="2"/>
  <c r="I24" i="2"/>
  <c r="I10" i="2"/>
  <c r="I46" i="2"/>
  <c r="I25" i="2"/>
  <c r="I11" i="2"/>
  <c r="I52" i="2"/>
  <c r="I59" i="2"/>
  <c r="I62" i="2"/>
  <c r="I68" i="2"/>
  <c r="I77" i="2"/>
  <c r="I84" i="2"/>
  <c r="I89" i="2"/>
  <c r="J17" i="2"/>
  <c r="J80" i="2"/>
  <c r="K80" i="2" s="1"/>
  <c r="J88" i="2"/>
  <c r="J19" i="2"/>
  <c r="J49" i="2"/>
  <c r="J18" i="2"/>
  <c r="J76" i="2"/>
  <c r="K76" i="2" s="1"/>
  <c r="J27" i="2"/>
  <c r="J30" i="2"/>
  <c r="J13" i="2"/>
  <c r="J23" i="2"/>
  <c r="J54" i="2"/>
  <c r="J15" i="2"/>
  <c r="J31" i="2"/>
  <c r="J44" i="2"/>
  <c r="J84" i="2"/>
  <c r="J61" i="2"/>
  <c r="J70" i="2"/>
  <c r="J79" i="2"/>
  <c r="J45" i="2"/>
  <c r="J10" i="2"/>
  <c r="J9" i="2"/>
  <c r="J14" i="2"/>
  <c r="J12" i="2"/>
  <c r="J50" i="2"/>
  <c r="J55" i="2"/>
  <c r="J64" i="2"/>
  <c r="J71" i="2"/>
  <c r="K71" i="2" s="1"/>
  <c r="J85" i="2"/>
  <c r="J86" i="2"/>
  <c r="J78" i="2"/>
  <c r="J7" i="2"/>
  <c r="J33" i="2"/>
  <c r="J20" i="2"/>
  <c r="J6" i="2"/>
  <c r="J46" i="2"/>
  <c r="J25" i="2"/>
  <c r="J11" i="2"/>
  <c r="K11" i="2" s="1"/>
  <c r="J5" i="2"/>
  <c r="K5" i="2" s="1"/>
  <c r="J52" i="2"/>
  <c r="J59" i="2"/>
  <c r="J62" i="2"/>
  <c r="J65" i="2"/>
  <c r="J68" i="2"/>
  <c r="J77" i="2"/>
  <c r="J82" i="2"/>
  <c r="J87" i="2"/>
  <c r="J89" i="2"/>
  <c r="J81" i="2"/>
  <c r="K81" i="2" s="1"/>
  <c r="J24" i="2"/>
  <c r="J28" i="2"/>
  <c r="J29" i="2"/>
  <c r="J16" i="2"/>
  <c r="K16" i="2" s="1"/>
  <c r="J26" i="2"/>
  <c r="J34" i="2"/>
  <c r="J21" i="2"/>
  <c r="K21" i="2" s="1"/>
  <c r="J32" i="2"/>
  <c r="J35" i="2"/>
  <c r="J22" i="2"/>
  <c r="K22" i="2" s="1"/>
  <c r="J8" i="2"/>
  <c r="J47" i="2"/>
  <c r="J48" i="2"/>
  <c r="J53" i="2"/>
  <c r="J60" i="2"/>
  <c r="J63" i="2"/>
  <c r="J66" i="2"/>
  <c r="J69" i="2"/>
  <c r="J75" i="2"/>
  <c r="J83" i="2"/>
  <c r="K7" i="2" l="1"/>
  <c r="K48" i="2"/>
  <c r="K25" i="2"/>
  <c r="K47" i="2"/>
  <c r="K50" i="2"/>
  <c r="K64" i="2"/>
  <c r="K86" i="2"/>
  <c r="K55" i="2"/>
  <c r="K42" i="2"/>
  <c r="K15" i="2"/>
  <c r="K39" i="2"/>
  <c r="K43" i="2"/>
  <c r="K40" i="2"/>
  <c r="K41" i="2"/>
  <c r="K38" i="2"/>
  <c r="K37" i="2"/>
  <c r="K36" i="2"/>
  <c r="K46" i="2"/>
  <c r="K31" i="2"/>
  <c r="K29" i="2"/>
  <c r="K72" i="2"/>
  <c r="K73" i="2"/>
  <c r="K74" i="2"/>
  <c r="K10" i="2"/>
  <c r="K51" i="2"/>
  <c r="K67" i="2"/>
  <c r="K83" i="2"/>
  <c r="K66" i="2"/>
  <c r="K26" i="2"/>
  <c r="K24" i="2"/>
  <c r="K8" i="2"/>
  <c r="K33" i="2"/>
  <c r="K79" i="2"/>
  <c r="K60" i="2"/>
  <c r="K82" i="2"/>
  <c r="K62" i="2"/>
  <c r="K85" i="2"/>
  <c r="K23" i="2"/>
  <c r="K69" i="2"/>
  <c r="K53" i="2"/>
  <c r="K12" i="2"/>
  <c r="K19" i="2"/>
  <c r="K28" i="2"/>
  <c r="K77" i="2"/>
  <c r="K13" i="2"/>
  <c r="K88" i="2"/>
  <c r="K58" i="2"/>
  <c r="K87" i="2"/>
  <c r="K68" i="2"/>
  <c r="K52" i="2"/>
  <c r="K6" i="2"/>
  <c r="K70" i="2"/>
  <c r="K30" i="2"/>
  <c r="K44" i="2"/>
  <c r="K54" i="2"/>
  <c r="K57" i="2"/>
  <c r="K17" i="2"/>
  <c r="K34" i="2"/>
  <c r="K59" i="2"/>
  <c r="K61" i="2"/>
  <c r="K35" i="2"/>
  <c r="K78" i="2"/>
  <c r="K56" i="2"/>
  <c r="K63" i="2"/>
  <c r="K32" i="2"/>
  <c r="K65" i="2"/>
  <c r="K14" i="2"/>
  <c r="K45" i="2"/>
  <c r="K27" i="2"/>
  <c r="K75" i="2"/>
  <c r="K89" i="2"/>
  <c r="K20" i="2"/>
  <c r="K49" i="2"/>
  <c r="K9" i="2"/>
  <c r="K84" i="2"/>
  <c r="K18" i="2"/>
</calcChain>
</file>

<file path=xl/sharedStrings.xml><?xml version="1.0" encoding="utf-8"?>
<sst xmlns="http://schemas.openxmlformats.org/spreadsheetml/2006/main" count="1291" uniqueCount="218">
  <si>
    <t>Size</t>
  </si>
  <si>
    <t>Arabika</t>
  </si>
  <si>
    <t>Robusta</t>
  </si>
  <si>
    <t>Liberika</t>
  </si>
  <si>
    <t>Afkir</t>
  </si>
  <si>
    <t>Gayo Fullwash</t>
  </si>
  <si>
    <t>Gayo Semiwash</t>
  </si>
  <si>
    <t>Gayo Natural</t>
  </si>
  <si>
    <t>Gayo Wine</t>
  </si>
  <si>
    <t>Gayo Honey</t>
  </si>
  <si>
    <t>Puntang Natural</t>
  </si>
  <si>
    <t>Temanggung Fullwash</t>
  </si>
  <si>
    <t>Temanggung Natural</t>
  </si>
  <si>
    <t>Temanggung Wine</t>
  </si>
  <si>
    <t>Temanggung Asalan</t>
  </si>
  <si>
    <t>Ijen Semiwash</t>
  </si>
  <si>
    <t>Boyolali Natural</t>
  </si>
  <si>
    <t>Toraja Semiwash</t>
  </si>
  <si>
    <t>Toraja Ambeso Natural</t>
  </si>
  <si>
    <t>Kintamani Fullwash</t>
  </si>
  <si>
    <t>Kintamani Semiwash</t>
  </si>
  <si>
    <t>Intanjaya Natural</t>
  </si>
  <si>
    <t>Gunung Halu Natural</t>
  </si>
  <si>
    <t>Gunung Halu Honey</t>
  </si>
  <si>
    <t>Gunung Halu Fullwash</t>
  </si>
  <si>
    <t>Roasted Bean Gayo</t>
  </si>
  <si>
    <t>Roasted Bean Lintong</t>
  </si>
  <si>
    <t>Roasted Bean Mandheling</t>
  </si>
  <si>
    <t>Toraja Highland (T)</t>
  </si>
  <si>
    <t>Toraja Coffee (T)</t>
  </si>
  <si>
    <t>Bengkulu Asalan</t>
  </si>
  <si>
    <t>Ciremai Asalan</t>
  </si>
  <si>
    <t>Lampung Natural</t>
  </si>
  <si>
    <t>Lampung Wine</t>
  </si>
  <si>
    <t xml:space="preserve">Nama Produk </t>
  </si>
  <si>
    <t>Nama Origin</t>
  </si>
  <si>
    <t>Kode SKU</t>
  </si>
  <si>
    <t>Stock In</t>
  </si>
  <si>
    <t>Reject</t>
  </si>
  <si>
    <t>Satuan</t>
  </si>
  <si>
    <t>Stock Awal</t>
  </si>
  <si>
    <t>Stock Out</t>
  </si>
  <si>
    <t>Stock Akhir</t>
  </si>
  <si>
    <t>Tanggal</t>
  </si>
  <si>
    <t>Keterangan</t>
  </si>
  <si>
    <t>Spesies</t>
  </si>
  <si>
    <t>Kg</t>
  </si>
  <si>
    <t>Ref. No. SPPB</t>
  </si>
  <si>
    <t>Ref. No. PO</t>
  </si>
  <si>
    <t>Supplier</t>
  </si>
  <si>
    <t>No Name</t>
  </si>
  <si>
    <t>Zoel Fakar</t>
  </si>
  <si>
    <t>Prio Pramono</t>
  </si>
  <si>
    <t xml:space="preserve">Kelompok Tani Hutan </t>
  </si>
  <si>
    <t>Jampit and Blawan Coffee farming</t>
  </si>
  <si>
    <t>Vincent</t>
  </si>
  <si>
    <t>Wahyu</t>
  </si>
  <si>
    <t>Cosmas</t>
  </si>
  <si>
    <t>Maximus</t>
  </si>
  <si>
    <t>Imelda</t>
  </si>
  <si>
    <t>Olam</t>
  </si>
  <si>
    <t>Naya Roastery</t>
  </si>
  <si>
    <t>Made</t>
  </si>
  <si>
    <t>Wayan</t>
  </si>
  <si>
    <t>Aweng</t>
  </si>
  <si>
    <t>Lukman</t>
  </si>
  <si>
    <t>Lilik</t>
  </si>
  <si>
    <t>Bajawa Natural</t>
  </si>
  <si>
    <t>Multi size</t>
  </si>
  <si>
    <t>Lanang Temanggung Natural</t>
  </si>
  <si>
    <t>Yuanita</t>
  </si>
  <si>
    <t>Kotoran</t>
  </si>
  <si>
    <t>Kemasan</t>
  </si>
  <si>
    <t>4Lawang Asalan Sortir</t>
  </si>
  <si>
    <t>4Lawang Asalan</t>
  </si>
  <si>
    <t>Lampung Premium AP</t>
  </si>
  <si>
    <t>Lampung Komersial AP</t>
  </si>
  <si>
    <t>Gayo Luwak Natural</t>
  </si>
  <si>
    <t>Intanjaya Fullwash</t>
  </si>
  <si>
    <t>Toraja Natural</t>
  </si>
  <si>
    <t>Martin</t>
  </si>
  <si>
    <t>115013-14A</t>
  </si>
  <si>
    <t>115013-14B</t>
  </si>
  <si>
    <t>115013-14C</t>
  </si>
  <si>
    <t>115013-14D</t>
  </si>
  <si>
    <t>111015-18A</t>
  </si>
  <si>
    <t>111015-18B</t>
  </si>
  <si>
    <t>111015-18C</t>
  </si>
  <si>
    <t>118013-18A</t>
  </si>
  <si>
    <t>118013-18B</t>
  </si>
  <si>
    <t>118013-18C</t>
  </si>
  <si>
    <t>111013-18A</t>
  </si>
  <si>
    <t>111013-18B</t>
  </si>
  <si>
    <t>111013-18C</t>
  </si>
  <si>
    <t>111013-18D</t>
  </si>
  <si>
    <t>111012-18A</t>
  </si>
  <si>
    <t>111012-18B</t>
  </si>
  <si>
    <t>111012-18C</t>
  </si>
  <si>
    <t>111012-18D</t>
  </si>
  <si>
    <t>111014-18A</t>
  </si>
  <si>
    <t>111014-18B</t>
  </si>
  <si>
    <t>111014-18C</t>
  </si>
  <si>
    <t>112071-01B</t>
  </si>
  <si>
    <t>112071-01C</t>
  </si>
  <si>
    <t>112075-01A</t>
  </si>
  <si>
    <t>112075-01B</t>
  </si>
  <si>
    <t>112075-01C</t>
  </si>
  <si>
    <t>112075-01D</t>
  </si>
  <si>
    <t>112073-01A</t>
  </si>
  <si>
    <t>112073-01B</t>
  </si>
  <si>
    <t>112073-01C</t>
  </si>
  <si>
    <t>112073-01D</t>
  </si>
  <si>
    <t>112032-04A</t>
  </si>
  <si>
    <t>112032-04B</t>
  </si>
  <si>
    <t>112032-04C</t>
  </si>
  <si>
    <t>112032-04D</t>
  </si>
  <si>
    <t>116013-10A</t>
  </si>
  <si>
    <t>116013-10B</t>
  </si>
  <si>
    <t>116013-10D</t>
  </si>
  <si>
    <t>114011-12A</t>
  </si>
  <si>
    <t>114011-12B</t>
  </si>
  <si>
    <t>114011-12C</t>
  </si>
  <si>
    <t>114011-12D</t>
  </si>
  <si>
    <t>112013-05A</t>
  </si>
  <si>
    <t>112013-05B</t>
  </si>
  <si>
    <t>112013-05C</t>
  </si>
  <si>
    <t>112023-15B</t>
  </si>
  <si>
    <t>112023-15C</t>
  </si>
  <si>
    <t>112023-15D</t>
  </si>
  <si>
    <t>112024-15B</t>
  </si>
  <si>
    <t>112024-15C</t>
  </si>
  <si>
    <t>113011-02A</t>
  </si>
  <si>
    <t>113011-02B</t>
  </si>
  <si>
    <t>113011-02C</t>
  </si>
  <si>
    <t>113011-02D</t>
  </si>
  <si>
    <t>121013-18A</t>
  </si>
  <si>
    <t>121013-18B</t>
  </si>
  <si>
    <t>121013-18C</t>
  </si>
  <si>
    <t>121013-18D</t>
  </si>
  <si>
    <t>121063-13D</t>
  </si>
  <si>
    <t>121063-S09D</t>
  </si>
  <si>
    <t>Titipan</t>
  </si>
  <si>
    <t>No. Surat Jalan</t>
  </si>
  <si>
    <t>Roasted</t>
  </si>
  <si>
    <t>121063-S09E</t>
  </si>
  <si>
    <t>122058-01E</t>
  </si>
  <si>
    <t>121063-13E</t>
  </si>
  <si>
    <t>162023-06E</t>
  </si>
  <si>
    <t>122023-15E</t>
  </si>
  <si>
    <t>Cisadon Wine</t>
  </si>
  <si>
    <t>Ujang</t>
  </si>
  <si>
    <t>122084-20C</t>
  </si>
  <si>
    <t>122084-20B</t>
  </si>
  <si>
    <t>122084-20A</t>
  </si>
  <si>
    <t>122084-20D</t>
  </si>
  <si>
    <t>MC (%)</t>
  </si>
  <si>
    <t>kg</t>
  </si>
  <si>
    <t>Periode: September 2022</t>
  </si>
  <si>
    <t>052</t>
  </si>
  <si>
    <t>051</t>
  </si>
  <si>
    <t>050</t>
  </si>
  <si>
    <t>053</t>
  </si>
  <si>
    <t>Mandheling Fullwash</t>
  </si>
  <si>
    <t>William</t>
  </si>
  <si>
    <t>111031-21C</t>
  </si>
  <si>
    <t>111031-21B</t>
  </si>
  <si>
    <t>111031-21D</t>
  </si>
  <si>
    <t>054</t>
  </si>
  <si>
    <t>055</t>
  </si>
  <si>
    <t>056</t>
  </si>
  <si>
    <t>112024-15E</t>
  </si>
  <si>
    <t>019</t>
  </si>
  <si>
    <t>116013-10E</t>
  </si>
  <si>
    <t>Perubahan size</t>
  </si>
  <si>
    <t>Penggabungan stok</t>
  </si>
  <si>
    <t>-</t>
  </si>
  <si>
    <t>Stock opname</t>
  </si>
  <si>
    <t>121063-S09C</t>
  </si>
  <si>
    <t>121063-S09B</t>
  </si>
  <si>
    <t>121063-S09A</t>
  </si>
  <si>
    <t>058</t>
  </si>
  <si>
    <t>060</t>
  </si>
  <si>
    <t>059</t>
  </si>
  <si>
    <t>057</t>
  </si>
  <si>
    <t>061</t>
  </si>
  <si>
    <t>Customer</t>
  </si>
  <si>
    <t>Ijen 1</t>
  </si>
  <si>
    <t>Ijen 3</t>
  </si>
  <si>
    <t>Ket. 2</t>
  </si>
  <si>
    <t>Ijen 2</t>
  </si>
  <si>
    <t>Ijen Natural Grade 1</t>
  </si>
  <si>
    <t>Ijen Natural Grade 2</t>
  </si>
  <si>
    <t>Ijen Natural Grade 3</t>
  </si>
  <si>
    <t>112033-04C1</t>
  </si>
  <si>
    <t>112033-04B1</t>
  </si>
  <si>
    <t>112033-04E2</t>
  </si>
  <si>
    <t>112033-04C3</t>
  </si>
  <si>
    <t>112033-04B3</t>
  </si>
  <si>
    <t>112033-04A3</t>
  </si>
  <si>
    <t>112033-04D3</t>
  </si>
  <si>
    <t>Perubahan nama</t>
  </si>
  <si>
    <t>Ijen 1 sisa</t>
  </si>
  <si>
    <t>Ijen 1 mix</t>
  </si>
  <si>
    <t>Ijen 2 mix</t>
  </si>
  <si>
    <t>Ijen 2 sisa</t>
  </si>
  <si>
    <t>062</t>
  </si>
  <si>
    <t>063</t>
  </si>
  <si>
    <t>064</t>
  </si>
  <si>
    <t>Stock Opname</t>
  </si>
  <si>
    <t>Mix</t>
  </si>
  <si>
    <t>Retur Gading</t>
  </si>
  <si>
    <t>Mix baru</t>
  </si>
  <si>
    <t>112033-04E3</t>
  </si>
  <si>
    <t>Retur Customer</t>
  </si>
  <si>
    <t>SUMMARY STOCK</t>
  </si>
  <si>
    <t>STOCK IN</t>
  </si>
  <si>
    <t>STOCK OUT</t>
  </si>
  <si>
    <t>Warehouse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</si>
</sst>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-* #,##0.00_-;\-* #,##0.00_-;_-* &quot;-&quot;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14" fontId="0" fillId="0" borderId="0" xfId="0" applyNumberFormat="1"/>
    <xf numFmtId="0" fontId="0" fillId="0" borderId="0" xfId="0" quotePrefix="1"/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164" fontId="1" fillId="0" borderId="0" xfId="1" applyNumberFormat="1" applyFont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2" fontId="0" fillId="0" borderId="1" xfId="0" applyNumberForma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/>
    <xf numFmtId="165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164" fontId="1" fillId="3" borderId="0" xfId="1" applyNumberFormat="1" applyFont="1" applyFill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164" fontId="0" fillId="4" borderId="0" xfId="1" applyNumberFormat="1" applyFont="1" applyFill="1" applyAlignment="1">
      <alignment horizontal="center" vertical="center"/>
    </xf>
    <xf numFmtId="164" fontId="1" fillId="4" borderId="0" xfId="1" applyNumberFormat="1" applyFont="1" applyFill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 [0]" xfId="1" builtinId="6"/>
    <cellStyle name="Normal" xfId="0" builtinId="0"/>
  </cellStyles>
  <dxfs count="61"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;@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_-* #,##0.00_-;\-* #,##0.00_-;_-* &quot;-&quot;_-;_-@_-"/>
      <alignment horizontal="center" vertical="center" textRotation="0" wrapText="0" indent="0" justifyLastLine="0" shrinkToFit="0" readingOrder="0"/>
    </dxf>
    <dxf>
      <numFmt numFmtId="164" formatCode="_-* #,##0.00_-;\-* #,##0.00_-;_-* &quot;-&quot;_-;_-@_-"/>
      <alignment horizontal="center" vertical="center" textRotation="0" wrapText="0" indent="0" justifyLastLine="0" shrinkToFit="0" readingOrder="0"/>
    </dxf>
    <dxf>
      <numFmt numFmtId="164" formatCode="_-* #,##0.00_-;\-* #,##0.00_-;_-* &quot;-&quot;_-;_-@_-"/>
      <alignment horizontal="center" vertical="center" textRotation="0" wrapText="0" indent="0" justifyLastLine="0" shrinkToFit="0" readingOrder="0"/>
    </dxf>
    <dxf>
      <numFmt numFmtId="164" formatCode="_-* #,##0.00_-;\-* #,##0.00_-;_-* &quot;-&quot;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ummaryStock" displayName="SummaryStock" ref="A4:K89" totalsRowShown="0" dataDxfId="60">
  <autoFilter ref="A4:K89" xr:uid="{00000000-0009-0000-0100-000003000000}"/>
  <sortState xmlns:xlrd2="http://schemas.microsoft.com/office/spreadsheetml/2017/richdata2" ref="A5:K89">
    <sortCondition ref="A4:A89"/>
  </sortState>
  <tableColumns count="11">
    <tableColumn id="1" xr3:uid="{00000000-0010-0000-0000-000001000000}" name="Nama Produk " dataDxfId="59">
      <calculatedColumnFormula>SummaryStock[[#This Row],[Spesies]]&amp;" "&amp;SummaryStock[[#This Row],[Nama Origin]]&amp;" "&amp;SummaryStock[[#This Row],[Supplier]]&amp;" "&amp;SummaryStock[[#This Row],[Size]]</calculatedColumnFormula>
    </tableColumn>
    <tableColumn id="2" xr3:uid="{00000000-0010-0000-0000-000002000000}" name="Spesies" dataDxfId="58"/>
    <tableColumn id="3" xr3:uid="{00000000-0010-0000-0000-000003000000}" name="Nama Origin" dataDxfId="57"/>
    <tableColumn id="10" xr3:uid="{00000000-0010-0000-0000-00000A000000}" name="Supplier" dataDxfId="56"/>
    <tableColumn id="13" xr3:uid="{00000000-0010-0000-0000-00000D000000}" name="Size" dataDxfId="55"/>
    <tableColumn id="4" xr3:uid="{00000000-0010-0000-0000-000004000000}" name="Kode SKU" dataDxfId="54"/>
    <tableColumn id="5" xr3:uid="{00000000-0010-0000-0000-000005000000}" name="Satuan" dataDxfId="53"/>
    <tableColumn id="6" xr3:uid="{00000000-0010-0000-0000-000006000000}" name="Stock Awal" dataDxfId="52" dataCellStyle="Comma [0]"/>
    <tableColumn id="7" xr3:uid="{00000000-0010-0000-0000-000007000000}" name="Stock In" dataDxfId="51" dataCellStyle="Comma [0]">
      <calculatedColumnFormula>SUMIF(StockInJul[Kode SKU],SummaryStock[[#This Row],[Kode SKU]],StockInJul[Stock In])</calculatedColumnFormula>
    </tableColumn>
    <tableColumn id="8" xr3:uid="{00000000-0010-0000-0000-000008000000}" name="Stock Out" dataDxfId="50" dataCellStyle="Comma [0]">
      <calculatedColumnFormula>SUMIF(StockOut[Kode SKU],SummaryStock[[#This Row],[Kode SKU]],StockOut[Stock Out])</calculatedColumnFormula>
    </tableColumn>
    <tableColumn id="9" xr3:uid="{00000000-0010-0000-0000-000009000000}" name="Stock Akhir" dataDxfId="49" dataCellStyle="Comma [0]">
      <calculatedColumnFormula>SummaryStock[[#This Row],[Stock Awal]]+SummaryStock[[#This Row],[Stock In]]-SummaryStock[[#This Row],[Stock Out]]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StockInJul" displayName="StockInJul" ref="A4:K38" totalsRowShown="0">
  <autoFilter ref="A4:K38" xr:uid="{00000000-0009-0000-0100-000002000000}"/>
  <sortState xmlns:xlrd2="http://schemas.microsoft.com/office/spreadsheetml/2017/richdata2" ref="A5:K5">
    <sortCondition ref="A4:A5"/>
  </sortState>
  <tableColumns count="11">
    <tableColumn id="1" xr3:uid="{00000000-0010-0000-0200-000001000000}" name="Tanggal" dataDxfId="48"/>
    <tableColumn id="16" xr3:uid="{00000000-0010-0000-0200-000010000000}" name="Ref. No. PO" dataDxfId="47"/>
    <tableColumn id="4" xr3:uid="{00000000-0010-0000-0200-000004000000}" name="Spesies" dataDxfId="46"/>
    <tableColumn id="5" xr3:uid="{00000000-0010-0000-0200-000005000000}" name="Nama Origin" dataDxfId="45"/>
    <tableColumn id="3" xr3:uid="{00000000-0010-0000-0200-000003000000}" name="Supplier" dataDxfId="44"/>
    <tableColumn id="15" xr3:uid="{00000000-0010-0000-0200-00000F000000}" name="Size" dataDxfId="43"/>
    <tableColumn id="6" xr3:uid="{00000000-0010-0000-0200-000006000000}" name="Kode SKU" dataDxfId="42">
      <calculatedColumnFormula>VLOOKUP(StockInJul[[#This Row],[Spesies]]&amp;" "&amp;StockInJul[[#This Row],[Nama Origin]]&amp;" "&amp;StockInJul[[#This Row],[Supplier]]&amp;" "&amp;StockInJul[[#This Row],[Size]],SummaryStock[[#All],[Nama Produk ]:[Stock Akhir]],6,FALSE)</calculatedColumnFormula>
    </tableColumn>
    <tableColumn id="2" xr3:uid="{47A56C4D-9697-4E59-8B97-C9E6ABE53F51}" name="MC (%)" dataDxfId="41"/>
    <tableColumn id="8" xr3:uid="{00000000-0010-0000-0200-000008000000}" name="Stock In" dataDxfId="40"/>
    <tableColumn id="9" xr3:uid="{00000000-0010-0000-0200-000009000000}" name="Satuan" dataDxfId="39"/>
    <tableColumn id="7" xr3:uid="{00000000-0010-0000-0200-000007000000}" name="Keterangan" dataDxfId="3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StockOut" displayName="StockOut" ref="A4:L73" totalsRowShown="0" dataDxfId="37">
  <autoFilter ref="A4:L73" xr:uid="{00000000-0009-0000-0100-000001000000}"/>
  <sortState xmlns:xlrd2="http://schemas.microsoft.com/office/spreadsheetml/2017/richdata2" ref="A5:K19">
    <sortCondition ref="A4:A19"/>
  </sortState>
  <tableColumns count="12">
    <tableColumn id="1" xr3:uid="{00000000-0010-0000-0300-000001000000}" name="Tanggal" dataDxfId="36"/>
    <tableColumn id="2" xr3:uid="{00000000-0010-0000-0300-000002000000}" name="No. Surat Jalan" dataDxfId="35"/>
    <tableColumn id="16" xr3:uid="{00000000-0010-0000-0300-000010000000}" name="Ref. No. SPPB" dataDxfId="34"/>
    <tableColumn id="3" xr3:uid="{00000000-0010-0000-0300-000003000000}" name="Keterangan" dataDxfId="33"/>
    <tableColumn id="4" xr3:uid="{00000000-0010-0000-0300-000004000000}" name="Spesies" dataDxfId="32"/>
    <tableColumn id="5" xr3:uid="{00000000-0010-0000-0300-000005000000}" name="Nama Origin" dataDxfId="31"/>
    <tableColumn id="9" xr3:uid="{00000000-0010-0000-0300-000009000000}" name="Supplier" dataDxfId="30"/>
    <tableColumn id="15" xr3:uid="{00000000-0010-0000-0300-00000F000000}" name="Size" dataDxfId="29"/>
    <tableColumn id="6" xr3:uid="{00000000-0010-0000-0300-000006000000}" name="Kode SKU" dataDxfId="28">
      <calculatedColumnFormula>VLOOKUP(StockOut[[#This Row],[Spesies]]&amp;" "&amp;StockOut[[#This Row],[Nama Origin]]&amp;" "&amp;StockOut[[#This Row],[Supplier]]&amp;" "&amp;StockOut[[#This Row],[Size]],SummaryStock[[#All],[Nama Produk ]:[Stock Akhir]],6,FALSE)</calculatedColumnFormula>
    </tableColumn>
    <tableColumn id="8" xr3:uid="{00000000-0010-0000-0300-000008000000}" name="Stock Out" dataDxfId="27"/>
    <tableColumn id="10" xr3:uid="{00000000-0010-0000-0300-00000A000000}" name="Satuan" dataDxfId="26"/>
    <tableColumn id="7" xr3:uid="{0613727C-B414-423B-8BB3-113A206367C9}" name="Ket. 2" dataDxfId="2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5"/>
  <sheetViews>
    <sheetView topLeftCell="A18" zoomScaleNormal="100" workbookViewId="0">
      <selection activeCell="H10" sqref="H10"/>
    </sheetView>
  </sheetViews>
  <sheetFormatPr defaultRowHeight="15" x14ac:dyDescent="0.25"/>
  <cols>
    <col min="4" max="4" width="24.42578125" bestFit="1" customWidth="1"/>
    <col min="5" max="5" width="26.42578125" bestFit="1" customWidth="1"/>
    <col min="6" max="6" width="16.140625" bestFit="1" customWidth="1"/>
    <col min="7" max="7" width="31.85546875" bestFit="1" customWidth="1"/>
  </cols>
  <sheetData>
    <row r="2" spans="2:7" x14ac:dyDescent="0.25">
      <c r="B2" s="7" t="s">
        <v>0</v>
      </c>
      <c r="C2" s="7" t="s">
        <v>45</v>
      </c>
      <c r="D2" s="7" t="s">
        <v>1</v>
      </c>
      <c r="E2" s="7" t="s">
        <v>2</v>
      </c>
      <c r="F2" s="7" t="s">
        <v>3</v>
      </c>
      <c r="G2" s="3" t="s">
        <v>49</v>
      </c>
    </row>
    <row r="3" spans="2:7" x14ac:dyDescent="0.25">
      <c r="B3">
        <v>7.5</v>
      </c>
      <c r="C3" t="s">
        <v>1</v>
      </c>
      <c r="D3" t="s">
        <v>67</v>
      </c>
      <c r="E3" t="s">
        <v>74</v>
      </c>
      <c r="F3" t="s">
        <v>32</v>
      </c>
      <c r="G3" s="4" t="s">
        <v>50</v>
      </c>
    </row>
    <row r="4" spans="2:7" x14ac:dyDescent="0.25">
      <c r="B4">
        <v>6.5</v>
      </c>
      <c r="C4" t="s">
        <v>2</v>
      </c>
      <c r="D4" t="s">
        <v>16</v>
      </c>
      <c r="E4" t="s">
        <v>73</v>
      </c>
      <c r="F4" t="s">
        <v>33</v>
      </c>
      <c r="G4" s="4" t="s">
        <v>64</v>
      </c>
    </row>
    <row r="5" spans="2:7" x14ac:dyDescent="0.25">
      <c r="B5">
        <v>5.5</v>
      </c>
      <c r="C5" t="s">
        <v>3</v>
      </c>
      <c r="D5" t="s">
        <v>5</v>
      </c>
      <c r="E5" t="s">
        <v>30</v>
      </c>
      <c r="G5" s="4" t="s">
        <v>57</v>
      </c>
    </row>
    <row r="6" spans="2:7" x14ac:dyDescent="0.25">
      <c r="B6" t="s">
        <v>4</v>
      </c>
      <c r="C6" t="s">
        <v>141</v>
      </c>
      <c r="D6" t="s">
        <v>9</v>
      </c>
      <c r="E6" t="s">
        <v>31</v>
      </c>
      <c r="G6" s="4" t="s">
        <v>59</v>
      </c>
    </row>
    <row r="7" spans="2:7" x14ac:dyDescent="0.25">
      <c r="B7" t="s">
        <v>68</v>
      </c>
      <c r="C7" t="s">
        <v>143</v>
      </c>
      <c r="D7" t="s">
        <v>77</v>
      </c>
      <c r="E7" t="s">
        <v>7</v>
      </c>
      <c r="G7" s="4" t="s">
        <v>54</v>
      </c>
    </row>
    <row r="8" spans="2:7" x14ac:dyDescent="0.25">
      <c r="B8" t="s">
        <v>71</v>
      </c>
      <c r="D8" t="s">
        <v>7</v>
      </c>
      <c r="E8" t="s">
        <v>76</v>
      </c>
      <c r="G8" s="4" t="s">
        <v>53</v>
      </c>
    </row>
    <row r="9" spans="2:7" x14ac:dyDescent="0.25">
      <c r="B9" t="s">
        <v>72</v>
      </c>
      <c r="D9" t="s">
        <v>6</v>
      </c>
      <c r="E9" t="s">
        <v>32</v>
      </c>
      <c r="G9" s="4" t="s">
        <v>66</v>
      </c>
    </row>
    <row r="10" spans="2:7" x14ac:dyDescent="0.25">
      <c r="B10" t="s">
        <v>38</v>
      </c>
      <c r="D10" t="s">
        <v>8</v>
      </c>
      <c r="E10" t="s">
        <v>75</v>
      </c>
      <c r="G10" s="4" t="s">
        <v>65</v>
      </c>
    </row>
    <row r="11" spans="2:7" x14ac:dyDescent="0.25">
      <c r="D11" t="s">
        <v>24</v>
      </c>
      <c r="E11" t="s">
        <v>33</v>
      </c>
      <c r="G11" s="4" t="s">
        <v>62</v>
      </c>
    </row>
    <row r="12" spans="2:7" x14ac:dyDescent="0.25">
      <c r="D12" t="s">
        <v>23</v>
      </c>
      <c r="E12" t="s">
        <v>69</v>
      </c>
      <c r="G12" s="4" t="s">
        <v>80</v>
      </c>
    </row>
    <row r="13" spans="2:7" x14ac:dyDescent="0.25">
      <c r="D13" t="s">
        <v>22</v>
      </c>
      <c r="E13" t="s">
        <v>12</v>
      </c>
      <c r="G13" s="4" t="s">
        <v>58</v>
      </c>
    </row>
    <row r="14" spans="2:7" x14ac:dyDescent="0.25">
      <c r="D14" t="s">
        <v>190</v>
      </c>
      <c r="E14" t="s">
        <v>149</v>
      </c>
      <c r="G14" s="4" t="s">
        <v>61</v>
      </c>
    </row>
    <row r="15" spans="2:7" x14ac:dyDescent="0.25">
      <c r="D15" t="s">
        <v>191</v>
      </c>
      <c r="G15" s="4" t="s">
        <v>60</v>
      </c>
    </row>
    <row r="16" spans="2:7" x14ac:dyDescent="0.25">
      <c r="D16" t="s">
        <v>192</v>
      </c>
      <c r="G16" s="4" t="s">
        <v>52</v>
      </c>
    </row>
    <row r="17" spans="4:7" x14ac:dyDescent="0.25">
      <c r="D17" t="s">
        <v>15</v>
      </c>
      <c r="G17" s="4" t="s">
        <v>55</v>
      </c>
    </row>
    <row r="18" spans="4:7" x14ac:dyDescent="0.25">
      <c r="D18" t="s">
        <v>78</v>
      </c>
      <c r="G18" s="4" t="s">
        <v>56</v>
      </c>
    </row>
    <row r="19" spans="4:7" x14ac:dyDescent="0.25">
      <c r="D19" t="s">
        <v>21</v>
      </c>
      <c r="G19" s="4" t="s">
        <v>63</v>
      </c>
    </row>
    <row r="20" spans="4:7" x14ac:dyDescent="0.25">
      <c r="D20" t="s">
        <v>19</v>
      </c>
      <c r="G20" s="4" t="s">
        <v>70</v>
      </c>
    </row>
    <row r="21" spans="4:7" x14ac:dyDescent="0.25">
      <c r="D21" t="s">
        <v>20</v>
      </c>
      <c r="G21" s="4" t="s">
        <v>51</v>
      </c>
    </row>
    <row r="22" spans="4:7" x14ac:dyDescent="0.25">
      <c r="D22" t="s">
        <v>162</v>
      </c>
      <c r="G22" s="4" t="s">
        <v>150</v>
      </c>
    </row>
    <row r="23" spans="4:7" x14ac:dyDescent="0.25">
      <c r="D23" t="s">
        <v>10</v>
      </c>
      <c r="G23" s="4" t="s">
        <v>163</v>
      </c>
    </row>
    <row r="24" spans="4:7" x14ac:dyDescent="0.25">
      <c r="D24" t="s">
        <v>14</v>
      </c>
    </row>
    <row r="25" spans="4:7" x14ac:dyDescent="0.25">
      <c r="D25" t="s">
        <v>11</v>
      </c>
    </row>
    <row r="26" spans="4:7" x14ac:dyDescent="0.25">
      <c r="D26" t="s">
        <v>12</v>
      </c>
    </row>
    <row r="27" spans="4:7" x14ac:dyDescent="0.25">
      <c r="D27" t="s">
        <v>13</v>
      </c>
    </row>
    <row r="28" spans="4:7" x14ac:dyDescent="0.25">
      <c r="D28" t="s">
        <v>18</v>
      </c>
    </row>
    <row r="29" spans="4:7" x14ac:dyDescent="0.25">
      <c r="D29" t="s">
        <v>29</v>
      </c>
    </row>
    <row r="30" spans="4:7" x14ac:dyDescent="0.25">
      <c r="D30" t="s">
        <v>28</v>
      </c>
    </row>
    <row r="31" spans="4:7" x14ac:dyDescent="0.25">
      <c r="D31" t="s">
        <v>79</v>
      </c>
    </row>
    <row r="32" spans="4:7" x14ac:dyDescent="0.25">
      <c r="D32" t="s">
        <v>17</v>
      </c>
    </row>
    <row r="33" spans="4:4" x14ac:dyDescent="0.25">
      <c r="D33" t="s">
        <v>25</v>
      </c>
    </row>
    <row r="34" spans="4:4" x14ac:dyDescent="0.25">
      <c r="D34" t="s">
        <v>26</v>
      </c>
    </row>
    <row r="35" spans="4:4" x14ac:dyDescent="0.25">
      <c r="D35" t="s">
        <v>27</v>
      </c>
    </row>
  </sheetData>
  <sortState xmlns:xlrd2="http://schemas.microsoft.com/office/spreadsheetml/2017/richdata2" ref="G4:G21">
    <sortCondition ref="G4:G21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9"/>
  <sheetViews>
    <sheetView tabSelected="1" zoomScaleNormal="100" workbookViewId="0">
      <selection activeCell="H7" sqref="H7"/>
    </sheetView>
  </sheetViews>
  <sheetFormatPr defaultRowHeight="15" x14ac:dyDescent="0.25"/>
  <cols>
    <col min="1" max="1" width="23.85546875" customWidth="1"/>
    <col min="2" max="2" width="11" customWidth="1"/>
    <col min="3" max="3" width="25.85546875" customWidth="1"/>
    <col min="4" max="5" width="12.140625" style="5" customWidth="1"/>
    <col min="6" max="6" width="12.5703125" customWidth="1"/>
    <col min="7" max="7" width="12.42578125" style="1" customWidth="1"/>
    <col min="8" max="8" width="11.140625" customWidth="1"/>
    <col min="9" max="9" width="10.42578125" customWidth="1"/>
    <col min="10" max="10" width="11.42578125" customWidth="1"/>
    <col min="11" max="11" width="12.85546875" customWidth="1"/>
  </cols>
  <sheetData>
    <row r="1" spans="1:11" ht="36" x14ac:dyDescent="0.55000000000000004">
      <c r="A1" s="45" t="s">
        <v>214</v>
      </c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x14ac:dyDescent="0.25">
      <c r="A2" s="46" t="s">
        <v>157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4" spans="1:11" x14ac:dyDescent="0.25">
      <c r="A4" t="s">
        <v>34</v>
      </c>
      <c r="B4" t="s">
        <v>45</v>
      </c>
      <c r="C4" t="s">
        <v>35</v>
      </c>
      <c r="D4" s="5" t="s">
        <v>49</v>
      </c>
      <c r="E4" s="5" t="s">
        <v>0</v>
      </c>
      <c r="F4" t="s">
        <v>36</v>
      </c>
      <c r="G4" s="2" t="s">
        <v>39</v>
      </c>
      <c r="H4" t="s">
        <v>40</v>
      </c>
      <c r="I4" t="s">
        <v>37</v>
      </c>
      <c r="J4" t="s">
        <v>41</v>
      </c>
      <c r="K4" t="s">
        <v>42</v>
      </c>
    </row>
    <row r="5" spans="1:11" ht="16.5" customHeight="1" x14ac:dyDescent="0.25">
      <c r="A5" s="4" t="str">
        <f>SummaryStock[[#This Row],[Spesies]]&amp;" "&amp;SummaryStock[[#This Row],[Nama Origin]]&amp;" "&amp;SummaryStock[[#This Row],[Supplier]]&amp;" "&amp;SummaryStock[[#This Row],[Size]]</f>
        <v>Arabika Bajawa Natural Vincent 5,5</v>
      </c>
      <c r="B5" s="6" t="s">
        <v>1</v>
      </c>
      <c r="C5" s="4" t="s">
        <v>67</v>
      </c>
      <c r="D5" s="6" t="s">
        <v>55</v>
      </c>
      <c r="E5" s="6">
        <v>5.5</v>
      </c>
      <c r="F5" s="6" t="s">
        <v>83</v>
      </c>
      <c r="G5" s="6" t="s">
        <v>46</v>
      </c>
      <c r="H5" s="13">
        <v>126.63</v>
      </c>
      <c r="I5" s="12">
        <f>SUMIF(StockInJul[Kode SKU],SummaryStock[[#This Row],[Kode SKU]],StockInJul[Stock In])</f>
        <v>3.37</v>
      </c>
      <c r="J5" s="12">
        <f>SUMIF(StockOut[Kode SKU],SummaryStock[[#This Row],[Kode SKU]],StockOut[Stock Out])</f>
        <v>0</v>
      </c>
      <c r="K5" s="14">
        <f>SummaryStock[[#This Row],[Stock Awal]]+SummaryStock[[#This Row],[Stock In]]-SummaryStock[[#This Row],[Stock Out]]</f>
        <v>130</v>
      </c>
    </row>
    <row r="6" spans="1:11" x14ac:dyDescent="0.25">
      <c r="A6" s="4" t="str">
        <f>SummaryStock[[#This Row],[Spesies]]&amp;" "&amp;SummaryStock[[#This Row],[Nama Origin]]&amp;" "&amp;SummaryStock[[#This Row],[Supplier]]&amp;" "&amp;SummaryStock[[#This Row],[Size]]</f>
        <v>Arabika Bajawa Natural Vincent 6,5</v>
      </c>
      <c r="B6" s="6" t="s">
        <v>1</v>
      </c>
      <c r="C6" s="4" t="s">
        <v>67</v>
      </c>
      <c r="D6" s="6" t="s">
        <v>55</v>
      </c>
      <c r="E6" s="6">
        <v>6.5</v>
      </c>
      <c r="F6" s="6" t="s">
        <v>82</v>
      </c>
      <c r="G6" s="6" t="s">
        <v>46</v>
      </c>
      <c r="H6" s="13">
        <v>365</v>
      </c>
      <c r="I6" s="12">
        <f>SUMIF(StockInJul[Kode SKU],SummaryStock[[#This Row],[Kode SKU]],StockInJul[Stock In])</f>
        <v>0</v>
      </c>
      <c r="J6" s="12">
        <f>SUMIF(StockOut[Kode SKU],SummaryStock[[#This Row],[Kode SKU]],StockOut[Stock Out])</f>
        <v>20</v>
      </c>
      <c r="K6" s="14">
        <f>SummaryStock[[#This Row],[Stock Awal]]+SummaryStock[[#This Row],[Stock In]]-SummaryStock[[#This Row],[Stock Out]]</f>
        <v>345</v>
      </c>
    </row>
    <row r="7" spans="1:11" x14ac:dyDescent="0.25">
      <c r="A7" s="4" t="str">
        <f>SummaryStock[[#This Row],[Spesies]]&amp;" "&amp;SummaryStock[[#This Row],[Nama Origin]]&amp;" "&amp;SummaryStock[[#This Row],[Supplier]]&amp;" "&amp;SummaryStock[[#This Row],[Size]]</f>
        <v>Arabika Bajawa Natural Vincent 7,5</v>
      </c>
      <c r="B7" s="6" t="s">
        <v>1</v>
      </c>
      <c r="C7" s="4" t="s">
        <v>67</v>
      </c>
      <c r="D7" s="6" t="s">
        <v>55</v>
      </c>
      <c r="E7" s="6">
        <v>7.5</v>
      </c>
      <c r="F7" s="6" t="s">
        <v>81</v>
      </c>
      <c r="G7" s="6" t="s">
        <v>46</v>
      </c>
      <c r="H7" s="12">
        <v>156.72999999999999</v>
      </c>
      <c r="I7" s="12">
        <f>SUMIF(StockInJul[Kode SKU],SummaryStock[[#This Row],[Kode SKU]],StockInJul[Stock In])</f>
        <v>0</v>
      </c>
      <c r="J7" s="12">
        <f>SUMIF(StockOut[Kode SKU],SummaryStock[[#This Row],[Kode SKU]],StockOut[Stock Out])</f>
        <v>0</v>
      </c>
      <c r="K7" s="14">
        <f>SummaryStock[[#This Row],[Stock Awal]]+SummaryStock[[#This Row],[Stock In]]-SummaryStock[[#This Row],[Stock Out]]</f>
        <v>156.72999999999999</v>
      </c>
    </row>
    <row r="8" spans="1:11" x14ac:dyDescent="0.25">
      <c r="A8" s="4" t="str">
        <f>SummaryStock[[#This Row],[Spesies]]&amp;" "&amp;SummaryStock[[#This Row],[Nama Origin]]&amp;" "&amp;SummaryStock[[#This Row],[Supplier]]&amp;" "&amp;SummaryStock[[#This Row],[Size]]</f>
        <v>Arabika Bajawa Natural Vincent Afkir</v>
      </c>
      <c r="B8" s="6" t="s">
        <v>1</v>
      </c>
      <c r="C8" s="4" t="s">
        <v>67</v>
      </c>
      <c r="D8" s="6" t="s">
        <v>55</v>
      </c>
      <c r="E8" s="6" t="s">
        <v>4</v>
      </c>
      <c r="F8" s="6" t="s">
        <v>84</v>
      </c>
      <c r="G8" s="6" t="s">
        <v>46</v>
      </c>
      <c r="H8" s="12">
        <v>43</v>
      </c>
      <c r="I8" s="12">
        <f>SUMIF(StockInJul[Kode SKU],SummaryStock[[#This Row],[Kode SKU]],StockInJul[Stock In])</f>
        <v>0</v>
      </c>
      <c r="J8" s="12">
        <f>SUMIF(StockOut[Kode SKU],SummaryStock[[#This Row],[Kode SKU]],StockOut[Stock Out])</f>
        <v>3</v>
      </c>
      <c r="K8" s="14">
        <f>SummaryStock[[#This Row],[Stock Awal]]+SummaryStock[[#This Row],[Stock In]]-SummaryStock[[#This Row],[Stock Out]]</f>
        <v>40</v>
      </c>
    </row>
    <row r="9" spans="1:11" x14ac:dyDescent="0.25">
      <c r="A9" s="4" t="str">
        <f>SummaryStock[[#This Row],[Spesies]]&amp;" "&amp;SummaryStock[[#This Row],[Nama Origin]]&amp;" "&amp;SummaryStock[[#This Row],[Supplier]]&amp;" "&amp;SummaryStock[[#This Row],[Size]]</f>
        <v>Arabika Gayo Honey Zoel Fakar 5,5</v>
      </c>
      <c r="B9" s="6" t="s">
        <v>1</v>
      </c>
      <c r="C9" s="4" t="s">
        <v>9</v>
      </c>
      <c r="D9" s="6" t="s">
        <v>51</v>
      </c>
      <c r="E9" s="6">
        <v>5.5</v>
      </c>
      <c r="F9" s="6" t="s">
        <v>87</v>
      </c>
      <c r="G9" s="6" t="s">
        <v>46</v>
      </c>
      <c r="H9" s="12">
        <v>5</v>
      </c>
      <c r="I9" s="12">
        <f>SUMIF(StockInJul[Kode SKU],SummaryStock[[#This Row],[Kode SKU]],StockInJul[Stock In])</f>
        <v>0</v>
      </c>
      <c r="J9" s="12">
        <f>SUMIF(StockOut[Kode SKU],SummaryStock[[#This Row],[Kode SKU]],StockOut[Stock Out])</f>
        <v>3.7</v>
      </c>
      <c r="K9" s="14">
        <f>SummaryStock[[#This Row],[Stock Awal]]+SummaryStock[[#This Row],[Stock In]]-SummaryStock[[#This Row],[Stock Out]]</f>
        <v>1.2999999999999998</v>
      </c>
    </row>
    <row r="10" spans="1:11" x14ac:dyDescent="0.25">
      <c r="A10" s="4" t="str">
        <f>SummaryStock[[#This Row],[Spesies]]&amp;" "&amp;SummaryStock[[#This Row],[Nama Origin]]&amp;" "&amp;SummaryStock[[#This Row],[Supplier]]&amp;" "&amp;SummaryStock[[#This Row],[Size]]</f>
        <v>Arabika Gayo Honey Zoel Fakar 6,5</v>
      </c>
      <c r="B10" s="6" t="s">
        <v>1</v>
      </c>
      <c r="C10" s="4" t="s">
        <v>9</v>
      </c>
      <c r="D10" s="6" t="s">
        <v>51</v>
      </c>
      <c r="E10" s="6">
        <v>6.5</v>
      </c>
      <c r="F10" s="6" t="s">
        <v>86</v>
      </c>
      <c r="G10" s="6" t="s">
        <v>46</v>
      </c>
      <c r="H10" s="12">
        <v>65</v>
      </c>
      <c r="I10" s="12">
        <f>SUMIF(StockInJul[Kode SKU],SummaryStock[[#This Row],[Kode SKU]],StockInJul[Stock In])</f>
        <v>0</v>
      </c>
      <c r="J10" s="12">
        <f>SUMIF(StockOut[Kode SKU],SummaryStock[[#This Row],[Kode SKU]],StockOut[Stock Out])</f>
        <v>65</v>
      </c>
      <c r="K10" s="14">
        <f>SummaryStock[[#This Row],[Stock Awal]]+SummaryStock[[#This Row],[Stock In]]-SummaryStock[[#This Row],[Stock Out]]</f>
        <v>0</v>
      </c>
    </row>
    <row r="11" spans="1:11" x14ac:dyDescent="0.25">
      <c r="A11" s="4" t="str">
        <f>SummaryStock[[#This Row],[Spesies]]&amp;" "&amp;SummaryStock[[#This Row],[Nama Origin]]&amp;" "&amp;SummaryStock[[#This Row],[Supplier]]&amp;" "&amp;SummaryStock[[#This Row],[Size]]</f>
        <v>Arabika Gayo Honey Zoel Fakar 7,5</v>
      </c>
      <c r="B11" s="6" t="s">
        <v>1</v>
      </c>
      <c r="C11" s="4" t="s">
        <v>9</v>
      </c>
      <c r="D11" s="6" t="s">
        <v>51</v>
      </c>
      <c r="E11" s="6">
        <v>7.5</v>
      </c>
      <c r="F11" s="6" t="s">
        <v>85</v>
      </c>
      <c r="G11" s="6" t="s">
        <v>46</v>
      </c>
      <c r="H11" s="12">
        <v>140</v>
      </c>
      <c r="I11" s="12">
        <f>SUMIF(StockInJul[Kode SKU],SummaryStock[[#This Row],[Kode SKU]],StockInJul[Stock In])</f>
        <v>0</v>
      </c>
      <c r="J11" s="12">
        <f>SUMIF(StockOut[Kode SKU],SummaryStock[[#This Row],[Kode SKU]],StockOut[Stock Out])</f>
        <v>4.0999999999999996</v>
      </c>
      <c r="K11" s="14">
        <f>SummaryStock[[#This Row],[Stock Awal]]+SummaryStock[[#This Row],[Stock In]]-SummaryStock[[#This Row],[Stock Out]]</f>
        <v>135.9</v>
      </c>
    </row>
    <row r="12" spans="1:11" x14ac:dyDescent="0.25">
      <c r="A12" s="4" t="str">
        <f>SummaryStock[[#This Row],[Spesies]]&amp;" "&amp;SummaryStock[[#This Row],[Nama Origin]]&amp;" "&amp;SummaryStock[[#This Row],[Supplier]]&amp;" "&amp;SummaryStock[[#This Row],[Size]]</f>
        <v>Arabika Gayo Luwak Natural Zoel Fakar 5,5</v>
      </c>
      <c r="B12" s="6" t="s">
        <v>1</v>
      </c>
      <c r="C12" s="4" t="s">
        <v>77</v>
      </c>
      <c r="D12" s="6" t="s">
        <v>51</v>
      </c>
      <c r="E12" s="6">
        <v>5.5</v>
      </c>
      <c r="F12" s="6" t="s">
        <v>90</v>
      </c>
      <c r="G12" s="6" t="s">
        <v>46</v>
      </c>
      <c r="H12" s="13">
        <v>120</v>
      </c>
      <c r="I12" s="12">
        <f>SUMIF(StockInJul[Kode SKU],SummaryStock[[#This Row],[Kode SKU]],StockInJul[Stock In])</f>
        <v>0</v>
      </c>
      <c r="J12" s="12">
        <f>SUMIF(StockOut[Kode SKU],SummaryStock[[#This Row],[Kode SKU]],StockOut[Stock Out])</f>
        <v>5</v>
      </c>
      <c r="K12" s="14">
        <f>SummaryStock[[#This Row],[Stock Awal]]+SummaryStock[[#This Row],[Stock In]]-SummaryStock[[#This Row],[Stock Out]]</f>
        <v>115</v>
      </c>
    </row>
    <row r="13" spans="1:11" x14ac:dyDescent="0.25">
      <c r="A13" s="4" t="str">
        <f>SummaryStock[[#This Row],[Spesies]]&amp;" "&amp;SummaryStock[[#This Row],[Nama Origin]]&amp;" "&amp;SummaryStock[[#This Row],[Supplier]]&amp;" "&amp;SummaryStock[[#This Row],[Size]]</f>
        <v>Arabika Gayo Luwak Natural Zoel Fakar 6,5</v>
      </c>
      <c r="B13" s="6" t="s">
        <v>1</v>
      </c>
      <c r="C13" s="4" t="s">
        <v>77</v>
      </c>
      <c r="D13" s="6" t="s">
        <v>51</v>
      </c>
      <c r="E13" s="6">
        <v>6.5</v>
      </c>
      <c r="F13" s="6" t="s">
        <v>89</v>
      </c>
      <c r="G13" s="6" t="s">
        <v>46</v>
      </c>
      <c r="H13" s="13">
        <v>130</v>
      </c>
      <c r="I13" s="12">
        <f>SUMIF(StockInJul[Kode SKU],SummaryStock[[#This Row],[Kode SKU]],StockInJul[Stock In])</f>
        <v>0</v>
      </c>
      <c r="J13" s="12">
        <f>SUMIF(StockOut[Kode SKU],SummaryStock[[#This Row],[Kode SKU]],StockOut[Stock Out])</f>
        <v>3.3</v>
      </c>
      <c r="K13" s="14">
        <f>SummaryStock[[#This Row],[Stock Awal]]+SummaryStock[[#This Row],[Stock In]]-SummaryStock[[#This Row],[Stock Out]]</f>
        <v>126.7</v>
      </c>
    </row>
    <row r="14" spans="1:11" x14ac:dyDescent="0.25">
      <c r="A14" s="4" t="str">
        <f>SummaryStock[[#This Row],[Spesies]]&amp;" "&amp;SummaryStock[[#This Row],[Nama Origin]]&amp;" "&amp;SummaryStock[[#This Row],[Supplier]]&amp;" "&amp;SummaryStock[[#This Row],[Size]]</f>
        <v>Arabika Gayo Luwak Natural Zoel Fakar 7,5</v>
      </c>
      <c r="B14" s="6" t="s">
        <v>1</v>
      </c>
      <c r="C14" s="4" t="s">
        <v>77</v>
      </c>
      <c r="D14" s="6" t="s">
        <v>51</v>
      </c>
      <c r="E14" s="6">
        <v>7.5</v>
      </c>
      <c r="F14" s="6" t="s">
        <v>88</v>
      </c>
      <c r="G14" s="6" t="s">
        <v>46</v>
      </c>
      <c r="H14" s="13">
        <v>135.52000000000001</v>
      </c>
      <c r="I14" s="12">
        <f>SUMIF(StockInJul[Kode SKU],SummaryStock[[#This Row],[Kode SKU]],StockInJul[Stock In])</f>
        <v>2.2799999999999998</v>
      </c>
      <c r="J14" s="12">
        <f>SUMIF(StockOut[Kode SKU],SummaryStock[[#This Row],[Kode SKU]],StockOut[Stock Out])</f>
        <v>0</v>
      </c>
      <c r="K14" s="14">
        <f>SummaryStock[[#This Row],[Stock Awal]]+SummaryStock[[#This Row],[Stock In]]-SummaryStock[[#This Row],[Stock Out]]</f>
        <v>137.80000000000001</v>
      </c>
    </row>
    <row r="15" spans="1:11" x14ac:dyDescent="0.25">
      <c r="A15" s="4" t="str">
        <f>SummaryStock[[#This Row],[Spesies]]&amp;" "&amp;SummaryStock[[#This Row],[Nama Origin]]&amp;" "&amp;SummaryStock[[#This Row],[Supplier]]&amp;" "&amp;SummaryStock[[#This Row],[Size]]</f>
        <v>Arabika Gayo Natural Zoel Fakar 5,5</v>
      </c>
      <c r="B15" s="6" t="s">
        <v>1</v>
      </c>
      <c r="C15" s="4" t="s">
        <v>7</v>
      </c>
      <c r="D15" s="6" t="s">
        <v>51</v>
      </c>
      <c r="E15" s="6">
        <v>5.5</v>
      </c>
      <c r="F15" s="6" t="s">
        <v>93</v>
      </c>
      <c r="G15" s="6" t="s">
        <v>46</v>
      </c>
      <c r="H15" s="12">
        <v>85.7</v>
      </c>
      <c r="I15" s="12">
        <f>SUMIF(StockInJul[Kode SKU],SummaryStock[[#This Row],[Kode SKU]],StockInJul[Stock In])</f>
        <v>0</v>
      </c>
      <c r="J15" s="12">
        <f>SUMIF(StockOut[Kode SKU],SummaryStock[[#This Row],[Kode SKU]],StockOut[Stock Out])</f>
        <v>0</v>
      </c>
      <c r="K15" s="14">
        <f>SummaryStock[[#This Row],[Stock Awal]]+SummaryStock[[#This Row],[Stock In]]-SummaryStock[[#This Row],[Stock Out]]</f>
        <v>85.7</v>
      </c>
    </row>
    <row r="16" spans="1:11" x14ac:dyDescent="0.25">
      <c r="A16" s="4" t="str">
        <f>SummaryStock[[#This Row],[Spesies]]&amp;" "&amp;SummaryStock[[#This Row],[Nama Origin]]&amp;" "&amp;SummaryStock[[#This Row],[Supplier]]&amp;" "&amp;SummaryStock[[#This Row],[Size]]</f>
        <v>Arabika Gayo Natural Zoel Fakar 6,5</v>
      </c>
      <c r="B16" s="6" t="s">
        <v>1</v>
      </c>
      <c r="C16" s="4" t="s">
        <v>7</v>
      </c>
      <c r="D16" s="6" t="s">
        <v>51</v>
      </c>
      <c r="E16" s="6">
        <v>6.5</v>
      </c>
      <c r="F16" s="6" t="s">
        <v>92</v>
      </c>
      <c r="G16" s="6" t="s">
        <v>46</v>
      </c>
      <c r="H16" s="12">
        <v>222.3</v>
      </c>
      <c r="I16" s="12">
        <f>SUMIF(StockInJul[Kode SKU],SummaryStock[[#This Row],[Kode SKU]],StockInJul[Stock In])</f>
        <v>0</v>
      </c>
      <c r="J16" s="12">
        <f>SUMIF(StockOut[Kode SKU],SummaryStock[[#This Row],[Kode SKU]],StockOut[Stock Out])</f>
        <v>35.299999999999997</v>
      </c>
      <c r="K16" s="14">
        <f>SummaryStock[[#This Row],[Stock Awal]]+SummaryStock[[#This Row],[Stock In]]-SummaryStock[[#This Row],[Stock Out]]</f>
        <v>187</v>
      </c>
    </row>
    <row r="17" spans="1:11" x14ac:dyDescent="0.25">
      <c r="A17" s="4" t="str">
        <f>SummaryStock[[#This Row],[Spesies]]&amp;" "&amp;SummaryStock[[#This Row],[Nama Origin]]&amp;" "&amp;SummaryStock[[#This Row],[Supplier]]&amp;" "&amp;SummaryStock[[#This Row],[Size]]</f>
        <v>Arabika Gayo Natural Zoel Fakar 7,5</v>
      </c>
      <c r="B17" s="6" t="s">
        <v>1</v>
      </c>
      <c r="C17" s="4" t="s">
        <v>7</v>
      </c>
      <c r="D17" s="6" t="s">
        <v>51</v>
      </c>
      <c r="E17" s="6">
        <v>7.5</v>
      </c>
      <c r="F17" s="6" t="s">
        <v>91</v>
      </c>
      <c r="G17" s="6" t="s">
        <v>46</v>
      </c>
      <c r="H17" s="12">
        <v>155.62</v>
      </c>
      <c r="I17" s="12">
        <f>SUMIF(StockInJul[Kode SKU],SummaryStock[[#This Row],[Kode SKU]],StockInJul[Stock In])</f>
        <v>0</v>
      </c>
      <c r="J17" s="12">
        <f>SUMIF(StockOut[Kode SKU],SummaryStock[[#This Row],[Kode SKU]],StockOut[Stock Out])</f>
        <v>9.6199999999999992</v>
      </c>
      <c r="K17" s="14">
        <f>SummaryStock[[#This Row],[Stock Awal]]+SummaryStock[[#This Row],[Stock In]]-SummaryStock[[#This Row],[Stock Out]]</f>
        <v>146</v>
      </c>
    </row>
    <row r="18" spans="1:11" x14ac:dyDescent="0.25">
      <c r="A18" s="4" t="str">
        <f>SummaryStock[[#This Row],[Spesies]]&amp;" "&amp;SummaryStock[[#This Row],[Nama Origin]]&amp;" "&amp;SummaryStock[[#This Row],[Supplier]]&amp;" "&amp;SummaryStock[[#This Row],[Size]]</f>
        <v>Arabika Gayo Natural Zoel Fakar Afkir</v>
      </c>
      <c r="B18" s="6" t="s">
        <v>1</v>
      </c>
      <c r="C18" s="4" t="s">
        <v>7</v>
      </c>
      <c r="D18" s="6" t="s">
        <v>51</v>
      </c>
      <c r="E18" s="6" t="s">
        <v>4</v>
      </c>
      <c r="F18" s="6" t="s">
        <v>94</v>
      </c>
      <c r="G18" s="6" t="s">
        <v>46</v>
      </c>
      <c r="H18" s="12">
        <v>7</v>
      </c>
      <c r="I18" s="12">
        <f>SUMIF(StockInJul[Kode SKU],SummaryStock[[#This Row],[Kode SKU]],StockInJul[Stock In])</f>
        <v>0</v>
      </c>
      <c r="J18" s="12">
        <f>SUMIF(StockOut[Kode SKU],SummaryStock[[#This Row],[Kode SKU]],StockOut[Stock Out])</f>
        <v>0</v>
      </c>
      <c r="K18" s="14">
        <f>SummaryStock[[#This Row],[Stock Awal]]+SummaryStock[[#This Row],[Stock In]]-SummaryStock[[#This Row],[Stock Out]]</f>
        <v>7</v>
      </c>
    </row>
    <row r="19" spans="1:11" x14ac:dyDescent="0.25">
      <c r="A19" s="4" t="str">
        <f>SummaryStock[[#This Row],[Spesies]]&amp;" "&amp;SummaryStock[[#This Row],[Nama Origin]]&amp;" "&amp;SummaryStock[[#This Row],[Supplier]]&amp;" "&amp;SummaryStock[[#This Row],[Size]]</f>
        <v>Arabika Gayo Semiwash Zoel Fakar 5,5</v>
      </c>
      <c r="B19" s="6" t="s">
        <v>1</v>
      </c>
      <c r="C19" s="4" t="s">
        <v>6</v>
      </c>
      <c r="D19" s="6" t="s">
        <v>51</v>
      </c>
      <c r="E19" s="6">
        <v>5.5</v>
      </c>
      <c r="F19" s="6" t="s">
        <v>97</v>
      </c>
      <c r="G19" s="6" t="s">
        <v>46</v>
      </c>
      <c r="H19" s="12">
        <v>232.85</v>
      </c>
      <c r="I19" s="12">
        <f>SUMIF(StockInJul[Kode SKU],SummaryStock[[#This Row],[Kode SKU]],StockInJul[Stock In])</f>
        <v>0</v>
      </c>
      <c r="J19" s="12">
        <f>SUMIF(StockOut[Kode SKU],SummaryStock[[#This Row],[Kode SKU]],StockOut[Stock Out])</f>
        <v>5</v>
      </c>
      <c r="K19" s="14">
        <f>SummaryStock[[#This Row],[Stock Awal]]+SummaryStock[[#This Row],[Stock In]]-SummaryStock[[#This Row],[Stock Out]]</f>
        <v>227.85</v>
      </c>
    </row>
    <row r="20" spans="1:11" x14ac:dyDescent="0.25">
      <c r="A20" s="4" t="str">
        <f>SummaryStock[[#This Row],[Spesies]]&amp;" "&amp;SummaryStock[[#This Row],[Nama Origin]]&amp;" "&amp;SummaryStock[[#This Row],[Supplier]]&amp;" "&amp;SummaryStock[[#This Row],[Size]]</f>
        <v>Arabika Gayo Semiwash Zoel Fakar 6,5</v>
      </c>
      <c r="B20" s="6" t="s">
        <v>1</v>
      </c>
      <c r="C20" s="4" t="s">
        <v>6</v>
      </c>
      <c r="D20" s="6" t="s">
        <v>51</v>
      </c>
      <c r="E20" s="6">
        <v>6.5</v>
      </c>
      <c r="F20" s="6" t="s">
        <v>96</v>
      </c>
      <c r="G20" s="6" t="s">
        <v>46</v>
      </c>
      <c r="H20" s="12">
        <v>625</v>
      </c>
      <c r="I20" s="12">
        <f>SUMIF(StockInJul[Kode SKU],SummaryStock[[#This Row],[Kode SKU]],StockInJul[Stock In])</f>
        <v>0</v>
      </c>
      <c r="J20" s="12">
        <f>SUMIF(StockOut[Kode SKU],SummaryStock[[#This Row],[Kode SKU]],StockOut[Stock Out])</f>
        <v>125</v>
      </c>
      <c r="K20" s="14">
        <f>SummaryStock[[#This Row],[Stock Awal]]+SummaryStock[[#This Row],[Stock In]]-SummaryStock[[#This Row],[Stock Out]]</f>
        <v>500</v>
      </c>
    </row>
    <row r="21" spans="1:11" x14ac:dyDescent="0.25">
      <c r="A21" s="4" t="str">
        <f>SummaryStock[[#This Row],[Spesies]]&amp;" "&amp;SummaryStock[[#This Row],[Nama Origin]]&amp;" "&amp;SummaryStock[[#This Row],[Supplier]]&amp;" "&amp;SummaryStock[[#This Row],[Size]]</f>
        <v>Arabika Gayo Semiwash Zoel Fakar 7,5</v>
      </c>
      <c r="B21" s="6" t="s">
        <v>1</v>
      </c>
      <c r="C21" s="4" t="s">
        <v>6</v>
      </c>
      <c r="D21" s="6" t="s">
        <v>51</v>
      </c>
      <c r="E21" s="6">
        <v>7.5</v>
      </c>
      <c r="F21" s="6" t="s">
        <v>95</v>
      </c>
      <c r="G21" s="6" t="s">
        <v>46</v>
      </c>
      <c r="H21" s="12">
        <v>210</v>
      </c>
      <c r="I21" s="12">
        <f>SUMIF(StockInJul[Kode SKU],SummaryStock[[#This Row],[Kode SKU]],StockInJul[Stock In])</f>
        <v>0</v>
      </c>
      <c r="J21" s="12">
        <f>SUMIF(StockOut[Kode SKU],SummaryStock[[#This Row],[Kode SKU]],StockOut[Stock Out])</f>
        <v>20</v>
      </c>
      <c r="K21" s="14">
        <f>SummaryStock[[#This Row],[Stock Awal]]+SummaryStock[[#This Row],[Stock In]]-SummaryStock[[#This Row],[Stock Out]]</f>
        <v>190</v>
      </c>
    </row>
    <row r="22" spans="1:11" x14ac:dyDescent="0.25">
      <c r="A22" s="4" t="str">
        <f>SummaryStock[[#This Row],[Spesies]]&amp;" "&amp;SummaryStock[[#This Row],[Nama Origin]]&amp;" "&amp;SummaryStock[[#This Row],[Supplier]]&amp;" "&amp;SummaryStock[[#This Row],[Size]]</f>
        <v>Arabika Gayo Semiwash Zoel Fakar Afkir</v>
      </c>
      <c r="B22" s="6" t="s">
        <v>1</v>
      </c>
      <c r="C22" s="4" t="s">
        <v>6</v>
      </c>
      <c r="D22" s="6" t="s">
        <v>51</v>
      </c>
      <c r="E22" s="6" t="s">
        <v>4</v>
      </c>
      <c r="F22" s="6" t="s">
        <v>98</v>
      </c>
      <c r="G22" s="6" t="s">
        <v>46</v>
      </c>
      <c r="H22" s="12">
        <v>0.34</v>
      </c>
      <c r="I22" s="12">
        <f>SUMIF(StockInJul[Kode SKU],SummaryStock[[#This Row],[Kode SKU]],StockInJul[Stock In])</f>
        <v>0</v>
      </c>
      <c r="J22" s="12">
        <f>SUMIF(StockOut[Kode SKU],SummaryStock[[#This Row],[Kode SKU]],StockOut[Stock Out])</f>
        <v>0</v>
      </c>
      <c r="K22" s="14">
        <f>SummaryStock[[#This Row],[Stock Awal]]+SummaryStock[[#This Row],[Stock In]]-SummaryStock[[#This Row],[Stock Out]]</f>
        <v>0.34</v>
      </c>
    </row>
    <row r="23" spans="1:11" x14ac:dyDescent="0.25">
      <c r="A23" s="4" t="str">
        <f>SummaryStock[[#This Row],[Spesies]]&amp;" "&amp;SummaryStock[[#This Row],[Nama Origin]]&amp;" "&amp;SummaryStock[[#This Row],[Supplier]]&amp;" "&amp;SummaryStock[[#This Row],[Size]]</f>
        <v>Arabika Gayo Wine Zoel Fakar 5,5</v>
      </c>
      <c r="B23" s="6" t="s">
        <v>1</v>
      </c>
      <c r="C23" s="4" t="s">
        <v>8</v>
      </c>
      <c r="D23" s="6" t="s">
        <v>51</v>
      </c>
      <c r="E23" s="6">
        <v>5.5</v>
      </c>
      <c r="F23" s="6" t="s">
        <v>101</v>
      </c>
      <c r="G23" s="6" t="s">
        <v>46</v>
      </c>
      <c r="H23" s="12">
        <v>109.64</v>
      </c>
      <c r="I23" s="12">
        <f>SUMIF(StockInJul[Kode SKU],SummaryStock[[#This Row],[Kode SKU]],StockInJul[Stock In])</f>
        <v>0</v>
      </c>
      <c r="J23" s="12">
        <f>SUMIF(StockOut[Kode SKU],SummaryStock[[#This Row],[Kode SKU]],StockOut[Stock Out])</f>
        <v>0</v>
      </c>
      <c r="K23" s="14">
        <f>SummaryStock[[#This Row],[Stock Awal]]+SummaryStock[[#This Row],[Stock In]]-SummaryStock[[#This Row],[Stock Out]]</f>
        <v>109.64</v>
      </c>
    </row>
    <row r="24" spans="1:11" x14ac:dyDescent="0.25">
      <c r="A24" s="4" t="str">
        <f>SummaryStock[[#This Row],[Spesies]]&amp;" "&amp;SummaryStock[[#This Row],[Nama Origin]]&amp;" "&amp;SummaryStock[[#This Row],[Supplier]]&amp;" "&amp;SummaryStock[[#This Row],[Size]]</f>
        <v>Arabika Gayo Wine Zoel Fakar 6,5</v>
      </c>
      <c r="B24" s="6" t="s">
        <v>1</v>
      </c>
      <c r="C24" s="4" t="s">
        <v>8</v>
      </c>
      <c r="D24" s="6" t="s">
        <v>51</v>
      </c>
      <c r="E24" s="6">
        <v>6.5</v>
      </c>
      <c r="F24" s="6" t="s">
        <v>100</v>
      </c>
      <c r="G24" s="6" t="s">
        <v>46</v>
      </c>
      <c r="H24" s="12">
        <v>118.71000000000001</v>
      </c>
      <c r="I24" s="12">
        <f>SUMIF(StockInJul[Kode SKU],SummaryStock[[#This Row],[Kode SKU]],StockInJul[Stock In])</f>
        <v>15</v>
      </c>
      <c r="J24" s="12">
        <f>SUMIF(StockOut[Kode SKU],SummaryStock[[#This Row],[Kode SKU]],StockOut[Stock Out])</f>
        <v>85</v>
      </c>
      <c r="K24" s="14">
        <f>SummaryStock[[#This Row],[Stock Awal]]+SummaryStock[[#This Row],[Stock In]]-SummaryStock[[#This Row],[Stock Out]]</f>
        <v>48.710000000000008</v>
      </c>
    </row>
    <row r="25" spans="1:11" x14ac:dyDescent="0.25">
      <c r="A25" s="4" t="str">
        <f>SummaryStock[[#This Row],[Spesies]]&amp;" "&amp;SummaryStock[[#This Row],[Nama Origin]]&amp;" "&amp;SummaryStock[[#This Row],[Supplier]]&amp;" "&amp;SummaryStock[[#This Row],[Size]]</f>
        <v>Arabika Gayo Wine Zoel Fakar 7,5</v>
      </c>
      <c r="B25" s="6" t="s">
        <v>1</v>
      </c>
      <c r="C25" s="4" t="s">
        <v>8</v>
      </c>
      <c r="D25" s="6" t="s">
        <v>51</v>
      </c>
      <c r="E25" s="6">
        <v>7.5</v>
      </c>
      <c r="F25" s="6" t="s">
        <v>99</v>
      </c>
      <c r="G25" s="6" t="s">
        <v>46</v>
      </c>
      <c r="H25" s="12">
        <v>144.36000000000001</v>
      </c>
      <c r="I25" s="12">
        <f>SUMIF(StockInJul[Kode SKU],SummaryStock[[#This Row],[Kode SKU]],StockInJul[Stock In])</f>
        <v>9.52</v>
      </c>
      <c r="J25" s="12">
        <f>SUMIF(StockOut[Kode SKU],SummaryStock[[#This Row],[Kode SKU]],StockOut[Stock Out])</f>
        <v>0</v>
      </c>
      <c r="K25" s="14">
        <f>SummaryStock[[#This Row],[Stock Awal]]+SummaryStock[[#This Row],[Stock In]]-SummaryStock[[#This Row],[Stock Out]]</f>
        <v>153.88000000000002</v>
      </c>
    </row>
    <row r="26" spans="1:11" x14ac:dyDescent="0.25">
      <c r="A26" s="4" t="str">
        <f>SummaryStock[[#This Row],[Spesies]]&amp;" "&amp;SummaryStock[[#This Row],[Nama Origin]]&amp;" "&amp;SummaryStock[[#This Row],[Supplier]]&amp;" "&amp;SummaryStock[[#This Row],[Size]]</f>
        <v>Arabika Gunung Halu Fullwash Aweng 5,5</v>
      </c>
      <c r="B26" s="6" t="s">
        <v>1</v>
      </c>
      <c r="C26" s="4" t="s">
        <v>24</v>
      </c>
      <c r="D26" s="6" t="s">
        <v>64</v>
      </c>
      <c r="E26" s="6">
        <v>5.5</v>
      </c>
      <c r="F26" s="6" t="s">
        <v>103</v>
      </c>
      <c r="G26" s="6" t="s">
        <v>46</v>
      </c>
      <c r="H26" s="12">
        <v>60</v>
      </c>
      <c r="I26" s="12">
        <f>SUMIF(StockInJul[Kode SKU],SummaryStock[[#This Row],[Kode SKU]],StockInJul[Stock In])</f>
        <v>0</v>
      </c>
      <c r="J26" s="12">
        <f>SUMIF(StockOut[Kode SKU],SummaryStock[[#This Row],[Kode SKU]],StockOut[Stock Out])</f>
        <v>0</v>
      </c>
      <c r="K26" s="14">
        <f>SummaryStock[[#This Row],[Stock Awal]]+SummaryStock[[#This Row],[Stock In]]-SummaryStock[[#This Row],[Stock Out]]</f>
        <v>60</v>
      </c>
    </row>
    <row r="27" spans="1:11" x14ac:dyDescent="0.25">
      <c r="A27" s="4" t="str">
        <f>SummaryStock[[#This Row],[Spesies]]&amp;" "&amp;SummaryStock[[#This Row],[Nama Origin]]&amp;" "&amp;SummaryStock[[#This Row],[Supplier]]&amp;" "&amp;SummaryStock[[#This Row],[Size]]</f>
        <v>Arabika Gunung Halu Fullwash Aweng 6,5</v>
      </c>
      <c r="B27" s="6" t="s">
        <v>1</v>
      </c>
      <c r="C27" s="4" t="s">
        <v>24</v>
      </c>
      <c r="D27" s="6" t="s">
        <v>64</v>
      </c>
      <c r="E27" s="6">
        <v>6.5</v>
      </c>
      <c r="F27" s="6" t="s">
        <v>102</v>
      </c>
      <c r="G27" s="6" t="s">
        <v>46</v>
      </c>
      <c r="H27" s="12">
        <v>110</v>
      </c>
      <c r="I27" s="12">
        <f>SUMIF(StockInJul[Kode SKU],SummaryStock[[#This Row],[Kode SKU]],StockInJul[Stock In])</f>
        <v>0</v>
      </c>
      <c r="J27" s="12">
        <f>SUMIF(StockOut[Kode SKU],SummaryStock[[#This Row],[Kode SKU]],StockOut[Stock Out])</f>
        <v>0</v>
      </c>
      <c r="K27" s="14">
        <f>SummaryStock[[#This Row],[Stock Awal]]+SummaryStock[[#This Row],[Stock In]]-SummaryStock[[#This Row],[Stock Out]]</f>
        <v>110</v>
      </c>
    </row>
    <row r="28" spans="1:11" x14ac:dyDescent="0.25">
      <c r="A28" s="4" t="str">
        <f>SummaryStock[[#This Row],[Spesies]]&amp;" "&amp;SummaryStock[[#This Row],[Nama Origin]]&amp;" "&amp;SummaryStock[[#This Row],[Supplier]]&amp;" "&amp;SummaryStock[[#This Row],[Size]]</f>
        <v>Arabika Gunung Halu Honey Aweng 5,5</v>
      </c>
      <c r="B28" s="6" t="s">
        <v>1</v>
      </c>
      <c r="C28" s="4" t="s">
        <v>23</v>
      </c>
      <c r="D28" s="6" t="s">
        <v>64</v>
      </c>
      <c r="E28" s="6">
        <v>5.5</v>
      </c>
      <c r="F28" s="6" t="s">
        <v>106</v>
      </c>
      <c r="G28" s="6" t="s">
        <v>46</v>
      </c>
      <c r="H28" s="12">
        <v>138.44999999999999</v>
      </c>
      <c r="I28" s="12">
        <f>SUMIF(StockInJul[Kode SKU],SummaryStock[[#This Row],[Kode SKU]],StockInJul[Stock In])</f>
        <v>5</v>
      </c>
      <c r="J28" s="12">
        <f>SUMIF(StockOut[Kode SKU],SummaryStock[[#This Row],[Kode SKU]],StockOut[Stock Out])</f>
        <v>5</v>
      </c>
      <c r="K28" s="14">
        <f>SummaryStock[[#This Row],[Stock Awal]]+SummaryStock[[#This Row],[Stock In]]-SummaryStock[[#This Row],[Stock Out]]</f>
        <v>138.44999999999999</v>
      </c>
    </row>
    <row r="29" spans="1:11" x14ac:dyDescent="0.25">
      <c r="A29" s="4" t="str">
        <f>SummaryStock[[#This Row],[Spesies]]&amp;" "&amp;SummaryStock[[#This Row],[Nama Origin]]&amp;" "&amp;SummaryStock[[#This Row],[Supplier]]&amp;" "&amp;SummaryStock[[#This Row],[Size]]</f>
        <v>Arabika Gunung Halu Honey Aweng 6,5</v>
      </c>
      <c r="B29" s="6" t="s">
        <v>1</v>
      </c>
      <c r="C29" s="4" t="s">
        <v>23</v>
      </c>
      <c r="D29" s="6" t="s">
        <v>64</v>
      </c>
      <c r="E29" s="6">
        <v>6.5</v>
      </c>
      <c r="F29" s="6" t="s">
        <v>105</v>
      </c>
      <c r="G29" s="6" t="s">
        <v>46</v>
      </c>
      <c r="H29" s="12">
        <v>89</v>
      </c>
      <c r="I29" s="12">
        <f>SUMIF(StockInJul[Kode SKU],SummaryStock[[#This Row],[Kode SKU]],StockInJul[Stock In])</f>
        <v>16.600000000000001</v>
      </c>
      <c r="J29" s="12">
        <f>SUMIF(StockOut[Kode SKU],SummaryStock[[#This Row],[Kode SKU]],StockOut[Stock Out])</f>
        <v>16.600000000000001</v>
      </c>
      <c r="K29" s="14">
        <f>SummaryStock[[#This Row],[Stock Awal]]+SummaryStock[[#This Row],[Stock In]]-SummaryStock[[#This Row],[Stock Out]]</f>
        <v>89</v>
      </c>
    </row>
    <row r="30" spans="1:11" x14ac:dyDescent="0.25">
      <c r="A30" s="4" t="str">
        <f>SummaryStock[[#This Row],[Spesies]]&amp;" "&amp;SummaryStock[[#This Row],[Nama Origin]]&amp;" "&amp;SummaryStock[[#This Row],[Supplier]]&amp;" "&amp;SummaryStock[[#This Row],[Size]]</f>
        <v>Arabika Gunung Halu Honey Aweng 7,5</v>
      </c>
      <c r="B30" s="6" t="s">
        <v>1</v>
      </c>
      <c r="C30" s="4" t="s">
        <v>23</v>
      </c>
      <c r="D30" s="6" t="s">
        <v>64</v>
      </c>
      <c r="E30" s="6">
        <v>7.5</v>
      </c>
      <c r="F30" s="6" t="s">
        <v>104</v>
      </c>
      <c r="G30" s="6" t="s">
        <v>46</v>
      </c>
      <c r="H30" s="13">
        <v>57</v>
      </c>
      <c r="I30" s="12">
        <f>SUMIF(StockInJul[Kode SKU],SummaryStock[[#This Row],[Kode SKU]],StockInJul[Stock In])</f>
        <v>5</v>
      </c>
      <c r="J30" s="12">
        <f>SUMIF(StockOut[Kode SKU],SummaryStock[[#This Row],[Kode SKU]],StockOut[Stock Out])</f>
        <v>5</v>
      </c>
      <c r="K30" s="14">
        <f>SummaryStock[[#This Row],[Stock Awal]]+SummaryStock[[#This Row],[Stock In]]-SummaryStock[[#This Row],[Stock Out]]</f>
        <v>57</v>
      </c>
    </row>
    <row r="31" spans="1:11" x14ac:dyDescent="0.25">
      <c r="A31" s="4" t="str">
        <f>SummaryStock[[#This Row],[Spesies]]&amp;" "&amp;SummaryStock[[#This Row],[Nama Origin]]&amp;" "&amp;SummaryStock[[#This Row],[Supplier]]&amp;" "&amp;SummaryStock[[#This Row],[Size]]</f>
        <v>Arabika Gunung Halu Honey Aweng Afkir</v>
      </c>
      <c r="B31" s="6" t="s">
        <v>1</v>
      </c>
      <c r="C31" s="4" t="s">
        <v>23</v>
      </c>
      <c r="D31" s="6" t="s">
        <v>64</v>
      </c>
      <c r="E31" s="6" t="s">
        <v>4</v>
      </c>
      <c r="F31" s="6" t="s">
        <v>107</v>
      </c>
      <c r="G31" s="6" t="s">
        <v>46</v>
      </c>
      <c r="H31" s="12">
        <v>15.63</v>
      </c>
      <c r="I31" s="12">
        <f>SUMIF(StockInJul[Kode SKU],SummaryStock[[#This Row],[Kode SKU]],StockInJul[Stock In])</f>
        <v>7.58</v>
      </c>
      <c r="J31" s="12">
        <f>SUMIF(StockOut[Kode SKU],SummaryStock[[#This Row],[Kode SKU]],StockOut[Stock Out])</f>
        <v>0</v>
      </c>
      <c r="K31" s="14">
        <f>SummaryStock[[#This Row],[Stock Awal]]+SummaryStock[[#This Row],[Stock In]]-SummaryStock[[#This Row],[Stock Out]]</f>
        <v>23.21</v>
      </c>
    </row>
    <row r="32" spans="1:11" x14ac:dyDescent="0.25">
      <c r="A32" s="4" t="str">
        <f>SummaryStock[[#This Row],[Spesies]]&amp;" "&amp;SummaryStock[[#This Row],[Nama Origin]]&amp;" "&amp;SummaryStock[[#This Row],[Supplier]]&amp;" "&amp;SummaryStock[[#This Row],[Size]]</f>
        <v>Arabika Gunung Halu Natural Aweng 5,5</v>
      </c>
      <c r="B32" s="6" t="s">
        <v>1</v>
      </c>
      <c r="C32" s="4" t="s">
        <v>22</v>
      </c>
      <c r="D32" s="6" t="s">
        <v>64</v>
      </c>
      <c r="E32" s="6">
        <v>5.5</v>
      </c>
      <c r="F32" s="6" t="s">
        <v>110</v>
      </c>
      <c r="G32" s="6" t="s">
        <v>46</v>
      </c>
      <c r="H32" s="12">
        <v>45</v>
      </c>
      <c r="I32" s="12">
        <f>SUMIF(StockInJul[Kode SKU],SummaryStock[[#This Row],[Kode SKU]],StockInJul[Stock In])</f>
        <v>22.5</v>
      </c>
      <c r="J32" s="12">
        <f>SUMIF(StockOut[Kode SKU],SummaryStock[[#This Row],[Kode SKU]],StockOut[Stock Out])</f>
        <v>0</v>
      </c>
      <c r="K32" s="14">
        <f>SummaryStock[[#This Row],[Stock Awal]]+SummaryStock[[#This Row],[Stock In]]-SummaryStock[[#This Row],[Stock Out]]</f>
        <v>67.5</v>
      </c>
    </row>
    <row r="33" spans="1:11" x14ac:dyDescent="0.25">
      <c r="A33" s="4" t="str">
        <f>SummaryStock[[#This Row],[Spesies]]&amp;" "&amp;SummaryStock[[#This Row],[Nama Origin]]&amp;" "&amp;SummaryStock[[#This Row],[Supplier]]&amp;" "&amp;SummaryStock[[#This Row],[Size]]</f>
        <v>Arabika Gunung Halu Natural Aweng 6,5</v>
      </c>
      <c r="B33" s="6" t="s">
        <v>1</v>
      </c>
      <c r="C33" s="4" t="s">
        <v>22</v>
      </c>
      <c r="D33" s="6" t="s">
        <v>64</v>
      </c>
      <c r="E33" s="6">
        <v>6.5</v>
      </c>
      <c r="F33" s="6" t="s">
        <v>109</v>
      </c>
      <c r="G33" s="6" t="s">
        <v>46</v>
      </c>
      <c r="H33" s="12">
        <v>80</v>
      </c>
      <c r="I33" s="12">
        <f>SUMIF(StockInJul[Kode SKU],SummaryStock[[#This Row],[Kode SKU]],StockInJul[Stock In])</f>
        <v>65</v>
      </c>
      <c r="J33" s="12">
        <f>SUMIF(StockOut[Kode SKU],SummaryStock[[#This Row],[Kode SKU]],StockOut[Stock Out])</f>
        <v>0</v>
      </c>
      <c r="K33" s="14">
        <f>SummaryStock[[#This Row],[Stock Awal]]+SummaryStock[[#This Row],[Stock In]]-SummaryStock[[#This Row],[Stock Out]]</f>
        <v>145</v>
      </c>
    </row>
    <row r="34" spans="1:11" x14ac:dyDescent="0.25">
      <c r="A34" s="4" t="str">
        <f>SummaryStock[[#This Row],[Spesies]]&amp;" "&amp;SummaryStock[[#This Row],[Nama Origin]]&amp;" "&amp;SummaryStock[[#This Row],[Supplier]]&amp;" "&amp;SummaryStock[[#This Row],[Size]]</f>
        <v>Arabika Gunung Halu Natural Aweng 7,5</v>
      </c>
      <c r="B34" s="6" t="s">
        <v>1</v>
      </c>
      <c r="C34" s="4" t="s">
        <v>22</v>
      </c>
      <c r="D34" s="6" t="s">
        <v>64</v>
      </c>
      <c r="E34" s="6">
        <v>7.5</v>
      </c>
      <c r="F34" s="6" t="s">
        <v>108</v>
      </c>
      <c r="G34" s="6" t="s">
        <v>46</v>
      </c>
      <c r="H34" s="12">
        <v>60</v>
      </c>
      <c r="I34" s="12">
        <f>SUMIF(StockInJul[Kode SKU],SummaryStock[[#This Row],[Kode SKU]],StockInJul[Stock In])</f>
        <v>40</v>
      </c>
      <c r="J34" s="12">
        <f>SUMIF(StockOut[Kode SKU],SummaryStock[[#This Row],[Kode SKU]],StockOut[Stock Out])</f>
        <v>0</v>
      </c>
      <c r="K34" s="14">
        <f>SummaryStock[[#This Row],[Stock Awal]]+SummaryStock[[#This Row],[Stock In]]-SummaryStock[[#This Row],[Stock Out]]</f>
        <v>100</v>
      </c>
    </row>
    <row r="35" spans="1:11" x14ac:dyDescent="0.25">
      <c r="A35" s="4" t="str">
        <f>SummaryStock[[#This Row],[Spesies]]&amp;" "&amp;SummaryStock[[#This Row],[Nama Origin]]&amp;" "&amp;SummaryStock[[#This Row],[Supplier]]&amp;" "&amp;SummaryStock[[#This Row],[Size]]</f>
        <v>Arabika Gunung Halu Natural Aweng Afkir</v>
      </c>
      <c r="B35" s="6" t="s">
        <v>1</v>
      </c>
      <c r="C35" s="4" t="s">
        <v>22</v>
      </c>
      <c r="D35" s="6" t="s">
        <v>64</v>
      </c>
      <c r="E35" s="6" t="s">
        <v>4</v>
      </c>
      <c r="F35" s="6" t="s">
        <v>111</v>
      </c>
      <c r="G35" s="6" t="s">
        <v>46</v>
      </c>
      <c r="H35" s="12">
        <v>1.39</v>
      </c>
      <c r="I35" s="12">
        <f>SUMIF(StockInJul[Kode SKU],SummaryStock[[#This Row],[Kode SKU]],StockInJul[Stock In])</f>
        <v>0</v>
      </c>
      <c r="J35" s="12">
        <f>SUMIF(StockOut[Kode SKU],SummaryStock[[#This Row],[Kode SKU]],StockOut[Stock Out])</f>
        <v>0</v>
      </c>
      <c r="K35" s="14">
        <f>SummaryStock[[#This Row],[Stock Awal]]+SummaryStock[[#This Row],[Stock In]]-SummaryStock[[#This Row],[Stock Out]]</f>
        <v>1.39</v>
      </c>
    </row>
    <row r="36" spans="1:11" x14ac:dyDescent="0.25">
      <c r="A36" s="31" t="str">
        <f>SummaryStock[[#This Row],[Spesies]]&amp;" "&amp;SummaryStock[[#This Row],[Nama Origin]]&amp;" "&amp;SummaryStock[[#This Row],[Supplier]]&amp;" "&amp;SummaryStock[[#This Row],[Size]]</f>
        <v>Arabika Ijen Natural Grade 1 Jampit and Blawan Coffee farming 5,5</v>
      </c>
      <c r="B36" s="6" t="s">
        <v>1</v>
      </c>
      <c r="C36" s="31" t="s">
        <v>190</v>
      </c>
      <c r="D36" s="6" t="s">
        <v>54</v>
      </c>
      <c r="E36" s="32">
        <v>5.5</v>
      </c>
      <c r="F36" s="32" t="s">
        <v>193</v>
      </c>
      <c r="G36" s="6" t="s">
        <v>46</v>
      </c>
      <c r="H36" s="33">
        <v>0</v>
      </c>
      <c r="I36" s="33">
        <f>SUMIF(StockInJul[Kode SKU],SummaryStock[[#This Row],[Kode SKU]],StockInJul[Stock In])</f>
        <v>248</v>
      </c>
      <c r="J36" s="33">
        <f>SUMIF(StockOut[Kode SKU],SummaryStock[[#This Row],[Kode SKU]],StockOut[Stock Out])</f>
        <v>98</v>
      </c>
      <c r="K36" s="34">
        <f>SummaryStock[[#This Row],[Stock Awal]]+SummaryStock[[#This Row],[Stock In]]-SummaryStock[[#This Row],[Stock Out]]</f>
        <v>150</v>
      </c>
    </row>
    <row r="37" spans="1:11" x14ac:dyDescent="0.25">
      <c r="A37" s="31" t="str">
        <f>SummaryStock[[#This Row],[Spesies]]&amp;" "&amp;SummaryStock[[#This Row],[Nama Origin]]&amp;" "&amp;SummaryStock[[#This Row],[Supplier]]&amp;" "&amp;SummaryStock[[#This Row],[Size]]</f>
        <v>Arabika Ijen Natural Grade 1 Jampit and Blawan Coffee farming 6,5</v>
      </c>
      <c r="B37" s="6" t="s">
        <v>1</v>
      </c>
      <c r="C37" s="31" t="s">
        <v>190</v>
      </c>
      <c r="D37" s="6" t="s">
        <v>54</v>
      </c>
      <c r="E37" s="32">
        <v>6.5</v>
      </c>
      <c r="F37" s="32" t="s">
        <v>194</v>
      </c>
      <c r="G37" s="6" t="s">
        <v>46</v>
      </c>
      <c r="H37" s="33">
        <v>0</v>
      </c>
      <c r="I37" s="33">
        <f>SUMIF(StockInJul[Kode SKU],SummaryStock[[#This Row],[Kode SKU]],StockInJul[Stock In])</f>
        <v>12</v>
      </c>
      <c r="J37" s="33">
        <f>SUMIF(StockOut[Kode SKU],SummaryStock[[#This Row],[Kode SKU]],StockOut[Stock Out])</f>
        <v>12</v>
      </c>
      <c r="K37" s="34">
        <f>SummaryStock[[#This Row],[Stock Awal]]+SummaryStock[[#This Row],[Stock In]]-SummaryStock[[#This Row],[Stock Out]]</f>
        <v>0</v>
      </c>
    </row>
    <row r="38" spans="1:11" x14ac:dyDescent="0.25">
      <c r="A38" s="31" t="str">
        <f>SummaryStock[[#This Row],[Spesies]]&amp;" "&amp;SummaryStock[[#This Row],[Nama Origin]]&amp;" "&amp;SummaryStock[[#This Row],[Supplier]]&amp;" "&amp;SummaryStock[[#This Row],[Size]]</f>
        <v>Arabika Ijen Natural Grade 2 Jampit and Blawan Coffee farming Multi size</v>
      </c>
      <c r="B38" s="6" t="s">
        <v>1</v>
      </c>
      <c r="C38" s="31" t="s">
        <v>191</v>
      </c>
      <c r="D38" s="6" t="s">
        <v>54</v>
      </c>
      <c r="E38" s="32" t="s">
        <v>68</v>
      </c>
      <c r="F38" s="32" t="s">
        <v>195</v>
      </c>
      <c r="G38" s="6" t="s">
        <v>46</v>
      </c>
      <c r="H38" s="33">
        <v>0</v>
      </c>
      <c r="I38" s="33">
        <f>SUMIF(StockInJul[Kode SKU],SummaryStock[[#This Row],[Kode SKU]],StockInJul[Stock In])</f>
        <v>1100</v>
      </c>
      <c r="J38" s="33">
        <f>SUMIF(StockOut[Kode SKU],SummaryStock[[#This Row],[Kode SKU]],StockOut[Stock Out])</f>
        <v>100</v>
      </c>
      <c r="K38" s="34">
        <f>SummaryStock[[#This Row],[Stock Awal]]+SummaryStock[[#This Row],[Stock In]]-SummaryStock[[#This Row],[Stock Out]]</f>
        <v>1000</v>
      </c>
    </row>
    <row r="39" spans="1:11" x14ac:dyDescent="0.25">
      <c r="A39" s="31" t="str">
        <f>SummaryStock[[#This Row],[Spesies]]&amp;" "&amp;SummaryStock[[#This Row],[Nama Origin]]&amp;" "&amp;SummaryStock[[#This Row],[Supplier]]&amp;" "&amp;SummaryStock[[#This Row],[Size]]</f>
        <v>Arabika Ijen Natural Grade 3 Jampit and Blawan Coffee farming 5,5</v>
      </c>
      <c r="B39" s="6" t="s">
        <v>1</v>
      </c>
      <c r="C39" s="31" t="s">
        <v>192</v>
      </c>
      <c r="D39" s="6" t="s">
        <v>54</v>
      </c>
      <c r="E39" s="32">
        <v>5.5</v>
      </c>
      <c r="F39" s="32" t="s">
        <v>196</v>
      </c>
      <c r="G39" s="6" t="s">
        <v>46</v>
      </c>
      <c r="H39" s="33">
        <v>0</v>
      </c>
      <c r="I39" s="33">
        <f>SUMIF(StockInJul[Kode SKU],SummaryStock[[#This Row],[Kode SKU]],StockInJul[Stock In])</f>
        <v>50</v>
      </c>
      <c r="J39" s="33">
        <f>SUMIF(StockOut[Kode SKU],SummaryStock[[#This Row],[Kode SKU]],StockOut[Stock Out])</f>
        <v>40</v>
      </c>
      <c r="K39" s="34">
        <f>SummaryStock[[#This Row],[Stock Awal]]+SummaryStock[[#This Row],[Stock In]]-SummaryStock[[#This Row],[Stock Out]]</f>
        <v>10</v>
      </c>
    </row>
    <row r="40" spans="1:11" x14ac:dyDescent="0.25">
      <c r="A40" s="31" t="str">
        <f>SummaryStock[[#This Row],[Spesies]]&amp;" "&amp;SummaryStock[[#This Row],[Nama Origin]]&amp;" "&amp;SummaryStock[[#This Row],[Supplier]]&amp;" "&amp;SummaryStock[[#This Row],[Size]]</f>
        <v>Arabika Ijen Natural Grade 3 Jampit and Blawan Coffee farming 6,5</v>
      </c>
      <c r="B40" s="6" t="s">
        <v>1</v>
      </c>
      <c r="C40" s="31" t="s">
        <v>192</v>
      </c>
      <c r="D40" s="6" t="s">
        <v>54</v>
      </c>
      <c r="E40" s="32">
        <v>6.5</v>
      </c>
      <c r="F40" s="32" t="s">
        <v>197</v>
      </c>
      <c r="G40" s="6" t="s">
        <v>46</v>
      </c>
      <c r="H40" s="33">
        <v>0</v>
      </c>
      <c r="I40" s="33">
        <f>SUMIF(StockInJul[Kode SKU],SummaryStock[[#This Row],[Kode SKU]],StockInJul[Stock In])</f>
        <v>328</v>
      </c>
      <c r="J40" s="33">
        <f>SUMIF(StockOut[Kode SKU],SummaryStock[[#This Row],[Kode SKU]],StockOut[Stock Out])</f>
        <v>0</v>
      </c>
      <c r="K40" s="34">
        <f>SummaryStock[[#This Row],[Stock Awal]]+SummaryStock[[#This Row],[Stock In]]-SummaryStock[[#This Row],[Stock Out]]</f>
        <v>328</v>
      </c>
    </row>
    <row r="41" spans="1:11" x14ac:dyDescent="0.25">
      <c r="A41" s="31" t="str">
        <f>SummaryStock[[#This Row],[Spesies]]&amp;" "&amp;SummaryStock[[#This Row],[Nama Origin]]&amp;" "&amp;SummaryStock[[#This Row],[Supplier]]&amp;" "&amp;SummaryStock[[#This Row],[Size]]</f>
        <v>Arabika Ijen Natural Grade 3 Jampit and Blawan Coffee farming 7,5</v>
      </c>
      <c r="B41" s="6" t="s">
        <v>1</v>
      </c>
      <c r="C41" s="31" t="s">
        <v>192</v>
      </c>
      <c r="D41" s="6" t="s">
        <v>54</v>
      </c>
      <c r="E41" s="32">
        <v>7.5</v>
      </c>
      <c r="F41" s="32" t="s">
        <v>198</v>
      </c>
      <c r="G41" s="6" t="s">
        <v>46</v>
      </c>
      <c r="H41" s="33">
        <v>0</v>
      </c>
      <c r="I41" s="33">
        <f>SUMIF(StockInJul[Kode SKU],SummaryStock[[#This Row],[Kode SKU]],StockInJul[Stock In])</f>
        <v>50</v>
      </c>
      <c r="J41" s="33">
        <f>SUMIF(StockOut[Kode SKU],SummaryStock[[#This Row],[Kode SKU]],StockOut[Stock Out])</f>
        <v>0</v>
      </c>
      <c r="K41" s="34">
        <f>SummaryStock[[#This Row],[Stock Awal]]+SummaryStock[[#This Row],[Stock In]]-SummaryStock[[#This Row],[Stock Out]]</f>
        <v>50</v>
      </c>
    </row>
    <row r="42" spans="1:11" x14ac:dyDescent="0.25">
      <c r="A42" s="31" t="str">
        <f>SummaryStock[[#This Row],[Spesies]]&amp;" "&amp;SummaryStock[[#This Row],[Nama Origin]]&amp;" "&amp;SummaryStock[[#This Row],[Supplier]]&amp;" "&amp;SummaryStock[[#This Row],[Size]]</f>
        <v>Arabika Ijen Natural Grade 3 Jampit and Blawan Coffee farming Multi size</v>
      </c>
      <c r="B42" s="6" t="s">
        <v>1</v>
      </c>
      <c r="C42" s="31" t="s">
        <v>192</v>
      </c>
      <c r="D42" s="6" t="s">
        <v>54</v>
      </c>
      <c r="E42" s="32" t="s">
        <v>68</v>
      </c>
      <c r="F42" s="32" t="s">
        <v>212</v>
      </c>
      <c r="G42" s="6" t="s">
        <v>46</v>
      </c>
      <c r="H42" s="33">
        <v>0</v>
      </c>
      <c r="I42" s="33">
        <f>SUMIF(StockInJul[Kode SKU],SummaryStock[[#This Row],[Kode SKU]],StockInJul[Stock In])</f>
        <v>54</v>
      </c>
      <c r="J42" s="33">
        <f>SUMIF(StockOut[Kode SKU],SummaryStock[[#This Row],[Kode SKU]],StockOut[Stock Out])</f>
        <v>0</v>
      </c>
      <c r="K42" s="34">
        <f>SummaryStock[[#This Row],[Stock Awal]]+SummaryStock[[#This Row],[Stock In]]-SummaryStock[[#This Row],[Stock Out]]</f>
        <v>54</v>
      </c>
    </row>
    <row r="43" spans="1:11" x14ac:dyDescent="0.25">
      <c r="A43" s="31" t="str">
        <f>SummaryStock[[#This Row],[Spesies]]&amp;" "&amp;SummaryStock[[#This Row],[Nama Origin]]&amp;" "&amp;SummaryStock[[#This Row],[Supplier]]&amp;" "&amp;SummaryStock[[#This Row],[Size]]</f>
        <v>Arabika Ijen Natural Grade 3 Jampit and Blawan Coffee farming Afkir</v>
      </c>
      <c r="B43" s="6" t="s">
        <v>1</v>
      </c>
      <c r="C43" s="31" t="s">
        <v>192</v>
      </c>
      <c r="D43" s="6" t="s">
        <v>54</v>
      </c>
      <c r="E43" s="32" t="s">
        <v>4</v>
      </c>
      <c r="F43" s="32" t="s">
        <v>199</v>
      </c>
      <c r="G43" s="6" t="s">
        <v>46</v>
      </c>
      <c r="H43" s="33">
        <v>0</v>
      </c>
      <c r="I43" s="33">
        <f>SUMIF(StockInJul[Kode SKU],SummaryStock[[#This Row],[Kode SKU]],StockInJul[Stock In])</f>
        <v>81</v>
      </c>
      <c r="J43" s="33">
        <f>SUMIF(StockOut[Kode SKU],SummaryStock[[#This Row],[Kode SKU]],StockOut[Stock Out])</f>
        <v>0</v>
      </c>
      <c r="K43" s="34">
        <f>SummaryStock[[#This Row],[Stock Awal]]+SummaryStock[[#This Row],[Stock In]]-SummaryStock[[#This Row],[Stock Out]]</f>
        <v>81</v>
      </c>
    </row>
    <row r="44" spans="1:11" x14ac:dyDescent="0.25">
      <c r="A44" s="4" t="str">
        <f>SummaryStock[[#This Row],[Spesies]]&amp;" "&amp;SummaryStock[[#This Row],[Nama Origin]]&amp;" "&amp;SummaryStock[[#This Row],[Supplier]]&amp;" "&amp;SummaryStock[[#This Row],[Size]]</f>
        <v>Arabika Ijen Semiwash Jampit and Blawan Coffee farming 5,5</v>
      </c>
      <c r="B44" s="6" t="s">
        <v>1</v>
      </c>
      <c r="C44" s="4" t="s">
        <v>15</v>
      </c>
      <c r="D44" s="6" t="s">
        <v>54</v>
      </c>
      <c r="E44" s="6">
        <v>5.5</v>
      </c>
      <c r="F44" s="6" t="s">
        <v>114</v>
      </c>
      <c r="G44" s="6" t="s">
        <v>46</v>
      </c>
      <c r="H44" s="12">
        <v>899.53</v>
      </c>
      <c r="I44" s="12">
        <f>SUMIF(StockInJul[Kode SKU],SummaryStock[[#This Row],[Kode SKU]],StockInJul[Stock In])</f>
        <v>0</v>
      </c>
      <c r="J44" s="12">
        <f>SUMIF(StockOut[Kode SKU],SummaryStock[[#This Row],[Kode SKU]],StockOut[Stock Out])</f>
        <v>899.53</v>
      </c>
      <c r="K44" s="14">
        <f>SummaryStock[[#This Row],[Stock Awal]]+SummaryStock[[#This Row],[Stock In]]-SummaryStock[[#This Row],[Stock Out]]</f>
        <v>0</v>
      </c>
    </row>
    <row r="45" spans="1:11" x14ac:dyDescent="0.25">
      <c r="A45" s="4" t="str">
        <f>SummaryStock[[#This Row],[Spesies]]&amp;" "&amp;SummaryStock[[#This Row],[Nama Origin]]&amp;" "&amp;SummaryStock[[#This Row],[Supplier]]&amp;" "&amp;SummaryStock[[#This Row],[Size]]</f>
        <v>Arabika Ijen Semiwash Jampit and Blawan Coffee farming 6,5</v>
      </c>
      <c r="B45" s="6" t="s">
        <v>1</v>
      </c>
      <c r="C45" s="4" t="s">
        <v>15</v>
      </c>
      <c r="D45" s="6" t="s">
        <v>54</v>
      </c>
      <c r="E45" s="6">
        <v>6.5</v>
      </c>
      <c r="F45" s="6" t="s">
        <v>113</v>
      </c>
      <c r="G45" s="6" t="s">
        <v>46</v>
      </c>
      <c r="H45" s="13">
        <v>1460</v>
      </c>
      <c r="I45" s="12">
        <f>SUMIF(StockInJul[Kode SKU],SummaryStock[[#This Row],[Kode SKU]],StockInJul[Stock In])</f>
        <v>0</v>
      </c>
      <c r="J45" s="12">
        <f>SUMIF(StockOut[Kode SKU],SummaryStock[[#This Row],[Kode SKU]],StockOut[Stock Out])</f>
        <v>1460</v>
      </c>
      <c r="K45" s="14">
        <f>SummaryStock[[#This Row],[Stock Awal]]+SummaryStock[[#This Row],[Stock In]]-SummaryStock[[#This Row],[Stock Out]]</f>
        <v>0</v>
      </c>
    </row>
    <row r="46" spans="1:11" x14ac:dyDescent="0.25">
      <c r="A46" s="4" t="str">
        <f>SummaryStock[[#This Row],[Spesies]]&amp;" "&amp;SummaryStock[[#This Row],[Nama Origin]]&amp;" "&amp;SummaryStock[[#This Row],[Supplier]]&amp;" "&amp;SummaryStock[[#This Row],[Size]]</f>
        <v>Arabika Ijen Semiwash Jampit and Blawan Coffee farming 7,5</v>
      </c>
      <c r="B46" s="6" t="s">
        <v>1</v>
      </c>
      <c r="C46" s="4" t="s">
        <v>15</v>
      </c>
      <c r="D46" s="6" t="s">
        <v>54</v>
      </c>
      <c r="E46" s="6">
        <v>7.5</v>
      </c>
      <c r="F46" s="6" t="s">
        <v>112</v>
      </c>
      <c r="G46" s="6" t="s">
        <v>46</v>
      </c>
      <c r="H46" s="12">
        <v>125</v>
      </c>
      <c r="I46" s="12">
        <f>SUMIF(StockInJul[Kode SKU],SummaryStock[[#This Row],[Kode SKU]],StockInJul[Stock In])</f>
        <v>0</v>
      </c>
      <c r="J46" s="12">
        <f>SUMIF(StockOut[Kode SKU],SummaryStock[[#This Row],[Kode SKU]],StockOut[Stock Out])</f>
        <v>125</v>
      </c>
      <c r="K46" s="14">
        <f>SummaryStock[[#This Row],[Stock Awal]]+SummaryStock[[#This Row],[Stock In]]-SummaryStock[[#This Row],[Stock Out]]</f>
        <v>0</v>
      </c>
    </row>
    <row r="47" spans="1:11" x14ac:dyDescent="0.25">
      <c r="A47" s="4" t="str">
        <f>SummaryStock[[#This Row],[Spesies]]&amp;" "&amp;SummaryStock[[#This Row],[Nama Origin]]&amp;" "&amp;SummaryStock[[#This Row],[Supplier]]&amp;" "&amp;SummaryStock[[#This Row],[Size]]</f>
        <v>Arabika Ijen Semiwash Jampit and Blawan Coffee farming Afkir</v>
      </c>
      <c r="B47" s="6" t="s">
        <v>1</v>
      </c>
      <c r="C47" s="4" t="s">
        <v>15</v>
      </c>
      <c r="D47" s="6" t="s">
        <v>54</v>
      </c>
      <c r="E47" s="6" t="s">
        <v>4</v>
      </c>
      <c r="F47" s="6" t="s">
        <v>115</v>
      </c>
      <c r="G47" s="6" t="s">
        <v>46</v>
      </c>
      <c r="H47" s="12">
        <v>53</v>
      </c>
      <c r="I47" s="12">
        <f>SUMIF(StockInJul[Kode SKU],SummaryStock[[#This Row],[Kode SKU]],StockInJul[Stock In])</f>
        <v>28</v>
      </c>
      <c r="J47" s="12">
        <f>SUMIF(StockOut[Kode SKU],SummaryStock[[#This Row],[Kode SKU]],StockOut[Stock Out])</f>
        <v>81</v>
      </c>
      <c r="K47" s="14">
        <f>SummaryStock[[#This Row],[Stock Awal]]+SummaryStock[[#This Row],[Stock In]]-SummaryStock[[#This Row],[Stock Out]]</f>
        <v>0</v>
      </c>
    </row>
    <row r="48" spans="1:11" x14ac:dyDescent="0.25">
      <c r="A48" s="4" t="str">
        <f>SummaryStock[[#This Row],[Spesies]]&amp;" "&amp;SummaryStock[[#This Row],[Nama Origin]]&amp;" "&amp;SummaryStock[[#This Row],[Supplier]]&amp;" "&amp;SummaryStock[[#This Row],[Size]]</f>
        <v>Arabika Intanjaya Natural Maximus 6,5</v>
      </c>
      <c r="B48" s="6" t="s">
        <v>1</v>
      </c>
      <c r="C48" s="4" t="s">
        <v>21</v>
      </c>
      <c r="D48" s="6" t="s">
        <v>58</v>
      </c>
      <c r="E48" s="6">
        <v>6.5</v>
      </c>
      <c r="F48" s="6" t="s">
        <v>117</v>
      </c>
      <c r="G48" s="6" t="s">
        <v>46</v>
      </c>
      <c r="H48" s="12">
        <v>0</v>
      </c>
      <c r="I48" s="12">
        <f>SUMIF(StockInJul[Kode SKU],SummaryStock[[#This Row],[Kode SKU]],StockInJul[Stock In])</f>
        <v>39.700000000000003</v>
      </c>
      <c r="J48" s="12">
        <f>SUMIF(StockOut[Kode SKU],SummaryStock[[#This Row],[Kode SKU]],StockOut[Stock Out])</f>
        <v>0</v>
      </c>
      <c r="K48" s="14">
        <f>SummaryStock[[#This Row],[Stock Awal]]+SummaryStock[[#This Row],[Stock In]]-SummaryStock[[#This Row],[Stock Out]]</f>
        <v>39.700000000000003</v>
      </c>
    </row>
    <row r="49" spans="1:11" x14ac:dyDescent="0.25">
      <c r="A49" s="4" t="str">
        <f>SummaryStock[[#This Row],[Spesies]]&amp;" "&amp;SummaryStock[[#This Row],[Nama Origin]]&amp;" "&amp;SummaryStock[[#This Row],[Supplier]]&amp;" "&amp;SummaryStock[[#This Row],[Size]]</f>
        <v>Arabika Intanjaya Natural Maximus 7,5</v>
      </c>
      <c r="B49" s="6" t="s">
        <v>1</v>
      </c>
      <c r="C49" s="4" t="s">
        <v>21</v>
      </c>
      <c r="D49" s="6" t="s">
        <v>58</v>
      </c>
      <c r="E49" s="6">
        <v>7.5</v>
      </c>
      <c r="F49" s="6" t="s">
        <v>116</v>
      </c>
      <c r="G49" s="6" t="s">
        <v>46</v>
      </c>
      <c r="H49" s="12">
        <v>66.179999999999993</v>
      </c>
      <c r="I49" s="12">
        <f>SUMIF(StockInJul[Kode SKU],SummaryStock[[#This Row],[Kode SKU]],StockInJul[Stock In])</f>
        <v>26.35</v>
      </c>
      <c r="J49" s="12">
        <f>SUMIF(StockOut[Kode SKU],SummaryStock[[#This Row],[Kode SKU]],StockOut[Stock Out])</f>
        <v>66.180000000000007</v>
      </c>
      <c r="K49" s="14">
        <f>SummaryStock[[#This Row],[Stock Awal]]+SummaryStock[[#This Row],[Stock In]]-SummaryStock[[#This Row],[Stock Out]]</f>
        <v>26.349999999999994</v>
      </c>
    </row>
    <row r="50" spans="1:11" x14ac:dyDescent="0.25">
      <c r="A50" s="4" t="str">
        <f>SummaryStock[[#This Row],[Spesies]]&amp;" "&amp;SummaryStock[[#This Row],[Nama Origin]]&amp;" "&amp;SummaryStock[[#This Row],[Supplier]]&amp;" "&amp;SummaryStock[[#This Row],[Size]]</f>
        <v>Arabika Intanjaya Natural Maximus Afkir</v>
      </c>
      <c r="B50" s="6" t="s">
        <v>1</v>
      </c>
      <c r="C50" s="4" t="s">
        <v>21</v>
      </c>
      <c r="D50" s="6" t="s">
        <v>58</v>
      </c>
      <c r="E50" s="6" t="s">
        <v>4</v>
      </c>
      <c r="F50" s="6" t="s">
        <v>118</v>
      </c>
      <c r="G50" s="6" t="s">
        <v>46</v>
      </c>
      <c r="H50" s="12">
        <v>24.3</v>
      </c>
      <c r="I50" s="12">
        <f>SUMIF(StockInJul[Kode SKU],SummaryStock[[#This Row],[Kode SKU]],StockInJul[Stock In])</f>
        <v>0</v>
      </c>
      <c r="J50" s="12">
        <f>SUMIF(StockOut[Kode SKU],SummaryStock[[#This Row],[Kode SKU]],StockOut[Stock Out])</f>
        <v>16.3</v>
      </c>
      <c r="K50" s="14">
        <f>SummaryStock[[#This Row],[Stock Awal]]+SummaryStock[[#This Row],[Stock In]]-SummaryStock[[#This Row],[Stock Out]]</f>
        <v>8</v>
      </c>
    </row>
    <row r="51" spans="1:11" x14ac:dyDescent="0.25">
      <c r="A51" s="31" t="str">
        <f>SummaryStock[[#This Row],[Spesies]]&amp;" "&amp;SummaryStock[[#This Row],[Nama Origin]]&amp;" "&amp;SummaryStock[[#This Row],[Supplier]]&amp;" "&amp;SummaryStock[[#This Row],[Size]]</f>
        <v>Arabika Intanjaya Natural Maximus Multi size</v>
      </c>
      <c r="B51" s="6" t="s">
        <v>1</v>
      </c>
      <c r="C51" s="4" t="s">
        <v>21</v>
      </c>
      <c r="D51" s="6" t="s">
        <v>58</v>
      </c>
      <c r="E51" s="32" t="s">
        <v>68</v>
      </c>
      <c r="F51" s="6" t="s">
        <v>172</v>
      </c>
      <c r="G51" s="6" t="s">
        <v>46</v>
      </c>
      <c r="H51" s="33">
        <v>0</v>
      </c>
      <c r="I51" s="33">
        <f>SUMIF(StockInJul[Kode SKU],SummaryStock[[#This Row],[Kode SKU]],StockInJul[Stock In])</f>
        <v>81.48</v>
      </c>
      <c r="J51" s="33">
        <f>SUMIF(StockOut[Kode SKU],SummaryStock[[#This Row],[Kode SKU]],StockOut[Stock Out])</f>
        <v>45.09</v>
      </c>
      <c r="K51" s="34">
        <f>SummaryStock[[#This Row],[Stock Awal]]+SummaryStock[[#This Row],[Stock In]]-SummaryStock[[#This Row],[Stock Out]]</f>
        <v>36.39</v>
      </c>
    </row>
    <row r="52" spans="1:11" x14ac:dyDescent="0.25">
      <c r="A52" s="4" t="str">
        <f>SummaryStock[[#This Row],[Spesies]]&amp;" "&amp;SummaryStock[[#This Row],[Nama Origin]]&amp;" "&amp;SummaryStock[[#This Row],[Supplier]]&amp;" "&amp;SummaryStock[[#This Row],[Size]]</f>
        <v>Arabika Kintamani Fullwash Olam 5,5</v>
      </c>
      <c r="B52" s="6" t="s">
        <v>1</v>
      </c>
      <c r="C52" s="4" t="s">
        <v>19</v>
      </c>
      <c r="D52" s="6" t="s">
        <v>60</v>
      </c>
      <c r="E52" s="6">
        <v>5.5</v>
      </c>
      <c r="F52" s="6" t="s">
        <v>121</v>
      </c>
      <c r="G52" s="6" t="s">
        <v>46</v>
      </c>
      <c r="H52" s="12">
        <v>45</v>
      </c>
      <c r="I52" s="12">
        <f>SUMIF(StockInJul[Kode SKU],SummaryStock[[#This Row],[Kode SKU]],StockInJul[Stock In])</f>
        <v>0</v>
      </c>
      <c r="J52" s="12">
        <f>SUMIF(StockOut[Kode SKU],SummaryStock[[#This Row],[Kode SKU]],StockOut[Stock Out])</f>
        <v>35</v>
      </c>
      <c r="K52" s="14">
        <f>SummaryStock[[#This Row],[Stock Awal]]+SummaryStock[[#This Row],[Stock In]]-SummaryStock[[#This Row],[Stock Out]]</f>
        <v>10</v>
      </c>
    </row>
    <row r="53" spans="1:11" x14ac:dyDescent="0.25">
      <c r="A53" s="4" t="str">
        <f>SummaryStock[[#This Row],[Spesies]]&amp;" "&amp;SummaryStock[[#This Row],[Nama Origin]]&amp;" "&amp;SummaryStock[[#This Row],[Supplier]]&amp;" "&amp;SummaryStock[[#This Row],[Size]]</f>
        <v>Arabika Kintamani Fullwash Olam 6,5</v>
      </c>
      <c r="B53" s="6" t="s">
        <v>1</v>
      </c>
      <c r="C53" s="4" t="s">
        <v>19</v>
      </c>
      <c r="D53" s="6" t="s">
        <v>60</v>
      </c>
      <c r="E53" s="6">
        <v>6.5</v>
      </c>
      <c r="F53" s="6" t="s">
        <v>120</v>
      </c>
      <c r="G53" s="6" t="s">
        <v>46</v>
      </c>
      <c r="H53" s="12">
        <v>50</v>
      </c>
      <c r="I53" s="12">
        <f>SUMIF(StockInJul[Kode SKU],SummaryStock[[#This Row],[Kode SKU]],StockInJul[Stock In])</f>
        <v>0</v>
      </c>
      <c r="J53" s="12">
        <f>SUMIF(StockOut[Kode SKU],SummaryStock[[#This Row],[Kode SKU]],StockOut[Stock Out])</f>
        <v>50</v>
      </c>
      <c r="K53" s="14">
        <f>SummaryStock[[#This Row],[Stock Awal]]+SummaryStock[[#This Row],[Stock In]]-SummaryStock[[#This Row],[Stock Out]]</f>
        <v>0</v>
      </c>
    </row>
    <row r="54" spans="1:11" x14ac:dyDescent="0.25">
      <c r="A54" s="4" t="str">
        <f>SummaryStock[[#This Row],[Spesies]]&amp;" "&amp;SummaryStock[[#This Row],[Nama Origin]]&amp;" "&amp;SummaryStock[[#This Row],[Supplier]]&amp;" "&amp;SummaryStock[[#This Row],[Size]]</f>
        <v>Arabika Kintamani Fullwash Olam 7,5</v>
      </c>
      <c r="B54" s="6" t="s">
        <v>1</v>
      </c>
      <c r="C54" s="4" t="s">
        <v>19</v>
      </c>
      <c r="D54" s="6" t="s">
        <v>60</v>
      </c>
      <c r="E54" s="6">
        <v>7.5</v>
      </c>
      <c r="F54" s="6" t="s">
        <v>119</v>
      </c>
      <c r="G54" s="6" t="s">
        <v>46</v>
      </c>
      <c r="H54" s="12">
        <v>50</v>
      </c>
      <c r="I54" s="12">
        <f>SUMIF(StockInJul[Kode SKU],SummaryStock[[#This Row],[Kode SKU]],StockInJul[Stock In])</f>
        <v>0</v>
      </c>
      <c r="J54" s="12">
        <f>SUMIF(StockOut[Kode SKU],SummaryStock[[#This Row],[Kode SKU]],StockOut[Stock Out])</f>
        <v>50</v>
      </c>
      <c r="K54" s="14">
        <f>SummaryStock[[#This Row],[Stock Awal]]+SummaryStock[[#This Row],[Stock In]]-SummaryStock[[#This Row],[Stock Out]]</f>
        <v>0</v>
      </c>
    </row>
    <row r="55" spans="1:11" x14ac:dyDescent="0.25">
      <c r="A55" s="4" t="str">
        <f>SummaryStock[[#This Row],[Spesies]]&amp;" "&amp;SummaryStock[[#This Row],[Nama Origin]]&amp;" "&amp;SummaryStock[[#This Row],[Supplier]]&amp;" "&amp;SummaryStock[[#This Row],[Size]]</f>
        <v>Arabika Kintamani Fullwash Olam Afkir</v>
      </c>
      <c r="B55" s="6" t="s">
        <v>1</v>
      </c>
      <c r="C55" s="4" t="s">
        <v>19</v>
      </c>
      <c r="D55" s="6" t="s">
        <v>60</v>
      </c>
      <c r="E55" s="6" t="s">
        <v>4</v>
      </c>
      <c r="F55" s="6" t="s">
        <v>122</v>
      </c>
      <c r="G55" s="6" t="s">
        <v>46</v>
      </c>
      <c r="H55" s="12">
        <v>5</v>
      </c>
      <c r="I55" s="12">
        <f>SUMIF(StockInJul[Kode SKU],SummaryStock[[#This Row],[Kode SKU]],StockInJul[Stock In])</f>
        <v>0</v>
      </c>
      <c r="J55" s="12">
        <f>SUMIF(StockOut[Kode SKU],SummaryStock[[#This Row],[Kode SKU]],StockOut[Stock Out])</f>
        <v>0</v>
      </c>
      <c r="K55" s="14">
        <f>SummaryStock[[#This Row],[Stock Awal]]+SummaryStock[[#This Row],[Stock In]]-SummaryStock[[#This Row],[Stock Out]]</f>
        <v>5</v>
      </c>
    </row>
    <row r="56" spans="1:11" x14ac:dyDescent="0.25">
      <c r="A56" s="31" t="str">
        <f>SummaryStock[[#This Row],[Spesies]]&amp;" "&amp;SummaryStock[[#This Row],[Nama Origin]]&amp;" "&amp;SummaryStock[[#This Row],[Supplier]]&amp;" "&amp;SummaryStock[[#This Row],[Size]]</f>
        <v>Arabika Mandheling Fullwash William 5,5</v>
      </c>
      <c r="B56" s="32" t="s">
        <v>1</v>
      </c>
      <c r="C56" s="31" t="s">
        <v>162</v>
      </c>
      <c r="D56" s="32" t="s">
        <v>163</v>
      </c>
      <c r="E56" s="32">
        <v>5.5</v>
      </c>
      <c r="F56" s="32" t="s">
        <v>164</v>
      </c>
      <c r="G56" s="6" t="s">
        <v>46</v>
      </c>
      <c r="H56" s="33"/>
      <c r="I56" s="33">
        <f>SUMIF(StockInJul[Kode SKU],SummaryStock[[#This Row],[Kode SKU]],StockInJul[Stock In])</f>
        <v>5</v>
      </c>
      <c r="J56" s="33">
        <f>SUMIF(StockOut[Kode SKU],SummaryStock[[#This Row],[Kode SKU]],StockOut[Stock Out])</f>
        <v>5</v>
      </c>
      <c r="K56" s="34">
        <f>SummaryStock[[#This Row],[Stock Awal]]+SummaryStock[[#This Row],[Stock In]]-SummaryStock[[#This Row],[Stock Out]]</f>
        <v>0</v>
      </c>
    </row>
    <row r="57" spans="1:11" x14ac:dyDescent="0.25">
      <c r="A57" s="31" t="str">
        <f>SummaryStock[[#This Row],[Spesies]]&amp;" "&amp;SummaryStock[[#This Row],[Nama Origin]]&amp;" "&amp;SummaryStock[[#This Row],[Supplier]]&amp;" "&amp;SummaryStock[[#This Row],[Size]]</f>
        <v>Arabika Mandheling Fullwash William 6,5</v>
      </c>
      <c r="B57" s="32" t="s">
        <v>1</v>
      </c>
      <c r="C57" s="31" t="s">
        <v>162</v>
      </c>
      <c r="D57" s="32" t="s">
        <v>163</v>
      </c>
      <c r="E57" s="32">
        <v>6.5</v>
      </c>
      <c r="F57" s="32" t="s">
        <v>165</v>
      </c>
      <c r="G57" s="6" t="s">
        <v>46</v>
      </c>
      <c r="H57" s="33"/>
      <c r="I57" s="33">
        <f>SUMIF(StockInJul[Kode SKU],SummaryStock[[#This Row],[Kode SKU]],StockInJul[Stock In])</f>
        <v>25</v>
      </c>
      <c r="J57" s="33">
        <f>SUMIF(StockOut[Kode SKU],SummaryStock[[#This Row],[Kode SKU]],StockOut[Stock Out])</f>
        <v>25</v>
      </c>
      <c r="K57" s="34">
        <f>SummaryStock[[#This Row],[Stock Awal]]+SummaryStock[[#This Row],[Stock In]]-SummaryStock[[#This Row],[Stock Out]]</f>
        <v>0</v>
      </c>
    </row>
    <row r="58" spans="1:11" x14ac:dyDescent="0.25">
      <c r="A58" s="31" t="str">
        <f>SummaryStock[[#This Row],[Spesies]]&amp;" "&amp;SummaryStock[[#This Row],[Nama Origin]]&amp;" "&amp;SummaryStock[[#This Row],[Supplier]]&amp;" "&amp;SummaryStock[[#This Row],[Size]]</f>
        <v>Arabika Mandheling Fullwash William Afkir</v>
      </c>
      <c r="B58" s="32" t="s">
        <v>1</v>
      </c>
      <c r="C58" s="31" t="s">
        <v>162</v>
      </c>
      <c r="D58" s="32" t="s">
        <v>163</v>
      </c>
      <c r="E58" s="32" t="s">
        <v>4</v>
      </c>
      <c r="F58" s="32" t="s">
        <v>166</v>
      </c>
      <c r="G58" s="6" t="s">
        <v>46</v>
      </c>
      <c r="H58" s="33"/>
      <c r="I58" s="33">
        <f>SUMIF(StockInJul[Kode SKU],SummaryStock[[#This Row],[Kode SKU]],StockInJul[Stock In])</f>
        <v>0.11</v>
      </c>
      <c r="J58" s="33">
        <f>SUMIF(StockOut[Kode SKU],SummaryStock[[#This Row],[Kode SKU]],StockOut[Stock Out])</f>
        <v>0.11</v>
      </c>
      <c r="K58" s="34">
        <f>SummaryStock[[#This Row],[Stock Awal]]+SummaryStock[[#This Row],[Stock In]]-SummaryStock[[#This Row],[Stock Out]]</f>
        <v>0</v>
      </c>
    </row>
    <row r="59" spans="1:11" x14ac:dyDescent="0.25">
      <c r="A59" s="4" t="str">
        <f>SummaryStock[[#This Row],[Spesies]]&amp;" "&amp;SummaryStock[[#This Row],[Nama Origin]]&amp;" "&amp;SummaryStock[[#This Row],[Supplier]]&amp;" "&amp;SummaryStock[[#This Row],[Size]]</f>
        <v>Arabika Puntang Natural Kelompok Tani Hutan  5,5</v>
      </c>
      <c r="B59" s="6" t="s">
        <v>1</v>
      </c>
      <c r="C59" s="4" t="s">
        <v>10</v>
      </c>
      <c r="D59" s="6" t="s">
        <v>53</v>
      </c>
      <c r="E59" s="6">
        <v>5.5</v>
      </c>
      <c r="F59" s="6" t="s">
        <v>125</v>
      </c>
      <c r="G59" s="6" t="s">
        <v>46</v>
      </c>
      <c r="H59" s="12">
        <v>18.66</v>
      </c>
      <c r="I59" s="12">
        <f>SUMIF(StockInJul[Kode SKU],SummaryStock[[#This Row],[Kode SKU]],StockInJul[Stock In])</f>
        <v>0</v>
      </c>
      <c r="J59" s="12">
        <f>SUMIF(StockOut[Kode SKU],SummaryStock[[#This Row],[Kode SKU]],StockOut[Stock Out])</f>
        <v>0</v>
      </c>
      <c r="K59" s="14">
        <f>SummaryStock[[#This Row],[Stock Awal]]+SummaryStock[[#This Row],[Stock In]]-SummaryStock[[#This Row],[Stock Out]]</f>
        <v>18.66</v>
      </c>
    </row>
    <row r="60" spans="1:11" x14ac:dyDescent="0.25">
      <c r="A60" s="4" t="str">
        <f>SummaryStock[[#This Row],[Spesies]]&amp;" "&amp;SummaryStock[[#This Row],[Nama Origin]]&amp;" "&amp;SummaryStock[[#This Row],[Supplier]]&amp;" "&amp;SummaryStock[[#This Row],[Size]]</f>
        <v>Arabika Puntang Natural Kelompok Tani Hutan  6,5</v>
      </c>
      <c r="B60" s="6" t="s">
        <v>1</v>
      </c>
      <c r="C60" s="4" t="s">
        <v>10</v>
      </c>
      <c r="D60" s="6" t="s">
        <v>53</v>
      </c>
      <c r="E60" s="6">
        <v>6.5</v>
      </c>
      <c r="F60" s="6" t="s">
        <v>124</v>
      </c>
      <c r="G60" s="6" t="s">
        <v>46</v>
      </c>
      <c r="H60" s="12">
        <v>24.450000000000003</v>
      </c>
      <c r="I60" s="12">
        <f>SUMIF(StockInJul[Kode SKU],SummaryStock[[#This Row],[Kode SKU]],StockInJul[Stock In])</f>
        <v>0</v>
      </c>
      <c r="J60" s="12">
        <f>SUMIF(StockOut[Kode SKU],SummaryStock[[#This Row],[Kode SKU]],StockOut[Stock Out])</f>
        <v>20</v>
      </c>
      <c r="K60" s="14">
        <f>SummaryStock[[#This Row],[Stock Awal]]+SummaryStock[[#This Row],[Stock In]]-SummaryStock[[#This Row],[Stock Out]]</f>
        <v>4.4500000000000028</v>
      </c>
    </row>
    <row r="61" spans="1:11" x14ac:dyDescent="0.25">
      <c r="A61" s="4" t="str">
        <f>SummaryStock[[#This Row],[Spesies]]&amp;" "&amp;SummaryStock[[#This Row],[Nama Origin]]&amp;" "&amp;SummaryStock[[#This Row],[Supplier]]&amp;" "&amp;SummaryStock[[#This Row],[Size]]</f>
        <v>Arabika Puntang Natural Kelompok Tani Hutan  7,5</v>
      </c>
      <c r="B61" s="6" t="s">
        <v>1</v>
      </c>
      <c r="C61" s="4" t="s">
        <v>10</v>
      </c>
      <c r="D61" s="6" t="s">
        <v>53</v>
      </c>
      <c r="E61" s="6">
        <v>7.5</v>
      </c>
      <c r="F61" s="6" t="s">
        <v>123</v>
      </c>
      <c r="G61" s="6" t="s">
        <v>46</v>
      </c>
      <c r="H61" s="12">
        <v>14.93</v>
      </c>
      <c r="I61" s="12">
        <f>SUMIF(StockInJul[Kode SKU],SummaryStock[[#This Row],[Kode SKU]],StockInJul[Stock In])</f>
        <v>0</v>
      </c>
      <c r="J61" s="12">
        <f>SUMIF(StockOut[Kode SKU],SummaryStock[[#This Row],[Kode SKU]],StockOut[Stock Out])</f>
        <v>0</v>
      </c>
      <c r="K61" s="14">
        <f>SummaryStock[[#This Row],[Stock Awal]]+SummaryStock[[#This Row],[Stock In]]-SummaryStock[[#This Row],[Stock Out]]</f>
        <v>14.93</v>
      </c>
    </row>
    <row r="62" spans="1:11" x14ac:dyDescent="0.25">
      <c r="A62" s="4" t="str">
        <f>SummaryStock[[#This Row],[Spesies]]&amp;" "&amp;SummaryStock[[#This Row],[Nama Origin]]&amp;" "&amp;SummaryStock[[#This Row],[Supplier]]&amp;" "&amp;SummaryStock[[#This Row],[Size]]</f>
        <v>Arabika Temanggung Natural Wahyu 5,5</v>
      </c>
      <c r="B62" s="6" t="s">
        <v>1</v>
      </c>
      <c r="C62" s="4" t="s">
        <v>12</v>
      </c>
      <c r="D62" s="6" t="s">
        <v>56</v>
      </c>
      <c r="E62" s="6">
        <v>5.5</v>
      </c>
      <c r="F62" s="6" t="s">
        <v>127</v>
      </c>
      <c r="G62" s="6" t="s">
        <v>46</v>
      </c>
      <c r="H62" s="12">
        <v>200</v>
      </c>
      <c r="I62" s="12">
        <f>SUMIF(StockInJul[Kode SKU],SummaryStock[[#This Row],[Kode SKU]],StockInJul[Stock In])</f>
        <v>0</v>
      </c>
      <c r="J62" s="12">
        <f>SUMIF(StockOut[Kode SKU],SummaryStock[[#This Row],[Kode SKU]],StockOut[Stock Out])</f>
        <v>0</v>
      </c>
      <c r="K62" s="14">
        <f>SummaryStock[[#This Row],[Stock Awal]]+SummaryStock[[#This Row],[Stock In]]-SummaryStock[[#This Row],[Stock Out]]</f>
        <v>200</v>
      </c>
    </row>
    <row r="63" spans="1:11" x14ac:dyDescent="0.25">
      <c r="A63" s="4" t="str">
        <f>SummaryStock[[#This Row],[Spesies]]&amp;" "&amp;SummaryStock[[#This Row],[Nama Origin]]&amp;" "&amp;SummaryStock[[#This Row],[Supplier]]&amp;" "&amp;SummaryStock[[#This Row],[Size]]</f>
        <v>Arabika Temanggung Natural Wahyu 6,5</v>
      </c>
      <c r="B63" s="6" t="s">
        <v>1</v>
      </c>
      <c r="C63" s="4" t="s">
        <v>12</v>
      </c>
      <c r="D63" s="6" t="s">
        <v>56</v>
      </c>
      <c r="E63" s="6">
        <v>6.5</v>
      </c>
      <c r="F63" s="6" t="s">
        <v>126</v>
      </c>
      <c r="G63" s="6" t="s">
        <v>46</v>
      </c>
      <c r="H63" s="12">
        <v>220</v>
      </c>
      <c r="I63" s="12">
        <f>SUMIF(StockInJul[Kode SKU],SummaryStock[[#This Row],[Kode SKU]],StockInJul[Stock In])</f>
        <v>0</v>
      </c>
      <c r="J63" s="12">
        <f>SUMIF(StockOut[Kode SKU],SummaryStock[[#This Row],[Kode SKU]],StockOut[Stock Out])</f>
        <v>0</v>
      </c>
      <c r="K63" s="14">
        <f>SummaryStock[[#This Row],[Stock Awal]]+SummaryStock[[#This Row],[Stock In]]-SummaryStock[[#This Row],[Stock Out]]</f>
        <v>220</v>
      </c>
    </row>
    <row r="64" spans="1:11" x14ac:dyDescent="0.25">
      <c r="A64" s="4" t="str">
        <f>SummaryStock[[#This Row],[Spesies]]&amp;" "&amp;SummaryStock[[#This Row],[Nama Origin]]&amp;" "&amp;SummaryStock[[#This Row],[Supplier]]&amp;" "&amp;SummaryStock[[#This Row],[Size]]</f>
        <v>Arabika Temanggung Natural Wahyu Afkir</v>
      </c>
      <c r="B64" s="6" t="s">
        <v>1</v>
      </c>
      <c r="C64" s="4" t="s">
        <v>12</v>
      </c>
      <c r="D64" s="6" t="s">
        <v>56</v>
      </c>
      <c r="E64" s="6" t="s">
        <v>4</v>
      </c>
      <c r="F64" s="6" t="s">
        <v>128</v>
      </c>
      <c r="G64" s="6" t="s">
        <v>46</v>
      </c>
      <c r="H64" s="12">
        <v>7.88</v>
      </c>
      <c r="I64" s="12">
        <f>SUMIF(StockInJul[Kode SKU],SummaryStock[[#This Row],[Kode SKU]],StockInJul[Stock In])</f>
        <v>0</v>
      </c>
      <c r="J64" s="12">
        <f>SUMIF(StockOut[Kode SKU],SummaryStock[[#This Row],[Kode SKU]],StockOut[Stock Out])</f>
        <v>0</v>
      </c>
      <c r="K64" s="14">
        <f>SummaryStock[[#This Row],[Stock Awal]]+SummaryStock[[#This Row],[Stock In]]-SummaryStock[[#This Row],[Stock Out]]</f>
        <v>7.88</v>
      </c>
    </row>
    <row r="65" spans="1:11" x14ac:dyDescent="0.25">
      <c r="A65" s="4" t="str">
        <f>SummaryStock[[#This Row],[Spesies]]&amp;" "&amp;SummaryStock[[#This Row],[Nama Origin]]&amp;" "&amp;SummaryStock[[#This Row],[Supplier]]&amp;" "&amp;SummaryStock[[#This Row],[Size]]</f>
        <v>Arabika Temanggung Wine Wahyu 5,5</v>
      </c>
      <c r="B65" s="6" t="s">
        <v>1</v>
      </c>
      <c r="C65" s="4" t="s">
        <v>13</v>
      </c>
      <c r="D65" s="6" t="s">
        <v>56</v>
      </c>
      <c r="E65" s="6">
        <v>5.5</v>
      </c>
      <c r="F65" s="6" t="s">
        <v>130</v>
      </c>
      <c r="G65" s="6" t="s">
        <v>46</v>
      </c>
      <c r="H65" s="12">
        <v>110</v>
      </c>
      <c r="I65" s="12">
        <f>SUMIF(StockInJul[Kode SKU],SummaryStock[[#This Row],[Kode SKU]],StockInJul[Stock In])</f>
        <v>0</v>
      </c>
      <c r="J65" s="12">
        <f>SUMIF(StockOut[Kode SKU],SummaryStock[[#This Row],[Kode SKU]],StockOut[Stock Out])</f>
        <v>30</v>
      </c>
      <c r="K65" s="14">
        <f>SummaryStock[[#This Row],[Stock Awal]]+SummaryStock[[#This Row],[Stock In]]-SummaryStock[[#This Row],[Stock Out]]</f>
        <v>80</v>
      </c>
    </row>
    <row r="66" spans="1:11" x14ac:dyDescent="0.25">
      <c r="A66" s="4" t="str">
        <f>SummaryStock[[#This Row],[Spesies]]&amp;" "&amp;SummaryStock[[#This Row],[Nama Origin]]&amp;" "&amp;SummaryStock[[#This Row],[Supplier]]&amp;" "&amp;SummaryStock[[#This Row],[Size]]</f>
        <v>Arabika Temanggung Wine Wahyu 6,5</v>
      </c>
      <c r="B66" s="6" t="s">
        <v>1</v>
      </c>
      <c r="C66" s="4" t="s">
        <v>13</v>
      </c>
      <c r="D66" s="6" t="s">
        <v>56</v>
      </c>
      <c r="E66" s="6">
        <v>6.5</v>
      </c>
      <c r="F66" s="6" t="s">
        <v>129</v>
      </c>
      <c r="G66" s="6" t="s">
        <v>46</v>
      </c>
      <c r="H66" s="12">
        <v>98.699999999999989</v>
      </c>
      <c r="I66" s="12">
        <f>SUMIF(StockInJul[Kode SKU],SummaryStock[[#This Row],[Kode SKU]],StockInJul[Stock In])</f>
        <v>0</v>
      </c>
      <c r="J66" s="12">
        <f>SUMIF(StockOut[Kode SKU],SummaryStock[[#This Row],[Kode SKU]],StockOut[Stock Out])</f>
        <v>0</v>
      </c>
      <c r="K66" s="14">
        <f>SummaryStock[[#This Row],[Stock Awal]]+SummaryStock[[#This Row],[Stock In]]-SummaryStock[[#This Row],[Stock Out]]</f>
        <v>98.699999999999989</v>
      </c>
    </row>
    <row r="67" spans="1:11" x14ac:dyDescent="0.25">
      <c r="A67" s="31" t="str">
        <f>SummaryStock[[#This Row],[Spesies]]&amp;" "&amp;SummaryStock[[#This Row],[Nama Origin]]&amp;" "&amp;SummaryStock[[#This Row],[Supplier]]&amp;" "&amp;SummaryStock[[#This Row],[Size]]</f>
        <v>Arabika Temanggung Wine Wahyu Multi size</v>
      </c>
      <c r="B67" s="6" t="s">
        <v>1</v>
      </c>
      <c r="C67" s="4" t="s">
        <v>13</v>
      </c>
      <c r="D67" s="6" t="s">
        <v>56</v>
      </c>
      <c r="E67" s="32" t="s">
        <v>68</v>
      </c>
      <c r="F67" s="6" t="s">
        <v>170</v>
      </c>
      <c r="G67" s="6" t="s">
        <v>46</v>
      </c>
      <c r="H67" s="33"/>
      <c r="I67" s="33">
        <f>SUMIF(StockInJul[Kode SKU],SummaryStock[[#This Row],[Kode SKU]],StockInJul[Stock In])</f>
        <v>50</v>
      </c>
      <c r="J67" s="33">
        <f>SUMIF(StockOut[Kode SKU],SummaryStock[[#This Row],[Kode SKU]],StockOut[Stock Out])</f>
        <v>1</v>
      </c>
      <c r="K67" s="34">
        <f>SummaryStock[[#This Row],[Stock Awal]]+SummaryStock[[#This Row],[Stock In]]-SummaryStock[[#This Row],[Stock Out]]</f>
        <v>49</v>
      </c>
    </row>
    <row r="68" spans="1:11" x14ac:dyDescent="0.25">
      <c r="A68" s="4" t="str">
        <f>SummaryStock[[#This Row],[Spesies]]&amp;" "&amp;SummaryStock[[#This Row],[Nama Origin]]&amp;" "&amp;SummaryStock[[#This Row],[Supplier]]&amp;" "&amp;SummaryStock[[#This Row],[Size]]</f>
        <v>Arabika Toraja Natural Cosmas 5,5</v>
      </c>
      <c r="B68" s="6" t="s">
        <v>1</v>
      </c>
      <c r="C68" s="4" t="s">
        <v>79</v>
      </c>
      <c r="D68" s="6" t="s">
        <v>57</v>
      </c>
      <c r="E68" s="6">
        <v>5.5</v>
      </c>
      <c r="F68" s="6" t="s">
        <v>133</v>
      </c>
      <c r="G68" s="6" t="s">
        <v>46</v>
      </c>
      <c r="H68" s="12">
        <v>100</v>
      </c>
      <c r="I68" s="12">
        <f>SUMIF(StockInJul[Kode SKU],SummaryStock[[#This Row],[Kode SKU]],StockInJul[Stock In])</f>
        <v>0</v>
      </c>
      <c r="J68" s="12">
        <f>SUMIF(StockOut[Kode SKU],SummaryStock[[#This Row],[Kode SKU]],StockOut[Stock Out])</f>
        <v>0</v>
      </c>
      <c r="K68" s="14">
        <f>SummaryStock[[#This Row],[Stock Awal]]+SummaryStock[[#This Row],[Stock In]]-SummaryStock[[#This Row],[Stock Out]]</f>
        <v>100</v>
      </c>
    </row>
    <row r="69" spans="1:11" x14ac:dyDescent="0.25">
      <c r="A69" s="4" t="str">
        <f>SummaryStock[[#This Row],[Spesies]]&amp;" "&amp;SummaryStock[[#This Row],[Nama Origin]]&amp;" "&amp;SummaryStock[[#This Row],[Supplier]]&amp;" "&amp;SummaryStock[[#This Row],[Size]]</f>
        <v>Arabika Toraja Natural Cosmas 6,5</v>
      </c>
      <c r="B69" s="6" t="s">
        <v>1</v>
      </c>
      <c r="C69" s="4" t="s">
        <v>79</v>
      </c>
      <c r="D69" s="6" t="s">
        <v>57</v>
      </c>
      <c r="E69" s="6">
        <v>6.5</v>
      </c>
      <c r="F69" s="6" t="s">
        <v>132</v>
      </c>
      <c r="G69" s="6" t="s">
        <v>46</v>
      </c>
      <c r="H69" s="12">
        <v>250</v>
      </c>
      <c r="I69" s="12">
        <f>SUMIF(StockInJul[Kode SKU],SummaryStock[[#This Row],[Kode SKU]],StockInJul[Stock In])</f>
        <v>0</v>
      </c>
      <c r="J69" s="12">
        <f>SUMIF(StockOut[Kode SKU],SummaryStock[[#This Row],[Kode SKU]],StockOut[Stock Out])</f>
        <v>0</v>
      </c>
      <c r="K69" s="14">
        <f>SummaryStock[[#This Row],[Stock Awal]]+SummaryStock[[#This Row],[Stock In]]-SummaryStock[[#This Row],[Stock Out]]</f>
        <v>250</v>
      </c>
    </row>
    <row r="70" spans="1:11" x14ac:dyDescent="0.25">
      <c r="A70" s="4" t="str">
        <f>SummaryStock[[#This Row],[Spesies]]&amp;" "&amp;SummaryStock[[#This Row],[Nama Origin]]&amp;" "&amp;SummaryStock[[#This Row],[Supplier]]&amp;" "&amp;SummaryStock[[#This Row],[Size]]</f>
        <v>Arabika Toraja Natural Cosmas 7,5</v>
      </c>
      <c r="B70" s="6" t="s">
        <v>1</v>
      </c>
      <c r="C70" s="4" t="s">
        <v>79</v>
      </c>
      <c r="D70" s="6" t="s">
        <v>57</v>
      </c>
      <c r="E70" s="6">
        <v>7.5</v>
      </c>
      <c r="F70" s="6" t="s">
        <v>131</v>
      </c>
      <c r="G70" s="6" t="s">
        <v>46</v>
      </c>
      <c r="H70" s="12">
        <v>15</v>
      </c>
      <c r="I70" s="12">
        <f>SUMIF(StockInJul[Kode SKU],SummaryStock[[#This Row],[Kode SKU]],StockInJul[Stock In])</f>
        <v>0</v>
      </c>
      <c r="J70" s="12">
        <f>SUMIF(StockOut[Kode SKU],SummaryStock[[#This Row],[Kode SKU]],StockOut[Stock Out])</f>
        <v>0</v>
      </c>
      <c r="K70" s="14">
        <f>SummaryStock[[#This Row],[Stock Awal]]+SummaryStock[[#This Row],[Stock In]]-SummaryStock[[#This Row],[Stock Out]]</f>
        <v>15</v>
      </c>
    </row>
    <row r="71" spans="1:11" x14ac:dyDescent="0.25">
      <c r="A71" s="4" t="str">
        <f>SummaryStock[[#This Row],[Spesies]]&amp;" "&amp;SummaryStock[[#This Row],[Nama Origin]]&amp;" "&amp;SummaryStock[[#This Row],[Supplier]]&amp;" "&amp;SummaryStock[[#This Row],[Size]]</f>
        <v>Arabika Toraja Natural Cosmas Afkir</v>
      </c>
      <c r="B71" s="6" t="s">
        <v>1</v>
      </c>
      <c r="C71" s="4" t="s">
        <v>79</v>
      </c>
      <c r="D71" s="6" t="s">
        <v>57</v>
      </c>
      <c r="E71" s="6" t="s">
        <v>4</v>
      </c>
      <c r="F71" s="6" t="s">
        <v>134</v>
      </c>
      <c r="G71" s="6" t="s">
        <v>46</v>
      </c>
      <c r="H71" s="12">
        <v>8.2799999999999994</v>
      </c>
      <c r="I71" s="12">
        <f>SUMIF(StockInJul[Kode SKU],SummaryStock[[#This Row],[Kode SKU]],StockInJul[Stock In])</f>
        <v>0</v>
      </c>
      <c r="J71" s="12">
        <f>SUMIF(StockOut[Kode SKU],SummaryStock[[#This Row],[Kode SKU]],StockOut[Stock Out])</f>
        <v>0</v>
      </c>
      <c r="K71" s="14">
        <f>SummaryStock[[#This Row],[Stock Awal]]+SummaryStock[[#This Row],[Stock In]]-SummaryStock[[#This Row],[Stock Out]]</f>
        <v>8.2799999999999994</v>
      </c>
    </row>
    <row r="72" spans="1:11" x14ac:dyDescent="0.25">
      <c r="A72" s="36" t="str">
        <f>SummaryStock[[#This Row],[Spesies]]&amp;" "&amp;SummaryStock[[#This Row],[Nama Origin]]&amp;" "&amp;SummaryStock[[#This Row],[Supplier]]&amp;" "&amp;SummaryStock[[#This Row],[Size]]</f>
        <v>Robusta 4Lawang Asalan Sortir Martin 5,5</v>
      </c>
      <c r="B72" s="6" t="s">
        <v>2</v>
      </c>
      <c r="C72" s="4" t="s">
        <v>73</v>
      </c>
      <c r="D72" s="6" t="s">
        <v>80</v>
      </c>
      <c r="E72" s="37">
        <v>5.5</v>
      </c>
      <c r="F72" s="37" t="s">
        <v>177</v>
      </c>
      <c r="G72" s="6" t="s">
        <v>46</v>
      </c>
      <c r="H72" s="38">
        <v>0</v>
      </c>
      <c r="I72" s="38">
        <f>SUMIF(StockInJul[Kode SKU],SummaryStock[[#This Row],[Kode SKU]],StockInJul[Stock In])</f>
        <v>30</v>
      </c>
      <c r="J72" s="38">
        <f>SUMIF(StockOut[Kode SKU],SummaryStock[[#This Row],[Kode SKU]],StockOut[Stock Out])</f>
        <v>0</v>
      </c>
      <c r="K72" s="39">
        <f>SummaryStock[[#This Row],[Stock Awal]]+SummaryStock[[#This Row],[Stock In]]-SummaryStock[[#This Row],[Stock Out]]</f>
        <v>30</v>
      </c>
    </row>
    <row r="73" spans="1:11" x14ac:dyDescent="0.25">
      <c r="A73" s="36" t="str">
        <f>SummaryStock[[#This Row],[Spesies]]&amp;" "&amp;SummaryStock[[#This Row],[Nama Origin]]&amp;" "&amp;SummaryStock[[#This Row],[Supplier]]&amp;" "&amp;SummaryStock[[#This Row],[Size]]</f>
        <v>Robusta 4Lawang Asalan Sortir Martin 6,5</v>
      </c>
      <c r="B73" s="6" t="s">
        <v>2</v>
      </c>
      <c r="C73" s="4" t="s">
        <v>73</v>
      </c>
      <c r="D73" s="6" t="s">
        <v>80</v>
      </c>
      <c r="E73" s="37">
        <v>6.5</v>
      </c>
      <c r="F73" s="37" t="s">
        <v>178</v>
      </c>
      <c r="G73" s="6" t="s">
        <v>46</v>
      </c>
      <c r="H73" s="38">
        <v>0</v>
      </c>
      <c r="I73" s="38">
        <f>SUMIF(StockInJul[Kode SKU],SummaryStock[[#This Row],[Kode SKU]],StockInJul[Stock In])</f>
        <v>11.1</v>
      </c>
      <c r="J73" s="38">
        <f>SUMIF(StockOut[Kode SKU],SummaryStock[[#This Row],[Kode SKU]],StockOut[Stock Out])</f>
        <v>0</v>
      </c>
      <c r="K73" s="39">
        <f>SummaryStock[[#This Row],[Stock Awal]]+SummaryStock[[#This Row],[Stock In]]-SummaryStock[[#This Row],[Stock Out]]</f>
        <v>11.1</v>
      </c>
    </row>
    <row r="74" spans="1:11" x14ac:dyDescent="0.25">
      <c r="A74" s="36" t="str">
        <f>SummaryStock[[#This Row],[Spesies]]&amp;" "&amp;SummaryStock[[#This Row],[Nama Origin]]&amp;" "&amp;SummaryStock[[#This Row],[Supplier]]&amp;" "&amp;SummaryStock[[#This Row],[Size]]</f>
        <v>Robusta 4Lawang Asalan Sortir Martin 7,5</v>
      </c>
      <c r="B74" s="6" t="s">
        <v>2</v>
      </c>
      <c r="C74" s="4" t="s">
        <v>73</v>
      </c>
      <c r="D74" s="6" t="s">
        <v>80</v>
      </c>
      <c r="E74" s="37">
        <v>7.5</v>
      </c>
      <c r="F74" s="37" t="s">
        <v>179</v>
      </c>
      <c r="G74" s="6" t="s">
        <v>46</v>
      </c>
      <c r="H74" s="38">
        <v>0</v>
      </c>
      <c r="I74" s="38">
        <f>SUMIF(StockInJul[Kode SKU],SummaryStock[[#This Row],[Kode SKU]],StockInJul[Stock In])</f>
        <v>25</v>
      </c>
      <c r="J74" s="38">
        <f>SUMIF(StockOut[Kode SKU],SummaryStock[[#This Row],[Kode SKU]],StockOut[Stock Out])</f>
        <v>0</v>
      </c>
      <c r="K74" s="39">
        <f>SummaryStock[[#This Row],[Stock Awal]]+SummaryStock[[#This Row],[Stock In]]-SummaryStock[[#This Row],[Stock Out]]</f>
        <v>25</v>
      </c>
    </row>
    <row r="75" spans="1:11" x14ac:dyDescent="0.25">
      <c r="A75" s="4" t="str">
        <f>SummaryStock[[#This Row],[Spesies]]&amp;" "&amp;SummaryStock[[#This Row],[Nama Origin]]&amp;" "&amp;SummaryStock[[#This Row],[Supplier]]&amp;" "&amp;SummaryStock[[#This Row],[Size]]</f>
        <v>Robusta 4Lawang Asalan Sortir Martin Afkir</v>
      </c>
      <c r="B75" s="6" t="s">
        <v>2</v>
      </c>
      <c r="C75" s="4" t="s">
        <v>73</v>
      </c>
      <c r="D75" s="6" t="s">
        <v>80</v>
      </c>
      <c r="E75" s="6" t="s">
        <v>4</v>
      </c>
      <c r="F75" s="6" t="s">
        <v>140</v>
      </c>
      <c r="G75" s="6" t="s">
        <v>46</v>
      </c>
      <c r="H75" s="12">
        <v>4.42</v>
      </c>
      <c r="I75" s="12">
        <f>SUMIF(StockInJul[Kode SKU],SummaryStock[[#This Row],[Kode SKU]],StockInJul[Stock In])</f>
        <v>0</v>
      </c>
      <c r="J75" s="12">
        <f>SUMIF(StockOut[Kode SKU],SummaryStock[[#This Row],[Kode SKU]],StockOut[Stock Out])</f>
        <v>0.42</v>
      </c>
      <c r="K75" s="14">
        <f>SummaryStock[[#This Row],[Stock Awal]]+SummaryStock[[#This Row],[Stock In]]-SummaryStock[[#This Row],[Stock Out]]</f>
        <v>4</v>
      </c>
    </row>
    <row r="76" spans="1:11" x14ac:dyDescent="0.25">
      <c r="A76" s="4" t="str">
        <f>SummaryStock[[#This Row],[Spesies]]&amp;" "&amp;SummaryStock[[#This Row],[Nama Origin]]&amp;" "&amp;SummaryStock[[#This Row],[Supplier]]&amp;" "&amp;SummaryStock[[#This Row],[Size]]</f>
        <v>Robusta 4Lawang Asalan Sortir Martin Multi size</v>
      </c>
      <c r="B76" s="6" t="s">
        <v>2</v>
      </c>
      <c r="C76" s="4" t="s">
        <v>73</v>
      </c>
      <c r="D76" s="6" t="s">
        <v>80</v>
      </c>
      <c r="E76" s="6" t="s">
        <v>68</v>
      </c>
      <c r="F76" s="6" t="s">
        <v>144</v>
      </c>
      <c r="G76" s="6" t="s">
        <v>46</v>
      </c>
      <c r="H76" s="12">
        <v>66.099999999999994</v>
      </c>
      <c r="I76" s="12">
        <f>SUMIF(StockInJul[Kode SKU],SummaryStock[[#This Row],[Kode SKU]],StockInJul[Stock In])</f>
        <v>0</v>
      </c>
      <c r="J76" s="12">
        <f>SUMIF(StockOut[Kode SKU],SummaryStock[[#This Row],[Kode SKU]],StockOut[Stock Out])</f>
        <v>66.099999999999994</v>
      </c>
      <c r="K76" s="14">
        <f>SummaryStock[[#This Row],[Stock Awal]]+SummaryStock[[#This Row],[Stock In]]-SummaryStock[[#This Row],[Stock Out]]</f>
        <v>0</v>
      </c>
    </row>
    <row r="77" spans="1:11" x14ac:dyDescent="0.25">
      <c r="A77" s="4" t="str">
        <f>SummaryStock[[#This Row],[Spesies]]&amp;" "&amp;SummaryStock[[#This Row],[Nama Origin]]&amp;" "&amp;SummaryStock[[#This Row],[Supplier]]&amp;" "&amp;SummaryStock[[#This Row],[Size]]</f>
        <v>Robusta Ciremai Asalan No Name Multi size</v>
      </c>
      <c r="B77" s="6" t="s">
        <v>2</v>
      </c>
      <c r="C77" s="4" t="s">
        <v>31</v>
      </c>
      <c r="D77" s="6" t="s">
        <v>50</v>
      </c>
      <c r="E77" s="6" t="s">
        <v>68</v>
      </c>
      <c r="F77" s="6" t="s">
        <v>145</v>
      </c>
      <c r="G77" s="6" t="s">
        <v>46</v>
      </c>
      <c r="H77" s="12">
        <v>168.74</v>
      </c>
      <c r="I77" s="12">
        <f>SUMIF(StockInJul[Kode SKU],SummaryStock[[#This Row],[Kode SKU]],StockInJul[Stock In])</f>
        <v>0</v>
      </c>
      <c r="J77" s="12">
        <f>SUMIF(StockOut[Kode SKU],SummaryStock[[#This Row],[Kode SKU]],StockOut[Stock Out])</f>
        <v>0</v>
      </c>
      <c r="K77" s="14">
        <f>SummaryStock[[#This Row],[Stock Awal]]+SummaryStock[[#This Row],[Stock In]]-SummaryStock[[#This Row],[Stock Out]]</f>
        <v>168.74</v>
      </c>
    </row>
    <row r="78" spans="1:11" x14ac:dyDescent="0.25">
      <c r="A78" s="4" t="str">
        <f>SummaryStock[[#This Row],[Spesies]]&amp;" "&amp;SummaryStock[[#This Row],[Nama Origin]]&amp;" "&amp;SummaryStock[[#This Row],[Supplier]]&amp;" "&amp;SummaryStock[[#This Row],[Size]]</f>
        <v>Robusta Cisadon Wine Ujang 5,5</v>
      </c>
      <c r="B78" s="6" t="s">
        <v>2</v>
      </c>
      <c r="C78" s="4" t="s">
        <v>149</v>
      </c>
      <c r="D78" s="6" t="s">
        <v>150</v>
      </c>
      <c r="E78" s="6">
        <v>5.5</v>
      </c>
      <c r="F78" s="6" t="s">
        <v>151</v>
      </c>
      <c r="G78" s="6" t="s">
        <v>46</v>
      </c>
      <c r="H78" s="12">
        <v>8.56</v>
      </c>
      <c r="I78" s="12">
        <f>SUMIF(StockInJul[Kode SKU],SummaryStock[[#This Row],[Kode SKU]],StockInJul[Stock In])</f>
        <v>0</v>
      </c>
      <c r="J78" s="12">
        <f>SUMIF(StockOut[Kode SKU],SummaryStock[[#This Row],[Kode SKU]],StockOut[Stock Out])</f>
        <v>0</v>
      </c>
      <c r="K78" s="14">
        <f>SummaryStock[[#This Row],[Stock Awal]]+SummaryStock[[#This Row],[Stock In]]-SummaryStock[[#This Row],[Stock Out]]</f>
        <v>8.56</v>
      </c>
    </row>
    <row r="79" spans="1:11" x14ac:dyDescent="0.25">
      <c r="A79" s="4" t="str">
        <f>SummaryStock[[#This Row],[Spesies]]&amp;" "&amp;SummaryStock[[#This Row],[Nama Origin]]&amp;" "&amp;SummaryStock[[#This Row],[Supplier]]&amp;" "&amp;SummaryStock[[#This Row],[Size]]</f>
        <v>Robusta Cisadon Wine Ujang 6,5</v>
      </c>
      <c r="B79" s="6" t="s">
        <v>2</v>
      </c>
      <c r="C79" s="4" t="s">
        <v>149</v>
      </c>
      <c r="D79" s="6" t="s">
        <v>150</v>
      </c>
      <c r="E79" s="6">
        <v>6.5</v>
      </c>
      <c r="F79" s="6" t="s">
        <v>152</v>
      </c>
      <c r="G79" s="6" t="s">
        <v>46</v>
      </c>
      <c r="H79" s="12">
        <v>10</v>
      </c>
      <c r="I79" s="12">
        <f>SUMIF(StockInJul[Kode SKU],SummaryStock[[#This Row],[Kode SKU]],StockInJul[Stock In])</f>
        <v>0</v>
      </c>
      <c r="J79" s="12">
        <f>SUMIF(StockOut[Kode SKU],SummaryStock[[#This Row],[Kode SKU]],StockOut[Stock Out])</f>
        <v>10</v>
      </c>
      <c r="K79" s="14">
        <f>SummaryStock[[#This Row],[Stock Awal]]+SummaryStock[[#This Row],[Stock In]]-SummaryStock[[#This Row],[Stock Out]]</f>
        <v>0</v>
      </c>
    </row>
    <row r="80" spans="1:11" x14ac:dyDescent="0.25">
      <c r="A80" s="4" t="str">
        <f>SummaryStock[[#This Row],[Spesies]]&amp;" "&amp;SummaryStock[[#This Row],[Nama Origin]]&amp;" "&amp;SummaryStock[[#This Row],[Supplier]]&amp;" "&amp;SummaryStock[[#This Row],[Size]]</f>
        <v>Robusta Cisadon Wine Ujang 7,5</v>
      </c>
      <c r="B80" s="6" t="s">
        <v>2</v>
      </c>
      <c r="C80" s="4" t="s">
        <v>149</v>
      </c>
      <c r="D80" s="6" t="s">
        <v>150</v>
      </c>
      <c r="E80" s="6">
        <v>7.5</v>
      </c>
      <c r="F80" s="6" t="s">
        <v>153</v>
      </c>
      <c r="G80" s="6" t="s">
        <v>46</v>
      </c>
      <c r="H80" s="12">
        <v>15</v>
      </c>
      <c r="I80" s="12">
        <f>SUMIF(StockInJul[Kode SKU],SummaryStock[[#This Row],[Kode SKU]],StockInJul[Stock In])</f>
        <v>0</v>
      </c>
      <c r="J80" s="12">
        <f>SUMIF(StockOut[Kode SKU],SummaryStock[[#This Row],[Kode SKU]],StockOut[Stock Out])</f>
        <v>0</v>
      </c>
      <c r="K80" s="14">
        <f>SummaryStock[[#This Row],[Stock Awal]]+SummaryStock[[#This Row],[Stock In]]-SummaryStock[[#This Row],[Stock Out]]</f>
        <v>15</v>
      </c>
    </row>
    <row r="81" spans="1:13" x14ac:dyDescent="0.25">
      <c r="A81" s="4" t="str">
        <f>SummaryStock[[#This Row],[Spesies]]&amp;" "&amp;SummaryStock[[#This Row],[Nama Origin]]&amp;" "&amp;SummaryStock[[#This Row],[Supplier]]&amp;" "&amp;SummaryStock[[#This Row],[Size]]</f>
        <v>Robusta Cisadon Wine Ujang Afkir</v>
      </c>
      <c r="B81" s="6" t="s">
        <v>2</v>
      </c>
      <c r="C81" s="4" t="s">
        <v>149</v>
      </c>
      <c r="D81" s="6" t="s">
        <v>150</v>
      </c>
      <c r="E81" s="6" t="s">
        <v>4</v>
      </c>
      <c r="F81" s="6" t="s">
        <v>154</v>
      </c>
      <c r="G81" s="6" t="s">
        <v>46</v>
      </c>
      <c r="H81" s="12">
        <v>0</v>
      </c>
      <c r="I81" s="12">
        <f>SUMIF(StockInJul[Kode SKU],SummaryStock[[#This Row],[Kode SKU]],StockInJul[Stock In])</f>
        <v>0.6</v>
      </c>
      <c r="J81" s="12">
        <f>SUMIF(StockOut[Kode SKU],SummaryStock[[#This Row],[Kode SKU]],StockOut[Stock Out])</f>
        <v>0</v>
      </c>
      <c r="K81" s="14">
        <f>SummaryStock[[#This Row],[Stock Awal]]+SummaryStock[[#This Row],[Stock In]]-SummaryStock[[#This Row],[Stock Out]]</f>
        <v>0.6</v>
      </c>
    </row>
    <row r="82" spans="1:13" x14ac:dyDescent="0.25">
      <c r="A82" s="4" t="str">
        <f>SummaryStock[[#This Row],[Spesies]]&amp;" "&amp;SummaryStock[[#This Row],[Nama Origin]]&amp;" "&amp;SummaryStock[[#This Row],[Supplier]]&amp;" "&amp;SummaryStock[[#This Row],[Size]]</f>
        <v>Robusta Gayo Natural Zoel Fakar 5,5</v>
      </c>
      <c r="B82" s="6" t="s">
        <v>2</v>
      </c>
      <c r="C82" s="4" t="s">
        <v>7</v>
      </c>
      <c r="D82" s="6" t="s">
        <v>51</v>
      </c>
      <c r="E82" s="6">
        <v>5.5</v>
      </c>
      <c r="F82" s="6" t="s">
        <v>137</v>
      </c>
      <c r="G82" s="6" t="s">
        <v>46</v>
      </c>
      <c r="H82" s="12">
        <v>185</v>
      </c>
      <c r="I82" s="12">
        <f>SUMIF(StockInJul[Kode SKU],SummaryStock[[#This Row],[Kode SKU]],StockInJul[Stock In])</f>
        <v>0</v>
      </c>
      <c r="J82" s="12">
        <f>SUMIF(StockOut[Kode SKU],SummaryStock[[#This Row],[Kode SKU]],StockOut[Stock Out])</f>
        <v>0</v>
      </c>
      <c r="K82" s="14">
        <f>SummaryStock[[#This Row],[Stock Awal]]+SummaryStock[[#This Row],[Stock In]]-SummaryStock[[#This Row],[Stock Out]]</f>
        <v>185</v>
      </c>
      <c r="L82" s="4"/>
      <c r="M82" s="11"/>
    </row>
    <row r="83" spans="1:13" x14ac:dyDescent="0.25">
      <c r="A83" s="4" t="str">
        <f>SummaryStock[[#This Row],[Spesies]]&amp;" "&amp;SummaryStock[[#This Row],[Nama Origin]]&amp;" "&amp;SummaryStock[[#This Row],[Supplier]]&amp;" "&amp;SummaryStock[[#This Row],[Size]]</f>
        <v>Robusta Gayo Natural Zoel Fakar 6,5</v>
      </c>
      <c r="B83" s="6" t="s">
        <v>2</v>
      </c>
      <c r="C83" s="4" t="s">
        <v>7</v>
      </c>
      <c r="D83" s="6" t="s">
        <v>51</v>
      </c>
      <c r="E83" s="6">
        <v>6.5</v>
      </c>
      <c r="F83" s="6" t="s">
        <v>136</v>
      </c>
      <c r="G83" s="6" t="s">
        <v>46</v>
      </c>
      <c r="H83" s="12">
        <v>248.3</v>
      </c>
      <c r="I83" s="12">
        <f>SUMIF(StockInJul[Kode SKU],SummaryStock[[#This Row],[Kode SKU]],StockInJul[Stock In])</f>
        <v>0</v>
      </c>
      <c r="J83" s="12">
        <f>SUMIF(StockOut[Kode SKU],SummaryStock[[#This Row],[Kode SKU]],StockOut[Stock Out])</f>
        <v>130.30000000000001</v>
      </c>
      <c r="K83" s="14">
        <f>SummaryStock[[#This Row],[Stock Awal]]+SummaryStock[[#This Row],[Stock In]]-SummaryStock[[#This Row],[Stock Out]]</f>
        <v>118</v>
      </c>
      <c r="L83" s="4"/>
      <c r="M83" s="11"/>
    </row>
    <row r="84" spans="1:13" x14ac:dyDescent="0.25">
      <c r="A84" s="4" t="str">
        <f>SummaryStock[[#This Row],[Spesies]]&amp;" "&amp;SummaryStock[[#This Row],[Nama Origin]]&amp;" "&amp;SummaryStock[[#This Row],[Supplier]]&amp;" "&amp;SummaryStock[[#This Row],[Size]]</f>
        <v>Robusta Gayo Natural Zoel Fakar 7,5</v>
      </c>
      <c r="B84" s="6" t="s">
        <v>2</v>
      </c>
      <c r="C84" s="4" t="s">
        <v>7</v>
      </c>
      <c r="D84" s="6" t="s">
        <v>51</v>
      </c>
      <c r="E84" s="6">
        <v>7.5</v>
      </c>
      <c r="F84" s="6" t="s">
        <v>135</v>
      </c>
      <c r="G84" s="6" t="s">
        <v>46</v>
      </c>
      <c r="H84" s="12">
        <v>235</v>
      </c>
      <c r="I84" s="12">
        <f>SUMIF(StockInJul[Kode SKU],SummaryStock[[#This Row],[Kode SKU]],StockInJul[Stock In])</f>
        <v>0</v>
      </c>
      <c r="J84" s="12">
        <f>SUMIF(StockOut[Kode SKU],SummaryStock[[#This Row],[Kode SKU]],StockOut[Stock Out])</f>
        <v>0</v>
      </c>
      <c r="K84" s="14">
        <f>SummaryStock[[#This Row],[Stock Awal]]+SummaryStock[[#This Row],[Stock In]]-SummaryStock[[#This Row],[Stock Out]]</f>
        <v>235</v>
      </c>
      <c r="L84" s="4"/>
      <c r="M84" s="11"/>
    </row>
    <row r="85" spans="1:13" x14ac:dyDescent="0.25">
      <c r="A85" s="4" t="str">
        <f>SummaryStock[[#This Row],[Spesies]]&amp;" "&amp;SummaryStock[[#This Row],[Nama Origin]]&amp;" "&amp;SummaryStock[[#This Row],[Supplier]]&amp;" "&amp;SummaryStock[[#This Row],[Size]]</f>
        <v>Robusta Gayo Natural Zoel Fakar Afkir</v>
      </c>
      <c r="B85" s="6" t="s">
        <v>2</v>
      </c>
      <c r="C85" s="4" t="s">
        <v>7</v>
      </c>
      <c r="D85" s="6" t="s">
        <v>51</v>
      </c>
      <c r="E85" s="6" t="s">
        <v>4</v>
      </c>
      <c r="F85" s="6" t="s">
        <v>138</v>
      </c>
      <c r="G85" s="6" t="s">
        <v>46</v>
      </c>
      <c r="H85" s="12">
        <v>46.88</v>
      </c>
      <c r="I85" s="12">
        <f>SUMIF(StockInJul[Kode SKU],SummaryStock[[#This Row],[Kode SKU]],StockInJul[Stock In])</f>
        <v>0</v>
      </c>
      <c r="J85" s="12">
        <f>SUMIF(StockOut[Kode SKU],SummaryStock[[#This Row],[Kode SKU]],StockOut[Stock Out])</f>
        <v>0</v>
      </c>
      <c r="K85" s="14">
        <f>SummaryStock[[#This Row],[Stock Awal]]+SummaryStock[[#This Row],[Stock In]]-SummaryStock[[#This Row],[Stock Out]]</f>
        <v>46.88</v>
      </c>
      <c r="L85" s="4"/>
      <c r="M85" s="11"/>
    </row>
    <row r="86" spans="1:13" x14ac:dyDescent="0.25">
      <c r="A86" s="4" t="str">
        <f>SummaryStock[[#This Row],[Spesies]]&amp;" "&amp;SummaryStock[[#This Row],[Nama Origin]]&amp;" "&amp;SummaryStock[[#This Row],[Supplier]]&amp;" "&amp;SummaryStock[[#This Row],[Size]]</f>
        <v>Robusta Lampung Natural Prio Pramono Afkir</v>
      </c>
      <c r="B86" s="6" t="s">
        <v>2</v>
      </c>
      <c r="C86" s="4" t="s">
        <v>32</v>
      </c>
      <c r="D86" s="6" t="s">
        <v>52</v>
      </c>
      <c r="E86" s="6" t="s">
        <v>4</v>
      </c>
      <c r="F86" s="6" t="s">
        <v>139</v>
      </c>
      <c r="G86" s="6" t="s">
        <v>46</v>
      </c>
      <c r="H86" s="12">
        <v>0.9</v>
      </c>
      <c r="I86" s="12">
        <f>SUMIF(StockInJul[Kode SKU],SummaryStock[[#This Row],[Kode SKU]],StockInJul[Stock In])</f>
        <v>0</v>
      </c>
      <c r="J86" s="12">
        <f>SUMIF(StockOut[Kode SKU],SummaryStock[[#This Row],[Kode SKU]],StockOut[Stock Out])</f>
        <v>0</v>
      </c>
      <c r="K86" s="14">
        <f>SummaryStock[[#This Row],[Stock Awal]]+SummaryStock[[#This Row],[Stock In]]-SummaryStock[[#This Row],[Stock Out]]</f>
        <v>0.9</v>
      </c>
      <c r="L86" s="4"/>
      <c r="M86" s="11"/>
    </row>
    <row r="87" spans="1:13" x14ac:dyDescent="0.25">
      <c r="A87" s="4" t="str">
        <f>SummaryStock[[#This Row],[Spesies]]&amp;" "&amp;SummaryStock[[#This Row],[Nama Origin]]&amp;" "&amp;SummaryStock[[#This Row],[Supplier]]&amp;" "&amp;SummaryStock[[#This Row],[Size]]</f>
        <v>Robusta Lampung Natural Prio Pramono Multi size</v>
      </c>
      <c r="B87" s="6" t="s">
        <v>2</v>
      </c>
      <c r="C87" s="4" t="s">
        <v>32</v>
      </c>
      <c r="D87" s="6" t="s">
        <v>52</v>
      </c>
      <c r="E87" s="6" t="s">
        <v>68</v>
      </c>
      <c r="F87" s="6" t="s">
        <v>146</v>
      </c>
      <c r="G87" s="6" t="s">
        <v>46</v>
      </c>
      <c r="H87" s="12">
        <v>466.72</v>
      </c>
      <c r="I87" s="12">
        <f>SUMIF(StockInJul[Kode SKU],SummaryStock[[#This Row],[Kode SKU]],StockInJul[Stock In])</f>
        <v>0</v>
      </c>
      <c r="J87" s="12">
        <f>SUMIF(StockOut[Kode SKU],SummaryStock[[#This Row],[Kode SKU]],StockOut[Stock Out])</f>
        <v>20</v>
      </c>
      <c r="K87" s="14">
        <f>SummaryStock[[#This Row],[Stock Awal]]+SummaryStock[[#This Row],[Stock In]]-SummaryStock[[#This Row],[Stock Out]]</f>
        <v>446.72</v>
      </c>
      <c r="L87" s="4"/>
      <c r="M87" s="11"/>
    </row>
    <row r="88" spans="1:13" x14ac:dyDescent="0.25">
      <c r="A88" s="4" t="str">
        <f>SummaryStock[[#This Row],[Spesies]]&amp;" "&amp;SummaryStock[[#This Row],[Nama Origin]]&amp;" "&amp;SummaryStock[[#This Row],[Supplier]]&amp;" "&amp;SummaryStock[[#This Row],[Size]]</f>
        <v>Robusta Lanang Temanggung Natural Lilik Multi size</v>
      </c>
      <c r="B88" s="6" t="s">
        <v>2</v>
      </c>
      <c r="C88" s="4" t="s">
        <v>69</v>
      </c>
      <c r="D88" s="6" t="s">
        <v>66</v>
      </c>
      <c r="E88" s="6" t="s">
        <v>68</v>
      </c>
      <c r="F88" s="6" t="s">
        <v>147</v>
      </c>
      <c r="G88" s="6" t="s">
        <v>46</v>
      </c>
      <c r="H88" s="12">
        <v>162.5</v>
      </c>
      <c r="I88" s="12">
        <f>SUMIF(StockInJul[Kode SKU],SummaryStock[[#This Row],[Kode SKU]],StockInJul[Stock In])</f>
        <v>0</v>
      </c>
      <c r="J88" s="12">
        <f>SUMIF(StockOut[Kode SKU],SummaryStock[[#This Row],[Kode SKU]],StockOut[Stock Out])</f>
        <v>0</v>
      </c>
      <c r="K88" s="14">
        <f>SummaryStock[[#This Row],[Stock Awal]]+SummaryStock[[#This Row],[Stock In]]-SummaryStock[[#This Row],[Stock Out]]</f>
        <v>162.5</v>
      </c>
    </row>
    <row r="89" spans="1:13" x14ac:dyDescent="0.25">
      <c r="A89" s="4" t="str">
        <f>SummaryStock[[#This Row],[Spesies]]&amp;" "&amp;SummaryStock[[#This Row],[Nama Origin]]&amp;" "&amp;SummaryStock[[#This Row],[Supplier]]&amp;" "&amp;SummaryStock[[#This Row],[Size]]</f>
        <v>Robusta Temanggung Natural Wahyu Multi size</v>
      </c>
      <c r="B89" s="6" t="s">
        <v>2</v>
      </c>
      <c r="C89" s="4" t="s">
        <v>12</v>
      </c>
      <c r="D89" s="6" t="s">
        <v>56</v>
      </c>
      <c r="E89" s="6" t="s">
        <v>68</v>
      </c>
      <c r="F89" s="6" t="s">
        <v>148</v>
      </c>
      <c r="G89" s="6" t="s">
        <v>46</v>
      </c>
      <c r="H89" s="12">
        <v>1341.67</v>
      </c>
      <c r="I89" s="12">
        <f>SUMIF(StockInJul[Kode SKU],SummaryStock[[#This Row],[Kode SKU]],StockInJul[Stock In])</f>
        <v>0</v>
      </c>
      <c r="J89" s="12">
        <f>SUMIF(StockOut[Kode SKU],SummaryStock[[#This Row],[Kode SKU]],StockOut[Stock Out])</f>
        <v>0</v>
      </c>
      <c r="K89" s="14">
        <f>SummaryStock[[#This Row],[Stock Awal]]+SummaryStock[[#This Row],[Stock In]]-SummaryStock[[#This Row],[Stock Out]]</f>
        <v>1341.67</v>
      </c>
    </row>
  </sheetData>
  <mergeCells count="2">
    <mergeCell ref="A1:K1"/>
    <mergeCell ref="A2:K2"/>
  </mergeCells>
  <phoneticPr fontId="4" type="noConversion"/>
  <conditionalFormatting sqref="K5:K89">
    <cfRule type="cellIs" dxfId="24" priority="25" operator="between">
      <formula>50</formula>
      <formula>100</formula>
    </cfRule>
    <cfRule type="cellIs" dxfId="23" priority="26" operator="lessThan">
      <formula>50</formula>
    </cfRule>
    <cfRule type="cellIs" dxfId="22" priority="27" operator="lessThan">
      <formula>30</formula>
    </cfRule>
    <cfRule type="cellIs" dxfId="21" priority="28" operator="equal">
      <formula>0</formula>
    </cfRule>
  </conditionalFormatting>
  <conditionalFormatting sqref="A89:E89 G89:K89 A5:K88">
    <cfRule type="expression" dxfId="20" priority="17">
      <formula>INDIRECT("B"&amp;ROW())="Roasted"</formula>
    </cfRule>
    <cfRule type="expression" dxfId="19" priority="18">
      <formula>INDIRECT("B"&amp;ROW())="Titipan"</formula>
    </cfRule>
    <cfRule type="expression" dxfId="18" priority="19">
      <formula>INDIRECT("B"&amp;ROW())="Liberika"</formula>
    </cfRule>
    <cfRule type="expression" dxfId="17" priority="20">
      <formula>INDIRECT("B"&amp;ROW())="Robusta"</formula>
    </cfRule>
    <cfRule type="expression" dxfId="16" priority="21">
      <formula>INDIRECT("c"&amp;ROW())="Liberika"</formula>
    </cfRule>
    <cfRule type="expression" dxfId="15" priority="22">
      <formula>INDIRECT("c"&amp;ROW())="Robusta"</formula>
    </cfRule>
    <cfRule type="expression" priority="23">
      <formula>INDIRECT("b"&amp;ROW())="Robusta"</formula>
    </cfRule>
    <cfRule type="expression" dxfId="14" priority="24">
      <formula>INDIRECT("b"&amp;ROW())="Arabika"</formula>
    </cfRule>
  </conditionalFormatting>
  <conditionalFormatting sqref="E89">
    <cfRule type="expression" dxfId="13" priority="9">
      <formula>INDIRECT("B"&amp;ROW())="Roasted"</formula>
    </cfRule>
    <cfRule type="expression" dxfId="12" priority="10">
      <formula>INDIRECT("B"&amp;ROW())="Titipan"</formula>
    </cfRule>
    <cfRule type="expression" dxfId="11" priority="11">
      <formula>INDIRECT("B"&amp;ROW())="Liberika"</formula>
    </cfRule>
    <cfRule type="expression" dxfId="10" priority="12">
      <formula>INDIRECT("B"&amp;ROW())="Robusta"</formula>
    </cfRule>
    <cfRule type="expression" dxfId="9" priority="13">
      <formula>INDIRECT("c"&amp;ROW())="Liberika"</formula>
    </cfRule>
    <cfRule type="expression" dxfId="8" priority="14">
      <formula>INDIRECT("c"&amp;ROW())="Robusta"</formula>
    </cfRule>
    <cfRule type="expression" priority="15">
      <formula>INDIRECT("b"&amp;ROW())="Robusta"</formula>
    </cfRule>
    <cfRule type="expression" dxfId="7" priority="16">
      <formula>INDIRECT("b"&amp;ROW())="Arabika"</formula>
    </cfRule>
  </conditionalFormatting>
  <conditionalFormatting sqref="F89">
    <cfRule type="expression" dxfId="6" priority="1">
      <formula>INDIRECT("B"&amp;ROW())="Roasted"</formula>
    </cfRule>
    <cfRule type="expression" dxfId="5" priority="2">
      <formula>INDIRECT("B"&amp;ROW())="Titipan"</formula>
    </cfRule>
    <cfRule type="expression" dxfId="4" priority="3">
      <formula>INDIRECT("B"&amp;ROW())="Liberika"</formula>
    </cfRule>
    <cfRule type="expression" dxfId="3" priority="4">
      <formula>INDIRECT("B"&amp;ROW())="Robusta"</formula>
    </cfRule>
    <cfRule type="expression" dxfId="2" priority="5">
      <formula>INDIRECT("c"&amp;ROW())="Liberika"</formula>
    </cfRule>
    <cfRule type="expression" dxfId="1" priority="6">
      <formula>INDIRECT("c"&amp;ROW())="Robusta"</formula>
    </cfRule>
    <cfRule type="expression" priority="7">
      <formula>INDIRECT("b"&amp;ROW())="Robusta"</formula>
    </cfRule>
    <cfRule type="expression" dxfId="0" priority="8">
      <formula>INDIRECT("b"&amp;ROW())="Arabika"</formula>
    </cfRule>
  </conditionalFormatting>
  <dataValidations count="4">
    <dataValidation type="list" allowBlank="1" showInputMessage="1" showErrorMessage="1" sqref="D5:D89" xr:uid="{00000000-0002-0000-0100-000000000000}">
      <formula1>Supplier</formula1>
    </dataValidation>
    <dataValidation type="list" allowBlank="1" showInputMessage="1" showErrorMessage="1" sqref="B5:B89" xr:uid="{00000000-0002-0000-0100-000001000000}">
      <formula1>Spesies</formula1>
    </dataValidation>
    <dataValidation type="list" allowBlank="1" showInputMessage="1" showErrorMessage="1" sqref="E5:E89" xr:uid="{00000000-0002-0000-0100-000002000000}">
      <formula1>Size</formula1>
    </dataValidation>
    <dataValidation type="list" allowBlank="1" showInputMessage="1" showErrorMessage="1" sqref="C5:C89" xr:uid="{00000000-0002-0000-0100-000003000000}">
      <formula1>INDIRECT(B5)</formula1>
    </dataValidation>
  </dataValidations>
  <pageMargins left="0.75" right="0.7" top="0.75" bottom="0.75" header="0.3" footer="0.3"/>
  <pageSetup paperSize="9" orientation="landscape" horizont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8"/>
  <sheetViews>
    <sheetView topLeftCell="A22" zoomScaleNormal="100" workbookViewId="0">
      <selection activeCell="A2" sqref="A2:K2"/>
    </sheetView>
  </sheetViews>
  <sheetFormatPr defaultRowHeight="15" x14ac:dyDescent="0.25"/>
  <cols>
    <col min="1" max="1" width="12" customWidth="1"/>
    <col min="2" max="2" width="18.5703125" bestFit="1" customWidth="1"/>
    <col min="3" max="3" width="11.5703125" customWidth="1"/>
    <col min="4" max="4" width="21.140625" bestFit="1" customWidth="1"/>
    <col min="5" max="5" width="15.42578125" customWidth="1"/>
    <col min="6" max="6" width="9.7109375" customWidth="1"/>
    <col min="7" max="7" width="11.85546875" bestFit="1" customWidth="1"/>
    <col min="8" max="8" width="11.85546875" customWidth="1"/>
    <col min="9" max="10" width="10.28515625" bestFit="1" customWidth="1"/>
    <col min="11" max="11" width="17.7109375" style="18" customWidth="1"/>
    <col min="12" max="12" width="13.5703125" bestFit="1" customWidth="1"/>
  </cols>
  <sheetData>
    <row r="1" spans="1:11" ht="33.75" x14ac:dyDescent="0.5">
      <c r="A1" s="47" t="s">
        <v>215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1" x14ac:dyDescent="0.25">
      <c r="A2" s="46" t="s">
        <v>157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4" spans="1:11" x14ac:dyDescent="0.25">
      <c r="A4" t="s">
        <v>43</v>
      </c>
      <c r="B4" t="s">
        <v>48</v>
      </c>
      <c r="C4" t="s">
        <v>45</v>
      </c>
      <c r="D4" t="s">
        <v>35</v>
      </c>
      <c r="E4" t="s">
        <v>49</v>
      </c>
      <c r="F4" t="s">
        <v>0</v>
      </c>
      <c r="G4" t="s">
        <v>36</v>
      </c>
      <c r="H4" t="s">
        <v>155</v>
      </c>
      <c r="I4" t="s">
        <v>37</v>
      </c>
      <c r="J4" t="s">
        <v>39</v>
      </c>
      <c r="K4" s="18" t="s">
        <v>44</v>
      </c>
    </row>
    <row r="5" spans="1:11" x14ac:dyDescent="0.25">
      <c r="A5" s="28">
        <v>44805</v>
      </c>
      <c r="B5" s="17"/>
      <c r="C5" s="17" t="s">
        <v>1</v>
      </c>
      <c r="D5" s="8" t="s">
        <v>162</v>
      </c>
      <c r="E5" s="8" t="s">
        <v>163</v>
      </c>
      <c r="F5" s="17">
        <v>6.5</v>
      </c>
      <c r="G5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111031-21B</v>
      </c>
      <c r="H5" s="17">
        <v>12</v>
      </c>
      <c r="I5" s="21">
        <v>25</v>
      </c>
      <c r="J5" s="17" t="s">
        <v>156</v>
      </c>
      <c r="K5" s="20"/>
    </row>
    <row r="6" spans="1:11" x14ac:dyDescent="0.25">
      <c r="A6" s="28">
        <v>44805</v>
      </c>
      <c r="B6" s="17"/>
      <c r="C6" s="17" t="s">
        <v>1</v>
      </c>
      <c r="D6" s="8" t="s">
        <v>162</v>
      </c>
      <c r="E6" s="8" t="s">
        <v>163</v>
      </c>
      <c r="F6" s="17">
        <v>5.5</v>
      </c>
      <c r="G6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111031-21C</v>
      </c>
      <c r="H6" s="17">
        <v>12</v>
      </c>
      <c r="I6" s="21">
        <v>5</v>
      </c>
      <c r="J6" s="17" t="s">
        <v>156</v>
      </c>
      <c r="K6" s="20"/>
    </row>
    <row r="7" spans="1:11" x14ac:dyDescent="0.25">
      <c r="A7" s="28">
        <v>44805</v>
      </c>
      <c r="B7" s="17"/>
      <c r="C7" s="17" t="s">
        <v>1</v>
      </c>
      <c r="D7" s="8" t="s">
        <v>162</v>
      </c>
      <c r="E7" s="8" t="s">
        <v>163</v>
      </c>
      <c r="F7" s="17" t="s">
        <v>4</v>
      </c>
      <c r="G7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111031-21D</v>
      </c>
      <c r="H7" s="17">
        <v>12</v>
      </c>
      <c r="I7" s="21">
        <v>0.11</v>
      </c>
      <c r="J7" s="17" t="s">
        <v>156</v>
      </c>
      <c r="K7" s="20"/>
    </row>
    <row r="8" spans="1:11" x14ac:dyDescent="0.25">
      <c r="A8" s="28">
        <v>44812</v>
      </c>
      <c r="B8" s="17"/>
      <c r="C8" s="17" t="s">
        <v>1</v>
      </c>
      <c r="D8" s="8" t="s">
        <v>21</v>
      </c>
      <c r="E8" s="8" t="s">
        <v>58</v>
      </c>
      <c r="F8" s="17" t="s">
        <v>68</v>
      </c>
      <c r="G8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116013-10E</v>
      </c>
      <c r="H8" s="17">
        <v>12</v>
      </c>
      <c r="I8" s="21">
        <v>15.3</v>
      </c>
      <c r="J8" s="17" t="s">
        <v>156</v>
      </c>
      <c r="K8" s="20"/>
    </row>
    <row r="9" spans="1:11" x14ac:dyDescent="0.25">
      <c r="A9" s="15">
        <v>44816</v>
      </c>
      <c r="B9" s="29" t="s">
        <v>171</v>
      </c>
      <c r="C9" s="17" t="s">
        <v>1</v>
      </c>
      <c r="D9" s="8" t="s">
        <v>13</v>
      </c>
      <c r="E9" s="8" t="s">
        <v>56</v>
      </c>
      <c r="F9" s="17" t="s">
        <v>68</v>
      </c>
      <c r="G9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112024-15E</v>
      </c>
      <c r="H9" s="17">
        <v>10.4</v>
      </c>
      <c r="I9" s="21">
        <v>50</v>
      </c>
      <c r="J9" s="17" t="s">
        <v>156</v>
      </c>
      <c r="K9" s="20"/>
    </row>
    <row r="10" spans="1:11" x14ac:dyDescent="0.25">
      <c r="A10" s="15">
        <v>44817</v>
      </c>
      <c r="B10" s="17" t="s">
        <v>175</v>
      </c>
      <c r="C10" s="17" t="s">
        <v>1</v>
      </c>
      <c r="D10" s="8" t="s">
        <v>21</v>
      </c>
      <c r="E10" s="8" t="s">
        <v>58</v>
      </c>
      <c r="F10" s="17" t="s">
        <v>68</v>
      </c>
      <c r="G10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116013-10E</v>
      </c>
      <c r="H10" s="17">
        <v>12</v>
      </c>
      <c r="I10" s="21">
        <v>66.180000000000007</v>
      </c>
      <c r="J10" s="17" t="s">
        <v>156</v>
      </c>
      <c r="K10" s="20" t="s">
        <v>173</v>
      </c>
    </row>
    <row r="11" spans="1:11" x14ac:dyDescent="0.25">
      <c r="A11" s="15">
        <v>44817</v>
      </c>
      <c r="B11" s="17" t="s">
        <v>175</v>
      </c>
      <c r="C11" s="17" t="s">
        <v>2</v>
      </c>
      <c r="D11" s="8" t="s">
        <v>73</v>
      </c>
      <c r="E11" s="8" t="s">
        <v>80</v>
      </c>
      <c r="F11" s="17">
        <v>5.5</v>
      </c>
      <c r="G11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121063-S09C</v>
      </c>
      <c r="H11" s="17">
        <v>12</v>
      </c>
      <c r="I11" s="21">
        <v>30</v>
      </c>
      <c r="J11" s="17" t="s">
        <v>156</v>
      </c>
      <c r="K11" s="20" t="s">
        <v>173</v>
      </c>
    </row>
    <row r="12" spans="1:11" x14ac:dyDescent="0.25">
      <c r="A12" s="15">
        <v>44817</v>
      </c>
      <c r="B12" s="17" t="s">
        <v>175</v>
      </c>
      <c r="C12" s="17" t="s">
        <v>2</v>
      </c>
      <c r="D12" s="8" t="s">
        <v>73</v>
      </c>
      <c r="E12" s="8" t="s">
        <v>80</v>
      </c>
      <c r="F12" s="17">
        <v>6.5</v>
      </c>
      <c r="G12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121063-S09B</v>
      </c>
      <c r="H12" s="17">
        <v>12</v>
      </c>
      <c r="I12" s="21">
        <v>11.1</v>
      </c>
      <c r="J12" s="17" t="s">
        <v>156</v>
      </c>
      <c r="K12" s="20" t="s">
        <v>173</v>
      </c>
    </row>
    <row r="13" spans="1:11" x14ac:dyDescent="0.25">
      <c r="A13" s="15">
        <v>44817</v>
      </c>
      <c r="B13" s="17" t="s">
        <v>175</v>
      </c>
      <c r="C13" s="17" t="s">
        <v>2</v>
      </c>
      <c r="D13" s="8" t="s">
        <v>73</v>
      </c>
      <c r="E13" s="8" t="s">
        <v>80</v>
      </c>
      <c r="F13" s="17">
        <v>7.5</v>
      </c>
      <c r="G13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121063-S09A</v>
      </c>
      <c r="H13" s="17">
        <v>12</v>
      </c>
      <c r="I13" s="21">
        <v>25</v>
      </c>
      <c r="J13" s="17" t="s">
        <v>156</v>
      </c>
      <c r="K13" s="20" t="s">
        <v>173</v>
      </c>
    </row>
    <row r="14" spans="1:11" x14ac:dyDescent="0.25">
      <c r="A14" s="15">
        <v>44817</v>
      </c>
      <c r="B14" s="17" t="s">
        <v>175</v>
      </c>
      <c r="C14" s="17" t="s">
        <v>1</v>
      </c>
      <c r="D14" s="9" t="s">
        <v>23</v>
      </c>
      <c r="E14" s="8" t="s">
        <v>64</v>
      </c>
      <c r="F14" s="17" t="s">
        <v>4</v>
      </c>
      <c r="G14" s="16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112075-01D</v>
      </c>
      <c r="H14" s="17">
        <v>12</v>
      </c>
      <c r="I14" s="22">
        <v>7.58</v>
      </c>
      <c r="J14" s="17" t="s">
        <v>156</v>
      </c>
      <c r="K14" s="35" t="s">
        <v>174</v>
      </c>
    </row>
    <row r="15" spans="1:11" x14ac:dyDescent="0.25">
      <c r="A15" s="15">
        <v>44817</v>
      </c>
      <c r="B15" s="17" t="s">
        <v>175</v>
      </c>
      <c r="C15" s="17" t="s">
        <v>1</v>
      </c>
      <c r="D15" s="9" t="s">
        <v>15</v>
      </c>
      <c r="E15" s="8" t="s">
        <v>54</v>
      </c>
      <c r="F15" s="17" t="s">
        <v>4</v>
      </c>
      <c r="G15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112032-04D</v>
      </c>
      <c r="H15" s="17">
        <v>12</v>
      </c>
      <c r="I15" s="21">
        <v>28</v>
      </c>
      <c r="J15" s="17" t="s">
        <v>156</v>
      </c>
      <c r="K15" s="35" t="s">
        <v>174</v>
      </c>
    </row>
    <row r="16" spans="1:11" x14ac:dyDescent="0.25">
      <c r="A16" s="15">
        <v>44817</v>
      </c>
      <c r="B16" s="17" t="s">
        <v>175</v>
      </c>
      <c r="C16" s="17" t="s">
        <v>2</v>
      </c>
      <c r="D16" s="9" t="s">
        <v>149</v>
      </c>
      <c r="E16" s="8" t="s">
        <v>150</v>
      </c>
      <c r="F16" s="17" t="s">
        <v>4</v>
      </c>
      <c r="G16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122084-20D</v>
      </c>
      <c r="H16" s="17">
        <v>12</v>
      </c>
      <c r="I16" s="21">
        <v>0.6</v>
      </c>
      <c r="J16" s="17" t="s">
        <v>156</v>
      </c>
      <c r="K16" s="20" t="s">
        <v>176</v>
      </c>
    </row>
    <row r="17" spans="1:11" x14ac:dyDescent="0.25">
      <c r="A17" s="15">
        <v>44817</v>
      </c>
      <c r="B17" s="17" t="s">
        <v>175</v>
      </c>
      <c r="C17" s="17" t="s">
        <v>1</v>
      </c>
      <c r="D17" s="8" t="s">
        <v>23</v>
      </c>
      <c r="E17" s="8" t="s">
        <v>64</v>
      </c>
      <c r="F17" s="17">
        <v>5.5</v>
      </c>
      <c r="G17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112075-01C</v>
      </c>
      <c r="H17" s="17">
        <v>12</v>
      </c>
      <c r="I17" s="21">
        <v>5</v>
      </c>
      <c r="J17" s="17" t="s">
        <v>156</v>
      </c>
      <c r="K17" s="35" t="s">
        <v>174</v>
      </c>
    </row>
    <row r="18" spans="1:11" x14ac:dyDescent="0.25">
      <c r="A18" s="15">
        <v>44817</v>
      </c>
      <c r="B18" s="17" t="s">
        <v>175</v>
      </c>
      <c r="C18" s="17" t="s">
        <v>1</v>
      </c>
      <c r="D18" s="8" t="s">
        <v>23</v>
      </c>
      <c r="E18" s="8" t="s">
        <v>64</v>
      </c>
      <c r="F18" s="17">
        <v>6.5</v>
      </c>
      <c r="G18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112075-01B</v>
      </c>
      <c r="H18" s="17">
        <v>12</v>
      </c>
      <c r="I18" s="21">
        <v>16.600000000000001</v>
      </c>
      <c r="J18" s="17" t="s">
        <v>156</v>
      </c>
      <c r="K18" s="35" t="s">
        <v>174</v>
      </c>
    </row>
    <row r="19" spans="1:11" x14ac:dyDescent="0.25">
      <c r="A19" s="15">
        <v>44817</v>
      </c>
      <c r="B19" s="17" t="s">
        <v>175</v>
      </c>
      <c r="C19" s="17" t="s">
        <v>1</v>
      </c>
      <c r="D19" s="8" t="s">
        <v>23</v>
      </c>
      <c r="E19" s="8" t="s">
        <v>64</v>
      </c>
      <c r="F19" s="17">
        <v>7.5</v>
      </c>
      <c r="G19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112075-01A</v>
      </c>
      <c r="H19" s="17">
        <v>12</v>
      </c>
      <c r="I19" s="21">
        <v>5</v>
      </c>
      <c r="J19" s="17" t="s">
        <v>156</v>
      </c>
      <c r="K19" s="35" t="s">
        <v>174</v>
      </c>
    </row>
    <row r="20" spans="1:11" x14ac:dyDescent="0.25">
      <c r="A20" s="15">
        <v>44817</v>
      </c>
      <c r="B20" s="17" t="s">
        <v>175</v>
      </c>
      <c r="C20" s="17" t="s">
        <v>1</v>
      </c>
      <c r="D20" s="8" t="s">
        <v>77</v>
      </c>
      <c r="E20" s="8" t="s">
        <v>51</v>
      </c>
      <c r="F20" s="17">
        <v>7.5</v>
      </c>
      <c r="G20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118013-18A</v>
      </c>
      <c r="H20" s="17">
        <v>12</v>
      </c>
      <c r="I20" s="21">
        <v>2.2799999999999998</v>
      </c>
      <c r="J20" s="17" t="s">
        <v>156</v>
      </c>
      <c r="K20" s="20" t="s">
        <v>176</v>
      </c>
    </row>
    <row r="21" spans="1:11" x14ac:dyDescent="0.25">
      <c r="A21" s="15">
        <v>44817</v>
      </c>
      <c r="B21" s="17" t="s">
        <v>175</v>
      </c>
      <c r="C21" s="17" t="s">
        <v>1</v>
      </c>
      <c r="D21" s="8" t="s">
        <v>22</v>
      </c>
      <c r="E21" s="8" t="s">
        <v>64</v>
      </c>
      <c r="F21" s="17">
        <v>5.5</v>
      </c>
      <c r="G21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112073-01C</v>
      </c>
      <c r="H21" s="17">
        <v>12</v>
      </c>
      <c r="I21" s="21">
        <v>22.5</v>
      </c>
      <c r="J21" s="17" t="s">
        <v>156</v>
      </c>
      <c r="K21" s="20" t="s">
        <v>176</v>
      </c>
    </row>
    <row r="22" spans="1:11" x14ac:dyDescent="0.25">
      <c r="A22" s="15">
        <v>44817</v>
      </c>
      <c r="B22" s="17" t="s">
        <v>175</v>
      </c>
      <c r="C22" s="17" t="s">
        <v>1</v>
      </c>
      <c r="D22" s="8" t="s">
        <v>22</v>
      </c>
      <c r="E22" s="8" t="s">
        <v>64</v>
      </c>
      <c r="F22" s="17">
        <v>6.5</v>
      </c>
      <c r="G22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112073-01B</v>
      </c>
      <c r="H22" s="17">
        <v>12</v>
      </c>
      <c r="I22" s="21">
        <v>65</v>
      </c>
      <c r="J22" s="17" t="s">
        <v>156</v>
      </c>
      <c r="K22" s="20" t="s">
        <v>176</v>
      </c>
    </row>
    <row r="23" spans="1:11" x14ac:dyDescent="0.25">
      <c r="A23" s="15">
        <v>44817</v>
      </c>
      <c r="B23" s="17" t="s">
        <v>175</v>
      </c>
      <c r="C23" s="17" t="s">
        <v>1</v>
      </c>
      <c r="D23" s="8" t="s">
        <v>22</v>
      </c>
      <c r="E23" s="8" t="s">
        <v>64</v>
      </c>
      <c r="F23" s="17">
        <v>7.5</v>
      </c>
      <c r="G23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112073-01A</v>
      </c>
      <c r="H23" s="17">
        <v>12</v>
      </c>
      <c r="I23" s="21">
        <v>40</v>
      </c>
      <c r="J23" s="17" t="s">
        <v>156</v>
      </c>
      <c r="K23" s="20" t="s">
        <v>176</v>
      </c>
    </row>
    <row r="24" spans="1:11" x14ac:dyDescent="0.25">
      <c r="A24" s="15">
        <v>44817</v>
      </c>
      <c r="B24" s="17" t="s">
        <v>175</v>
      </c>
      <c r="C24" s="17" t="s">
        <v>1</v>
      </c>
      <c r="D24" s="8" t="s">
        <v>8</v>
      </c>
      <c r="E24" s="8" t="s">
        <v>51</v>
      </c>
      <c r="F24" s="17">
        <v>6.5</v>
      </c>
      <c r="G24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111014-18B</v>
      </c>
      <c r="H24" s="17">
        <v>12</v>
      </c>
      <c r="I24" s="21">
        <v>15</v>
      </c>
      <c r="J24" s="17" t="s">
        <v>156</v>
      </c>
      <c r="K24" s="20" t="s">
        <v>176</v>
      </c>
    </row>
    <row r="25" spans="1:11" x14ac:dyDescent="0.25">
      <c r="A25" s="15">
        <v>44817</v>
      </c>
      <c r="B25" s="17" t="s">
        <v>175</v>
      </c>
      <c r="C25" s="17" t="s">
        <v>1</v>
      </c>
      <c r="D25" s="8" t="s">
        <v>8</v>
      </c>
      <c r="E25" s="8" t="s">
        <v>51</v>
      </c>
      <c r="F25" s="17">
        <v>7.5</v>
      </c>
      <c r="G25" s="16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111014-18A</v>
      </c>
      <c r="H25" s="17">
        <v>12</v>
      </c>
      <c r="I25" s="22">
        <v>9.52</v>
      </c>
      <c r="J25" s="17" t="s">
        <v>156</v>
      </c>
      <c r="K25" s="20" t="s">
        <v>176</v>
      </c>
    </row>
    <row r="26" spans="1:11" x14ac:dyDescent="0.25">
      <c r="A26" s="15">
        <v>44818</v>
      </c>
      <c r="B26" s="17" t="s">
        <v>175</v>
      </c>
      <c r="C26" s="17" t="s">
        <v>1</v>
      </c>
      <c r="D26" s="8" t="s">
        <v>21</v>
      </c>
      <c r="E26" s="8" t="s">
        <v>58</v>
      </c>
      <c r="F26" s="17">
        <v>6.5</v>
      </c>
      <c r="G26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116013-10B</v>
      </c>
      <c r="H26" s="17">
        <v>12</v>
      </c>
      <c r="I26" s="21">
        <v>39.700000000000003</v>
      </c>
      <c r="J26" s="17" t="s">
        <v>156</v>
      </c>
      <c r="K26" s="20" t="s">
        <v>173</v>
      </c>
    </row>
    <row r="27" spans="1:11" x14ac:dyDescent="0.25">
      <c r="A27" s="15">
        <v>44818</v>
      </c>
      <c r="B27" s="17" t="s">
        <v>175</v>
      </c>
      <c r="C27" s="17" t="s">
        <v>1</v>
      </c>
      <c r="D27" s="8" t="s">
        <v>21</v>
      </c>
      <c r="E27" s="8" t="s">
        <v>58</v>
      </c>
      <c r="F27" s="17">
        <v>7.5</v>
      </c>
      <c r="G27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116013-10A</v>
      </c>
      <c r="H27" s="17">
        <v>12</v>
      </c>
      <c r="I27" s="21">
        <v>26.35</v>
      </c>
      <c r="J27" s="17" t="s">
        <v>156</v>
      </c>
      <c r="K27" s="20" t="s">
        <v>173</v>
      </c>
    </row>
    <row r="28" spans="1:11" x14ac:dyDescent="0.25">
      <c r="A28" s="15">
        <v>44821</v>
      </c>
      <c r="B28" s="17" t="s">
        <v>175</v>
      </c>
      <c r="C28" s="17" t="s">
        <v>1</v>
      </c>
      <c r="D28" s="8" t="s">
        <v>191</v>
      </c>
      <c r="E28" s="8" t="s">
        <v>54</v>
      </c>
      <c r="F28" s="17" t="s">
        <v>68</v>
      </c>
      <c r="G28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112033-04E2</v>
      </c>
      <c r="H28" s="17">
        <v>12</v>
      </c>
      <c r="I28" s="21">
        <v>1000</v>
      </c>
      <c r="J28" s="17" t="s">
        <v>156</v>
      </c>
      <c r="K28" s="20" t="s">
        <v>200</v>
      </c>
    </row>
    <row r="29" spans="1:11" x14ac:dyDescent="0.25">
      <c r="A29" s="15">
        <v>44824</v>
      </c>
      <c r="B29" s="17" t="s">
        <v>175</v>
      </c>
      <c r="C29" s="17" t="s">
        <v>1</v>
      </c>
      <c r="D29" s="8" t="s">
        <v>190</v>
      </c>
      <c r="E29" s="8" t="s">
        <v>54</v>
      </c>
      <c r="F29" s="17">
        <v>5.5</v>
      </c>
      <c r="G29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112033-04C1</v>
      </c>
      <c r="H29" s="17">
        <v>12</v>
      </c>
      <c r="I29" s="21">
        <v>200</v>
      </c>
      <c r="J29" s="17" t="s">
        <v>156</v>
      </c>
      <c r="K29" s="20" t="s">
        <v>200</v>
      </c>
    </row>
    <row r="30" spans="1:11" x14ac:dyDescent="0.25">
      <c r="A30" s="15">
        <v>44824</v>
      </c>
      <c r="B30" s="17" t="s">
        <v>175</v>
      </c>
      <c r="C30" s="17" t="s">
        <v>1</v>
      </c>
      <c r="D30" s="8" t="s">
        <v>190</v>
      </c>
      <c r="E30" s="8" t="s">
        <v>54</v>
      </c>
      <c r="F30" s="17">
        <v>6.5</v>
      </c>
      <c r="G30" s="16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112033-04B1</v>
      </c>
      <c r="H30" s="17">
        <v>12</v>
      </c>
      <c r="I30" s="22">
        <v>12</v>
      </c>
      <c r="J30" s="17" t="s">
        <v>156</v>
      </c>
      <c r="K30" s="20" t="s">
        <v>200</v>
      </c>
    </row>
    <row r="31" spans="1:11" x14ac:dyDescent="0.25">
      <c r="A31" s="15">
        <v>44824</v>
      </c>
      <c r="B31" s="17" t="s">
        <v>175</v>
      </c>
      <c r="C31" s="17" t="s">
        <v>1</v>
      </c>
      <c r="D31" s="9" t="s">
        <v>192</v>
      </c>
      <c r="E31" s="8" t="s">
        <v>54</v>
      </c>
      <c r="F31" s="17">
        <v>5.5</v>
      </c>
      <c r="G31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112033-04C3</v>
      </c>
      <c r="H31" s="17">
        <v>12</v>
      </c>
      <c r="I31" s="21">
        <v>50</v>
      </c>
      <c r="J31" s="17" t="s">
        <v>156</v>
      </c>
      <c r="K31" s="20" t="s">
        <v>200</v>
      </c>
    </row>
    <row r="32" spans="1:11" x14ac:dyDescent="0.25">
      <c r="A32" s="15">
        <v>44824</v>
      </c>
      <c r="B32" s="17" t="s">
        <v>175</v>
      </c>
      <c r="C32" s="17" t="s">
        <v>1</v>
      </c>
      <c r="D32" s="9" t="s">
        <v>192</v>
      </c>
      <c r="E32" s="8" t="s">
        <v>54</v>
      </c>
      <c r="F32" s="17">
        <v>6.5</v>
      </c>
      <c r="G32" s="16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112033-04B3</v>
      </c>
      <c r="H32" s="17">
        <v>12</v>
      </c>
      <c r="I32" s="22">
        <v>328</v>
      </c>
      <c r="J32" s="17" t="s">
        <v>156</v>
      </c>
      <c r="K32" s="20" t="s">
        <v>200</v>
      </c>
    </row>
    <row r="33" spans="1:11" x14ac:dyDescent="0.25">
      <c r="A33" s="15">
        <v>44824</v>
      </c>
      <c r="B33" s="17" t="s">
        <v>175</v>
      </c>
      <c r="C33" s="17" t="s">
        <v>1</v>
      </c>
      <c r="D33" s="9" t="s">
        <v>192</v>
      </c>
      <c r="E33" s="8" t="s">
        <v>54</v>
      </c>
      <c r="F33" s="17">
        <v>7.5</v>
      </c>
      <c r="G33" s="16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112033-04A3</v>
      </c>
      <c r="H33" s="17">
        <v>12</v>
      </c>
      <c r="I33" s="22">
        <v>50</v>
      </c>
      <c r="J33" s="17" t="s">
        <v>156</v>
      </c>
      <c r="K33" s="20" t="s">
        <v>200</v>
      </c>
    </row>
    <row r="34" spans="1:11" x14ac:dyDescent="0.25">
      <c r="A34" s="15">
        <v>44824</v>
      </c>
      <c r="B34" s="17" t="s">
        <v>175</v>
      </c>
      <c r="C34" s="17" t="s">
        <v>1</v>
      </c>
      <c r="D34" s="8" t="s">
        <v>192</v>
      </c>
      <c r="E34" s="8" t="s">
        <v>54</v>
      </c>
      <c r="F34" s="17" t="s">
        <v>4</v>
      </c>
      <c r="G34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112033-04D3</v>
      </c>
      <c r="H34" s="17">
        <v>12</v>
      </c>
      <c r="I34" s="21">
        <v>81</v>
      </c>
      <c r="J34" s="17" t="s">
        <v>156</v>
      </c>
      <c r="K34" s="20" t="s">
        <v>200</v>
      </c>
    </row>
    <row r="35" spans="1:11" x14ac:dyDescent="0.25">
      <c r="A35" s="15">
        <v>44826</v>
      </c>
      <c r="B35" s="17" t="s">
        <v>175</v>
      </c>
      <c r="C35" s="17" t="s">
        <v>1</v>
      </c>
      <c r="D35" s="8" t="s">
        <v>191</v>
      </c>
      <c r="E35" s="8" t="s">
        <v>54</v>
      </c>
      <c r="F35" s="17" t="s">
        <v>68</v>
      </c>
      <c r="G35" s="17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112033-04E2</v>
      </c>
      <c r="H35" s="17">
        <v>12</v>
      </c>
      <c r="I35" s="21">
        <v>100</v>
      </c>
      <c r="J35" s="17" t="s">
        <v>156</v>
      </c>
      <c r="K35" s="20" t="s">
        <v>211</v>
      </c>
    </row>
    <row r="36" spans="1:11" x14ac:dyDescent="0.25">
      <c r="A36" s="25">
        <v>44832</v>
      </c>
      <c r="B36" s="16" t="s">
        <v>175</v>
      </c>
      <c r="C36" s="17" t="s">
        <v>1</v>
      </c>
      <c r="D36" s="8" t="s">
        <v>190</v>
      </c>
      <c r="E36" s="8" t="s">
        <v>54</v>
      </c>
      <c r="F36" s="17">
        <v>5.5</v>
      </c>
      <c r="G36" s="16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112033-04C1</v>
      </c>
      <c r="H36" s="16">
        <v>12</v>
      </c>
      <c r="I36" s="22">
        <v>48</v>
      </c>
      <c r="J36" s="16" t="s">
        <v>156</v>
      </c>
      <c r="K36" s="35" t="s">
        <v>210</v>
      </c>
    </row>
    <row r="37" spans="1:11" x14ac:dyDescent="0.25">
      <c r="A37" s="25">
        <v>44832</v>
      </c>
      <c r="B37" s="16" t="s">
        <v>175</v>
      </c>
      <c r="C37" s="17" t="s">
        <v>1</v>
      </c>
      <c r="D37" s="9" t="s">
        <v>67</v>
      </c>
      <c r="E37" s="8" t="s">
        <v>55</v>
      </c>
      <c r="F37" s="17">
        <v>5.5</v>
      </c>
      <c r="G37" s="16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115013-14C</v>
      </c>
      <c r="H37" s="16">
        <v>12</v>
      </c>
      <c r="I37" s="22">
        <v>3.37</v>
      </c>
      <c r="J37" s="16" t="s">
        <v>156</v>
      </c>
      <c r="K37" s="35" t="s">
        <v>208</v>
      </c>
    </row>
    <row r="38" spans="1:11" x14ac:dyDescent="0.25">
      <c r="A38" s="25">
        <v>44825</v>
      </c>
      <c r="B38" s="16"/>
      <c r="C38" s="16" t="s">
        <v>1</v>
      </c>
      <c r="D38" s="9" t="s">
        <v>192</v>
      </c>
      <c r="E38" s="8" t="s">
        <v>54</v>
      </c>
      <c r="F38" s="17" t="s">
        <v>68</v>
      </c>
      <c r="G38" s="16" t="str">
        <f>VLOOKUP(StockInJul[[#This Row],[Spesies]]&amp;" "&amp;StockInJul[[#This Row],[Nama Origin]]&amp;" "&amp;StockInJul[[#This Row],[Supplier]]&amp;" "&amp;StockInJul[[#This Row],[Size]],SummaryStock[[#All],[Nama Produk ]:[Stock Akhir]],6,FALSE)</f>
        <v>112033-04E3</v>
      </c>
      <c r="H38" s="16">
        <v>12</v>
      </c>
      <c r="I38" s="22">
        <v>54</v>
      </c>
      <c r="J38" s="16" t="s">
        <v>156</v>
      </c>
      <c r="K38" s="35" t="s">
        <v>213</v>
      </c>
    </row>
  </sheetData>
  <mergeCells count="2">
    <mergeCell ref="A1:K1"/>
    <mergeCell ref="A2:K2"/>
  </mergeCells>
  <phoneticPr fontId="4" type="noConversion"/>
  <dataValidations count="4">
    <dataValidation type="list" allowBlank="1" showInputMessage="1" showErrorMessage="1" sqref="F5:F38" xr:uid="{C8117CE7-05A9-41E9-B4F8-BDA0010CD863}">
      <formula1>Size</formula1>
    </dataValidation>
    <dataValidation type="list" allowBlank="1" showInputMessage="1" showErrorMessage="1" sqref="C5:C38" xr:uid="{F67FD8ED-C5E4-4504-9158-48EB0B45973C}">
      <formula1>Spesies</formula1>
    </dataValidation>
    <dataValidation type="list" allowBlank="1" showInputMessage="1" showErrorMessage="1" sqref="E5:F38" xr:uid="{92929276-658D-4D71-8FE3-D69AA366E225}">
      <formula1>Supplier</formula1>
    </dataValidation>
    <dataValidation type="list" allowBlank="1" showInputMessage="1" showErrorMessage="1" sqref="D5:D38" xr:uid="{2300025C-4F19-46DE-9F8F-2D778E8E7170}">
      <formula1>INDIRECT(C5)</formula1>
    </dataValidation>
  </dataValidations>
  <pageMargins left="0.7" right="0.7" top="0.75" bottom="0.75" header="0.3" footer="0.3"/>
  <pageSetup orientation="landscape" horizontalDpi="4294967293" verticalDpi="7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3"/>
  <sheetViews>
    <sheetView topLeftCell="A57" zoomScaleNormal="100" workbookViewId="0">
      <selection activeCell="F10" sqref="F10"/>
    </sheetView>
  </sheetViews>
  <sheetFormatPr defaultRowHeight="15" x14ac:dyDescent="0.25"/>
  <cols>
    <col min="1" max="1" width="11.5703125" bestFit="1" customWidth="1"/>
    <col min="2" max="2" width="19.7109375" style="6" customWidth="1"/>
    <col min="3" max="3" width="24.7109375" customWidth="1"/>
    <col min="4" max="4" width="15.7109375" customWidth="1"/>
    <col min="5" max="5" width="11.7109375" customWidth="1"/>
    <col min="6" max="6" width="22.140625" customWidth="1"/>
    <col min="7" max="7" width="17.7109375" customWidth="1"/>
    <col min="8" max="8" width="10.7109375" customWidth="1"/>
    <col min="9" max="9" width="14.7109375" style="2" customWidth="1"/>
    <col min="10" max="10" width="12.7109375" style="2" customWidth="1"/>
    <col min="11" max="11" width="11.7109375" bestFit="1" customWidth="1"/>
    <col min="12" max="12" width="12.7109375" bestFit="1" customWidth="1"/>
    <col min="13" max="13" width="8" customWidth="1"/>
    <col min="14" max="15" width="9.7109375" customWidth="1"/>
    <col min="16" max="16" width="10.140625" customWidth="1"/>
  </cols>
  <sheetData>
    <row r="1" spans="1:12" ht="33.75" x14ac:dyDescent="0.5">
      <c r="A1" s="47" t="s">
        <v>216</v>
      </c>
      <c r="B1" s="47"/>
      <c r="C1" s="47"/>
      <c r="D1" s="47"/>
      <c r="E1" s="47"/>
      <c r="F1" s="47"/>
      <c r="G1" s="47"/>
      <c r="H1" s="47"/>
      <c r="I1" s="47"/>
      <c r="J1" s="47"/>
      <c r="K1" s="47"/>
    </row>
    <row r="2" spans="1:12" x14ac:dyDescent="0.25">
      <c r="A2" s="46" t="s">
        <v>157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2" x14ac:dyDescent="0.25">
      <c r="H3" s="2"/>
      <c r="J3"/>
      <c r="K3" s="2"/>
    </row>
    <row r="4" spans="1:12" x14ac:dyDescent="0.25">
      <c r="A4" s="10" t="s">
        <v>43</v>
      </c>
      <c r="B4" s="4" t="s">
        <v>142</v>
      </c>
      <c r="C4" t="s">
        <v>47</v>
      </c>
      <c r="D4" t="s">
        <v>44</v>
      </c>
      <c r="E4" t="s">
        <v>45</v>
      </c>
      <c r="F4" t="s">
        <v>35</v>
      </c>
      <c r="G4" t="s">
        <v>49</v>
      </c>
      <c r="H4" s="18" t="s">
        <v>0</v>
      </c>
      <c r="I4" s="18" t="s">
        <v>36</v>
      </c>
      <c r="J4" t="s">
        <v>41</v>
      </c>
      <c r="K4" s="18" t="s">
        <v>39</v>
      </c>
      <c r="L4" t="s">
        <v>188</v>
      </c>
    </row>
    <row r="5" spans="1:12" x14ac:dyDescent="0.25">
      <c r="A5" s="15">
        <v>44805</v>
      </c>
      <c r="B5" s="30" t="s">
        <v>159</v>
      </c>
      <c r="C5" s="30" t="s">
        <v>160</v>
      </c>
      <c r="D5" s="8" t="s">
        <v>217</v>
      </c>
      <c r="E5" s="23" t="s">
        <v>2</v>
      </c>
      <c r="F5" s="8" t="s">
        <v>7</v>
      </c>
      <c r="G5" s="24" t="s">
        <v>51</v>
      </c>
      <c r="H5" s="16">
        <v>6.5</v>
      </c>
      <c r="I5" s="17" t="str">
        <f>VLOOKUP(StockOut[[#This Row],[Spesies]]&amp;" "&amp;StockOut[[#This Row],[Nama Origin]]&amp;" "&amp;StockOut[[#This Row],[Supplier]]&amp;" "&amp;StockOut[[#This Row],[Size]],SummaryStock[[#All],[Nama Produk ]:[Stock Akhir]],6,FALSE)</f>
        <v>121013-18B</v>
      </c>
      <c r="J5" s="19">
        <v>50</v>
      </c>
      <c r="K5" s="17" t="s">
        <v>156</v>
      </c>
    </row>
    <row r="6" spans="1:12" x14ac:dyDescent="0.25">
      <c r="A6" s="15">
        <v>44805</v>
      </c>
      <c r="B6" s="30" t="s">
        <v>159</v>
      </c>
      <c r="C6" s="30" t="s">
        <v>160</v>
      </c>
      <c r="D6" s="8" t="s">
        <v>217</v>
      </c>
      <c r="E6" s="23" t="s">
        <v>1</v>
      </c>
      <c r="F6" s="8" t="s">
        <v>10</v>
      </c>
      <c r="G6" s="24" t="s">
        <v>53</v>
      </c>
      <c r="H6" s="16">
        <v>6.5</v>
      </c>
      <c r="I6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112013-05B</v>
      </c>
      <c r="J6" s="19">
        <v>20</v>
      </c>
      <c r="K6" s="17" t="s">
        <v>156</v>
      </c>
    </row>
    <row r="7" spans="1:12" x14ac:dyDescent="0.25">
      <c r="A7" s="15">
        <v>44805</v>
      </c>
      <c r="B7" s="30" t="s">
        <v>158</v>
      </c>
      <c r="C7" s="30" t="s">
        <v>159</v>
      </c>
      <c r="D7" s="8" t="s">
        <v>217</v>
      </c>
      <c r="E7" s="23" t="s">
        <v>1</v>
      </c>
      <c r="F7" s="8" t="s">
        <v>162</v>
      </c>
      <c r="G7" s="24" t="s">
        <v>163</v>
      </c>
      <c r="H7" s="16">
        <v>6.5</v>
      </c>
      <c r="I7" s="17" t="str">
        <f>VLOOKUP(StockOut[[#This Row],[Spesies]]&amp;" "&amp;StockOut[[#This Row],[Nama Origin]]&amp;" "&amp;StockOut[[#This Row],[Supplier]]&amp;" "&amp;StockOut[[#This Row],[Size]],SummaryStock[[#All],[Nama Produk ]:[Stock Akhir]],6,FALSE)</f>
        <v>111031-21B</v>
      </c>
      <c r="J7" s="19">
        <v>25</v>
      </c>
      <c r="K7" s="17" t="s">
        <v>156</v>
      </c>
    </row>
    <row r="8" spans="1:12" x14ac:dyDescent="0.25">
      <c r="A8" s="15">
        <v>44805</v>
      </c>
      <c r="B8" s="30" t="s">
        <v>158</v>
      </c>
      <c r="C8" s="30" t="s">
        <v>159</v>
      </c>
      <c r="D8" s="8" t="s">
        <v>217</v>
      </c>
      <c r="E8" s="23" t="s">
        <v>1</v>
      </c>
      <c r="F8" s="8" t="s">
        <v>162</v>
      </c>
      <c r="G8" s="24" t="s">
        <v>163</v>
      </c>
      <c r="H8" s="16">
        <v>5.5</v>
      </c>
      <c r="I8" s="17" t="str">
        <f>VLOOKUP(StockOut[[#This Row],[Spesies]]&amp;" "&amp;StockOut[[#This Row],[Nama Origin]]&amp;" "&amp;StockOut[[#This Row],[Supplier]]&amp;" "&amp;StockOut[[#This Row],[Size]],SummaryStock[[#All],[Nama Produk ]:[Stock Akhir]],6,FALSE)</f>
        <v>111031-21C</v>
      </c>
      <c r="J8" s="19">
        <v>5</v>
      </c>
      <c r="K8" s="17" t="s">
        <v>156</v>
      </c>
    </row>
    <row r="9" spans="1:12" x14ac:dyDescent="0.25">
      <c r="A9" s="15">
        <v>44805</v>
      </c>
      <c r="B9" s="30" t="s">
        <v>158</v>
      </c>
      <c r="C9" s="30" t="s">
        <v>159</v>
      </c>
      <c r="D9" s="8" t="s">
        <v>217</v>
      </c>
      <c r="E9" s="23" t="s">
        <v>1</v>
      </c>
      <c r="F9" s="8" t="s">
        <v>162</v>
      </c>
      <c r="G9" s="24" t="s">
        <v>163</v>
      </c>
      <c r="H9" s="16" t="s">
        <v>4</v>
      </c>
      <c r="I9" s="17" t="str">
        <f>VLOOKUP(StockOut[[#This Row],[Spesies]]&amp;" "&amp;StockOut[[#This Row],[Nama Origin]]&amp;" "&amp;StockOut[[#This Row],[Supplier]]&amp;" "&amp;StockOut[[#This Row],[Size]],SummaryStock[[#All],[Nama Produk ]:[Stock Akhir]],6,FALSE)</f>
        <v>111031-21D</v>
      </c>
      <c r="J9" s="19">
        <v>0.11</v>
      </c>
      <c r="K9" s="17" t="s">
        <v>156</v>
      </c>
    </row>
    <row r="10" spans="1:12" x14ac:dyDescent="0.25">
      <c r="A10" s="15">
        <v>44810</v>
      </c>
      <c r="B10" s="30" t="s">
        <v>161</v>
      </c>
      <c r="C10" s="30" t="s">
        <v>158</v>
      </c>
      <c r="D10" s="8" t="s">
        <v>217</v>
      </c>
      <c r="E10" s="23" t="s">
        <v>1</v>
      </c>
      <c r="F10" s="8" t="s">
        <v>6</v>
      </c>
      <c r="G10" s="24" t="s">
        <v>51</v>
      </c>
      <c r="H10" s="16">
        <v>6.5</v>
      </c>
      <c r="I10" s="17" t="str">
        <f>VLOOKUP(StockOut[[#This Row],[Spesies]]&amp;" "&amp;StockOut[[#This Row],[Nama Origin]]&amp;" "&amp;StockOut[[#This Row],[Supplier]]&amp;" "&amp;StockOut[[#This Row],[Size]],SummaryStock[[#All],[Nama Produk ]:[Stock Akhir]],6,FALSE)</f>
        <v>111012-18B</v>
      </c>
      <c r="J10" s="19">
        <v>125</v>
      </c>
      <c r="K10" s="17" t="s">
        <v>156</v>
      </c>
    </row>
    <row r="11" spans="1:12" x14ac:dyDescent="0.25">
      <c r="A11" s="15">
        <v>44810</v>
      </c>
      <c r="B11" s="30" t="s">
        <v>161</v>
      </c>
      <c r="C11" s="30" t="s">
        <v>158</v>
      </c>
      <c r="D11" s="8" t="s">
        <v>217</v>
      </c>
      <c r="E11" s="23" t="s">
        <v>1</v>
      </c>
      <c r="F11" s="8" t="s">
        <v>8</v>
      </c>
      <c r="G11" s="24" t="s">
        <v>51</v>
      </c>
      <c r="H11" s="16">
        <v>6.5</v>
      </c>
      <c r="I11" s="17" t="str">
        <f>VLOOKUP(StockOut[[#This Row],[Spesies]]&amp;" "&amp;StockOut[[#This Row],[Nama Origin]]&amp;" "&amp;StockOut[[#This Row],[Supplier]]&amp;" "&amp;StockOut[[#This Row],[Size]],SummaryStock[[#All],[Nama Produk ]:[Stock Akhir]],6,FALSE)</f>
        <v>111014-18B</v>
      </c>
      <c r="J11" s="19">
        <v>65</v>
      </c>
      <c r="K11" s="17" t="s">
        <v>156</v>
      </c>
    </row>
    <row r="12" spans="1:12" x14ac:dyDescent="0.25">
      <c r="A12" s="15">
        <v>44810</v>
      </c>
      <c r="B12" s="30" t="s">
        <v>161</v>
      </c>
      <c r="C12" s="30" t="s">
        <v>158</v>
      </c>
      <c r="D12" s="8" t="s">
        <v>217</v>
      </c>
      <c r="E12" s="23" t="s">
        <v>1</v>
      </c>
      <c r="F12" s="9" t="s">
        <v>9</v>
      </c>
      <c r="G12" s="24" t="s">
        <v>51</v>
      </c>
      <c r="H12" s="16">
        <v>6.5</v>
      </c>
      <c r="I12" s="16" t="str">
        <f>VLOOKUP(StockOut[[#This Row],[Spesies]]&amp;" "&amp;StockOut[[#This Row],[Nama Origin]]&amp;" "&amp;StockOut[[#This Row],[Supplier]]&amp;" "&amp;StockOut[[#This Row],[Size]],SummaryStock[[#All],[Nama Produk ]:[Stock Akhir]],6,FALSE)</f>
        <v>111015-18B</v>
      </c>
      <c r="J12" s="27">
        <v>65</v>
      </c>
      <c r="K12" s="17" t="s">
        <v>156</v>
      </c>
    </row>
    <row r="13" spans="1:12" x14ac:dyDescent="0.25">
      <c r="A13" s="15">
        <v>44810</v>
      </c>
      <c r="B13" s="30" t="s">
        <v>161</v>
      </c>
      <c r="C13" s="30" t="s">
        <v>158</v>
      </c>
      <c r="D13" s="8" t="s">
        <v>217</v>
      </c>
      <c r="E13" s="23" t="s">
        <v>1</v>
      </c>
      <c r="F13" s="9" t="s">
        <v>19</v>
      </c>
      <c r="G13" s="24" t="s">
        <v>60</v>
      </c>
      <c r="H13" s="16">
        <v>6.5</v>
      </c>
      <c r="I13" s="16" t="str">
        <f>VLOOKUP(StockOut[[#This Row],[Spesies]]&amp;" "&amp;StockOut[[#This Row],[Nama Origin]]&amp;" "&amp;StockOut[[#This Row],[Supplier]]&amp;" "&amp;StockOut[[#This Row],[Size]],SummaryStock[[#All],[Nama Produk ]:[Stock Akhir]],6,FALSE)</f>
        <v>114011-12B</v>
      </c>
      <c r="J13" s="27">
        <v>35</v>
      </c>
      <c r="K13" s="17" t="s">
        <v>156</v>
      </c>
    </row>
    <row r="14" spans="1:12" x14ac:dyDescent="0.25">
      <c r="A14" s="15">
        <v>44810</v>
      </c>
      <c r="B14" s="30" t="s">
        <v>161</v>
      </c>
      <c r="C14" s="30" t="s">
        <v>158</v>
      </c>
      <c r="D14" s="8" t="s">
        <v>217</v>
      </c>
      <c r="E14" s="23" t="s">
        <v>1</v>
      </c>
      <c r="F14" s="9" t="s">
        <v>19</v>
      </c>
      <c r="G14" s="24" t="s">
        <v>60</v>
      </c>
      <c r="H14" s="16">
        <v>5.5</v>
      </c>
      <c r="I14" s="17" t="str">
        <f>VLOOKUP(StockOut[[#This Row],[Spesies]]&amp;" "&amp;StockOut[[#This Row],[Nama Origin]]&amp;" "&amp;StockOut[[#This Row],[Supplier]]&amp;" "&amp;StockOut[[#This Row],[Size]],SummaryStock[[#All],[Nama Produk ]:[Stock Akhir]],6,FALSE)</f>
        <v>114011-12C</v>
      </c>
      <c r="J14" s="19">
        <v>30</v>
      </c>
      <c r="K14" s="17" t="s">
        <v>156</v>
      </c>
    </row>
    <row r="15" spans="1:12" x14ac:dyDescent="0.25">
      <c r="A15" s="15">
        <v>44811</v>
      </c>
      <c r="B15" s="30" t="s">
        <v>167</v>
      </c>
      <c r="C15" s="30" t="s">
        <v>161</v>
      </c>
      <c r="D15" s="8" t="s">
        <v>217</v>
      </c>
      <c r="E15" s="23" t="s">
        <v>1</v>
      </c>
      <c r="F15" s="8" t="s">
        <v>15</v>
      </c>
      <c r="G15" s="24" t="s">
        <v>54</v>
      </c>
      <c r="H15" s="16">
        <v>6.5</v>
      </c>
      <c r="I15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112032-04B</v>
      </c>
      <c r="J15" s="19">
        <v>40</v>
      </c>
      <c r="K15" s="17" t="s">
        <v>156</v>
      </c>
    </row>
    <row r="16" spans="1:12" x14ac:dyDescent="0.25">
      <c r="A16" s="15">
        <v>44811</v>
      </c>
      <c r="B16" s="30" t="s">
        <v>167</v>
      </c>
      <c r="C16" s="30" t="s">
        <v>161</v>
      </c>
      <c r="D16" s="8" t="s">
        <v>217</v>
      </c>
      <c r="E16" s="23" t="s">
        <v>1</v>
      </c>
      <c r="F16" s="8" t="s">
        <v>6</v>
      </c>
      <c r="G16" s="24" t="s">
        <v>51</v>
      </c>
      <c r="H16" s="16">
        <v>7.5</v>
      </c>
      <c r="I16" s="17" t="str">
        <f>VLOOKUP(StockOut[[#This Row],[Spesies]]&amp;" "&amp;StockOut[[#This Row],[Nama Origin]]&amp;" "&amp;StockOut[[#This Row],[Supplier]]&amp;" "&amp;StockOut[[#This Row],[Size]],SummaryStock[[#All],[Nama Produk ]:[Stock Akhir]],6,FALSE)</f>
        <v>111012-18A</v>
      </c>
      <c r="J16" s="19">
        <v>20</v>
      </c>
      <c r="K16" s="17" t="s">
        <v>156</v>
      </c>
    </row>
    <row r="17" spans="1:12" x14ac:dyDescent="0.25">
      <c r="A17" s="15">
        <v>44811</v>
      </c>
      <c r="B17" s="30" t="s">
        <v>167</v>
      </c>
      <c r="C17" s="30" t="s">
        <v>161</v>
      </c>
      <c r="D17" s="8" t="s">
        <v>217</v>
      </c>
      <c r="E17" s="23" t="s">
        <v>1</v>
      </c>
      <c r="F17" s="8" t="s">
        <v>67</v>
      </c>
      <c r="G17" s="24" t="s">
        <v>55</v>
      </c>
      <c r="H17" s="16">
        <v>6.5</v>
      </c>
      <c r="I17" s="17" t="str">
        <f>VLOOKUP(StockOut[[#This Row],[Spesies]]&amp;" "&amp;StockOut[[#This Row],[Nama Origin]]&amp;" "&amp;StockOut[[#This Row],[Supplier]]&amp;" "&amp;StockOut[[#This Row],[Size]],SummaryStock[[#All],[Nama Produk ]:[Stock Akhir]],6,FALSE)</f>
        <v>115013-14B</v>
      </c>
      <c r="J17" s="19">
        <v>20</v>
      </c>
      <c r="K17" s="17" t="s">
        <v>156</v>
      </c>
    </row>
    <row r="18" spans="1:12" x14ac:dyDescent="0.25">
      <c r="A18" s="15">
        <v>44812</v>
      </c>
      <c r="B18" s="30" t="s">
        <v>168</v>
      </c>
      <c r="C18" s="30" t="s">
        <v>167</v>
      </c>
      <c r="D18" s="8" t="s">
        <v>217</v>
      </c>
      <c r="E18" s="23" t="s">
        <v>2</v>
      </c>
      <c r="F18" s="8" t="s">
        <v>7</v>
      </c>
      <c r="G18" s="24" t="s">
        <v>51</v>
      </c>
      <c r="H18" s="16">
        <v>6.5</v>
      </c>
      <c r="I18" s="17" t="str">
        <f>VLOOKUP(StockOut[[#This Row],[Spesies]]&amp;" "&amp;StockOut[[#This Row],[Nama Origin]]&amp;" "&amp;StockOut[[#This Row],[Supplier]]&amp;" "&amp;StockOut[[#This Row],[Size]],SummaryStock[[#All],[Nama Produk ]:[Stock Akhir]],6,FALSE)</f>
        <v>121013-18B</v>
      </c>
      <c r="J18" s="21">
        <v>50</v>
      </c>
      <c r="K18" s="17" t="s">
        <v>156</v>
      </c>
    </row>
    <row r="19" spans="1:12" x14ac:dyDescent="0.25">
      <c r="A19" s="15">
        <v>44812</v>
      </c>
      <c r="B19" s="30" t="s">
        <v>168</v>
      </c>
      <c r="C19" s="30" t="s">
        <v>167</v>
      </c>
      <c r="D19" s="8" t="s">
        <v>217</v>
      </c>
      <c r="E19" s="23" t="s">
        <v>1</v>
      </c>
      <c r="F19" s="8" t="s">
        <v>8</v>
      </c>
      <c r="G19" s="24" t="s">
        <v>51</v>
      </c>
      <c r="H19" s="16">
        <v>6.5</v>
      </c>
      <c r="I19" s="16" t="str">
        <f>VLOOKUP(StockOut[[#This Row],[Spesies]]&amp;" "&amp;StockOut[[#This Row],[Nama Origin]]&amp;" "&amp;StockOut[[#This Row],[Supplier]]&amp;" "&amp;StockOut[[#This Row],[Size]],SummaryStock[[#All],[Nama Produk ]:[Stock Akhir]],6,FALSE)</f>
        <v>111014-18B</v>
      </c>
      <c r="J19" s="22">
        <v>20</v>
      </c>
      <c r="K19" s="17" t="s">
        <v>156</v>
      </c>
    </row>
    <row r="20" spans="1:12" x14ac:dyDescent="0.25">
      <c r="A20" s="15">
        <v>44812</v>
      </c>
      <c r="B20" s="30" t="s">
        <v>168</v>
      </c>
      <c r="C20" s="30" t="s">
        <v>167</v>
      </c>
      <c r="D20" s="8" t="s">
        <v>217</v>
      </c>
      <c r="E20" s="23" t="s">
        <v>1</v>
      </c>
      <c r="F20" s="8" t="s">
        <v>13</v>
      </c>
      <c r="G20" s="24" t="s">
        <v>56</v>
      </c>
      <c r="H20" s="16">
        <v>5.5</v>
      </c>
      <c r="I20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112024-15C</v>
      </c>
      <c r="J20" s="21">
        <v>30</v>
      </c>
      <c r="K20" s="17" t="s">
        <v>156</v>
      </c>
    </row>
    <row r="21" spans="1:12" x14ac:dyDescent="0.25">
      <c r="A21" s="15">
        <v>44812</v>
      </c>
      <c r="B21" s="30" t="s">
        <v>168</v>
      </c>
      <c r="C21" s="30" t="s">
        <v>167</v>
      </c>
      <c r="D21" s="8" t="s">
        <v>217</v>
      </c>
      <c r="E21" s="23" t="s">
        <v>1</v>
      </c>
      <c r="F21" s="8" t="s">
        <v>21</v>
      </c>
      <c r="G21" s="24" t="s">
        <v>58</v>
      </c>
      <c r="H21" s="16" t="s">
        <v>68</v>
      </c>
      <c r="I21" s="17" t="str">
        <f>VLOOKUP(StockOut[[#This Row],[Spesies]]&amp;" "&amp;StockOut[[#This Row],[Nama Origin]]&amp;" "&amp;StockOut[[#This Row],[Supplier]]&amp;" "&amp;StockOut[[#This Row],[Size]],SummaryStock[[#All],[Nama Produk ]:[Stock Akhir]],6,FALSE)</f>
        <v>116013-10E</v>
      </c>
      <c r="J21" s="21">
        <v>15.3</v>
      </c>
      <c r="K21" s="17" t="s">
        <v>156</v>
      </c>
    </row>
    <row r="22" spans="1:12" x14ac:dyDescent="0.25">
      <c r="A22" s="15">
        <v>44812</v>
      </c>
      <c r="B22" s="41" t="s">
        <v>175</v>
      </c>
      <c r="C22" s="30" t="s">
        <v>175</v>
      </c>
      <c r="D22" s="8" t="s">
        <v>200</v>
      </c>
      <c r="E22" s="23" t="s">
        <v>1</v>
      </c>
      <c r="F22" s="8" t="s">
        <v>7</v>
      </c>
      <c r="G22" s="24" t="s">
        <v>51</v>
      </c>
      <c r="H22" s="16">
        <v>6.5</v>
      </c>
      <c r="I22" s="17" t="str">
        <f>VLOOKUP(StockOut[[#This Row],[Spesies]]&amp;" "&amp;StockOut[[#This Row],[Nama Origin]]&amp;" "&amp;StockOut[[#This Row],[Supplier]]&amp;" "&amp;StockOut[[#This Row],[Size]],SummaryStock[[#All],[Nama Produk ]:[Stock Akhir]],6,FALSE)</f>
        <v>111013-18B</v>
      </c>
      <c r="J22" s="21">
        <v>15</v>
      </c>
      <c r="K22" s="17" t="s">
        <v>156</v>
      </c>
    </row>
    <row r="23" spans="1:12" x14ac:dyDescent="0.25">
      <c r="A23" s="15">
        <v>44816</v>
      </c>
      <c r="B23" s="30" t="s">
        <v>169</v>
      </c>
      <c r="C23" s="30" t="s">
        <v>168</v>
      </c>
      <c r="D23" s="8" t="s">
        <v>217</v>
      </c>
      <c r="E23" s="23" t="s">
        <v>2</v>
      </c>
      <c r="F23" s="8" t="s">
        <v>7</v>
      </c>
      <c r="G23" s="24" t="s">
        <v>51</v>
      </c>
      <c r="H23" s="16">
        <v>6.5</v>
      </c>
      <c r="I23" s="17" t="str">
        <f>VLOOKUP(StockOut[[#This Row],[Spesies]]&amp;" "&amp;StockOut[[#This Row],[Nama Origin]]&amp;" "&amp;StockOut[[#This Row],[Supplier]]&amp;" "&amp;StockOut[[#This Row],[Size]],SummaryStock[[#All],[Nama Produk ]:[Stock Akhir]],6,FALSE)</f>
        <v>121013-18B</v>
      </c>
      <c r="J23" s="21">
        <v>30</v>
      </c>
      <c r="K23" s="17" t="s">
        <v>156</v>
      </c>
    </row>
    <row r="24" spans="1:12" x14ac:dyDescent="0.25">
      <c r="A24" s="15">
        <v>44816</v>
      </c>
      <c r="B24" s="30" t="s">
        <v>169</v>
      </c>
      <c r="C24" s="30" t="s">
        <v>168</v>
      </c>
      <c r="D24" s="8" t="s">
        <v>217</v>
      </c>
      <c r="E24" s="23" t="s">
        <v>1</v>
      </c>
      <c r="F24" s="8" t="s">
        <v>15</v>
      </c>
      <c r="G24" s="24" t="s">
        <v>54</v>
      </c>
      <c r="H24" s="16">
        <v>6.5</v>
      </c>
      <c r="I24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112032-04B</v>
      </c>
      <c r="J24" s="21">
        <v>30</v>
      </c>
      <c r="K24" s="17" t="s">
        <v>156</v>
      </c>
      <c r="L24" t="s">
        <v>187</v>
      </c>
    </row>
    <row r="25" spans="1:12" x14ac:dyDescent="0.25">
      <c r="A25" s="15">
        <v>44816</v>
      </c>
      <c r="B25" s="30" t="s">
        <v>169</v>
      </c>
      <c r="C25" s="30" t="s">
        <v>168</v>
      </c>
      <c r="D25" s="8" t="s">
        <v>217</v>
      </c>
      <c r="E25" s="23" t="s">
        <v>1</v>
      </c>
      <c r="F25" s="8" t="s">
        <v>7</v>
      </c>
      <c r="G25" s="24" t="s">
        <v>51</v>
      </c>
      <c r="H25" s="16">
        <v>6.5</v>
      </c>
      <c r="I25" s="17" t="str">
        <f>VLOOKUP(StockOut[[#This Row],[Spesies]]&amp;" "&amp;StockOut[[#This Row],[Nama Origin]]&amp;" "&amp;StockOut[[#This Row],[Supplier]]&amp;" "&amp;StockOut[[#This Row],[Size]],SummaryStock[[#All],[Nama Produk ]:[Stock Akhir]],6,FALSE)</f>
        <v>111013-18B</v>
      </c>
      <c r="J25" s="21">
        <v>20</v>
      </c>
      <c r="K25" s="17" t="s">
        <v>156</v>
      </c>
    </row>
    <row r="26" spans="1:12" x14ac:dyDescent="0.25">
      <c r="A26" s="15">
        <v>44817</v>
      </c>
      <c r="B26" s="30" t="s">
        <v>169</v>
      </c>
      <c r="C26" s="30" t="s">
        <v>168</v>
      </c>
      <c r="D26" s="8" t="s">
        <v>217</v>
      </c>
      <c r="E26" s="23" t="s">
        <v>1</v>
      </c>
      <c r="F26" s="8" t="s">
        <v>13</v>
      </c>
      <c r="G26" s="24" t="s">
        <v>56</v>
      </c>
      <c r="H26" s="16" t="s">
        <v>68</v>
      </c>
      <c r="I26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112024-15E</v>
      </c>
      <c r="J26" s="21">
        <v>1</v>
      </c>
      <c r="K26" s="17" t="s">
        <v>156</v>
      </c>
    </row>
    <row r="27" spans="1:12" x14ac:dyDescent="0.25">
      <c r="A27" s="15">
        <v>44817</v>
      </c>
      <c r="B27" s="23" t="s">
        <v>175</v>
      </c>
      <c r="C27" s="23" t="s">
        <v>175</v>
      </c>
      <c r="D27" s="8" t="s">
        <v>176</v>
      </c>
      <c r="E27" s="23" t="s">
        <v>2</v>
      </c>
      <c r="F27" s="8" t="s">
        <v>73</v>
      </c>
      <c r="G27" s="24" t="s">
        <v>80</v>
      </c>
      <c r="H27" s="16" t="s">
        <v>4</v>
      </c>
      <c r="I27" s="17" t="str">
        <f>VLOOKUP(StockOut[[#This Row],[Spesies]]&amp;" "&amp;StockOut[[#This Row],[Nama Origin]]&amp;" "&amp;StockOut[[#This Row],[Supplier]]&amp;" "&amp;StockOut[[#This Row],[Size]],SummaryStock[[#All],[Nama Produk ]:[Stock Akhir]],6,FALSE)</f>
        <v>121063-S09D</v>
      </c>
      <c r="J27" s="21">
        <v>0.42</v>
      </c>
      <c r="K27" s="17" t="s">
        <v>156</v>
      </c>
    </row>
    <row r="28" spans="1:12" x14ac:dyDescent="0.25">
      <c r="A28" s="15">
        <v>44817</v>
      </c>
      <c r="B28" s="23" t="s">
        <v>175</v>
      </c>
      <c r="C28" s="23" t="s">
        <v>175</v>
      </c>
      <c r="D28" s="8" t="s">
        <v>176</v>
      </c>
      <c r="E28" s="23" t="s">
        <v>2</v>
      </c>
      <c r="F28" s="8" t="s">
        <v>7</v>
      </c>
      <c r="G28" s="24" t="s">
        <v>51</v>
      </c>
      <c r="H28" s="16">
        <v>6.5</v>
      </c>
      <c r="I28" s="17" t="str">
        <f>VLOOKUP(StockOut[[#This Row],[Spesies]]&amp;" "&amp;StockOut[[#This Row],[Nama Origin]]&amp;" "&amp;StockOut[[#This Row],[Supplier]]&amp;" "&amp;StockOut[[#This Row],[Size]],SummaryStock[[#All],[Nama Produk ]:[Stock Akhir]],6,FALSE)</f>
        <v>121013-18B</v>
      </c>
      <c r="J28" s="21">
        <v>0.3</v>
      </c>
      <c r="K28" s="17" t="s">
        <v>156</v>
      </c>
    </row>
    <row r="29" spans="1:12" x14ac:dyDescent="0.25">
      <c r="A29" s="15">
        <v>44817</v>
      </c>
      <c r="B29" s="23" t="s">
        <v>175</v>
      </c>
      <c r="C29" s="23" t="s">
        <v>175</v>
      </c>
      <c r="D29" s="8" t="s">
        <v>176</v>
      </c>
      <c r="E29" s="23" t="s">
        <v>1</v>
      </c>
      <c r="F29" s="8" t="s">
        <v>67</v>
      </c>
      <c r="G29" s="24" t="s">
        <v>55</v>
      </c>
      <c r="H29" s="16" t="s">
        <v>4</v>
      </c>
      <c r="I29" s="17" t="str">
        <f>VLOOKUP(StockOut[[#This Row],[Spesies]]&amp;" "&amp;StockOut[[#This Row],[Nama Origin]]&amp;" "&amp;StockOut[[#This Row],[Supplier]]&amp;" "&amp;StockOut[[#This Row],[Size]],SummaryStock[[#All],[Nama Produk ]:[Stock Akhir]],6,FALSE)</f>
        <v>115013-14D</v>
      </c>
      <c r="J29" s="21">
        <v>3</v>
      </c>
      <c r="K29" s="17" t="s">
        <v>156</v>
      </c>
    </row>
    <row r="30" spans="1:12" x14ac:dyDescent="0.25">
      <c r="A30" s="15">
        <v>44817</v>
      </c>
      <c r="B30" s="23" t="s">
        <v>175</v>
      </c>
      <c r="C30" s="23" t="s">
        <v>175</v>
      </c>
      <c r="D30" s="8" t="s">
        <v>176</v>
      </c>
      <c r="E30" s="23" t="s">
        <v>1</v>
      </c>
      <c r="F30" s="8" t="s">
        <v>21</v>
      </c>
      <c r="G30" s="24" t="s">
        <v>58</v>
      </c>
      <c r="H30" s="16" t="s">
        <v>4</v>
      </c>
      <c r="I30" s="17" t="str">
        <f>VLOOKUP(StockOut[[#This Row],[Spesies]]&amp;" "&amp;StockOut[[#This Row],[Nama Origin]]&amp;" "&amp;StockOut[[#This Row],[Supplier]]&amp;" "&amp;StockOut[[#This Row],[Size]],SummaryStock[[#All],[Nama Produk ]:[Stock Akhir]],6,FALSE)</f>
        <v>116013-10D</v>
      </c>
      <c r="J30" s="21">
        <v>16.3</v>
      </c>
      <c r="K30" s="17" t="s">
        <v>156</v>
      </c>
    </row>
    <row r="31" spans="1:12" x14ac:dyDescent="0.25">
      <c r="A31" s="25">
        <v>44817</v>
      </c>
      <c r="B31" s="23" t="s">
        <v>175</v>
      </c>
      <c r="C31" s="23" t="s">
        <v>175</v>
      </c>
      <c r="D31" s="8" t="s">
        <v>173</v>
      </c>
      <c r="E31" s="23" t="s">
        <v>2</v>
      </c>
      <c r="F31" s="9" t="s">
        <v>73</v>
      </c>
      <c r="G31" s="24" t="s">
        <v>80</v>
      </c>
      <c r="H31" s="16" t="s">
        <v>68</v>
      </c>
      <c r="I31" s="16" t="str">
        <f>VLOOKUP(StockOut[[#This Row],[Spesies]]&amp;" "&amp;StockOut[[#This Row],[Nama Origin]]&amp;" "&amp;StockOut[[#This Row],[Supplier]]&amp;" "&amp;StockOut[[#This Row],[Size]],SummaryStock[[#All],[Nama Produk ]:[Stock Akhir]],6,FALSE)</f>
        <v>121063-S09E</v>
      </c>
      <c r="J31" s="22">
        <v>66.099999999999994</v>
      </c>
      <c r="K31" s="17" t="s">
        <v>156</v>
      </c>
    </row>
    <row r="32" spans="1:12" x14ac:dyDescent="0.25">
      <c r="A32" s="15">
        <v>44817</v>
      </c>
      <c r="B32" s="23" t="s">
        <v>175</v>
      </c>
      <c r="C32" s="23" t="s">
        <v>175</v>
      </c>
      <c r="D32" s="8" t="s">
        <v>173</v>
      </c>
      <c r="E32" s="23" t="s">
        <v>1</v>
      </c>
      <c r="F32" s="8" t="s">
        <v>21</v>
      </c>
      <c r="G32" s="24" t="s">
        <v>58</v>
      </c>
      <c r="H32" s="16">
        <v>7.5</v>
      </c>
      <c r="I32" s="17" t="str">
        <f>VLOOKUP(StockOut[[#This Row],[Spesies]]&amp;" "&amp;StockOut[[#This Row],[Nama Origin]]&amp;" "&amp;StockOut[[#This Row],[Supplier]]&amp;" "&amp;StockOut[[#This Row],[Size]],SummaryStock[[#All],[Nama Produk ]:[Stock Akhir]],6,FALSE)</f>
        <v>116013-10A</v>
      </c>
      <c r="J32" s="21">
        <v>66.180000000000007</v>
      </c>
      <c r="K32" s="17" t="s">
        <v>156</v>
      </c>
    </row>
    <row r="33" spans="1:12" x14ac:dyDescent="0.25">
      <c r="A33" s="25">
        <v>44817</v>
      </c>
      <c r="B33" s="23" t="s">
        <v>175</v>
      </c>
      <c r="C33" s="23" t="s">
        <v>175</v>
      </c>
      <c r="D33" s="8" t="s">
        <v>176</v>
      </c>
      <c r="E33" s="23" t="s">
        <v>1</v>
      </c>
      <c r="F33" s="9" t="s">
        <v>6</v>
      </c>
      <c r="G33" s="24" t="s">
        <v>51</v>
      </c>
      <c r="H33" s="16">
        <v>5.5</v>
      </c>
      <c r="I33" s="16" t="str">
        <f>VLOOKUP(StockOut[[#This Row],[Spesies]]&amp;" "&amp;StockOut[[#This Row],[Nama Origin]]&amp;" "&amp;StockOut[[#This Row],[Supplier]]&amp;" "&amp;StockOut[[#This Row],[Size]],SummaryStock[[#All],[Nama Produk ]:[Stock Akhir]],6,FALSE)</f>
        <v>111012-18C</v>
      </c>
      <c r="J33" s="22">
        <v>5</v>
      </c>
      <c r="K33" s="17" t="s">
        <v>156</v>
      </c>
    </row>
    <row r="34" spans="1:12" x14ac:dyDescent="0.25">
      <c r="A34" s="25">
        <v>44817</v>
      </c>
      <c r="B34" s="23" t="s">
        <v>175</v>
      </c>
      <c r="C34" s="23" t="s">
        <v>175</v>
      </c>
      <c r="D34" s="8" t="s">
        <v>176</v>
      </c>
      <c r="E34" s="23" t="s">
        <v>1</v>
      </c>
      <c r="F34" s="9" t="s">
        <v>9</v>
      </c>
      <c r="G34" s="24" t="s">
        <v>51</v>
      </c>
      <c r="H34" s="16">
        <v>5.5</v>
      </c>
      <c r="I34" s="17" t="str">
        <f>VLOOKUP(StockOut[[#This Row],[Spesies]]&amp;" "&amp;StockOut[[#This Row],[Nama Origin]]&amp;" "&amp;StockOut[[#This Row],[Supplier]]&amp;" "&amp;StockOut[[#This Row],[Size]],SummaryStock[[#All],[Nama Produk ]:[Stock Akhir]],6,FALSE)</f>
        <v>111015-18C</v>
      </c>
      <c r="J34" s="21">
        <v>3.7</v>
      </c>
      <c r="K34" s="17" t="s">
        <v>156</v>
      </c>
    </row>
    <row r="35" spans="1:12" x14ac:dyDescent="0.25">
      <c r="A35" s="15">
        <v>44817</v>
      </c>
      <c r="B35" s="23" t="s">
        <v>175</v>
      </c>
      <c r="C35" s="23" t="s">
        <v>175</v>
      </c>
      <c r="D35" s="8" t="s">
        <v>176</v>
      </c>
      <c r="E35" s="23" t="s">
        <v>1</v>
      </c>
      <c r="F35" s="9" t="s">
        <v>9</v>
      </c>
      <c r="G35" s="24" t="s">
        <v>51</v>
      </c>
      <c r="H35" s="16">
        <v>7.5</v>
      </c>
      <c r="I35" s="16" t="str">
        <f>VLOOKUP(StockOut[[#This Row],[Spesies]]&amp;" "&amp;StockOut[[#This Row],[Nama Origin]]&amp;" "&amp;StockOut[[#This Row],[Supplier]]&amp;" "&amp;StockOut[[#This Row],[Size]],SummaryStock[[#All],[Nama Produk ]:[Stock Akhir]],6,FALSE)</f>
        <v>111015-18A</v>
      </c>
      <c r="J35" s="22">
        <v>4.0999999999999996</v>
      </c>
      <c r="K35" s="17" t="s">
        <v>156</v>
      </c>
    </row>
    <row r="36" spans="1:12" x14ac:dyDescent="0.25">
      <c r="A36" s="15">
        <v>44817</v>
      </c>
      <c r="B36" s="23" t="s">
        <v>175</v>
      </c>
      <c r="C36" s="23" t="s">
        <v>175</v>
      </c>
      <c r="D36" s="8" t="s">
        <v>176</v>
      </c>
      <c r="E36" s="23" t="s">
        <v>1</v>
      </c>
      <c r="F36" s="8" t="s">
        <v>77</v>
      </c>
      <c r="G36" s="24" t="s">
        <v>51</v>
      </c>
      <c r="H36" s="16">
        <v>5.5</v>
      </c>
      <c r="I36" s="17" t="str">
        <f>VLOOKUP(StockOut[[#This Row],[Spesies]]&amp;" "&amp;StockOut[[#This Row],[Nama Origin]]&amp;" "&amp;StockOut[[#This Row],[Supplier]]&amp;" "&amp;StockOut[[#This Row],[Size]],SummaryStock[[#All],[Nama Produk ]:[Stock Akhir]],6,FALSE)</f>
        <v>118013-18C</v>
      </c>
      <c r="J36" s="21">
        <v>5</v>
      </c>
      <c r="K36" s="17" t="s">
        <v>156</v>
      </c>
    </row>
    <row r="37" spans="1:12" x14ac:dyDescent="0.25">
      <c r="A37" s="25">
        <v>44817</v>
      </c>
      <c r="B37" s="23" t="s">
        <v>175</v>
      </c>
      <c r="C37" s="23" t="s">
        <v>175</v>
      </c>
      <c r="D37" s="8" t="s">
        <v>176</v>
      </c>
      <c r="E37" s="23" t="s">
        <v>1</v>
      </c>
      <c r="F37" s="8" t="s">
        <v>77</v>
      </c>
      <c r="G37" s="24" t="s">
        <v>51</v>
      </c>
      <c r="H37" s="16">
        <v>6.5</v>
      </c>
      <c r="I37" s="17" t="str">
        <f>VLOOKUP(StockOut[[#This Row],[Spesies]]&amp;" "&amp;StockOut[[#This Row],[Nama Origin]]&amp;" "&amp;StockOut[[#This Row],[Supplier]]&amp;" "&amp;StockOut[[#This Row],[Size]],SummaryStock[[#All],[Nama Produk ]:[Stock Akhir]],6,FALSE)</f>
        <v>118013-18B</v>
      </c>
      <c r="J37" s="21">
        <v>3.3</v>
      </c>
      <c r="K37" s="17" t="s">
        <v>156</v>
      </c>
    </row>
    <row r="38" spans="1:12" x14ac:dyDescent="0.25">
      <c r="A38" s="15">
        <v>44817</v>
      </c>
      <c r="B38" s="23" t="s">
        <v>175</v>
      </c>
      <c r="C38" s="23" t="s">
        <v>175</v>
      </c>
      <c r="D38" s="8" t="s">
        <v>176</v>
      </c>
      <c r="E38" s="23" t="s">
        <v>1</v>
      </c>
      <c r="F38" s="8" t="s">
        <v>7</v>
      </c>
      <c r="G38" s="24" t="s">
        <v>51</v>
      </c>
      <c r="H38" s="16">
        <v>6.5</v>
      </c>
      <c r="I38" s="17" t="str">
        <f>VLOOKUP(StockOut[[#This Row],[Spesies]]&amp;" "&amp;StockOut[[#This Row],[Nama Origin]]&amp;" "&amp;StockOut[[#This Row],[Supplier]]&amp;" "&amp;StockOut[[#This Row],[Size]],SummaryStock[[#All],[Nama Produk ]:[Stock Akhir]],6,FALSE)</f>
        <v>111013-18B</v>
      </c>
      <c r="J38" s="21">
        <v>0.3</v>
      </c>
      <c r="K38" s="17" t="s">
        <v>156</v>
      </c>
    </row>
    <row r="39" spans="1:12" x14ac:dyDescent="0.25">
      <c r="A39" s="25">
        <v>44817</v>
      </c>
      <c r="B39" s="23" t="s">
        <v>175</v>
      </c>
      <c r="C39" s="23" t="s">
        <v>175</v>
      </c>
      <c r="D39" s="8" t="s">
        <v>176</v>
      </c>
      <c r="E39" s="23" t="s">
        <v>1</v>
      </c>
      <c r="F39" s="8" t="s">
        <v>7</v>
      </c>
      <c r="G39" s="24" t="s">
        <v>51</v>
      </c>
      <c r="H39" s="16">
        <v>7.5</v>
      </c>
      <c r="I39" s="17" t="str">
        <f>VLOOKUP(StockOut[[#This Row],[Spesies]]&amp;" "&amp;StockOut[[#This Row],[Nama Origin]]&amp;" "&amp;StockOut[[#This Row],[Supplier]]&amp;" "&amp;StockOut[[#This Row],[Size]],SummaryStock[[#All],[Nama Produk ]:[Stock Akhir]],6,FALSE)</f>
        <v>111013-18A</v>
      </c>
      <c r="J39" s="21">
        <v>9.6199999999999992</v>
      </c>
      <c r="K39" s="17" t="s">
        <v>156</v>
      </c>
    </row>
    <row r="40" spans="1:12" x14ac:dyDescent="0.25">
      <c r="A40" s="15">
        <v>44817</v>
      </c>
      <c r="B40" s="23" t="s">
        <v>175</v>
      </c>
      <c r="C40" s="23" t="s">
        <v>175</v>
      </c>
      <c r="D40" s="8" t="s">
        <v>176</v>
      </c>
      <c r="E40" s="23" t="s">
        <v>1</v>
      </c>
      <c r="F40" s="8" t="s">
        <v>15</v>
      </c>
      <c r="G40" s="24" t="s">
        <v>54</v>
      </c>
      <c r="H40" s="16">
        <v>6.5</v>
      </c>
      <c r="I40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112032-04B</v>
      </c>
      <c r="J40" s="21">
        <v>10</v>
      </c>
      <c r="K40" s="17" t="s">
        <v>156</v>
      </c>
    </row>
    <row r="41" spans="1:12" x14ac:dyDescent="0.25">
      <c r="A41" s="15">
        <v>44818</v>
      </c>
      <c r="B41" s="44" t="s">
        <v>175</v>
      </c>
      <c r="C41" s="23" t="s">
        <v>175</v>
      </c>
      <c r="D41" s="8" t="s">
        <v>173</v>
      </c>
      <c r="E41" s="23" t="s">
        <v>1</v>
      </c>
      <c r="F41" s="8" t="s">
        <v>21</v>
      </c>
      <c r="G41" s="24" t="s">
        <v>58</v>
      </c>
      <c r="H41" s="16" t="s">
        <v>68</v>
      </c>
      <c r="I41" s="17" t="str">
        <f>VLOOKUP(StockOut[[#This Row],[Spesies]]&amp;" "&amp;StockOut[[#This Row],[Nama Origin]]&amp;" "&amp;StockOut[[#This Row],[Supplier]]&amp;" "&amp;StockOut[[#This Row],[Size]],SummaryStock[[#All],[Nama Produk ]:[Stock Akhir]],6,FALSE)</f>
        <v>116013-10E</v>
      </c>
      <c r="J41" s="21">
        <v>29.79</v>
      </c>
      <c r="K41" s="17" t="s">
        <v>156</v>
      </c>
    </row>
    <row r="42" spans="1:12" x14ac:dyDescent="0.25">
      <c r="A42" s="15">
        <v>44820</v>
      </c>
      <c r="B42" s="41" t="s">
        <v>180</v>
      </c>
      <c r="C42" s="30" t="s">
        <v>183</v>
      </c>
      <c r="D42" s="8" t="s">
        <v>217</v>
      </c>
      <c r="E42" s="23" t="s">
        <v>1</v>
      </c>
      <c r="F42" s="8" t="s">
        <v>15</v>
      </c>
      <c r="G42" s="24" t="s">
        <v>54</v>
      </c>
      <c r="H42" s="16">
        <v>5.5</v>
      </c>
      <c r="I42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112032-04C</v>
      </c>
      <c r="J42" s="21">
        <v>60</v>
      </c>
      <c r="K42" s="17" t="s">
        <v>156</v>
      </c>
      <c r="L42" t="s">
        <v>187</v>
      </c>
    </row>
    <row r="43" spans="1:12" x14ac:dyDescent="0.25">
      <c r="A43" s="15">
        <v>44820</v>
      </c>
      <c r="B43" s="41" t="s">
        <v>181</v>
      </c>
      <c r="C43" s="30" t="s">
        <v>182</v>
      </c>
      <c r="D43" s="8" t="s">
        <v>217</v>
      </c>
      <c r="E43" s="23" t="s">
        <v>1</v>
      </c>
      <c r="F43" s="8" t="s">
        <v>23</v>
      </c>
      <c r="G43" s="24" t="s">
        <v>64</v>
      </c>
      <c r="H43" s="16">
        <v>5.5</v>
      </c>
      <c r="I43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112075-01C</v>
      </c>
      <c r="J43" s="21">
        <v>5</v>
      </c>
      <c r="K43" s="17" t="s">
        <v>156</v>
      </c>
    </row>
    <row r="44" spans="1:12" x14ac:dyDescent="0.25">
      <c r="A44" s="15">
        <v>44820</v>
      </c>
      <c r="B44" s="41" t="s">
        <v>181</v>
      </c>
      <c r="C44" s="30" t="s">
        <v>182</v>
      </c>
      <c r="D44" s="8" t="s">
        <v>217</v>
      </c>
      <c r="E44" s="23" t="s">
        <v>1</v>
      </c>
      <c r="F44" s="8" t="s">
        <v>23</v>
      </c>
      <c r="G44" s="24" t="s">
        <v>64</v>
      </c>
      <c r="H44" s="16">
        <v>6.5</v>
      </c>
      <c r="I44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112075-01B</v>
      </c>
      <c r="J44" s="21">
        <v>16.600000000000001</v>
      </c>
      <c r="K44" s="17" t="s">
        <v>156</v>
      </c>
    </row>
    <row r="45" spans="1:12" x14ac:dyDescent="0.25">
      <c r="A45" s="15">
        <v>44820</v>
      </c>
      <c r="B45" s="41" t="s">
        <v>181</v>
      </c>
      <c r="C45" s="30" t="s">
        <v>182</v>
      </c>
      <c r="D45" s="8" t="s">
        <v>217</v>
      </c>
      <c r="E45" s="23" t="s">
        <v>1</v>
      </c>
      <c r="F45" s="8" t="s">
        <v>23</v>
      </c>
      <c r="G45" s="24" t="s">
        <v>64</v>
      </c>
      <c r="H45" s="16">
        <v>7.5</v>
      </c>
      <c r="I45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112075-01A</v>
      </c>
      <c r="J45" s="21">
        <v>5</v>
      </c>
      <c r="K45" s="17" t="s">
        <v>156</v>
      </c>
    </row>
    <row r="46" spans="1:12" x14ac:dyDescent="0.25">
      <c r="A46" s="15">
        <v>44820</v>
      </c>
      <c r="B46" s="41" t="s">
        <v>182</v>
      </c>
      <c r="C46" s="30" t="s">
        <v>180</v>
      </c>
      <c r="D46" s="8" t="s">
        <v>185</v>
      </c>
      <c r="E46" s="23" t="s">
        <v>1</v>
      </c>
      <c r="F46" s="8" t="s">
        <v>15</v>
      </c>
      <c r="G46" s="24" t="s">
        <v>54</v>
      </c>
      <c r="H46" s="16">
        <v>6.5</v>
      </c>
      <c r="I46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112032-04B</v>
      </c>
      <c r="J46" s="21">
        <v>465</v>
      </c>
      <c r="K46" s="17" t="s">
        <v>156</v>
      </c>
      <c r="L46" t="s">
        <v>187</v>
      </c>
    </row>
    <row r="47" spans="1:12" x14ac:dyDescent="0.25">
      <c r="A47" s="15">
        <v>44821</v>
      </c>
      <c r="B47" s="41" t="s">
        <v>182</v>
      </c>
      <c r="C47" s="30" t="s">
        <v>180</v>
      </c>
      <c r="D47" s="8" t="s">
        <v>185</v>
      </c>
      <c r="E47" s="23" t="s">
        <v>1</v>
      </c>
      <c r="F47" s="8" t="s">
        <v>15</v>
      </c>
      <c r="G47" s="24" t="s">
        <v>54</v>
      </c>
      <c r="H47" s="16">
        <v>5.5</v>
      </c>
      <c r="I47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112032-04C</v>
      </c>
      <c r="J47" s="21">
        <v>219.53</v>
      </c>
      <c r="K47" s="17" t="s">
        <v>156</v>
      </c>
      <c r="L47" t="s">
        <v>187</v>
      </c>
    </row>
    <row r="48" spans="1:12" x14ac:dyDescent="0.25">
      <c r="A48" s="15">
        <v>44822</v>
      </c>
      <c r="B48" s="41" t="s">
        <v>182</v>
      </c>
      <c r="C48" s="30" t="s">
        <v>180</v>
      </c>
      <c r="D48" s="8" t="s">
        <v>185</v>
      </c>
      <c r="E48" s="23" t="s">
        <v>1</v>
      </c>
      <c r="F48" s="8" t="s">
        <v>15</v>
      </c>
      <c r="G48" s="24" t="s">
        <v>54</v>
      </c>
      <c r="H48" s="16">
        <v>6.5</v>
      </c>
      <c r="I48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112032-04B</v>
      </c>
      <c r="J48" s="21">
        <v>15.47</v>
      </c>
      <c r="K48" s="17" t="s">
        <v>156</v>
      </c>
      <c r="L48" t="s">
        <v>186</v>
      </c>
    </row>
    <row r="49" spans="1:12" x14ac:dyDescent="0.25">
      <c r="A49" s="15">
        <v>44823</v>
      </c>
      <c r="B49" s="41" t="s">
        <v>184</v>
      </c>
      <c r="C49" s="30" t="s">
        <v>181</v>
      </c>
      <c r="D49" s="8" t="s">
        <v>217</v>
      </c>
      <c r="E49" s="23" t="s">
        <v>1</v>
      </c>
      <c r="F49" s="8" t="s">
        <v>15</v>
      </c>
      <c r="G49" s="24" t="s">
        <v>54</v>
      </c>
      <c r="H49" s="16">
        <v>6.5</v>
      </c>
      <c r="I49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112032-04B</v>
      </c>
      <c r="J49" s="21">
        <v>2</v>
      </c>
      <c r="K49" s="17" t="s">
        <v>156</v>
      </c>
      <c r="L49" t="s">
        <v>189</v>
      </c>
    </row>
    <row r="50" spans="1:12" x14ac:dyDescent="0.25">
      <c r="A50" s="15">
        <v>44823</v>
      </c>
      <c r="B50" s="41" t="s">
        <v>184</v>
      </c>
      <c r="C50" s="30" t="s">
        <v>181</v>
      </c>
      <c r="D50" s="8" t="s">
        <v>217</v>
      </c>
      <c r="E50" s="23" t="s">
        <v>1</v>
      </c>
      <c r="F50" s="8" t="s">
        <v>15</v>
      </c>
      <c r="G50" s="24" t="s">
        <v>54</v>
      </c>
      <c r="H50" s="16">
        <v>6.5</v>
      </c>
      <c r="I50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112032-04B</v>
      </c>
      <c r="J50" s="21">
        <v>3</v>
      </c>
      <c r="K50" s="17" t="s">
        <v>156</v>
      </c>
      <c r="L50" t="s">
        <v>186</v>
      </c>
    </row>
    <row r="51" spans="1:12" x14ac:dyDescent="0.25">
      <c r="A51" s="15">
        <v>44823</v>
      </c>
      <c r="B51" s="41" t="s">
        <v>184</v>
      </c>
      <c r="C51" s="30" t="s">
        <v>181</v>
      </c>
      <c r="D51" s="8" t="s">
        <v>217</v>
      </c>
      <c r="E51" s="23" t="s">
        <v>2</v>
      </c>
      <c r="F51" s="9" t="s">
        <v>149</v>
      </c>
      <c r="G51" s="24" t="s">
        <v>150</v>
      </c>
      <c r="H51" s="16">
        <v>6.5</v>
      </c>
      <c r="I51" s="16" t="str">
        <f>VLOOKUP(StockOut[[#This Row],[Spesies]]&amp;" "&amp;StockOut[[#This Row],[Nama Origin]]&amp;" "&amp;StockOut[[#This Row],[Supplier]]&amp;" "&amp;StockOut[[#This Row],[Size]],SummaryStock[[#All],[Nama Produk ]:[Stock Akhir]],6,FALSE)</f>
        <v>122084-20B</v>
      </c>
      <c r="J51" s="22">
        <v>10</v>
      </c>
      <c r="K51" s="17" t="s">
        <v>156</v>
      </c>
    </row>
    <row r="52" spans="1:12" x14ac:dyDescent="0.25">
      <c r="A52" s="15">
        <v>44823</v>
      </c>
      <c r="B52" s="41" t="s">
        <v>184</v>
      </c>
      <c r="C52" s="30" t="s">
        <v>181</v>
      </c>
      <c r="D52" s="8" t="s">
        <v>217</v>
      </c>
      <c r="E52" s="23" t="s">
        <v>1</v>
      </c>
      <c r="F52" s="9" t="s">
        <v>19</v>
      </c>
      <c r="G52" s="24" t="s">
        <v>60</v>
      </c>
      <c r="H52" s="16">
        <v>7.5</v>
      </c>
      <c r="I52" s="16" t="str">
        <f>VLOOKUP(StockOut[[#This Row],[Spesies]]&amp;" "&amp;StockOut[[#This Row],[Nama Origin]]&amp;" "&amp;StockOut[[#This Row],[Supplier]]&amp;" "&amp;StockOut[[#This Row],[Size]],SummaryStock[[#All],[Nama Produk ]:[Stock Akhir]],6,FALSE)</f>
        <v>114011-12A</v>
      </c>
      <c r="J52" s="22">
        <v>20</v>
      </c>
      <c r="K52" s="17" t="s">
        <v>156</v>
      </c>
    </row>
    <row r="53" spans="1:12" x14ac:dyDescent="0.25">
      <c r="A53" s="15">
        <v>44824</v>
      </c>
      <c r="B53" s="40" t="s">
        <v>175</v>
      </c>
      <c r="C53" s="26" t="s">
        <v>175</v>
      </c>
      <c r="D53" s="9" t="s">
        <v>200</v>
      </c>
      <c r="E53" s="23" t="s">
        <v>1</v>
      </c>
      <c r="F53" s="9" t="s">
        <v>15</v>
      </c>
      <c r="G53" s="24" t="s">
        <v>54</v>
      </c>
      <c r="H53" s="16">
        <v>5.5</v>
      </c>
      <c r="I53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112032-04C</v>
      </c>
      <c r="J53" s="21">
        <v>195</v>
      </c>
      <c r="K53" s="17" t="s">
        <v>156</v>
      </c>
      <c r="L53" t="s">
        <v>202</v>
      </c>
    </row>
    <row r="54" spans="1:12" x14ac:dyDescent="0.25">
      <c r="A54" s="15">
        <v>44824</v>
      </c>
      <c r="B54" s="40" t="s">
        <v>175</v>
      </c>
      <c r="C54" s="26" t="s">
        <v>175</v>
      </c>
      <c r="D54" s="9" t="s">
        <v>200</v>
      </c>
      <c r="E54" s="23" t="s">
        <v>1</v>
      </c>
      <c r="F54" s="9" t="s">
        <v>15</v>
      </c>
      <c r="G54" s="24" t="s">
        <v>54</v>
      </c>
      <c r="H54" s="16">
        <v>5.5</v>
      </c>
      <c r="I54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112032-04C</v>
      </c>
      <c r="J54" s="21">
        <v>200</v>
      </c>
      <c r="K54" s="17" t="s">
        <v>156</v>
      </c>
      <c r="L54" t="s">
        <v>201</v>
      </c>
    </row>
    <row r="55" spans="1:12" x14ac:dyDescent="0.25">
      <c r="A55" s="15">
        <v>44824</v>
      </c>
      <c r="B55" s="40" t="s">
        <v>175</v>
      </c>
      <c r="C55" s="26" t="s">
        <v>175</v>
      </c>
      <c r="D55" s="9" t="s">
        <v>200</v>
      </c>
      <c r="E55" s="23" t="s">
        <v>1</v>
      </c>
      <c r="F55" s="9" t="s">
        <v>15</v>
      </c>
      <c r="G55" s="24" t="s">
        <v>54</v>
      </c>
      <c r="H55" s="16">
        <v>6.5</v>
      </c>
      <c r="I55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112032-04B</v>
      </c>
      <c r="J55" s="21">
        <v>409.53</v>
      </c>
      <c r="K55" s="17" t="s">
        <v>156</v>
      </c>
      <c r="L55" t="s">
        <v>202</v>
      </c>
    </row>
    <row r="56" spans="1:12" x14ac:dyDescent="0.25">
      <c r="A56" s="15">
        <v>44824</v>
      </c>
      <c r="B56" s="40" t="s">
        <v>175</v>
      </c>
      <c r="C56" s="26" t="s">
        <v>175</v>
      </c>
      <c r="D56" s="9" t="s">
        <v>200</v>
      </c>
      <c r="E56" s="23" t="s">
        <v>1</v>
      </c>
      <c r="F56" s="9" t="s">
        <v>15</v>
      </c>
      <c r="G56" s="24" t="s">
        <v>54</v>
      </c>
      <c r="H56" s="16">
        <v>6.5</v>
      </c>
      <c r="I56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112032-04B</v>
      </c>
      <c r="J56" s="21">
        <v>12</v>
      </c>
      <c r="K56" s="17" t="s">
        <v>156</v>
      </c>
      <c r="L56" t="s">
        <v>201</v>
      </c>
    </row>
    <row r="57" spans="1:12" x14ac:dyDescent="0.25">
      <c r="A57" s="15">
        <v>44824</v>
      </c>
      <c r="B57" s="40" t="s">
        <v>175</v>
      </c>
      <c r="C57" s="26" t="s">
        <v>175</v>
      </c>
      <c r="D57" s="9" t="s">
        <v>200</v>
      </c>
      <c r="E57" s="23" t="s">
        <v>1</v>
      </c>
      <c r="F57" s="9" t="s">
        <v>15</v>
      </c>
      <c r="G57" s="24" t="s">
        <v>54</v>
      </c>
      <c r="H57" s="16">
        <v>5.5</v>
      </c>
      <c r="I57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112032-04C</v>
      </c>
      <c r="J57" s="21">
        <v>175</v>
      </c>
      <c r="K57" s="17" t="s">
        <v>156</v>
      </c>
      <c r="L57" t="s">
        <v>203</v>
      </c>
    </row>
    <row r="58" spans="1:12" x14ac:dyDescent="0.25">
      <c r="A58" s="15">
        <v>44824</v>
      </c>
      <c r="B58" s="40" t="s">
        <v>175</v>
      </c>
      <c r="C58" s="26" t="s">
        <v>175</v>
      </c>
      <c r="D58" s="9" t="s">
        <v>200</v>
      </c>
      <c r="E58" s="23" t="s">
        <v>1</v>
      </c>
      <c r="F58" s="9" t="s">
        <v>15</v>
      </c>
      <c r="G58" s="24" t="s">
        <v>54</v>
      </c>
      <c r="H58" s="16">
        <v>5.5</v>
      </c>
      <c r="I58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112032-04C</v>
      </c>
      <c r="J58" s="21">
        <v>50</v>
      </c>
      <c r="K58" s="17" t="s">
        <v>156</v>
      </c>
      <c r="L58" t="s">
        <v>204</v>
      </c>
    </row>
    <row r="59" spans="1:12" x14ac:dyDescent="0.25">
      <c r="A59" s="15">
        <v>44824</v>
      </c>
      <c r="B59" s="40" t="s">
        <v>175</v>
      </c>
      <c r="C59" s="26" t="s">
        <v>175</v>
      </c>
      <c r="D59" s="9" t="s">
        <v>200</v>
      </c>
      <c r="E59" s="23" t="s">
        <v>1</v>
      </c>
      <c r="F59" s="9" t="s">
        <v>15</v>
      </c>
      <c r="G59" s="24" t="s">
        <v>54</v>
      </c>
      <c r="H59" s="16">
        <v>6.5</v>
      </c>
      <c r="I59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112032-04B</v>
      </c>
      <c r="J59" s="21">
        <v>145</v>
      </c>
      <c r="K59" s="17" t="s">
        <v>156</v>
      </c>
      <c r="L59" t="s">
        <v>203</v>
      </c>
    </row>
    <row r="60" spans="1:12" x14ac:dyDescent="0.25">
      <c r="A60" s="15">
        <v>44824</v>
      </c>
      <c r="B60" s="40" t="s">
        <v>175</v>
      </c>
      <c r="C60" s="26" t="s">
        <v>175</v>
      </c>
      <c r="D60" s="9" t="s">
        <v>200</v>
      </c>
      <c r="E60" s="23" t="s">
        <v>1</v>
      </c>
      <c r="F60" s="9" t="s">
        <v>15</v>
      </c>
      <c r="G60" s="24" t="s">
        <v>54</v>
      </c>
      <c r="H60" s="16">
        <v>6.5</v>
      </c>
      <c r="I60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112032-04B</v>
      </c>
      <c r="J60" s="21">
        <v>328</v>
      </c>
      <c r="K60" s="17" t="s">
        <v>156</v>
      </c>
      <c r="L60" t="s">
        <v>204</v>
      </c>
    </row>
    <row r="61" spans="1:12" x14ac:dyDescent="0.25">
      <c r="A61" s="15">
        <v>44824</v>
      </c>
      <c r="B61" s="40" t="s">
        <v>175</v>
      </c>
      <c r="C61" s="26" t="s">
        <v>175</v>
      </c>
      <c r="D61" s="9" t="s">
        <v>200</v>
      </c>
      <c r="E61" s="23" t="s">
        <v>1</v>
      </c>
      <c r="F61" s="9" t="s">
        <v>15</v>
      </c>
      <c r="G61" s="24" t="s">
        <v>54</v>
      </c>
      <c r="H61" s="16">
        <v>7.5</v>
      </c>
      <c r="I61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112032-04A</v>
      </c>
      <c r="J61" s="21">
        <v>75</v>
      </c>
      <c r="K61" s="17" t="s">
        <v>156</v>
      </c>
      <c r="L61" t="s">
        <v>203</v>
      </c>
    </row>
    <row r="62" spans="1:12" x14ac:dyDescent="0.25">
      <c r="A62" s="15">
        <v>44824</v>
      </c>
      <c r="B62" s="40" t="s">
        <v>175</v>
      </c>
      <c r="C62" s="26" t="s">
        <v>175</v>
      </c>
      <c r="D62" s="9" t="s">
        <v>200</v>
      </c>
      <c r="E62" s="23" t="s">
        <v>1</v>
      </c>
      <c r="F62" s="9" t="s">
        <v>15</v>
      </c>
      <c r="G62" s="24" t="s">
        <v>54</v>
      </c>
      <c r="H62" s="16">
        <v>7.5</v>
      </c>
      <c r="I62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112032-04A</v>
      </c>
      <c r="J62" s="21">
        <v>50</v>
      </c>
      <c r="K62" s="17" t="s">
        <v>156</v>
      </c>
      <c r="L62" t="s">
        <v>204</v>
      </c>
    </row>
    <row r="63" spans="1:12" x14ac:dyDescent="0.25">
      <c r="A63" s="25">
        <v>44824</v>
      </c>
      <c r="B63" s="40" t="s">
        <v>175</v>
      </c>
      <c r="C63" s="26" t="s">
        <v>175</v>
      </c>
      <c r="D63" s="9" t="s">
        <v>200</v>
      </c>
      <c r="E63" s="23" t="s">
        <v>1</v>
      </c>
      <c r="F63" s="9" t="s">
        <v>15</v>
      </c>
      <c r="G63" s="24" t="s">
        <v>54</v>
      </c>
      <c r="H63" s="16" t="s">
        <v>4</v>
      </c>
      <c r="I63" s="16" t="str">
        <f>VLOOKUP(StockOut[[#This Row],[Spesies]]&amp;" "&amp;StockOut[[#This Row],[Nama Origin]]&amp;" "&amp;StockOut[[#This Row],[Supplier]]&amp;" "&amp;StockOut[[#This Row],[Size]],SummaryStock[[#All],[Nama Produk ]:[Stock Akhir]],6,FALSE)</f>
        <v>112032-04D</v>
      </c>
      <c r="J63" s="22">
        <v>81</v>
      </c>
      <c r="K63" s="17" t="s">
        <v>156</v>
      </c>
    </row>
    <row r="64" spans="1:12" x14ac:dyDescent="0.25">
      <c r="A64" s="25">
        <v>44825</v>
      </c>
      <c r="B64" s="42" t="s">
        <v>205</v>
      </c>
      <c r="C64" s="43" t="s">
        <v>184</v>
      </c>
      <c r="D64" s="9" t="s">
        <v>217</v>
      </c>
      <c r="E64" s="26" t="s">
        <v>1</v>
      </c>
      <c r="F64" s="9" t="s">
        <v>191</v>
      </c>
      <c r="G64" s="24" t="s">
        <v>54</v>
      </c>
      <c r="H64" s="16" t="s">
        <v>68</v>
      </c>
      <c r="I64" s="16" t="str">
        <f>VLOOKUP(StockOut[[#This Row],[Spesies]]&amp;" "&amp;StockOut[[#This Row],[Nama Origin]]&amp;" "&amp;StockOut[[#This Row],[Supplier]]&amp;" "&amp;StockOut[[#This Row],[Size]],SummaryStock[[#All],[Nama Produk ]:[Stock Akhir]],6,FALSE)</f>
        <v>112033-04E2</v>
      </c>
      <c r="J64" s="22">
        <v>50</v>
      </c>
      <c r="K64" s="17" t="s">
        <v>156</v>
      </c>
    </row>
    <row r="65" spans="1:11" x14ac:dyDescent="0.25">
      <c r="A65" s="25">
        <v>44825</v>
      </c>
      <c r="B65" s="42" t="s">
        <v>205</v>
      </c>
      <c r="C65" s="43" t="s">
        <v>184</v>
      </c>
      <c r="D65" s="9" t="s">
        <v>217</v>
      </c>
      <c r="E65" s="26" t="s">
        <v>2</v>
      </c>
      <c r="F65" s="9" t="s">
        <v>32</v>
      </c>
      <c r="G65" s="24" t="s">
        <v>52</v>
      </c>
      <c r="H65" s="16" t="s">
        <v>68</v>
      </c>
      <c r="I65" s="16" t="str">
        <f>VLOOKUP(StockOut[[#This Row],[Spesies]]&amp;" "&amp;StockOut[[#This Row],[Nama Origin]]&amp;" "&amp;StockOut[[#This Row],[Supplier]]&amp;" "&amp;StockOut[[#This Row],[Size]],SummaryStock[[#All],[Nama Produk ]:[Stock Akhir]],6,FALSE)</f>
        <v>121063-13E</v>
      </c>
      <c r="J65" s="22">
        <v>20</v>
      </c>
      <c r="K65" s="17" t="s">
        <v>156</v>
      </c>
    </row>
    <row r="66" spans="1:11" x14ac:dyDescent="0.25">
      <c r="A66" s="25">
        <v>44825</v>
      </c>
      <c r="B66" s="42" t="s">
        <v>206</v>
      </c>
      <c r="C66" s="43" t="s">
        <v>205</v>
      </c>
      <c r="D66" s="9" t="s">
        <v>217</v>
      </c>
      <c r="E66" s="26" t="s">
        <v>1</v>
      </c>
      <c r="F66" s="9" t="s">
        <v>191</v>
      </c>
      <c r="G66" s="24" t="s">
        <v>54</v>
      </c>
      <c r="H66" s="16" t="s">
        <v>68</v>
      </c>
      <c r="I66" s="16" t="str">
        <f>VLOOKUP(StockOut[[#This Row],[Spesies]]&amp;" "&amp;StockOut[[#This Row],[Nama Origin]]&amp;" "&amp;StockOut[[#This Row],[Supplier]]&amp;" "&amp;StockOut[[#This Row],[Size]],SummaryStock[[#All],[Nama Produk ]:[Stock Akhir]],6,FALSE)</f>
        <v>112033-04E2</v>
      </c>
      <c r="J66" s="22">
        <v>50</v>
      </c>
      <c r="K66" s="17" t="s">
        <v>156</v>
      </c>
    </row>
    <row r="67" spans="1:11" x14ac:dyDescent="0.25">
      <c r="A67" s="15">
        <v>44826</v>
      </c>
      <c r="B67" s="40" t="s">
        <v>175</v>
      </c>
      <c r="C67" s="26" t="s">
        <v>175</v>
      </c>
      <c r="D67" s="8" t="s">
        <v>209</v>
      </c>
      <c r="E67" s="23" t="s">
        <v>1</v>
      </c>
      <c r="F67" s="8" t="s">
        <v>192</v>
      </c>
      <c r="G67" s="24" t="s">
        <v>54</v>
      </c>
      <c r="H67" s="16">
        <v>5.5</v>
      </c>
      <c r="I67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112033-04C3</v>
      </c>
      <c r="J67" s="21">
        <v>40</v>
      </c>
      <c r="K67" s="17" t="s">
        <v>156</v>
      </c>
    </row>
    <row r="68" spans="1:11" x14ac:dyDescent="0.25">
      <c r="A68" s="15">
        <v>44826</v>
      </c>
      <c r="B68" s="40" t="s">
        <v>175</v>
      </c>
      <c r="C68" s="26" t="s">
        <v>175</v>
      </c>
      <c r="D68" s="8" t="s">
        <v>209</v>
      </c>
      <c r="E68" s="23" t="s">
        <v>1</v>
      </c>
      <c r="F68" s="8" t="s">
        <v>190</v>
      </c>
      <c r="G68" s="24" t="s">
        <v>54</v>
      </c>
      <c r="H68" s="16">
        <v>6.5</v>
      </c>
      <c r="I68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112033-04B1</v>
      </c>
      <c r="J68" s="21">
        <v>12</v>
      </c>
      <c r="K68" s="17" t="s">
        <v>156</v>
      </c>
    </row>
    <row r="69" spans="1:11" x14ac:dyDescent="0.25">
      <c r="A69" s="15">
        <v>44826</v>
      </c>
      <c r="B69" s="40" t="s">
        <v>175</v>
      </c>
      <c r="C69" s="26" t="s">
        <v>175</v>
      </c>
      <c r="D69" s="8" t="s">
        <v>209</v>
      </c>
      <c r="E69" s="23" t="s">
        <v>1</v>
      </c>
      <c r="F69" s="8" t="s">
        <v>190</v>
      </c>
      <c r="G69" s="24" t="s">
        <v>54</v>
      </c>
      <c r="H69" s="16">
        <v>5.5</v>
      </c>
      <c r="I69" s="17" t="str">
        <f>VLOOKUP(StockOut[[#This Row],[Spesies]]&amp;" "&amp;StockOut[[#This Row],[Nama Origin]]&amp;" "&amp;StockOut[[#This Row],[Supplier]]&amp;" "&amp;StockOut[[#This Row],[Size]],SummaryStock[[#All],[Nama Produk ]:[Stock Akhir]],6,FALSE)</f>
        <v>112033-04C1</v>
      </c>
      <c r="J69" s="21">
        <v>48</v>
      </c>
      <c r="K69" s="17" t="s">
        <v>156</v>
      </c>
    </row>
    <row r="70" spans="1:11" x14ac:dyDescent="0.25">
      <c r="A70" s="25">
        <v>44831</v>
      </c>
      <c r="B70" s="42" t="s">
        <v>207</v>
      </c>
      <c r="C70" s="43" t="s">
        <v>206</v>
      </c>
      <c r="D70" s="9" t="s">
        <v>217</v>
      </c>
      <c r="E70" s="26" t="s">
        <v>1</v>
      </c>
      <c r="F70" s="9" t="s">
        <v>190</v>
      </c>
      <c r="G70" s="24" t="s">
        <v>54</v>
      </c>
      <c r="H70" s="16">
        <v>5.5</v>
      </c>
      <c r="I70" s="16" t="str">
        <f>VLOOKUP(StockOut[[#This Row],[Spesies]]&amp;" "&amp;StockOut[[#This Row],[Nama Origin]]&amp;" "&amp;StockOut[[#This Row],[Supplier]]&amp;" "&amp;StockOut[[#This Row],[Size]],SummaryStock[[#All],[Nama Produk ]:[Stock Akhir]],6,FALSE)</f>
        <v>112033-04C1</v>
      </c>
      <c r="J70" s="22">
        <v>50</v>
      </c>
      <c r="K70" s="17" t="s">
        <v>156</v>
      </c>
    </row>
    <row r="71" spans="1:11" x14ac:dyDescent="0.25">
      <c r="A71" s="25">
        <v>44831</v>
      </c>
      <c r="B71" s="42" t="s">
        <v>207</v>
      </c>
      <c r="C71" s="43" t="s">
        <v>206</v>
      </c>
      <c r="D71" s="9" t="s">
        <v>217</v>
      </c>
      <c r="E71" s="26" t="s">
        <v>1</v>
      </c>
      <c r="F71" s="9" t="s">
        <v>19</v>
      </c>
      <c r="G71" s="24" t="s">
        <v>60</v>
      </c>
      <c r="H71" s="16">
        <v>5.5</v>
      </c>
      <c r="I71" s="16" t="str">
        <f>VLOOKUP(StockOut[[#This Row],[Spesies]]&amp;" "&amp;StockOut[[#This Row],[Nama Origin]]&amp;" "&amp;StockOut[[#This Row],[Supplier]]&amp;" "&amp;StockOut[[#This Row],[Size]],SummaryStock[[#All],[Nama Produk ]:[Stock Akhir]],6,FALSE)</f>
        <v>114011-12C</v>
      </c>
      <c r="J71" s="22">
        <v>5</v>
      </c>
      <c r="K71" s="17" t="s">
        <v>156</v>
      </c>
    </row>
    <row r="72" spans="1:11" x14ac:dyDescent="0.25">
      <c r="A72" s="25">
        <v>44831</v>
      </c>
      <c r="B72" s="42" t="s">
        <v>207</v>
      </c>
      <c r="C72" s="43" t="s">
        <v>206</v>
      </c>
      <c r="D72" s="9" t="s">
        <v>217</v>
      </c>
      <c r="E72" s="26" t="s">
        <v>1</v>
      </c>
      <c r="F72" s="9" t="s">
        <v>19</v>
      </c>
      <c r="G72" s="24" t="s">
        <v>60</v>
      </c>
      <c r="H72" s="16">
        <v>6.5</v>
      </c>
      <c r="I72" s="16" t="str">
        <f>VLOOKUP(StockOut[[#This Row],[Spesies]]&amp;" "&amp;StockOut[[#This Row],[Nama Origin]]&amp;" "&amp;StockOut[[#This Row],[Supplier]]&amp;" "&amp;StockOut[[#This Row],[Size]],SummaryStock[[#All],[Nama Produk ]:[Stock Akhir]],6,FALSE)</f>
        <v>114011-12B</v>
      </c>
      <c r="J72" s="22">
        <v>15</v>
      </c>
      <c r="K72" s="17" t="s">
        <v>156</v>
      </c>
    </row>
    <row r="73" spans="1:11" x14ac:dyDescent="0.25">
      <c r="A73" s="25">
        <v>44831</v>
      </c>
      <c r="B73" s="42" t="s">
        <v>207</v>
      </c>
      <c r="C73" s="43" t="s">
        <v>206</v>
      </c>
      <c r="D73" s="9" t="s">
        <v>217</v>
      </c>
      <c r="E73" s="26" t="s">
        <v>1</v>
      </c>
      <c r="F73" s="9" t="s">
        <v>19</v>
      </c>
      <c r="G73" s="24" t="s">
        <v>60</v>
      </c>
      <c r="H73" s="16">
        <v>7.5</v>
      </c>
      <c r="I73" s="16" t="str">
        <f>VLOOKUP(StockOut[[#This Row],[Spesies]]&amp;" "&amp;StockOut[[#This Row],[Nama Origin]]&amp;" "&amp;StockOut[[#This Row],[Supplier]]&amp;" "&amp;StockOut[[#This Row],[Size]],SummaryStock[[#All],[Nama Produk ]:[Stock Akhir]],6,FALSE)</f>
        <v>114011-12A</v>
      </c>
      <c r="J73" s="22">
        <v>30</v>
      </c>
      <c r="K73" s="17" t="s">
        <v>156</v>
      </c>
    </row>
  </sheetData>
  <mergeCells count="2">
    <mergeCell ref="A1:K1"/>
    <mergeCell ref="A2:K2"/>
  </mergeCells>
  <phoneticPr fontId="4" type="noConversion"/>
  <dataValidations count="4">
    <dataValidation type="list" allowBlank="1" showInputMessage="1" showErrorMessage="1" sqref="H5:H73" xr:uid="{3AB30CF4-316E-4EBB-9D40-3038282A7D72}">
      <formula1>Size</formula1>
    </dataValidation>
    <dataValidation type="list" allowBlank="1" showInputMessage="1" showErrorMessage="1" sqref="G5:H73" xr:uid="{79BE6D0E-3E10-491A-963F-087690B84C30}">
      <formula1>Supplier</formula1>
    </dataValidation>
    <dataValidation type="list" allowBlank="1" showInputMessage="1" showErrorMessage="1" sqref="E5:E73" xr:uid="{35920BCA-E381-474F-8821-2A11AF980AE6}">
      <formula1>Spesies</formula1>
    </dataValidation>
    <dataValidation type="list" allowBlank="1" showInputMessage="1" showErrorMessage="1" sqref="F5:F73" xr:uid="{1DF5CFE3-17EE-47B1-B213-3ACA95FC1764}">
      <formula1>INDIRECT(E5)</formula1>
    </dataValidation>
  </dataValidations>
  <pageMargins left="0.45" right="0.7" top="0.75" bottom="0.75" header="0.3" footer="0.3"/>
  <pageSetup orientation="landscape" horizontalDpi="4294967293" verticalDpi="7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 S t o c k I n 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 S t o c k I n 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 C o l u m n s \ T a n g g a l 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  S J   /   S P n 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 C o l u m n s \ R e f .   N o .  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 C o l u m n s \ S p e s i e s 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 C o l u m n s \ N a m a   O r i g i n 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 C o l u m n s \ K o d e  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 C o l u m n s \ S a t u a n 2 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 C o l u m n s \ K e t e r a n g a n 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 S t o c k I n _ e 1 9 4 7 0 1 b - d 8 9 3 - 4 4 1 b - a 8 5 d - f a b 3 0 3 2 d a 1 3 a 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 2 0 2 2 - 0 4 - 0 8 T 1 4 : 0 8 : 1 1 . 7 7 6 1 3 7 3 + 0 7 : 0 0 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D a t a M a s h u p   s q m i d = " 0 7 2 d 0 4 6 c - e b c a - 4 a 7 1 - b 3 e 5 - 6 c 0 a 3 c b 8 e 0 7 5 "   x m l n s = " h t t p : / / s c h e m a s . m i c r o s o f t . c o m / D a t a M a s h u p " > A A A A A B U D A A B Q S w M E F A A C A A g A 6 l T n V P 8 / Z g e l A A A A 9 w A A A B I A H A B D b 2 5 m a W c v U G F j a 2 F n Z S 5 4 b W w g o h g A K K A U A A A A A A A A A A A A A A A A A A A A A A A A A A A A h Y 9 N C s I w G E S v U r J v / k S Q 8 j V d 6 E a w I A j i N q S x D b a p N K n p 3 V x 4 J K 9 g R a v u X M 6 b t 5 i 5 X 2 + Q D U 0 d X X T n T G t T x D B F k b a q L Y w t U 9 T 7 Y 7 x A m Y C t V C d Z 6 m i U r U s G V 6 S o 8 v 6 c E B J C w G G G 2 6 4 k n F J G D v l m p y r d S P S R z X 8 5 N t Z 5 a Z V G A v a v M Y J j R u e Y c c 4 x B T J R y I 3 9 G n w c / G x / I C z 7 2 v e d F t r G 6 x W Q K Q J 5 n x A P U E s D B B Q A A g A I A O p U 5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V O d U K I p H u A 4 A A A A R A A A A E w A c A E Z v c m 1 1 b G F z L 1 N l Y 3 R p b 2 4 x L m 0 g o h g A K K A U A A A A A A A A A A A A A A A A A A A A A A A A A A A A K 0 5 N L s n M z 1 M I h t C G 1 g B Q S w E C L Q A U A A I A C A D q V O d U / z 9 m B 6 U A A A D 3 A A A A E g A A A A A A A A A A A A A A A A A A A A A A Q 2 9 u Z m l n L 1 B h Y 2 t h Z 2 U u e G 1 s U E s B A i 0 A F A A C A A g A 6 l T n V A / K 6 a u k A A A A 6 Q A A A B M A A A A A A A A A A A A A A A A A 8 Q A A A F t D b 2 5 0 Z W 5 0 X 1 R 5 c G V z X S 5 4 b W x Q S w E C L Q A U A A I A C A D q V O d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c v X I f j 1 m E G y N y 5 Z j X g Q n Q A A A A A C A A A A A A A Q Z g A A A A E A A C A A A A D b X 9 Q Y I F K 7 3 z + J x k S Q b Z d 1 b Z G H A a L 1 u R L L O b l e X d 5 r I A A A A A A O g A A A A A I A A C A A A A D G + j V L 3 4 u T q / a y a M / L o + Y d H B L V r o b 4 7 v j t u J L h x 4 n I T 1 A A A A D v E B n 5 U 2 w Y m 3 y P M A 5 9 o I X 7 u 0 5 X u k W b j / Z R R U W N K 6 W 3 w 6 s c B a / y S w T d 4 t Q K C 0 n l E w 8 l M m E 3 b D 2 K y S P 1 F 9 T L e b D E O z h D R l W K z n f G j X V i Q X R Y x k A A A A A s Z R 3 z r w m K Y h 1 U 6 q L t A P O C I s A a U Y 8 A S M 2 h d 9 B X a 5 F S K f E F q / e e I 0 K F Y b t l S E q e M r L 9 a o h c D u F P m S S A 8 c H 6 t / t T < / D a t a M a s h u p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 S t o c k I n 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 S t o c k I n 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 C o l u m n s \ T a n g g a l < / K e y > < / D i a g r a m O b j e c t K e y > < D i a g r a m O b j e c t K e y > < K e y > C o l u m n s \ N o .   S J   /   S P n < / K e y > < / D i a g r a m O b j e c t K e y > < D i a g r a m O b j e c t K e y > < K e y > C o l u m n s \ R e f .   N o .   P O < / K e y > < / D i a g r a m O b j e c t K e y > < D i a g r a m O b j e c t K e y > < K e y > C o l u m n s \ S p e s i e s < / K e y > < / D i a g r a m O b j e c t K e y > < D i a g r a m O b j e c t K e y > < K e y > C o l u m n s \ N a m a   O r i g i n < / K e y > < / D i a g r a m O b j e c t K e y > < D i a g r a m O b j e c t K e y > < K e y > C o l u m n s \ S u p p l i e r < / K e y > < / D i a g r a m O b j e c t K e y > < D i a g r a m O b j e c t K e y > < K e y > C o l u m n s \ K o d e   S K U < / K e y > < / D i a g r a m O b j e c t K e y > < D i a g r a m O b j e c t K e y > < K e y > C o l u m n s \ S i z e < / K e y > < / D i a g r a m O b j e c t K e y > < D i a g r a m O b j e c t K e y > < K e y > C o l u m n s \ S t o c k   I n < / K e y > < / D i a g r a m O b j e c t K e y > < D i a g r a m O b j e c t K e y > < K e y > C o l u m n s \ S a t u a n 2 < / K e y > < / D i a g r a m O b j e c t K e y > < D i a g r a m O b j e c t K e y > < K e y > C o l u m n s \ K e t e r a n g a n 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 C o l u m n s \ T a n g g a l 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 C o l u m n s \ N o .   S J   /   S P n 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 C o l u m n s \ R e f .   N o .  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 C o l u m n s \ S p e s i e s 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 C o l u m n s \ N a m a   O r i g i n 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 C o l u m n s \ K o d e   S K U 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 I n 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 C o l u m n s \ S a t u a n 2 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 C o l u m n s \ K e t e r a n g a n 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S t o c k I n _ e 1 9 4 7 0 1 b - d 8 9 3 - 4 4 1 b - a 8 5 d - f a b 3 0 3 2 d a 1 3 a , S t o c k O u t _ b 5 8 5 c 8 b c - f f 9 f - 4 6 0 0 - 8 1 c f - 0 0 3 0 9 3 1 a 5 d 7 f , A p p e n d 1 _ 2 0 6 6 1 7 1 f - 8 8 6 b - 4 8 b 3 - a 5 9 9 - 2 3 0 3 f d c 4 6 e f f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t o c k I n _ e 1 9 4 7 0 1 b - d 8 9 3 - 4 4 1 b - a 8 5 d - f a b 3 0 3 2 d a 1 3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 T a n g g a l < / s t r i n g > < / k e y > < v a l u e > < i n t > 8 2 < / i n t > < / v a l u e > < / i t e m > < i t e m > < k e y > < s t r i n g > N o .   S J   /   S P n < / s t r i n g > < / k e y > < v a l u e > < i n t > 1 0 8 < / i n t > < / v a l u e > < / i t e m > < i t e m > < k e y > < s t r i n g > R e f .   N o .   P O < / s t r i n g > < / k e y > < v a l u e > < i n t > 1 0 6 < / i n t > < / v a l u e > < / i t e m > < i t e m > < k e y > < s t r i n g > S p e s i e s < / s t r i n g > < / k e y > < v a l u e > < i n t > 8 3 < / i n t > < / v a l u e > < / i t e m > < i t e m > < k e y > < s t r i n g > N a m a   O r i g i n < / s t r i n g > < / k e y > < v a l u e > < i n t > 1 1 3 < / i n t > < / v a l u e > < / i t e m > < i t e m > < k e y > < s t r i n g > S u p p l i e r < / s t r i n g > < / k e y > < v a l u e > < i n t > 8 8 < / i n t > < / v a l u e > < / i t e m > < i t e m > < k e y > < s t r i n g > K o d e   S K U < / s t r i n g > < / k e y > < v a l u e > < i n t > 9 5 < / i n t > < / v a l u e > < / i t e m > < i t e m > < k e y > < s t r i n g > S i z e < / s t r i n g > < / k e y > < v a l u e > < i n t > 6 1 < / i n t > < / v a l u e > < / i t e m > < i t e m > < k e y > < s t r i n g > S t o c k   I n < / s t r i n g > < / k e y > < v a l u e > < i n t > 8 4 < / i n t > < / v a l u e > < / i t e m > < i t e m > < k e y > < s t r i n g > S a t u a n 2 < / s t r i n g > < / k e y > < v a l u e > < i n t > 8 5 < / i n t > < / v a l u e > < / i t e m > < i t e m > < k e y > < s t r i n g > K e t e r a n g a n < / s t r i n g > < / k e y > < v a l u e > < i n t > 1 0 7 < / i n t > < / v a l u e > < / i t e m > < / C o l u m n W i d t h s > < C o l u m n D i s p l a y I n d e x > < i t e m > < k e y > < s t r i n g > T a n g g a l < / s t r i n g > < / k e y > < v a l u e > < i n t > 1 0 < / i n t > < / v a l u e > < / i t e m > < i t e m > < k e y > < s t r i n g > N o .   S J   /   S P n < / s t r i n g > < / k e y > < v a l u e > < i n t > 0 < / i n t > < / v a l u e > < / i t e m > < i t e m > < k e y > < s t r i n g > R e f .   N o .   P O < / s t r i n g > < / k e y > < v a l u e > < i n t > 1 < / i n t > < / v a l u e > < / i t e m > < i t e m > < k e y > < s t r i n g > S p e s i e s < / s t r i n g > < / k e y > < v a l u e > < i n t > 2 < / i n t > < / v a l u e > < / i t e m > < i t e m > < k e y > < s t r i n g > N a m a   O r i g i n < / s t r i n g > < / k e y > < v a l u e > < i n t > 3 < / i n t > < / v a l u e > < / i t e m > < i t e m > < k e y > < s t r i n g > S u p p l i e r < / s t r i n g > < / k e y > < v a l u e > < i n t > 4 < / i n t > < / v a l u e > < / i t e m > < i t e m > < k e y > < s t r i n g > K o d e   S K U < / s t r i n g > < / k e y > < v a l u e > < i n t > 5 < / i n t > < / v a l u e > < / i t e m > < i t e m > < k e y > < s t r i n g > S i z e < / s t r i n g > < / k e y > < v a l u e > < i n t > 6 < / i n t > < / v a l u e > < / i t e m > < i t e m > < k e y > < s t r i n g > S t o c k   I n < / s t r i n g > < / k e y > < v a l u e > < i n t > 7 < / i n t > < / v a l u e > < / i t e m > < i t e m > < k e y > < s t r i n g > S a t u a n 2 < / s t r i n g > < / k e y > < v a l u e > < i n t > 8 < / i n t > < / v a l u e > < / i t e m > < i t e m > < k e y > < s t r i n g > K e t e r a n g a n 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1 0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t o c k I n _ e 1 9 4 7 0 1 b - d 8 9 3 - 4 4 1 b - a 8 5 d - f a b 3 0 3 2 d a 1 3 a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847F0A89-A1E2-4C61-BB60-DB828F53F83D}">
  <ds:schemaRefs/>
</ds:datastoreItem>
</file>

<file path=customXml/itemProps10.xml><?xml version="1.0" encoding="utf-8"?>
<ds:datastoreItem xmlns:ds="http://schemas.openxmlformats.org/officeDocument/2006/customXml" ds:itemID="{64760122-5E5F-4AEB-AAE9-6ADD2C0B4E01}">
  <ds:schemaRefs/>
</ds:datastoreItem>
</file>

<file path=customXml/itemProps11.xml><?xml version="1.0" encoding="utf-8"?>
<ds:datastoreItem xmlns:ds="http://schemas.openxmlformats.org/officeDocument/2006/customXml" ds:itemID="{3F1222BF-235E-4154-92C4-1E07B8FACAF0}">
  <ds:schemaRefs/>
</ds:datastoreItem>
</file>

<file path=customXml/itemProps12.xml><?xml version="1.0" encoding="utf-8"?>
<ds:datastoreItem xmlns:ds="http://schemas.openxmlformats.org/officeDocument/2006/customXml" ds:itemID="{49BF1DEF-3EBE-47BE-8198-CCC8A3404E89}">
  <ds:schemaRefs/>
</ds:datastoreItem>
</file>

<file path=customXml/itemProps13.xml><?xml version="1.0" encoding="utf-8"?>
<ds:datastoreItem xmlns:ds="http://schemas.openxmlformats.org/officeDocument/2006/customXml" ds:itemID="{6B0BC8CD-C99E-4DE9-A96F-A994797CD208}">
  <ds:schemaRefs/>
</ds:datastoreItem>
</file>

<file path=customXml/itemProps14.xml><?xml version="1.0" encoding="utf-8"?>
<ds:datastoreItem xmlns:ds="http://schemas.openxmlformats.org/officeDocument/2006/customXml" ds:itemID="{D0B44728-B8A2-4E8C-AED3-22A73C782C73}">
  <ds:schemaRefs/>
</ds:datastoreItem>
</file>

<file path=customXml/itemProps15.xml><?xml version="1.0" encoding="utf-8"?>
<ds:datastoreItem xmlns:ds="http://schemas.openxmlformats.org/officeDocument/2006/customXml" ds:itemID="{1866C6A2-82A1-47A1-9719-C2320678AF8E}">
  <ds:schemaRefs/>
</ds:datastoreItem>
</file>

<file path=customXml/itemProps16.xml><?xml version="1.0" encoding="utf-8"?>
<ds:datastoreItem xmlns:ds="http://schemas.openxmlformats.org/officeDocument/2006/customXml" ds:itemID="{4553CCF3-461C-4D95-BD05-569B618CFCD4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2566FBD7-E73C-4B05-993E-C353ECAFCD9A}">
  <ds:schemaRefs/>
</ds:datastoreItem>
</file>

<file path=customXml/itemProps2.xml><?xml version="1.0" encoding="utf-8"?>
<ds:datastoreItem xmlns:ds="http://schemas.openxmlformats.org/officeDocument/2006/customXml" ds:itemID="{737E484C-ED3F-4A6D-B26C-27C348338FBF}">
  <ds:schemaRefs/>
</ds:datastoreItem>
</file>

<file path=customXml/itemProps3.xml><?xml version="1.0" encoding="utf-8"?>
<ds:datastoreItem xmlns:ds="http://schemas.openxmlformats.org/officeDocument/2006/customXml" ds:itemID="{8E288A5E-70FD-40EB-B113-B9BD740D3A1A}">
  <ds:schemaRefs/>
</ds:datastoreItem>
</file>

<file path=customXml/itemProps4.xml><?xml version="1.0" encoding="utf-8"?>
<ds:datastoreItem xmlns:ds="http://schemas.openxmlformats.org/officeDocument/2006/customXml" ds:itemID="{C3BDB311-B06A-47C1-BCA3-0B48D9495B31}">
  <ds:schemaRefs/>
</ds:datastoreItem>
</file>

<file path=customXml/itemProps5.xml><?xml version="1.0" encoding="utf-8"?>
<ds:datastoreItem xmlns:ds="http://schemas.openxmlformats.org/officeDocument/2006/customXml" ds:itemID="{EF21F8AA-0C3F-42B8-83CB-7644CE4B9DFC}">
  <ds:schemaRefs/>
</ds:datastoreItem>
</file>

<file path=customXml/itemProps6.xml><?xml version="1.0" encoding="utf-8"?>
<ds:datastoreItem xmlns:ds="http://schemas.openxmlformats.org/officeDocument/2006/customXml" ds:itemID="{39FDB925-B99A-4BC3-8D26-A776908E63E8}">
  <ds:schemaRefs/>
</ds:datastoreItem>
</file>

<file path=customXml/itemProps7.xml><?xml version="1.0" encoding="utf-8"?>
<ds:datastoreItem xmlns:ds="http://schemas.openxmlformats.org/officeDocument/2006/customXml" ds:itemID="{BC71E267-8D39-4DB7-94B5-E40A1265AC97}">
  <ds:schemaRefs/>
</ds:datastoreItem>
</file>

<file path=customXml/itemProps8.xml><?xml version="1.0" encoding="utf-8"?>
<ds:datastoreItem xmlns:ds="http://schemas.openxmlformats.org/officeDocument/2006/customXml" ds:itemID="{58FFC2F1-48E7-4EDA-9169-D063616DC359}">
  <ds:schemaRefs/>
</ds:datastoreItem>
</file>

<file path=customXml/itemProps9.xml><?xml version="1.0" encoding="utf-8"?>
<ds:datastoreItem xmlns:ds="http://schemas.openxmlformats.org/officeDocument/2006/customXml" ds:itemID="{00E08CF0-B7B9-42E7-B2B7-4771D3803B4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Data</vt:lpstr>
      <vt:lpstr>Summary</vt:lpstr>
      <vt:lpstr>Stock In</vt:lpstr>
      <vt:lpstr>Stock Out</vt:lpstr>
      <vt:lpstr>Arabika</vt:lpstr>
      <vt:lpstr>Liberika</vt:lpstr>
      <vt:lpstr>'Stock In'!Print_Area</vt:lpstr>
      <vt:lpstr>Robusta</vt:lpstr>
      <vt:lpstr>Size</vt:lpstr>
      <vt:lpstr>Spesies</vt:lpstr>
      <vt:lpstr>Summary</vt:lpstr>
      <vt:lpstr>Supplier</vt:lpstr>
      <vt:lpstr>TblStockIn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Ica;Aisyah</dc:creator>
  <cp:lastModifiedBy>ICA</cp:lastModifiedBy>
  <cp:lastPrinted>2022-01-05T07:29:31Z</cp:lastPrinted>
  <dcterms:created xsi:type="dcterms:W3CDTF">2021-12-20T02:40:42Z</dcterms:created>
  <dcterms:modified xsi:type="dcterms:W3CDTF">2023-08-21T06:45:34Z</dcterms:modified>
</cp:coreProperties>
</file>