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Project\Presentase Kelistrikan NTB\data clean\"/>
    </mc:Choice>
  </mc:AlternateContent>
  <xr:revisionPtr revIDLastSave="0" documentId="13_ncr:1_{91C67AE7-C2FB-4836-9B62-80F6A6AD9026}" xr6:coauthVersionLast="47" xr6:coauthVersionMax="47" xr10:uidLastSave="{00000000-0000-0000-0000-000000000000}"/>
  <bookViews>
    <workbookView xWindow="-120" yWindow="-120" windowWidth="24240" windowHeight="13740" xr2:uid="{D2EB50AF-23FF-4275-A28B-B266D43CF35E}"/>
  </bookViews>
  <sheets>
    <sheet name="DashBoard" sheetId="6" r:id="rId1"/>
    <sheet name="Presentase_Kelistrikan_NTB" sheetId="1" r:id="rId2"/>
    <sheet name="Pivot Table" sheetId="2" r:id="rId3"/>
  </sheets>
  <definedNames>
    <definedName name="Slicer_Kabupaten">#N/A</definedName>
    <definedName name="Slicer_Tahu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71" i="2" l="1"/>
  <c r="J71" i="2"/>
  <c r="H71" i="2"/>
  <c r="H72" i="1"/>
  <c r="H73" i="1"/>
  <c r="H74" i="1"/>
  <c r="H75" i="1"/>
  <c r="H76" i="1"/>
  <c r="H77" i="1"/>
  <c r="H78" i="1"/>
  <c r="H79" i="1"/>
  <c r="H80" i="1"/>
  <c r="H81" i="1"/>
  <c r="G72" i="1"/>
  <c r="G73" i="1"/>
  <c r="G74" i="1"/>
  <c r="G75" i="1"/>
  <c r="G76" i="1"/>
  <c r="G77" i="1"/>
  <c r="G78" i="1"/>
  <c r="G79" i="1"/>
  <c r="G80" i="1"/>
  <c r="G81" i="1"/>
  <c r="F72" i="1"/>
  <c r="F73" i="1"/>
  <c r="F74" i="1"/>
  <c r="F75" i="1"/>
  <c r="F76" i="1"/>
  <c r="F77" i="1"/>
  <c r="F78" i="1"/>
  <c r="F79" i="1"/>
  <c r="F80" i="1"/>
  <c r="F81" i="1"/>
  <c r="H62" i="1"/>
  <c r="H63" i="1"/>
  <c r="H64" i="1"/>
  <c r="H65" i="1"/>
  <c r="H66" i="1"/>
  <c r="H67" i="1"/>
  <c r="H68" i="1"/>
  <c r="H69" i="1"/>
  <c r="H70" i="1"/>
  <c r="H71" i="1"/>
  <c r="G62" i="1"/>
  <c r="G63" i="1"/>
  <c r="G64" i="1"/>
  <c r="G65" i="1"/>
  <c r="G66" i="1"/>
  <c r="G67" i="1"/>
  <c r="G68" i="1"/>
  <c r="G69" i="1"/>
  <c r="G70" i="1"/>
  <c r="G71" i="1"/>
  <c r="F62" i="1"/>
  <c r="F63" i="1"/>
  <c r="F64" i="1"/>
  <c r="F65" i="1"/>
  <c r="F66" i="1"/>
  <c r="F67" i="1"/>
  <c r="F68" i="1"/>
  <c r="F69" i="1"/>
  <c r="F70" i="1"/>
  <c r="F71" i="1"/>
  <c r="G52" i="1"/>
  <c r="H52" i="1" s="1"/>
  <c r="G53" i="1"/>
  <c r="H53" i="1" s="1"/>
  <c r="G54" i="1"/>
  <c r="H54" i="1" s="1"/>
  <c r="G55" i="1"/>
  <c r="G56" i="1"/>
  <c r="H56" i="1" s="1"/>
  <c r="G57" i="1"/>
  <c r="H57" i="1" s="1"/>
  <c r="G58" i="1"/>
  <c r="H58" i="1" s="1"/>
  <c r="G59" i="1"/>
  <c r="G60" i="1"/>
  <c r="H60" i="1" s="1"/>
  <c r="G61" i="1"/>
  <c r="H61" i="1" s="1"/>
  <c r="F52" i="1"/>
  <c r="F53" i="1"/>
  <c r="F54" i="1"/>
  <c r="F55" i="1"/>
  <c r="H55" i="1" s="1"/>
  <c r="F56" i="1"/>
  <c r="F57" i="1"/>
  <c r="F58" i="1"/>
  <c r="F59" i="1"/>
  <c r="H59" i="1" s="1"/>
  <c r="F60" i="1"/>
  <c r="F61" i="1"/>
  <c r="G42" i="1"/>
  <c r="H42" i="1" s="1"/>
  <c r="G43" i="1"/>
  <c r="G44" i="1"/>
  <c r="H44" i="1" s="1"/>
  <c r="G45" i="1"/>
  <c r="H45" i="1" s="1"/>
  <c r="G46" i="1"/>
  <c r="H46" i="1" s="1"/>
  <c r="G47" i="1"/>
  <c r="G48" i="1"/>
  <c r="H48" i="1" s="1"/>
  <c r="G49" i="1"/>
  <c r="H49" i="1" s="1"/>
  <c r="G50" i="1"/>
  <c r="H50" i="1" s="1"/>
  <c r="G51" i="1"/>
  <c r="F42" i="1"/>
  <c r="F43" i="1"/>
  <c r="H43" i="1" s="1"/>
  <c r="F44" i="1"/>
  <c r="F45" i="1"/>
  <c r="F46" i="1"/>
  <c r="F47" i="1"/>
  <c r="H47" i="1" s="1"/>
  <c r="F48" i="1"/>
  <c r="F49" i="1"/>
  <c r="F50" i="1"/>
  <c r="F51" i="1"/>
  <c r="H51" i="1" s="1"/>
  <c r="G32" i="1"/>
  <c r="H32" i="1" s="1"/>
  <c r="G33" i="1"/>
  <c r="H33" i="1" s="1"/>
  <c r="G34" i="1"/>
  <c r="H34" i="1" s="1"/>
  <c r="G35" i="1"/>
  <c r="G36" i="1"/>
  <c r="H36" i="1" s="1"/>
  <c r="G37" i="1"/>
  <c r="H37" i="1" s="1"/>
  <c r="G38" i="1"/>
  <c r="H38" i="1" s="1"/>
  <c r="G39" i="1"/>
  <c r="G40" i="1"/>
  <c r="H40" i="1" s="1"/>
  <c r="G41" i="1"/>
  <c r="H41" i="1" s="1"/>
  <c r="F32" i="1"/>
  <c r="F33" i="1"/>
  <c r="F34" i="1"/>
  <c r="F35" i="1"/>
  <c r="H35" i="1" s="1"/>
  <c r="F36" i="1"/>
  <c r="F37" i="1"/>
  <c r="F38" i="1"/>
  <c r="F39" i="1"/>
  <c r="H39" i="1" s="1"/>
  <c r="F40" i="1"/>
  <c r="F41" i="1"/>
  <c r="G22" i="1"/>
  <c r="H22" i="1" s="1"/>
  <c r="G23" i="1"/>
  <c r="G24" i="1"/>
  <c r="H24" i="1" s="1"/>
  <c r="G25" i="1"/>
  <c r="H25" i="1" s="1"/>
  <c r="G26" i="1"/>
  <c r="H26" i="1" s="1"/>
  <c r="G27" i="1"/>
  <c r="G28" i="1"/>
  <c r="H28" i="1" s="1"/>
  <c r="G29" i="1"/>
  <c r="H29" i="1" s="1"/>
  <c r="G30" i="1"/>
  <c r="H30" i="1" s="1"/>
  <c r="G31" i="1"/>
  <c r="F22" i="1"/>
  <c r="F23" i="1"/>
  <c r="H23" i="1" s="1"/>
  <c r="F24" i="1"/>
  <c r="F25" i="1"/>
  <c r="F26" i="1"/>
  <c r="F27" i="1"/>
  <c r="H27" i="1" s="1"/>
  <c r="F28" i="1"/>
  <c r="F29" i="1"/>
  <c r="F30" i="1"/>
  <c r="F31" i="1"/>
  <c r="H31" i="1" s="1"/>
  <c r="G12" i="1"/>
  <c r="H12" i="1" s="1"/>
  <c r="G13" i="1"/>
  <c r="H13" i="1" s="1"/>
  <c r="G14" i="1"/>
  <c r="H14" i="1" s="1"/>
  <c r="G15" i="1"/>
  <c r="G16" i="1"/>
  <c r="H16" i="1" s="1"/>
  <c r="G17" i="1"/>
  <c r="H17" i="1" s="1"/>
  <c r="G18" i="1"/>
  <c r="H18" i="1" s="1"/>
  <c r="G19" i="1"/>
  <c r="G20" i="1"/>
  <c r="H20" i="1" s="1"/>
  <c r="G21" i="1"/>
  <c r="H21" i="1" s="1"/>
  <c r="F12" i="1"/>
  <c r="F13" i="1"/>
  <c r="F14" i="1"/>
  <c r="F15" i="1"/>
  <c r="H15" i="1" s="1"/>
  <c r="F16" i="1"/>
  <c r="F17" i="1"/>
  <c r="F18" i="1"/>
  <c r="F19" i="1"/>
  <c r="H19" i="1" s="1"/>
  <c r="F20" i="1"/>
  <c r="F21" i="1"/>
  <c r="G3" i="1"/>
  <c r="H3" i="1" s="1"/>
  <c r="G4" i="1"/>
  <c r="G5" i="1"/>
  <c r="G6" i="1"/>
  <c r="G7" i="1"/>
  <c r="H7" i="1" s="1"/>
  <c r="G8" i="1"/>
  <c r="H8" i="1" s="1"/>
  <c r="G9" i="1"/>
  <c r="H9" i="1" s="1"/>
  <c r="G10" i="1"/>
  <c r="G11" i="1"/>
  <c r="H11" i="1" s="1"/>
  <c r="F3" i="1"/>
  <c r="F4" i="1"/>
  <c r="F5" i="1"/>
  <c r="F6" i="1"/>
  <c r="F7" i="1"/>
  <c r="F8" i="1"/>
  <c r="F9" i="1"/>
  <c r="F10" i="1"/>
  <c r="F11" i="1"/>
  <c r="G2" i="1"/>
  <c r="H2" i="1" s="1"/>
  <c r="F2" i="1"/>
  <c r="I73" i="2"/>
  <c r="I72" i="2" l="1"/>
  <c r="H10" i="1"/>
  <c r="H6" i="1"/>
  <c r="H5" i="1"/>
  <c r="H4" i="1"/>
</calcChain>
</file>

<file path=xl/sharedStrings.xml><?xml version="1.0" encoding="utf-8"?>
<sst xmlns="http://schemas.openxmlformats.org/spreadsheetml/2006/main" count="132" uniqueCount="31">
  <si>
    <t>Kabupaten</t>
  </si>
  <si>
    <t>Jumlah RT</t>
  </si>
  <si>
    <t>RT Non-PLN</t>
  </si>
  <si>
    <t>RT PLN</t>
  </si>
  <si>
    <t>Kota Mataram</t>
  </si>
  <si>
    <t>Lombok Utara</t>
  </si>
  <si>
    <t>Lombok Barat</t>
  </si>
  <si>
    <t>Lombok Tengah</t>
  </si>
  <si>
    <t>Lombok Timur</t>
  </si>
  <si>
    <t>Sumbawa Barat</t>
  </si>
  <si>
    <t>Sumbawa</t>
  </si>
  <si>
    <t>Dompu</t>
  </si>
  <si>
    <t>Bima</t>
  </si>
  <si>
    <t>Kota Bima</t>
  </si>
  <si>
    <t>RE PLN (%)</t>
  </si>
  <si>
    <t>RE Non-PLN (%)</t>
  </si>
  <si>
    <t>RE Total (%)</t>
  </si>
  <si>
    <t>Tahun</t>
  </si>
  <si>
    <t>Column Labels</t>
  </si>
  <si>
    <t>Grand Total</t>
  </si>
  <si>
    <t>Row Labels</t>
  </si>
  <si>
    <t>Average of RE Total (%)</t>
  </si>
  <si>
    <t>Avg. Total</t>
  </si>
  <si>
    <t xml:space="preserve">Electrification Ratio In NTB </t>
  </si>
  <si>
    <t>Sum of RT PLN</t>
  </si>
  <si>
    <t>Sum of RT Non-PLN</t>
  </si>
  <si>
    <t>Sum of Jumlah RT</t>
  </si>
  <si>
    <t>Sum of RT PLN %</t>
  </si>
  <si>
    <t>Sum of RT Non-PLN %</t>
  </si>
  <si>
    <t>Sum of % RT PLN</t>
  </si>
  <si>
    <t>Sum of % RT Non-PLN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</si>
</sst>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 #,##0_);_(* \(#,##0\);_(* &quot;-&quot;??_);_(@_)"/>
  </numFmts>
  <fonts count="3" x14ac:knownFonts="1">
    <font>
      <sz val="11"/>
      <color theme="1"/>
      <name val="Calibri"/>
      <family val="2"/>
      <scheme val="minor"/>
    </font>
    <font>
      <sz val="11"/>
      <color theme="1"/>
      <name val="Calibri"/>
      <family val="2"/>
      <scheme val="minor"/>
    </font>
    <font>
      <b/>
      <sz val="28"/>
      <color theme="0"/>
      <name val="Times New Roman"/>
      <family val="1"/>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xf numFmtId="10" fontId="0" fillId="0" borderId="0" xfId="1" applyNumberFormat="1" applyFont="1"/>
    <xf numFmtId="10" fontId="0" fillId="0" borderId="0" xfId="0" applyNumberFormat="1"/>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2" fillId="2" borderId="0" xfId="0" applyFont="1" applyFill="1" applyAlignment="1">
      <alignment horizontal="center" vertical="center"/>
    </xf>
    <xf numFmtId="168" fontId="0" fillId="0" borderId="0" xfId="0" applyNumberFormat="1"/>
  </cellXfs>
  <cellStyles count="2">
    <cellStyle name="Normal" xfId="0" builtinId="0"/>
    <cellStyle name="Percent" xfId="1" builtinId="5"/>
  </cellStyles>
  <dxfs count="64">
    <dxf>
      <numFmt numFmtId="14" formatCode="0.00%"/>
    </dxf>
    <dxf>
      <numFmt numFmtId="168" formatCode="_(* #,##0_);_(* \(#,##0\);_(* &quot;-&quot;??_);_(@_)"/>
    </dxf>
    <dxf>
      <numFmt numFmtId="14" formatCode="0.00%"/>
    </dxf>
    <dxf>
      <numFmt numFmtId="13" formatCode="0%"/>
    </dxf>
    <dxf>
      <numFmt numFmtId="0" formatCode="General"/>
    </dxf>
    <dxf>
      <numFmt numFmtId="13" formatCode="0%"/>
    </dxf>
    <dxf>
      <numFmt numFmtId="13" formatCode="0%"/>
    </dxf>
    <dxf>
      <numFmt numFmtId="13" formatCode="0%"/>
    </dxf>
    <dxf>
      <numFmt numFmtId="14" formatCode="0.00%"/>
    </dxf>
    <dxf>
      <numFmt numFmtId="168" formatCode="_(* #,##0_);_(* \(#,##0\);_(* &quot;-&quot;??_);_(@_)"/>
    </dxf>
    <dxf>
      <numFmt numFmtId="14" formatCode="0.00%"/>
    </dxf>
    <dxf>
      <numFmt numFmtId="13" formatCode="0%"/>
    </dxf>
    <dxf>
      <numFmt numFmtId="0" formatCode="General"/>
    </dxf>
    <dxf>
      <numFmt numFmtId="13" formatCode="0%"/>
    </dxf>
    <dxf>
      <numFmt numFmtId="13" formatCode="0%"/>
    </dxf>
    <dxf>
      <numFmt numFmtId="13" formatCode="0%"/>
    </dxf>
    <dxf>
      <numFmt numFmtId="14" formatCode="0.00%"/>
    </dxf>
    <dxf>
      <numFmt numFmtId="168" formatCode="_(* #,##0_);_(* \(#,##0\);_(* &quot;-&quot;??_);_(@_)"/>
    </dxf>
    <dxf>
      <numFmt numFmtId="14" formatCode="0.00%"/>
    </dxf>
    <dxf>
      <numFmt numFmtId="13" formatCode="0%"/>
    </dxf>
    <dxf>
      <numFmt numFmtId="0" formatCode="General"/>
    </dxf>
    <dxf>
      <numFmt numFmtId="13" formatCode="0%"/>
    </dxf>
    <dxf>
      <numFmt numFmtId="13" formatCode="0%"/>
    </dxf>
    <dxf>
      <numFmt numFmtId="13" formatCode="0%"/>
    </dxf>
    <dxf>
      <numFmt numFmtId="14" formatCode="0.00%"/>
    </dxf>
    <dxf>
      <numFmt numFmtId="168" formatCode="_(* #,##0_);_(* \(#,##0\);_(* &quot;-&quot;??_);_(@_)"/>
    </dxf>
    <dxf>
      <numFmt numFmtId="14" formatCode="0.00%"/>
    </dxf>
    <dxf>
      <numFmt numFmtId="13" formatCode="0%"/>
    </dxf>
    <dxf>
      <numFmt numFmtId="0" formatCode="General"/>
    </dxf>
    <dxf>
      <numFmt numFmtId="13" formatCode="0%"/>
    </dxf>
    <dxf>
      <numFmt numFmtId="13" formatCode="0%"/>
    </dxf>
    <dxf>
      <numFmt numFmtId="13" formatCode="0%"/>
    </dxf>
    <dxf>
      <numFmt numFmtId="14" formatCode="0.00%"/>
    </dxf>
    <dxf>
      <numFmt numFmtId="168" formatCode="_(* #,##0_);_(* \(#,##0\);_(* &quot;-&quot;??_);_(@_)"/>
    </dxf>
    <dxf>
      <numFmt numFmtId="14" formatCode="0.00%"/>
    </dxf>
    <dxf>
      <numFmt numFmtId="13" formatCode="0%"/>
    </dxf>
    <dxf>
      <numFmt numFmtId="0" formatCode="General"/>
    </dxf>
    <dxf>
      <numFmt numFmtId="13" formatCode="0%"/>
    </dxf>
    <dxf>
      <numFmt numFmtId="13" formatCode="0%"/>
    </dxf>
    <dxf>
      <numFmt numFmtId="13" formatCode="0%"/>
    </dxf>
    <dxf>
      <numFmt numFmtId="14" formatCode="0.00%"/>
    </dxf>
    <dxf>
      <numFmt numFmtId="168" formatCode="_(* #,##0_);_(* \(#,##0\);_(* &quot;-&quot;??_);_(@_)"/>
    </dxf>
    <dxf>
      <numFmt numFmtId="14" formatCode="0.00%"/>
    </dxf>
    <dxf>
      <numFmt numFmtId="13" formatCode="0%"/>
    </dxf>
    <dxf>
      <numFmt numFmtId="0" formatCode="General"/>
    </dxf>
    <dxf>
      <numFmt numFmtId="13" formatCode="0%"/>
    </dxf>
    <dxf>
      <numFmt numFmtId="13" formatCode="0%"/>
    </dxf>
    <dxf>
      <numFmt numFmtId="13" formatCode="0%"/>
    </dxf>
    <dxf>
      <numFmt numFmtId="14" formatCode="0.00%"/>
    </dxf>
    <dxf>
      <numFmt numFmtId="168" formatCode="_(* #,##0_);_(* \(#,##0\);_(* &quot;-&quot;??_);_(@_)"/>
    </dxf>
    <dxf>
      <numFmt numFmtId="14" formatCode="0.00%"/>
    </dxf>
    <dxf>
      <numFmt numFmtId="13" formatCode="0%"/>
    </dxf>
    <dxf>
      <numFmt numFmtId="0" formatCode="General"/>
    </dxf>
    <dxf>
      <numFmt numFmtId="13" formatCode="0%"/>
    </dxf>
    <dxf>
      <numFmt numFmtId="13" formatCode="0%"/>
    </dxf>
    <dxf>
      <numFmt numFmtId="13" formatCode="0%"/>
    </dxf>
    <dxf>
      <numFmt numFmtId="168" formatCode="_(* #,##0_);_(* \(#,##0\);_(* &quot;-&quot;??_);_(@_)"/>
    </dxf>
    <dxf>
      <numFmt numFmtId="14" formatCode="0.00%"/>
    </dxf>
    <dxf>
      <numFmt numFmtId="14" formatCode="0.00%"/>
    </dxf>
    <dxf>
      <numFmt numFmtId="13" formatCode="0%"/>
    </dxf>
    <dxf>
      <numFmt numFmtId="0" formatCode="General"/>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[Presentase kelistrikan NTB 2014-2021.xlsx]Pivot Table!PivotTable1</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id-ID" sz="1200"/>
              <a:t>Electrification Ratio percentage</a:t>
            </a:r>
            <a:endParaRPr lang="en-US" sz="120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pattFill prst="ltUpDiag">
              <a:fgClr>
                <a:schemeClr val="accent1"/>
              </a:fgClr>
              <a:bgClr>
                <a:schemeClr val="lt1"/>
              </a:bgClr>
            </a:pattFill>
            <a:ln>
              <a:noFill/>
            </a:ln>
            <a:effectLst/>
          </c:spPr>
          <c:invertIfNegative val="0"/>
          <c:cat>
            <c:strRef>
              <c:f>'Pivot Table'!$A$4:$A$12</c:f>
              <c:strCache>
                <c:ptCount val="8"/>
                <c:pt idx="0">
                  <c:v>2014</c:v>
                </c:pt>
                <c:pt idx="1">
                  <c:v>2015</c:v>
                </c:pt>
                <c:pt idx="2">
                  <c:v>2016</c:v>
                </c:pt>
                <c:pt idx="3">
                  <c:v>2017</c:v>
                </c:pt>
                <c:pt idx="4">
                  <c:v>2018</c:v>
                </c:pt>
                <c:pt idx="5">
                  <c:v>2019</c:v>
                </c:pt>
                <c:pt idx="6">
                  <c:v>2020</c:v>
                </c:pt>
                <c:pt idx="7">
                  <c:v>2021</c:v>
                </c:pt>
              </c:strCache>
            </c:strRef>
          </c:cat>
          <c:val>
            <c:numRef>
              <c:f>'Pivot Table'!$B$4:$B$12</c:f>
              <c:numCache>
                <c:formatCode>0%</c:formatCode>
                <c:ptCount val="8"/>
                <c:pt idx="0">
                  <c:v>0.69863119273395546</c:v>
                </c:pt>
                <c:pt idx="1">
                  <c:v>0.75756061469513003</c:v>
                </c:pt>
                <c:pt idx="2">
                  <c:v>0.81330114095239026</c:v>
                </c:pt>
                <c:pt idx="3">
                  <c:v>0.87996799952496596</c:v>
                </c:pt>
                <c:pt idx="4">
                  <c:v>0.95460553309091867</c:v>
                </c:pt>
                <c:pt idx="5">
                  <c:v>1.0089747836675333</c:v>
                </c:pt>
                <c:pt idx="6">
                  <c:v>0.99172014430546462</c:v>
                </c:pt>
                <c:pt idx="7">
                  <c:v>1.0017924098187543</c:v>
                </c:pt>
              </c:numCache>
            </c:numRef>
          </c:val>
          <c:extLst>
            <c:ext xmlns:c16="http://schemas.microsoft.com/office/drawing/2014/chart" uri="{C3380CC4-5D6E-409C-BE32-E72D297353CC}">
              <c16:uniqueId val="{00000000-829D-48B4-87AC-DF1E28B7CEF8}"/>
            </c:ext>
          </c:extLst>
        </c:ser>
        <c:dLbls>
          <c:showLegendKey val="0"/>
          <c:showVal val="0"/>
          <c:showCatName val="0"/>
          <c:showSerName val="0"/>
          <c:showPercent val="0"/>
          <c:showBubbleSize val="0"/>
        </c:dLbls>
        <c:gapWidth val="269"/>
        <c:overlap val="-20"/>
        <c:axId val="689293647"/>
        <c:axId val="689287823"/>
      </c:barChart>
      <c:catAx>
        <c:axId val="689293647"/>
        <c:scaling>
          <c:orientation val="minMax"/>
        </c:scaling>
        <c:delete val="0"/>
        <c:axPos val="b"/>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89287823"/>
        <c:crosses val="autoZero"/>
        <c:auto val="1"/>
        <c:lblAlgn val="ctr"/>
        <c:lblOffset val="100"/>
        <c:noMultiLvlLbl val="0"/>
      </c:catAx>
      <c:valAx>
        <c:axId val="689287823"/>
        <c:scaling>
          <c:orientation val="minMax"/>
        </c:scaling>
        <c:delete val="0"/>
        <c:axPos val="l"/>
        <c:majorGridlines>
          <c:spPr>
            <a:ln w="9525" cap="flat" cmpd="sng" algn="ctr">
              <a:solidFill>
                <a:schemeClr val="lt1">
                  <a:alpha val="2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89293647"/>
        <c:crosses val="autoZero"/>
        <c:crossBetween val="between"/>
      </c:valAx>
      <c:dTable>
        <c:showHorzBorder val="1"/>
        <c:showVertBorder val="1"/>
        <c:showOutline val="1"/>
        <c:showKeys val="0"/>
        <c:spPr>
          <a:noFill/>
          <a:ln w="9525">
            <a:solidFill>
              <a:schemeClr val="accent1">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[Presentase kelistrikan NTB 2014-2021.xlsx]Pivot Table!PivotTable2</c:name>
    <c:fmtId val="2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id-ID" sz="1500" b="1" i="0" u="none" strike="noStrike" cap="all" normalizeH="0" baseline="0">
                <a:effectLst/>
              </a:rPr>
              <a:t>Electrification Ratio </a:t>
            </a:r>
            <a:r>
              <a:rPr lang="id-ID"/>
              <a:t>By City</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c:f>
              <c:strCache>
                <c:ptCount val="1"/>
                <c:pt idx="0">
                  <c:v>Total</c:v>
                </c:pt>
              </c:strCache>
            </c:strRef>
          </c:tx>
          <c:spPr>
            <a:pattFill prst="ltUpDiag">
              <a:fgClr>
                <a:schemeClr val="accent1"/>
              </a:fgClr>
              <a:bgClr>
                <a:schemeClr val="lt1"/>
              </a:bgClr>
            </a:pattFill>
            <a:ln>
              <a:noFill/>
            </a:ln>
            <a:effectLst/>
          </c:spPr>
          <c:invertIfNegative val="0"/>
          <c:cat>
            <c:strRef>
              <c:f>'Pivot Table'!$A$19:$A$29</c:f>
              <c:strCache>
                <c:ptCount val="10"/>
                <c:pt idx="0">
                  <c:v>Bima</c:v>
                </c:pt>
                <c:pt idx="1">
                  <c:v>Dompu</c:v>
                </c:pt>
                <c:pt idx="2">
                  <c:v>Kota Bima</c:v>
                </c:pt>
                <c:pt idx="3">
                  <c:v>Kota Mataram</c:v>
                </c:pt>
                <c:pt idx="4">
                  <c:v>Lombok Barat</c:v>
                </c:pt>
                <c:pt idx="5">
                  <c:v>Lombok Tengah</c:v>
                </c:pt>
                <c:pt idx="6">
                  <c:v>Lombok Timur</c:v>
                </c:pt>
                <c:pt idx="7">
                  <c:v>Lombok Utara</c:v>
                </c:pt>
                <c:pt idx="8">
                  <c:v>Sumbawa</c:v>
                </c:pt>
                <c:pt idx="9">
                  <c:v>Sumbawa Barat</c:v>
                </c:pt>
              </c:strCache>
            </c:strRef>
          </c:cat>
          <c:val>
            <c:numRef>
              <c:f>'Pivot Table'!$B$19:$B$29</c:f>
              <c:numCache>
                <c:formatCode>0%</c:formatCode>
                <c:ptCount val="10"/>
                <c:pt idx="0">
                  <c:v>0.84522512208838574</c:v>
                </c:pt>
                <c:pt idx="1">
                  <c:v>0.94101087811184991</c:v>
                </c:pt>
                <c:pt idx="2">
                  <c:v>0.85097043987254994</c:v>
                </c:pt>
                <c:pt idx="3">
                  <c:v>1.048484961234625</c:v>
                </c:pt>
                <c:pt idx="4">
                  <c:v>0.81577412299187713</c:v>
                </c:pt>
                <c:pt idx="5">
                  <c:v>0.83180241343169559</c:v>
                </c:pt>
                <c:pt idx="6">
                  <c:v>0.84418413451830276</c:v>
                </c:pt>
                <c:pt idx="7">
                  <c:v>0.86820718528646645</c:v>
                </c:pt>
                <c:pt idx="8">
                  <c:v>0.93953449847271819</c:v>
                </c:pt>
                <c:pt idx="9">
                  <c:v>0.89799851747791992</c:v>
                </c:pt>
              </c:numCache>
            </c:numRef>
          </c:val>
          <c:extLst>
            <c:ext xmlns:c16="http://schemas.microsoft.com/office/drawing/2014/chart" uri="{C3380CC4-5D6E-409C-BE32-E72D297353CC}">
              <c16:uniqueId val="{00000000-243E-4D1A-A474-FA7B5C60001B}"/>
            </c:ext>
          </c:extLst>
        </c:ser>
        <c:dLbls>
          <c:showLegendKey val="0"/>
          <c:showVal val="0"/>
          <c:showCatName val="0"/>
          <c:showSerName val="0"/>
          <c:showPercent val="0"/>
          <c:showBubbleSize val="0"/>
        </c:dLbls>
        <c:gapWidth val="269"/>
        <c:overlap val="-20"/>
        <c:axId val="733912799"/>
        <c:axId val="733913215"/>
      </c:barChart>
      <c:catAx>
        <c:axId val="73391279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33913215"/>
        <c:crosses val="autoZero"/>
        <c:auto val="1"/>
        <c:lblAlgn val="ctr"/>
        <c:lblOffset val="100"/>
        <c:noMultiLvlLbl val="0"/>
      </c:catAx>
      <c:valAx>
        <c:axId val="733913215"/>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3391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[Presentase kelistrikan NTB 2014-2021.xlsx]Pivot Table!PivotTable3</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Bima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Table'!$B$35:$B$43</c:f>
              <c:numCache>
                <c:formatCode>0%</c:formatCode>
                <c:ptCount val="8"/>
                <c:pt idx="0">
                  <c:v>0.66888585657543653</c:v>
                </c:pt>
                <c:pt idx="1">
                  <c:v>0.71395908036279265</c:v>
                </c:pt>
                <c:pt idx="2">
                  <c:v>0.76389791183294664</c:v>
                </c:pt>
                <c:pt idx="3">
                  <c:v>0.82070047046523775</c:v>
                </c:pt>
                <c:pt idx="4">
                  <c:v>0.8982586222556167</c:v>
                </c:pt>
                <c:pt idx="5">
                  <c:v>0.92217180032930401</c:v>
                </c:pt>
                <c:pt idx="6">
                  <c:v>0.9729246325429064</c:v>
                </c:pt>
                <c:pt idx="7">
                  <c:v>1.0010026023428458</c:v>
                </c:pt>
              </c:numCache>
            </c:numRef>
          </c:val>
          <c:smooth val="0"/>
          <c:extLst>
            <c:ext xmlns:c16="http://schemas.microsoft.com/office/drawing/2014/chart" uri="{C3380CC4-5D6E-409C-BE32-E72D297353CC}">
              <c16:uniqueId val="{00000000-FBA2-449F-ACD7-D6E9016158A0}"/>
            </c:ext>
          </c:extLst>
        </c:ser>
        <c:ser>
          <c:idx val="1"/>
          <c:order val="1"/>
          <c:tx>
            <c:strRef>
              <c:f>'Pivot Table'!$C$33:$C$34</c:f>
              <c:strCache>
                <c:ptCount val="1"/>
                <c:pt idx="0">
                  <c:v>Dompu</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Table'!$C$35:$C$43</c:f>
              <c:numCache>
                <c:formatCode>0%</c:formatCode>
                <c:ptCount val="8"/>
                <c:pt idx="0">
                  <c:v>0.71890214541758068</c:v>
                </c:pt>
                <c:pt idx="1">
                  <c:v>0.80141186169938683</c:v>
                </c:pt>
                <c:pt idx="2">
                  <c:v>0.87334466944916778</c:v>
                </c:pt>
                <c:pt idx="3">
                  <c:v>0.94770073862282589</c:v>
                </c:pt>
                <c:pt idx="4">
                  <c:v>1.0705625485882528</c:v>
                </c:pt>
                <c:pt idx="5">
                  <c:v>1.1258626198083066</c:v>
                </c:pt>
                <c:pt idx="6">
                  <c:v>0.98690367417005842</c:v>
                </c:pt>
                <c:pt idx="7">
                  <c:v>1.0033987671392202</c:v>
                </c:pt>
              </c:numCache>
            </c:numRef>
          </c:val>
          <c:smooth val="0"/>
          <c:extLst>
            <c:ext xmlns:c16="http://schemas.microsoft.com/office/drawing/2014/chart" uri="{C3380CC4-5D6E-409C-BE32-E72D297353CC}">
              <c16:uniqueId val="{0000000B-FBA2-449F-ACD7-D6E9016158A0}"/>
            </c:ext>
          </c:extLst>
        </c:ser>
        <c:ser>
          <c:idx val="2"/>
          <c:order val="2"/>
          <c:tx>
            <c:strRef>
              <c:f>'Pivot Table'!$D$33:$D$34</c:f>
              <c:strCache>
                <c:ptCount val="1"/>
                <c:pt idx="0">
                  <c:v>Kota Bima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Table'!$D$35:$D$43</c:f>
              <c:numCache>
                <c:formatCode>0%</c:formatCode>
                <c:ptCount val="8"/>
                <c:pt idx="0">
                  <c:v>0.69094092132424023</c:v>
                </c:pt>
                <c:pt idx="1">
                  <c:v>0.72223326048082659</c:v>
                </c:pt>
                <c:pt idx="2">
                  <c:v>0.76351082853169083</c:v>
                </c:pt>
                <c:pt idx="3">
                  <c:v>0.8229394557655908</c:v>
                </c:pt>
                <c:pt idx="4">
                  <c:v>0.87744206373579647</c:v>
                </c:pt>
                <c:pt idx="5">
                  <c:v>0.92800199302441455</c:v>
                </c:pt>
                <c:pt idx="6">
                  <c:v>1.002760261748959</c:v>
                </c:pt>
                <c:pt idx="7">
                  <c:v>0.99993473436888136</c:v>
                </c:pt>
              </c:numCache>
            </c:numRef>
          </c:val>
          <c:smooth val="0"/>
          <c:extLst>
            <c:ext xmlns:c16="http://schemas.microsoft.com/office/drawing/2014/chart" uri="{C3380CC4-5D6E-409C-BE32-E72D297353CC}">
              <c16:uniqueId val="{0000000C-FBA2-449F-ACD7-D6E9016158A0}"/>
            </c:ext>
          </c:extLst>
        </c:ser>
        <c:ser>
          <c:idx val="3"/>
          <c:order val="3"/>
          <c:tx>
            <c:strRef>
              <c:f>'Pivot Table'!$E$33:$E$34</c:f>
              <c:strCache>
                <c:ptCount val="1"/>
                <c:pt idx="0">
                  <c:v>Kota Mataram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Table'!$E$35:$E$43</c:f>
              <c:numCache>
                <c:formatCode>0%</c:formatCode>
                <c:ptCount val="8"/>
                <c:pt idx="0">
                  <c:v>0.98885873446650474</c:v>
                </c:pt>
                <c:pt idx="1">
                  <c:v>1.0499274193548387</c:v>
                </c:pt>
                <c:pt idx="2">
                  <c:v>1.1045403225806452</c:v>
                </c:pt>
                <c:pt idx="3">
                  <c:v>1.1233641139945869</c:v>
                </c:pt>
                <c:pt idx="4">
                  <c:v>1.1444094741436743</c:v>
                </c:pt>
                <c:pt idx="5">
                  <c:v>1.0369269170062034</c:v>
                </c:pt>
                <c:pt idx="6">
                  <c:v>0.93994470790593376</c:v>
                </c:pt>
                <c:pt idx="7">
                  <c:v>0.99990800042461347</c:v>
                </c:pt>
              </c:numCache>
            </c:numRef>
          </c:val>
          <c:smooth val="0"/>
          <c:extLst>
            <c:ext xmlns:c16="http://schemas.microsoft.com/office/drawing/2014/chart" uri="{C3380CC4-5D6E-409C-BE32-E72D297353CC}">
              <c16:uniqueId val="{0000000D-FBA2-449F-ACD7-D6E9016158A0}"/>
            </c:ext>
          </c:extLst>
        </c:ser>
        <c:ser>
          <c:idx val="4"/>
          <c:order val="4"/>
          <c:tx>
            <c:strRef>
              <c:f>'Pivot Table'!$F$33:$F$34</c:f>
              <c:strCache>
                <c:ptCount val="1"/>
                <c:pt idx="0">
                  <c:v>Lombok Barat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Table'!$F$35:$F$43</c:f>
              <c:numCache>
                <c:formatCode>0%</c:formatCode>
                <c:ptCount val="8"/>
                <c:pt idx="0">
                  <c:v>0.53062532391901607</c:v>
                </c:pt>
                <c:pt idx="1">
                  <c:v>0.72466629541504246</c:v>
                </c:pt>
                <c:pt idx="2">
                  <c:v>0.64912128726272589</c:v>
                </c:pt>
                <c:pt idx="3">
                  <c:v>0.74575563372363829</c:v>
                </c:pt>
                <c:pt idx="4">
                  <c:v>0.83907568047983117</c:v>
                </c:pt>
                <c:pt idx="5">
                  <c:v>0.98197469727636622</c:v>
                </c:pt>
                <c:pt idx="6">
                  <c:v>1.053433711039935</c:v>
                </c:pt>
                <c:pt idx="7">
                  <c:v>1.0015403548184612</c:v>
                </c:pt>
              </c:numCache>
            </c:numRef>
          </c:val>
          <c:smooth val="0"/>
          <c:extLst>
            <c:ext xmlns:c16="http://schemas.microsoft.com/office/drawing/2014/chart" uri="{C3380CC4-5D6E-409C-BE32-E72D297353CC}">
              <c16:uniqueId val="{0000000E-FBA2-449F-ACD7-D6E9016158A0}"/>
            </c:ext>
          </c:extLst>
        </c:ser>
        <c:ser>
          <c:idx val="5"/>
          <c:order val="5"/>
          <c:tx>
            <c:strRef>
              <c:f>'Pivot Table'!$G$33:$G$34</c:f>
              <c:strCache>
                <c:ptCount val="1"/>
                <c:pt idx="0">
                  <c:v>Lombok Tengah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Table'!$G$35:$G$43</c:f>
              <c:numCache>
                <c:formatCode>0%</c:formatCode>
                <c:ptCount val="8"/>
                <c:pt idx="0">
                  <c:v>0.59043428195426872</c:v>
                </c:pt>
                <c:pt idx="1">
                  <c:v>0.64812156935786047</c:v>
                </c:pt>
                <c:pt idx="2">
                  <c:v>0.70543680314368251</c:v>
                </c:pt>
                <c:pt idx="3">
                  <c:v>0.79340058924607748</c:v>
                </c:pt>
                <c:pt idx="4">
                  <c:v>0.91879102971433868</c:v>
                </c:pt>
                <c:pt idx="5">
                  <c:v>0.99003374102291131</c:v>
                </c:pt>
                <c:pt idx="6">
                  <c:v>1.0081436809437867</c:v>
                </c:pt>
                <c:pt idx="7">
                  <c:v>1.0000576120706384</c:v>
                </c:pt>
              </c:numCache>
            </c:numRef>
          </c:val>
          <c:smooth val="0"/>
          <c:extLst>
            <c:ext xmlns:c16="http://schemas.microsoft.com/office/drawing/2014/chart" uri="{C3380CC4-5D6E-409C-BE32-E72D297353CC}">
              <c16:uniqueId val="{0000000F-FBA2-449F-ACD7-D6E9016158A0}"/>
            </c:ext>
          </c:extLst>
        </c:ser>
        <c:ser>
          <c:idx val="6"/>
          <c:order val="6"/>
          <c:tx>
            <c:strRef>
              <c:f>'Pivot Table'!$H$33:$H$34</c:f>
              <c:strCache>
                <c:ptCount val="1"/>
                <c:pt idx="0">
                  <c:v>Lombok Timur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Table'!$H$35:$H$43</c:f>
              <c:numCache>
                <c:formatCode>0%</c:formatCode>
                <c:ptCount val="8"/>
                <c:pt idx="0">
                  <c:v>0.64618990677779564</c:v>
                </c:pt>
                <c:pt idx="1">
                  <c:v>0.6978825444345943</c:v>
                </c:pt>
                <c:pt idx="2">
                  <c:v>0.73928410527692601</c:v>
                </c:pt>
                <c:pt idx="3">
                  <c:v>0.80898948187641928</c:v>
                </c:pt>
                <c:pt idx="4">
                  <c:v>0.89814859822436988</c:v>
                </c:pt>
                <c:pt idx="5">
                  <c:v>0.96461813028479793</c:v>
                </c:pt>
                <c:pt idx="6">
                  <c:v>0.99728111611556625</c:v>
                </c:pt>
                <c:pt idx="7">
                  <c:v>1.0010791931559533</c:v>
                </c:pt>
              </c:numCache>
            </c:numRef>
          </c:val>
          <c:smooth val="0"/>
          <c:extLst>
            <c:ext xmlns:c16="http://schemas.microsoft.com/office/drawing/2014/chart" uri="{C3380CC4-5D6E-409C-BE32-E72D297353CC}">
              <c16:uniqueId val="{00000010-FBA2-449F-ACD7-D6E9016158A0}"/>
            </c:ext>
          </c:extLst>
        </c:ser>
        <c:ser>
          <c:idx val="7"/>
          <c:order val="7"/>
          <c:tx>
            <c:strRef>
              <c:f>'Pivot Table'!$I$33:$I$34</c:f>
              <c:strCache>
                <c:ptCount val="1"/>
                <c:pt idx="0">
                  <c:v>Lombok Utara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Table'!$I$35:$I$43</c:f>
              <c:numCache>
                <c:formatCode>0%</c:formatCode>
                <c:ptCount val="8"/>
                <c:pt idx="0">
                  <c:v>0.64231785905564864</c:v>
                </c:pt>
                <c:pt idx="1">
                  <c:v>0.59626316986280603</c:v>
                </c:pt>
                <c:pt idx="2">
                  <c:v>0.79118783644678448</c:v>
                </c:pt>
                <c:pt idx="3">
                  <c:v>0.87869782747389269</c:v>
                </c:pt>
                <c:pt idx="4">
                  <c:v>0.92385234965656959</c:v>
                </c:pt>
                <c:pt idx="5">
                  <c:v>1.0970449267237927</c:v>
                </c:pt>
                <c:pt idx="6">
                  <c:v>1.0095278365045806</c:v>
                </c:pt>
                <c:pt idx="7">
                  <c:v>1.0067656765676569</c:v>
                </c:pt>
              </c:numCache>
            </c:numRef>
          </c:val>
          <c:smooth val="0"/>
          <c:extLst>
            <c:ext xmlns:c16="http://schemas.microsoft.com/office/drawing/2014/chart" uri="{C3380CC4-5D6E-409C-BE32-E72D297353CC}">
              <c16:uniqueId val="{00000011-FBA2-449F-ACD7-D6E9016158A0}"/>
            </c:ext>
          </c:extLst>
        </c:ser>
        <c:ser>
          <c:idx val="8"/>
          <c:order val="8"/>
          <c:tx>
            <c:strRef>
              <c:f>'Pivot Table'!$J$33:$J$34</c:f>
              <c:strCache>
                <c:ptCount val="1"/>
                <c:pt idx="0">
                  <c:v>Sumbawa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Table'!$J$35:$J$43</c:f>
              <c:numCache>
                <c:formatCode>0%</c:formatCode>
                <c:ptCount val="8"/>
                <c:pt idx="0">
                  <c:v>0.76866848596540971</c:v>
                </c:pt>
                <c:pt idx="1">
                  <c:v>0.81370624094381527</c:v>
                </c:pt>
                <c:pt idx="2">
                  <c:v>0.86602419555357402</c:v>
                </c:pt>
                <c:pt idx="3">
                  <c:v>0.94577425332931087</c:v>
                </c:pt>
                <c:pt idx="4">
                  <c:v>1.0404992595726676</c:v>
                </c:pt>
                <c:pt idx="5">
                  <c:v>1.0598592997901839</c:v>
                </c:pt>
                <c:pt idx="6">
                  <c:v>1.0174068220829207</c:v>
                </c:pt>
                <c:pt idx="7">
                  <c:v>1.0043374305438626</c:v>
                </c:pt>
              </c:numCache>
            </c:numRef>
          </c:val>
          <c:smooth val="0"/>
          <c:extLst>
            <c:ext xmlns:c16="http://schemas.microsoft.com/office/drawing/2014/chart" uri="{C3380CC4-5D6E-409C-BE32-E72D297353CC}">
              <c16:uniqueId val="{00000012-FBA2-449F-ACD7-D6E9016158A0}"/>
            </c:ext>
          </c:extLst>
        </c:ser>
        <c:ser>
          <c:idx val="9"/>
          <c:order val="9"/>
          <c:tx>
            <c:strRef>
              <c:f>'Pivot Table'!$K$33:$K$34</c:f>
              <c:strCache>
                <c:ptCount val="1"/>
                <c:pt idx="0">
                  <c:v>Sumbawa Barat</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Table'!$K$35:$K$43</c:f>
              <c:numCache>
                <c:formatCode>0%</c:formatCode>
                <c:ptCount val="8"/>
                <c:pt idx="0">
                  <c:v>0.74048841188365222</c:v>
                </c:pt>
                <c:pt idx="1">
                  <c:v>0.80743470503933779</c:v>
                </c:pt>
                <c:pt idx="2">
                  <c:v>0.87666344944576058</c:v>
                </c:pt>
                <c:pt idx="3">
                  <c:v>0.91235743075207953</c:v>
                </c:pt>
                <c:pt idx="4">
                  <c:v>0.93501570453806993</c:v>
                </c:pt>
                <c:pt idx="5">
                  <c:v>0.98325371140905127</c:v>
                </c:pt>
                <c:pt idx="6">
                  <c:v>0.92887500000000001</c:v>
                </c:pt>
                <c:pt idx="7">
                  <c:v>0.9998997267554085</c:v>
                </c:pt>
              </c:numCache>
            </c:numRef>
          </c:val>
          <c:smooth val="0"/>
          <c:extLst>
            <c:ext xmlns:c16="http://schemas.microsoft.com/office/drawing/2014/chart" uri="{C3380CC4-5D6E-409C-BE32-E72D297353CC}">
              <c16:uniqueId val="{00000013-FBA2-449F-ACD7-D6E9016158A0}"/>
            </c:ext>
          </c:extLst>
        </c:ser>
        <c:dLbls>
          <c:showLegendKey val="0"/>
          <c:showVal val="0"/>
          <c:showCatName val="0"/>
          <c:showSerName val="0"/>
          <c:showPercent val="0"/>
          <c:showBubbleSize val="0"/>
        </c:dLbls>
        <c:marker val="1"/>
        <c:smooth val="0"/>
        <c:axId val="674986639"/>
        <c:axId val="674984975"/>
      </c:lineChart>
      <c:catAx>
        <c:axId val="6749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84975"/>
        <c:crosses val="autoZero"/>
        <c:auto val="1"/>
        <c:lblAlgn val="ctr"/>
        <c:lblOffset val="100"/>
        <c:noMultiLvlLbl val="0"/>
      </c:catAx>
      <c:valAx>
        <c:axId val="674984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8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[Presentase kelistrikan NTB 2014-2021.xlsx]Pivot Table!PivotTable1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id-ID"/>
              <a:t>Ratio Electricity In NTB</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pattFill prst="ltUpDiag">
              <a:fgClr>
                <a:schemeClr val="accent1"/>
              </a:fgClr>
              <a:bgClr>
                <a:schemeClr val="lt1"/>
              </a:bgClr>
            </a:pattFill>
            <a:ln>
              <a:noFill/>
            </a:ln>
            <a:effectLst/>
          </c:spPr>
          <c:invertIfNegative val="0"/>
          <c:cat>
            <c:strRef>
              <c:f>'Pivot Table'!$A$4:$A$12</c:f>
              <c:strCache>
                <c:ptCount val="8"/>
                <c:pt idx="0">
                  <c:v>2014</c:v>
                </c:pt>
                <c:pt idx="1">
                  <c:v>2015</c:v>
                </c:pt>
                <c:pt idx="2">
                  <c:v>2016</c:v>
                </c:pt>
                <c:pt idx="3">
                  <c:v>2017</c:v>
                </c:pt>
                <c:pt idx="4">
                  <c:v>2018</c:v>
                </c:pt>
                <c:pt idx="5">
                  <c:v>2019</c:v>
                </c:pt>
                <c:pt idx="6">
                  <c:v>2020</c:v>
                </c:pt>
                <c:pt idx="7">
                  <c:v>2021</c:v>
                </c:pt>
              </c:strCache>
            </c:strRef>
          </c:cat>
          <c:val>
            <c:numRef>
              <c:f>'Pivot Table'!$B$4:$B$12</c:f>
              <c:numCache>
                <c:formatCode>0%</c:formatCode>
                <c:ptCount val="8"/>
                <c:pt idx="0">
                  <c:v>0.69863119273395546</c:v>
                </c:pt>
                <c:pt idx="1">
                  <c:v>0.75756061469513003</c:v>
                </c:pt>
                <c:pt idx="2">
                  <c:v>0.81330114095239026</c:v>
                </c:pt>
                <c:pt idx="3">
                  <c:v>0.87996799952496596</c:v>
                </c:pt>
                <c:pt idx="4">
                  <c:v>0.95460553309091867</c:v>
                </c:pt>
                <c:pt idx="5">
                  <c:v>1.0089747836675333</c:v>
                </c:pt>
                <c:pt idx="6">
                  <c:v>0.99172014430546462</c:v>
                </c:pt>
                <c:pt idx="7">
                  <c:v>1.0017924098187543</c:v>
                </c:pt>
              </c:numCache>
            </c:numRef>
          </c:val>
          <c:extLst>
            <c:ext xmlns:c16="http://schemas.microsoft.com/office/drawing/2014/chart" uri="{C3380CC4-5D6E-409C-BE32-E72D297353CC}">
              <c16:uniqueId val="{00000000-F711-4847-B9D4-13DAB36640CD}"/>
            </c:ext>
          </c:extLst>
        </c:ser>
        <c:dLbls>
          <c:showLegendKey val="0"/>
          <c:showVal val="0"/>
          <c:showCatName val="0"/>
          <c:showSerName val="0"/>
          <c:showPercent val="0"/>
          <c:showBubbleSize val="0"/>
        </c:dLbls>
        <c:gapWidth val="269"/>
        <c:overlap val="-20"/>
        <c:axId val="689293647"/>
        <c:axId val="689287823"/>
      </c:barChart>
      <c:catAx>
        <c:axId val="689293647"/>
        <c:scaling>
          <c:orientation val="minMax"/>
        </c:scaling>
        <c:delete val="0"/>
        <c:axPos val="b"/>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89287823"/>
        <c:crosses val="autoZero"/>
        <c:auto val="1"/>
        <c:lblAlgn val="ctr"/>
        <c:lblOffset val="100"/>
        <c:noMultiLvlLbl val="0"/>
      </c:catAx>
      <c:valAx>
        <c:axId val="689287823"/>
        <c:scaling>
          <c:orientation val="minMax"/>
        </c:scaling>
        <c:delete val="0"/>
        <c:axPos val="l"/>
        <c:majorGridlines>
          <c:spPr>
            <a:ln w="9525" cap="flat" cmpd="sng" algn="ctr">
              <a:solidFill>
                <a:schemeClr val="lt1">
                  <a:alpha val="2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89293647"/>
        <c:crosses val="autoZero"/>
        <c:crossBetween val="between"/>
      </c:valAx>
      <c:dTable>
        <c:showHorzBorder val="1"/>
        <c:showVertBorder val="1"/>
        <c:showOutline val="1"/>
        <c:showKeys val="0"/>
        <c:spPr>
          <a:noFill/>
          <a:ln w="9525">
            <a:solidFill>
              <a:schemeClr val="accent1">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[Presentase kelistrikan NTB 2014-2021.xlsx]Pivot Table!PivotTable2</c:name>
    <c:fmtId val="2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id-ID" sz="1500" b="1" i="0" u="none" strike="noStrike" cap="all" normalizeH="0" baseline="0">
                <a:effectLst/>
              </a:rPr>
              <a:t>Ratio </a:t>
            </a:r>
            <a:r>
              <a:rPr lang="id-ID"/>
              <a:t>Electricity  By City</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c:f>
              <c:strCache>
                <c:ptCount val="1"/>
                <c:pt idx="0">
                  <c:v>Total</c:v>
                </c:pt>
              </c:strCache>
            </c:strRef>
          </c:tx>
          <c:spPr>
            <a:pattFill prst="ltUpDiag">
              <a:fgClr>
                <a:schemeClr val="accent1"/>
              </a:fgClr>
              <a:bgClr>
                <a:schemeClr val="lt1"/>
              </a:bgClr>
            </a:pattFill>
            <a:ln>
              <a:noFill/>
            </a:ln>
            <a:effectLst/>
          </c:spPr>
          <c:invertIfNegative val="0"/>
          <c:cat>
            <c:strRef>
              <c:f>'Pivot Table'!$A$19:$A$29</c:f>
              <c:strCache>
                <c:ptCount val="10"/>
                <c:pt idx="0">
                  <c:v>Bima</c:v>
                </c:pt>
                <c:pt idx="1">
                  <c:v>Dompu</c:v>
                </c:pt>
                <c:pt idx="2">
                  <c:v>Kota Bima</c:v>
                </c:pt>
                <c:pt idx="3">
                  <c:v>Kota Mataram</c:v>
                </c:pt>
                <c:pt idx="4">
                  <c:v>Lombok Barat</c:v>
                </c:pt>
                <c:pt idx="5">
                  <c:v>Lombok Tengah</c:v>
                </c:pt>
                <c:pt idx="6">
                  <c:v>Lombok Timur</c:v>
                </c:pt>
                <c:pt idx="7">
                  <c:v>Lombok Utara</c:v>
                </c:pt>
                <c:pt idx="8">
                  <c:v>Sumbawa</c:v>
                </c:pt>
                <c:pt idx="9">
                  <c:v>Sumbawa Barat</c:v>
                </c:pt>
              </c:strCache>
            </c:strRef>
          </c:cat>
          <c:val>
            <c:numRef>
              <c:f>'Pivot Table'!$B$19:$B$29</c:f>
              <c:numCache>
                <c:formatCode>0%</c:formatCode>
                <c:ptCount val="10"/>
                <c:pt idx="0">
                  <c:v>0.84522512208838574</c:v>
                </c:pt>
                <c:pt idx="1">
                  <c:v>0.94101087811184991</c:v>
                </c:pt>
                <c:pt idx="2">
                  <c:v>0.85097043987254994</c:v>
                </c:pt>
                <c:pt idx="3">
                  <c:v>1.048484961234625</c:v>
                </c:pt>
                <c:pt idx="4">
                  <c:v>0.81577412299187713</c:v>
                </c:pt>
                <c:pt idx="5">
                  <c:v>0.83180241343169559</c:v>
                </c:pt>
                <c:pt idx="6">
                  <c:v>0.84418413451830276</c:v>
                </c:pt>
                <c:pt idx="7">
                  <c:v>0.86820718528646645</c:v>
                </c:pt>
                <c:pt idx="8">
                  <c:v>0.93953449847271819</c:v>
                </c:pt>
                <c:pt idx="9">
                  <c:v>0.89799851747791992</c:v>
                </c:pt>
              </c:numCache>
            </c:numRef>
          </c:val>
          <c:extLst>
            <c:ext xmlns:c16="http://schemas.microsoft.com/office/drawing/2014/chart" uri="{C3380CC4-5D6E-409C-BE32-E72D297353CC}">
              <c16:uniqueId val="{00000000-E9F9-4F8D-BCA6-4B0099BE8BDF}"/>
            </c:ext>
          </c:extLst>
        </c:ser>
        <c:dLbls>
          <c:showLegendKey val="0"/>
          <c:showVal val="0"/>
          <c:showCatName val="0"/>
          <c:showSerName val="0"/>
          <c:showPercent val="0"/>
          <c:showBubbleSize val="0"/>
        </c:dLbls>
        <c:gapWidth val="269"/>
        <c:overlap val="-20"/>
        <c:axId val="733912799"/>
        <c:axId val="733913215"/>
      </c:barChart>
      <c:catAx>
        <c:axId val="73391279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33913215"/>
        <c:crosses val="autoZero"/>
        <c:auto val="1"/>
        <c:lblAlgn val="ctr"/>
        <c:lblOffset val="100"/>
        <c:noMultiLvlLbl val="0"/>
      </c:catAx>
      <c:valAx>
        <c:axId val="733913215"/>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3391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[Presentase kelistrikan NTB 2014-2021.xlsx]Pivot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Bima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Table'!$B$35:$B$43</c:f>
              <c:numCache>
                <c:formatCode>0%</c:formatCode>
                <c:ptCount val="8"/>
                <c:pt idx="0">
                  <c:v>0.66888585657543653</c:v>
                </c:pt>
                <c:pt idx="1">
                  <c:v>0.71395908036279265</c:v>
                </c:pt>
                <c:pt idx="2">
                  <c:v>0.76389791183294664</c:v>
                </c:pt>
                <c:pt idx="3">
                  <c:v>0.82070047046523775</c:v>
                </c:pt>
                <c:pt idx="4">
                  <c:v>0.8982586222556167</c:v>
                </c:pt>
                <c:pt idx="5">
                  <c:v>0.92217180032930401</c:v>
                </c:pt>
                <c:pt idx="6">
                  <c:v>0.9729246325429064</c:v>
                </c:pt>
                <c:pt idx="7">
                  <c:v>1.0010026023428458</c:v>
                </c:pt>
              </c:numCache>
            </c:numRef>
          </c:val>
          <c:smooth val="0"/>
          <c:extLst>
            <c:ext xmlns:c16="http://schemas.microsoft.com/office/drawing/2014/chart" uri="{C3380CC4-5D6E-409C-BE32-E72D297353CC}">
              <c16:uniqueId val="{00000000-617B-4743-B608-D8CADD8B81B9}"/>
            </c:ext>
          </c:extLst>
        </c:ser>
        <c:ser>
          <c:idx val="1"/>
          <c:order val="1"/>
          <c:tx>
            <c:strRef>
              <c:f>'Pivot Table'!$C$33:$C$34</c:f>
              <c:strCache>
                <c:ptCount val="1"/>
                <c:pt idx="0">
                  <c:v>Dompu</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Table'!$C$35:$C$43</c:f>
              <c:numCache>
                <c:formatCode>0%</c:formatCode>
                <c:ptCount val="8"/>
                <c:pt idx="0">
                  <c:v>0.71890214541758068</c:v>
                </c:pt>
                <c:pt idx="1">
                  <c:v>0.80141186169938683</c:v>
                </c:pt>
                <c:pt idx="2">
                  <c:v>0.87334466944916778</c:v>
                </c:pt>
                <c:pt idx="3">
                  <c:v>0.94770073862282589</c:v>
                </c:pt>
                <c:pt idx="4">
                  <c:v>1.0705625485882528</c:v>
                </c:pt>
                <c:pt idx="5">
                  <c:v>1.1258626198083066</c:v>
                </c:pt>
                <c:pt idx="6">
                  <c:v>0.98690367417005842</c:v>
                </c:pt>
                <c:pt idx="7">
                  <c:v>1.0033987671392202</c:v>
                </c:pt>
              </c:numCache>
            </c:numRef>
          </c:val>
          <c:smooth val="0"/>
          <c:extLst>
            <c:ext xmlns:c16="http://schemas.microsoft.com/office/drawing/2014/chart" uri="{C3380CC4-5D6E-409C-BE32-E72D297353CC}">
              <c16:uniqueId val="{0000006D-DC64-45CF-A826-F68644E5E7B6}"/>
            </c:ext>
          </c:extLst>
        </c:ser>
        <c:ser>
          <c:idx val="2"/>
          <c:order val="2"/>
          <c:tx>
            <c:strRef>
              <c:f>'Pivot Table'!$D$33:$D$34</c:f>
              <c:strCache>
                <c:ptCount val="1"/>
                <c:pt idx="0">
                  <c:v>Kota Bima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Table'!$D$35:$D$43</c:f>
              <c:numCache>
                <c:formatCode>0%</c:formatCode>
                <c:ptCount val="8"/>
                <c:pt idx="0">
                  <c:v>0.69094092132424023</c:v>
                </c:pt>
                <c:pt idx="1">
                  <c:v>0.72223326048082659</c:v>
                </c:pt>
                <c:pt idx="2">
                  <c:v>0.76351082853169083</c:v>
                </c:pt>
                <c:pt idx="3">
                  <c:v>0.8229394557655908</c:v>
                </c:pt>
                <c:pt idx="4">
                  <c:v>0.87744206373579647</c:v>
                </c:pt>
                <c:pt idx="5">
                  <c:v>0.92800199302441455</c:v>
                </c:pt>
                <c:pt idx="6">
                  <c:v>1.002760261748959</c:v>
                </c:pt>
                <c:pt idx="7">
                  <c:v>0.99993473436888136</c:v>
                </c:pt>
              </c:numCache>
            </c:numRef>
          </c:val>
          <c:smooth val="0"/>
          <c:extLst>
            <c:ext xmlns:c16="http://schemas.microsoft.com/office/drawing/2014/chart" uri="{C3380CC4-5D6E-409C-BE32-E72D297353CC}">
              <c16:uniqueId val="{0000006E-DC64-45CF-A826-F68644E5E7B6}"/>
            </c:ext>
          </c:extLst>
        </c:ser>
        <c:ser>
          <c:idx val="3"/>
          <c:order val="3"/>
          <c:tx>
            <c:strRef>
              <c:f>'Pivot Table'!$E$33:$E$34</c:f>
              <c:strCache>
                <c:ptCount val="1"/>
                <c:pt idx="0">
                  <c:v>Kota Mataram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Table'!$E$35:$E$43</c:f>
              <c:numCache>
                <c:formatCode>0%</c:formatCode>
                <c:ptCount val="8"/>
                <c:pt idx="0">
                  <c:v>0.98885873446650474</c:v>
                </c:pt>
                <c:pt idx="1">
                  <c:v>1.0499274193548387</c:v>
                </c:pt>
                <c:pt idx="2">
                  <c:v>1.1045403225806452</c:v>
                </c:pt>
                <c:pt idx="3">
                  <c:v>1.1233641139945869</c:v>
                </c:pt>
                <c:pt idx="4">
                  <c:v>1.1444094741436743</c:v>
                </c:pt>
                <c:pt idx="5">
                  <c:v>1.0369269170062034</c:v>
                </c:pt>
                <c:pt idx="6">
                  <c:v>0.93994470790593376</c:v>
                </c:pt>
                <c:pt idx="7">
                  <c:v>0.99990800042461347</c:v>
                </c:pt>
              </c:numCache>
            </c:numRef>
          </c:val>
          <c:smooth val="0"/>
          <c:extLst>
            <c:ext xmlns:c16="http://schemas.microsoft.com/office/drawing/2014/chart" uri="{C3380CC4-5D6E-409C-BE32-E72D297353CC}">
              <c16:uniqueId val="{0000006F-DC64-45CF-A826-F68644E5E7B6}"/>
            </c:ext>
          </c:extLst>
        </c:ser>
        <c:ser>
          <c:idx val="4"/>
          <c:order val="4"/>
          <c:tx>
            <c:strRef>
              <c:f>'Pivot Table'!$F$33:$F$34</c:f>
              <c:strCache>
                <c:ptCount val="1"/>
                <c:pt idx="0">
                  <c:v>Lombok Barat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Table'!$F$35:$F$43</c:f>
              <c:numCache>
                <c:formatCode>0%</c:formatCode>
                <c:ptCount val="8"/>
                <c:pt idx="0">
                  <c:v>0.53062532391901607</c:v>
                </c:pt>
                <c:pt idx="1">
                  <c:v>0.72466629541504246</c:v>
                </c:pt>
                <c:pt idx="2">
                  <c:v>0.64912128726272589</c:v>
                </c:pt>
                <c:pt idx="3">
                  <c:v>0.74575563372363829</c:v>
                </c:pt>
                <c:pt idx="4">
                  <c:v>0.83907568047983117</c:v>
                </c:pt>
                <c:pt idx="5">
                  <c:v>0.98197469727636622</c:v>
                </c:pt>
                <c:pt idx="6">
                  <c:v>1.053433711039935</c:v>
                </c:pt>
                <c:pt idx="7">
                  <c:v>1.0015403548184612</c:v>
                </c:pt>
              </c:numCache>
            </c:numRef>
          </c:val>
          <c:smooth val="0"/>
          <c:extLst>
            <c:ext xmlns:c16="http://schemas.microsoft.com/office/drawing/2014/chart" uri="{C3380CC4-5D6E-409C-BE32-E72D297353CC}">
              <c16:uniqueId val="{00000070-DC64-45CF-A826-F68644E5E7B6}"/>
            </c:ext>
          </c:extLst>
        </c:ser>
        <c:ser>
          <c:idx val="5"/>
          <c:order val="5"/>
          <c:tx>
            <c:strRef>
              <c:f>'Pivot Table'!$G$33:$G$34</c:f>
              <c:strCache>
                <c:ptCount val="1"/>
                <c:pt idx="0">
                  <c:v>Lombok Tengah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Table'!$G$35:$G$43</c:f>
              <c:numCache>
                <c:formatCode>0%</c:formatCode>
                <c:ptCount val="8"/>
                <c:pt idx="0">
                  <c:v>0.59043428195426872</c:v>
                </c:pt>
                <c:pt idx="1">
                  <c:v>0.64812156935786047</c:v>
                </c:pt>
                <c:pt idx="2">
                  <c:v>0.70543680314368251</c:v>
                </c:pt>
                <c:pt idx="3">
                  <c:v>0.79340058924607748</c:v>
                </c:pt>
                <c:pt idx="4">
                  <c:v>0.91879102971433868</c:v>
                </c:pt>
                <c:pt idx="5">
                  <c:v>0.99003374102291131</c:v>
                </c:pt>
                <c:pt idx="6">
                  <c:v>1.0081436809437867</c:v>
                </c:pt>
                <c:pt idx="7">
                  <c:v>1.0000576120706384</c:v>
                </c:pt>
              </c:numCache>
            </c:numRef>
          </c:val>
          <c:smooth val="0"/>
          <c:extLst>
            <c:ext xmlns:c16="http://schemas.microsoft.com/office/drawing/2014/chart" uri="{C3380CC4-5D6E-409C-BE32-E72D297353CC}">
              <c16:uniqueId val="{00000071-DC64-45CF-A826-F68644E5E7B6}"/>
            </c:ext>
          </c:extLst>
        </c:ser>
        <c:ser>
          <c:idx val="6"/>
          <c:order val="6"/>
          <c:tx>
            <c:strRef>
              <c:f>'Pivot Table'!$H$33:$H$34</c:f>
              <c:strCache>
                <c:ptCount val="1"/>
                <c:pt idx="0">
                  <c:v>Lombok Timur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Table'!$H$35:$H$43</c:f>
              <c:numCache>
                <c:formatCode>0%</c:formatCode>
                <c:ptCount val="8"/>
                <c:pt idx="0">
                  <c:v>0.64618990677779564</c:v>
                </c:pt>
                <c:pt idx="1">
                  <c:v>0.6978825444345943</c:v>
                </c:pt>
                <c:pt idx="2">
                  <c:v>0.73928410527692601</c:v>
                </c:pt>
                <c:pt idx="3">
                  <c:v>0.80898948187641928</c:v>
                </c:pt>
                <c:pt idx="4">
                  <c:v>0.89814859822436988</c:v>
                </c:pt>
                <c:pt idx="5">
                  <c:v>0.96461813028479793</c:v>
                </c:pt>
                <c:pt idx="6">
                  <c:v>0.99728111611556625</c:v>
                </c:pt>
                <c:pt idx="7">
                  <c:v>1.0010791931559533</c:v>
                </c:pt>
              </c:numCache>
            </c:numRef>
          </c:val>
          <c:smooth val="0"/>
          <c:extLst>
            <c:ext xmlns:c16="http://schemas.microsoft.com/office/drawing/2014/chart" uri="{C3380CC4-5D6E-409C-BE32-E72D297353CC}">
              <c16:uniqueId val="{00000072-DC64-45CF-A826-F68644E5E7B6}"/>
            </c:ext>
          </c:extLst>
        </c:ser>
        <c:ser>
          <c:idx val="7"/>
          <c:order val="7"/>
          <c:tx>
            <c:strRef>
              <c:f>'Pivot Table'!$I$33:$I$34</c:f>
              <c:strCache>
                <c:ptCount val="1"/>
                <c:pt idx="0">
                  <c:v>Lombok Utara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Table'!$I$35:$I$43</c:f>
              <c:numCache>
                <c:formatCode>0%</c:formatCode>
                <c:ptCount val="8"/>
                <c:pt idx="0">
                  <c:v>0.64231785905564864</c:v>
                </c:pt>
                <c:pt idx="1">
                  <c:v>0.59626316986280603</c:v>
                </c:pt>
                <c:pt idx="2">
                  <c:v>0.79118783644678448</c:v>
                </c:pt>
                <c:pt idx="3">
                  <c:v>0.87869782747389269</c:v>
                </c:pt>
                <c:pt idx="4">
                  <c:v>0.92385234965656959</c:v>
                </c:pt>
                <c:pt idx="5">
                  <c:v>1.0970449267237927</c:v>
                </c:pt>
                <c:pt idx="6">
                  <c:v>1.0095278365045806</c:v>
                </c:pt>
                <c:pt idx="7">
                  <c:v>1.0067656765676569</c:v>
                </c:pt>
              </c:numCache>
            </c:numRef>
          </c:val>
          <c:smooth val="0"/>
          <c:extLst>
            <c:ext xmlns:c16="http://schemas.microsoft.com/office/drawing/2014/chart" uri="{C3380CC4-5D6E-409C-BE32-E72D297353CC}">
              <c16:uniqueId val="{00000073-DC64-45CF-A826-F68644E5E7B6}"/>
            </c:ext>
          </c:extLst>
        </c:ser>
        <c:ser>
          <c:idx val="8"/>
          <c:order val="8"/>
          <c:tx>
            <c:strRef>
              <c:f>'Pivot Table'!$J$33:$J$34</c:f>
              <c:strCache>
                <c:ptCount val="1"/>
                <c:pt idx="0">
                  <c:v>Sumbawa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Table'!$J$35:$J$43</c:f>
              <c:numCache>
                <c:formatCode>0%</c:formatCode>
                <c:ptCount val="8"/>
                <c:pt idx="0">
                  <c:v>0.76866848596540971</c:v>
                </c:pt>
                <c:pt idx="1">
                  <c:v>0.81370624094381527</c:v>
                </c:pt>
                <c:pt idx="2">
                  <c:v>0.86602419555357402</c:v>
                </c:pt>
                <c:pt idx="3">
                  <c:v>0.94577425332931087</c:v>
                </c:pt>
                <c:pt idx="4">
                  <c:v>1.0404992595726676</c:v>
                </c:pt>
                <c:pt idx="5">
                  <c:v>1.0598592997901839</c:v>
                </c:pt>
                <c:pt idx="6">
                  <c:v>1.0174068220829207</c:v>
                </c:pt>
                <c:pt idx="7">
                  <c:v>1.0043374305438626</c:v>
                </c:pt>
              </c:numCache>
            </c:numRef>
          </c:val>
          <c:smooth val="0"/>
          <c:extLst>
            <c:ext xmlns:c16="http://schemas.microsoft.com/office/drawing/2014/chart" uri="{C3380CC4-5D6E-409C-BE32-E72D297353CC}">
              <c16:uniqueId val="{00000074-DC64-45CF-A826-F68644E5E7B6}"/>
            </c:ext>
          </c:extLst>
        </c:ser>
        <c:ser>
          <c:idx val="9"/>
          <c:order val="9"/>
          <c:tx>
            <c:strRef>
              <c:f>'Pivot Table'!$K$33:$K$34</c:f>
              <c:strCache>
                <c:ptCount val="1"/>
                <c:pt idx="0">
                  <c:v>Sumbawa Barat</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Table'!$A$35:$A$43</c:f>
              <c:strCache>
                <c:ptCount val="8"/>
                <c:pt idx="0">
                  <c:v>2014</c:v>
                </c:pt>
                <c:pt idx="1">
                  <c:v>2015</c:v>
                </c:pt>
                <c:pt idx="2">
                  <c:v>2016</c:v>
                </c:pt>
                <c:pt idx="3">
                  <c:v>2017</c:v>
                </c:pt>
                <c:pt idx="4">
                  <c:v>2018</c:v>
                </c:pt>
                <c:pt idx="5">
                  <c:v>2019</c:v>
                </c:pt>
                <c:pt idx="6">
                  <c:v>2020</c:v>
                </c:pt>
                <c:pt idx="7">
                  <c:v>2021</c:v>
                </c:pt>
              </c:strCache>
            </c:strRef>
          </c:cat>
          <c:val>
            <c:numRef>
              <c:f>'Pivot Table'!$K$35:$K$43</c:f>
              <c:numCache>
                <c:formatCode>0%</c:formatCode>
                <c:ptCount val="8"/>
                <c:pt idx="0">
                  <c:v>0.74048841188365222</c:v>
                </c:pt>
                <c:pt idx="1">
                  <c:v>0.80743470503933779</c:v>
                </c:pt>
                <c:pt idx="2">
                  <c:v>0.87666344944576058</c:v>
                </c:pt>
                <c:pt idx="3">
                  <c:v>0.91235743075207953</c:v>
                </c:pt>
                <c:pt idx="4">
                  <c:v>0.93501570453806993</c:v>
                </c:pt>
                <c:pt idx="5">
                  <c:v>0.98325371140905127</c:v>
                </c:pt>
                <c:pt idx="6">
                  <c:v>0.92887500000000001</c:v>
                </c:pt>
                <c:pt idx="7">
                  <c:v>0.9998997267554085</c:v>
                </c:pt>
              </c:numCache>
            </c:numRef>
          </c:val>
          <c:smooth val="0"/>
          <c:extLst>
            <c:ext xmlns:c16="http://schemas.microsoft.com/office/drawing/2014/chart" uri="{C3380CC4-5D6E-409C-BE32-E72D297353CC}">
              <c16:uniqueId val="{00000075-DC64-45CF-A826-F68644E5E7B6}"/>
            </c:ext>
          </c:extLst>
        </c:ser>
        <c:dLbls>
          <c:showLegendKey val="0"/>
          <c:showVal val="0"/>
          <c:showCatName val="0"/>
          <c:showSerName val="0"/>
          <c:showPercent val="0"/>
          <c:showBubbleSize val="0"/>
        </c:dLbls>
        <c:marker val="1"/>
        <c:smooth val="0"/>
        <c:axId val="674986639"/>
        <c:axId val="674984975"/>
      </c:lineChart>
      <c:catAx>
        <c:axId val="6749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84975"/>
        <c:crosses val="autoZero"/>
        <c:auto val="1"/>
        <c:lblAlgn val="ctr"/>
        <c:lblOffset val="100"/>
        <c:noMultiLvlLbl val="0"/>
      </c:catAx>
      <c:valAx>
        <c:axId val="674984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8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114300</xdr:rowOff>
    </xdr:from>
    <xdr:to>
      <xdr:col>6</xdr:col>
      <xdr:colOff>85725</xdr:colOff>
      <xdr:row>22</xdr:row>
      <xdr:rowOff>57151</xdr:rowOff>
    </xdr:to>
    <xdr:graphicFrame macro="">
      <xdr:nvGraphicFramePr>
        <xdr:cNvPr id="2" name="Chart 1">
          <a:extLst>
            <a:ext uri="{FF2B5EF4-FFF2-40B4-BE49-F238E27FC236}">
              <a16:creationId xmlns:a16="http://schemas.microsoft.com/office/drawing/2014/main" id="{673C5646-89A7-4260-A97A-D62E4D7AB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7</xdr:row>
      <xdr:rowOff>114301</xdr:rowOff>
    </xdr:from>
    <xdr:to>
      <xdr:col>13</xdr:col>
      <xdr:colOff>19049</xdr:colOff>
      <xdr:row>22</xdr:row>
      <xdr:rowOff>47625</xdr:rowOff>
    </xdr:to>
    <xdr:graphicFrame macro="">
      <xdr:nvGraphicFramePr>
        <xdr:cNvPr id="3" name="Chart 2">
          <a:extLst>
            <a:ext uri="{FF2B5EF4-FFF2-40B4-BE49-F238E27FC236}">
              <a16:creationId xmlns:a16="http://schemas.microsoft.com/office/drawing/2014/main" id="{F1F77B0A-B989-4826-A914-48657CCED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38099</xdr:colOff>
      <xdr:row>22</xdr:row>
      <xdr:rowOff>104775</xdr:rowOff>
    </xdr:from>
    <xdr:to>
      <xdr:col>13</xdr:col>
      <xdr:colOff>47624</xdr:colOff>
      <xdr:row>37</xdr:row>
      <xdr:rowOff>85725</xdr:rowOff>
    </xdr:to>
    <xdr:graphicFrame macro="">
      <xdr:nvGraphicFramePr>
        <xdr:cNvPr id="4" name="Chart 3">
          <a:extLst>
            <a:ext uri="{FF2B5EF4-FFF2-40B4-BE49-F238E27FC236}">
              <a16:creationId xmlns:a16="http://schemas.microsoft.com/office/drawing/2014/main" id="{DBAD3727-513A-4072-ABC7-D1326762A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142875</xdr:colOff>
      <xdr:row>21</xdr:row>
      <xdr:rowOff>47625</xdr:rowOff>
    </xdr:from>
    <xdr:to>
      <xdr:col>16</xdr:col>
      <xdr:colOff>9525</xdr:colOff>
      <xdr:row>37</xdr:row>
      <xdr:rowOff>76202</xdr:rowOff>
    </xdr:to>
    <mc:AlternateContent xmlns:mc="http://schemas.openxmlformats.org/markup-compatibility/2006">
      <mc:Choice xmlns:a14="http://schemas.microsoft.com/office/drawing/2010/main" Requires="a14">
        <xdr:graphicFrame macro="">
          <xdr:nvGraphicFramePr>
            <xdr:cNvPr id="5" name="Kabupaten 1">
              <a:extLst>
                <a:ext uri="{FF2B5EF4-FFF2-40B4-BE49-F238E27FC236}">
                  <a16:creationId xmlns:a16="http://schemas.microsoft.com/office/drawing/2014/main" id="{5EA05110-7986-424D-B668-87F7A251FF46}"/>
                </a:ext>
              </a:extLst>
            </xdr:cNvPr>
            <xdr:cNvGraphicFramePr/>
          </xdr:nvGraphicFramePr>
          <xdr:xfrm>
            <a:off x="0" y="0"/>
            <a:ext cx="0" cy="0"/>
          </xdr:xfrm>
          <a:graphic>
            <a:graphicData uri="http://schemas.microsoft.com/office/drawing/2010/slicer">
              <sle:slicer xmlns:sle="http://schemas.microsoft.com/office/drawing/2010/slicer" name="Kabupaten 1"/>
            </a:graphicData>
          </a:graphic>
        </xdr:graphicFrame>
      </mc:Choice>
      <mc:Fallback>
        <xdr:sp macro="" textlink="">
          <xdr:nvSpPr>
            <xdr:cNvPr id="0" name=""/>
            <xdr:cNvSpPr>
              <a:spLocks noTextEdit="1"/>
            </xdr:cNvSpPr>
          </xdr:nvSpPr>
          <xdr:spPr>
            <a:xfrm>
              <a:off x="8067675" y="4048125"/>
              <a:ext cx="1695450" cy="3076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142875</xdr:colOff>
      <xdr:row>7</xdr:row>
      <xdr:rowOff>123826</xdr:rowOff>
    </xdr:from>
    <xdr:to>
      <xdr:col>15</xdr:col>
      <xdr:colOff>600075</xdr:colOff>
      <xdr:row>20</xdr:row>
      <xdr:rowOff>142876</xdr:rowOff>
    </xdr:to>
    <mc:AlternateContent xmlns:mc="http://schemas.openxmlformats.org/markup-compatibility/2006">
      <mc:Choice xmlns:a14="http://schemas.microsoft.com/office/drawing/2010/main" Requires="a14">
        <xdr:graphicFrame macro="">
          <xdr:nvGraphicFramePr>
            <xdr:cNvPr id="6" name="Tahun 1">
              <a:extLst>
                <a:ext uri="{FF2B5EF4-FFF2-40B4-BE49-F238E27FC236}">
                  <a16:creationId xmlns:a16="http://schemas.microsoft.com/office/drawing/2014/main" id="{8C99DE3F-184B-4BCE-B97D-6098FEB486CF}"/>
                </a:ext>
              </a:extLst>
            </xdr:cNvPr>
            <xdr:cNvGraphicFramePr/>
          </xdr:nvGraphicFramePr>
          <xdr:xfrm>
            <a:off x="0" y="0"/>
            <a:ext cx="0" cy="0"/>
          </xdr:xfrm>
          <a:graphic>
            <a:graphicData uri="http://schemas.microsoft.com/office/drawing/2010/slicer">
              <sle:slicer xmlns:sle="http://schemas.microsoft.com/office/drawing/2010/slicer" name="Tahun 1"/>
            </a:graphicData>
          </a:graphic>
        </xdr:graphicFrame>
      </mc:Choice>
      <mc:Fallback>
        <xdr:sp macro="" textlink="">
          <xdr:nvSpPr>
            <xdr:cNvPr id="0" name=""/>
            <xdr:cNvSpPr>
              <a:spLocks noTextEdit="1"/>
            </xdr:cNvSpPr>
          </xdr:nvSpPr>
          <xdr:spPr>
            <a:xfrm>
              <a:off x="8067675" y="1457326"/>
              <a:ext cx="167640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3</xdr:row>
      <xdr:rowOff>47626</xdr:rowOff>
    </xdr:from>
    <xdr:to>
      <xdr:col>3</xdr:col>
      <xdr:colOff>28575</xdr:colOff>
      <xdr:row>7</xdr:row>
      <xdr:rowOff>28576</xdr:rowOff>
    </xdr:to>
    <xdr:sp macro="" textlink="">
      <xdr:nvSpPr>
        <xdr:cNvPr id="7" name="Rectangle: Rounded Corners 6">
          <a:extLst>
            <a:ext uri="{FF2B5EF4-FFF2-40B4-BE49-F238E27FC236}">
              <a16:creationId xmlns:a16="http://schemas.microsoft.com/office/drawing/2014/main" id="{D7C48561-84DF-426B-9538-FC3CEBF5B699}"/>
            </a:ext>
          </a:extLst>
        </xdr:cNvPr>
        <xdr:cNvSpPr/>
      </xdr:nvSpPr>
      <xdr:spPr>
        <a:xfrm>
          <a:off x="38100" y="619126"/>
          <a:ext cx="1819275"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oneCellAnchor>
    <xdr:from>
      <xdr:col>0</xdr:col>
      <xdr:colOff>85725</xdr:colOff>
      <xdr:row>3</xdr:row>
      <xdr:rowOff>47625</xdr:rowOff>
    </xdr:from>
    <xdr:ext cx="1741502" cy="264560"/>
    <xdr:sp macro="" textlink="">
      <xdr:nvSpPr>
        <xdr:cNvPr id="8" name="TextBox 7">
          <a:extLst>
            <a:ext uri="{FF2B5EF4-FFF2-40B4-BE49-F238E27FC236}">
              <a16:creationId xmlns:a16="http://schemas.microsoft.com/office/drawing/2014/main" id="{E0C81F48-3F0B-4B39-A946-71E38D055254}"/>
            </a:ext>
          </a:extLst>
        </xdr:cNvPr>
        <xdr:cNvSpPr txBox="1"/>
      </xdr:nvSpPr>
      <xdr:spPr>
        <a:xfrm>
          <a:off x="85725" y="619125"/>
          <a:ext cx="17415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b="1">
              <a:solidFill>
                <a:schemeClr val="bg1"/>
              </a:solidFill>
            </a:rPr>
            <a:t>SUM Of Number Houshold</a:t>
          </a:r>
          <a:endParaRPr lang="en-US" sz="1100" b="1">
            <a:solidFill>
              <a:schemeClr val="bg1"/>
            </a:solidFill>
          </a:endParaRPr>
        </a:p>
      </xdr:txBody>
    </xdr:sp>
    <xdr:clientData/>
  </xdr:oneCellAnchor>
  <xdr:twoCellAnchor>
    <xdr:from>
      <xdr:col>0</xdr:col>
      <xdr:colOff>304800</xdr:colOff>
      <xdr:row>4</xdr:row>
      <xdr:rowOff>76199</xdr:rowOff>
    </xdr:from>
    <xdr:to>
      <xdr:col>3</xdr:col>
      <xdr:colOff>76200</xdr:colOff>
      <xdr:row>6</xdr:row>
      <xdr:rowOff>161924</xdr:rowOff>
    </xdr:to>
    <xdr:sp macro="" textlink="'Pivot Table'!$A$77">
      <xdr:nvSpPr>
        <xdr:cNvPr id="9" name="TextBox 8">
          <a:extLst>
            <a:ext uri="{FF2B5EF4-FFF2-40B4-BE49-F238E27FC236}">
              <a16:creationId xmlns:a16="http://schemas.microsoft.com/office/drawing/2014/main" id="{0627E162-B5B0-4761-9828-6736B7A9B081}"/>
            </a:ext>
          </a:extLst>
        </xdr:cNvPr>
        <xdr:cNvSpPr txBox="1"/>
      </xdr:nvSpPr>
      <xdr:spPr>
        <a:xfrm>
          <a:off x="304800" y="838199"/>
          <a:ext cx="16002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4D72E41-8023-4636-9D23-064053FC8BAA}" type="TxLink">
            <a:rPr lang="en-US" sz="2000" b="1" i="0" u="none" strike="noStrike">
              <a:solidFill>
                <a:schemeClr val="bg1"/>
              </a:solidFill>
              <a:latin typeface="Calibri"/>
              <a:cs typeface="Calibri"/>
            </a:rPr>
            <a:t> 11,352,344 </a:t>
          </a:fld>
          <a:endParaRPr lang="en-US" sz="6600" b="1">
            <a:solidFill>
              <a:schemeClr val="bg1"/>
            </a:solidFill>
          </a:endParaRPr>
        </a:p>
      </xdr:txBody>
    </xdr:sp>
    <xdr:clientData/>
  </xdr:twoCellAnchor>
  <xdr:twoCellAnchor>
    <xdr:from>
      <xdr:col>6</xdr:col>
      <xdr:colOff>314325</xdr:colOff>
      <xdr:row>3</xdr:row>
      <xdr:rowOff>47626</xdr:rowOff>
    </xdr:from>
    <xdr:to>
      <xdr:col>9</xdr:col>
      <xdr:colOff>304800</xdr:colOff>
      <xdr:row>7</xdr:row>
      <xdr:rowOff>28576</xdr:rowOff>
    </xdr:to>
    <xdr:sp macro="" textlink="">
      <xdr:nvSpPr>
        <xdr:cNvPr id="10" name="Rectangle: Rounded Corners 9">
          <a:extLst>
            <a:ext uri="{FF2B5EF4-FFF2-40B4-BE49-F238E27FC236}">
              <a16:creationId xmlns:a16="http://schemas.microsoft.com/office/drawing/2014/main" id="{E85EB32C-392D-4C30-8D29-56EC14404CA0}"/>
            </a:ext>
          </a:extLst>
        </xdr:cNvPr>
        <xdr:cNvSpPr/>
      </xdr:nvSpPr>
      <xdr:spPr>
        <a:xfrm>
          <a:off x="3971925" y="619126"/>
          <a:ext cx="1819275"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oneCellAnchor>
    <xdr:from>
      <xdr:col>6</xdr:col>
      <xdr:colOff>361950</xdr:colOff>
      <xdr:row>3</xdr:row>
      <xdr:rowOff>47625</xdr:rowOff>
    </xdr:from>
    <xdr:ext cx="1781175" cy="436786"/>
    <xdr:sp macro="" textlink="">
      <xdr:nvSpPr>
        <xdr:cNvPr id="11" name="TextBox 10">
          <a:extLst>
            <a:ext uri="{FF2B5EF4-FFF2-40B4-BE49-F238E27FC236}">
              <a16:creationId xmlns:a16="http://schemas.microsoft.com/office/drawing/2014/main" id="{6C2F3011-8287-43A2-970E-8C581F1C529F}"/>
            </a:ext>
          </a:extLst>
        </xdr:cNvPr>
        <xdr:cNvSpPr txBox="1"/>
      </xdr:nvSpPr>
      <xdr:spPr>
        <a:xfrm>
          <a:off x="4019550" y="619125"/>
          <a:ext cx="178117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d-ID" sz="1100" b="1">
              <a:solidFill>
                <a:schemeClr val="bg1"/>
              </a:solidFill>
            </a:rPr>
            <a:t>Number Houshold Provide by PLN</a:t>
          </a:r>
          <a:endParaRPr lang="en-US" sz="1100" b="1">
            <a:solidFill>
              <a:schemeClr val="bg1"/>
            </a:solidFill>
          </a:endParaRPr>
        </a:p>
      </xdr:txBody>
    </xdr:sp>
    <xdr:clientData/>
  </xdr:oneCellAnchor>
  <xdr:twoCellAnchor>
    <xdr:from>
      <xdr:col>7</xdr:col>
      <xdr:colOff>123825</xdr:colOff>
      <xdr:row>4</xdr:row>
      <xdr:rowOff>142874</xdr:rowOff>
    </xdr:from>
    <xdr:to>
      <xdr:col>9</xdr:col>
      <xdr:colOff>504825</xdr:colOff>
      <xdr:row>7</xdr:row>
      <xdr:rowOff>38099</xdr:rowOff>
    </xdr:to>
    <xdr:sp macro="" textlink="'Pivot Table'!$B$77">
      <xdr:nvSpPr>
        <xdr:cNvPr id="12" name="TextBox 11">
          <a:extLst>
            <a:ext uri="{FF2B5EF4-FFF2-40B4-BE49-F238E27FC236}">
              <a16:creationId xmlns:a16="http://schemas.microsoft.com/office/drawing/2014/main" id="{60B1E46B-4A9C-4B64-9598-E001D1A81FBF}"/>
            </a:ext>
          </a:extLst>
        </xdr:cNvPr>
        <xdr:cNvSpPr txBox="1"/>
      </xdr:nvSpPr>
      <xdr:spPr>
        <a:xfrm>
          <a:off x="4391025" y="904874"/>
          <a:ext cx="16002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1C0ABE9-737F-4E27-88E6-790BB728A85C}" type="TxLink">
            <a:rPr lang="en-US" sz="2000" b="1" i="0" u="none" strike="noStrike">
              <a:solidFill>
                <a:schemeClr val="bg1"/>
              </a:solidFill>
              <a:latin typeface="Calibri"/>
              <a:cs typeface="Calibri"/>
            </a:rPr>
            <a:t> 9,832,368 </a:t>
          </a:fld>
          <a:endParaRPr lang="en-US" sz="11500" b="1">
            <a:solidFill>
              <a:schemeClr val="bg1"/>
            </a:solidFill>
          </a:endParaRPr>
        </a:p>
      </xdr:txBody>
    </xdr:sp>
    <xdr:clientData/>
  </xdr:twoCellAnchor>
  <xdr:twoCellAnchor>
    <xdr:from>
      <xdr:col>3</xdr:col>
      <xdr:colOff>171450</xdr:colOff>
      <xdr:row>3</xdr:row>
      <xdr:rowOff>57151</xdr:rowOff>
    </xdr:from>
    <xdr:to>
      <xdr:col>6</xdr:col>
      <xdr:colOff>161925</xdr:colOff>
      <xdr:row>7</xdr:row>
      <xdr:rowOff>38101</xdr:rowOff>
    </xdr:to>
    <xdr:sp macro="" textlink="">
      <xdr:nvSpPr>
        <xdr:cNvPr id="13" name="Rectangle: Rounded Corners 12">
          <a:extLst>
            <a:ext uri="{FF2B5EF4-FFF2-40B4-BE49-F238E27FC236}">
              <a16:creationId xmlns:a16="http://schemas.microsoft.com/office/drawing/2014/main" id="{38355576-1E4D-4C75-A849-34DF0141DA9F}"/>
            </a:ext>
          </a:extLst>
        </xdr:cNvPr>
        <xdr:cNvSpPr/>
      </xdr:nvSpPr>
      <xdr:spPr>
        <a:xfrm>
          <a:off x="2000250" y="628651"/>
          <a:ext cx="1819275"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oneCellAnchor>
    <xdr:from>
      <xdr:col>3</xdr:col>
      <xdr:colOff>219075</xdr:colOff>
      <xdr:row>3</xdr:row>
      <xdr:rowOff>38100</xdr:rowOff>
    </xdr:from>
    <xdr:ext cx="1800225" cy="436786"/>
    <xdr:sp macro="" textlink="">
      <xdr:nvSpPr>
        <xdr:cNvPr id="14" name="TextBox 13">
          <a:extLst>
            <a:ext uri="{FF2B5EF4-FFF2-40B4-BE49-F238E27FC236}">
              <a16:creationId xmlns:a16="http://schemas.microsoft.com/office/drawing/2014/main" id="{A8BD57F5-D781-4348-9C7C-137DC63690A1}"/>
            </a:ext>
          </a:extLst>
        </xdr:cNvPr>
        <xdr:cNvSpPr txBox="1"/>
      </xdr:nvSpPr>
      <xdr:spPr>
        <a:xfrm>
          <a:off x="2047875" y="609600"/>
          <a:ext cx="180022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d-ID" sz="1100" b="1">
              <a:solidFill>
                <a:schemeClr val="bg1"/>
              </a:solidFill>
            </a:rPr>
            <a:t>Number Houshold Provide By Non-PLN</a:t>
          </a:r>
          <a:endParaRPr lang="en-US" sz="1100" b="1">
            <a:solidFill>
              <a:schemeClr val="bg1"/>
            </a:solidFill>
          </a:endParaRPr>
        </a:p>
      </xdr:txBody>
    </xdr:sp>
    <xdr:clientData/>
  </xdr:oneCellAnchor>
  <xdr:twoCellAnchor>
    <xdr:from>
      <xdr:col>4</xdr:col>
      <xdr:colOff>142875</xdr:colOff>
      <xdr:row>4</xdr:row>
      <xdr:rowOff>161924</xdr:rowOff>
    </xdr:from>
    <xdr:to>
      <xdr:col>6</xdr:col>
      <xdr:colOff>523875</xdr:colOff>
      <xdr:row>7</xdr:row>
      <xdr:rowOff>57149</xdr:rowOff>
    </xdr:to>
    <xdr:sp macro="" textlink="'Pivot Table'!$C$77">
      <xdr:nvSpPr>
        <xdr:cNvPr id="15" name="TextBox 14">
          <a:extLst>
            <a:ext uri="{FF2B5EF4-FFF2-40B4-BE49-F238E27FC236}">
              <a16:creationId xmlns:a16="http://schemas.microsoft.com/office/drawing/2014/main" id="{85190C18-4D15-45F8-86D6-1A9F1E9C1FC4}"/>
            </a:ext>
          </a:extLst>
        </xdr:cNvPr>
        <xdr:cNvSpPr txBox="1"/>
      </xdr:nvSpPr>
      <xdr:spPr>
        <a:xfrm>
          <a:off x="2581275" y="923924"/>
          <a:ext cx="16002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C23E389-A56E-412C-ADAC-50CD837C7724}" type="TxLink">
            <a:rPr lang="en-US" sz="2000" b="1" i="0" u="none" strike="noStrike">
              <a:solidFill>
                <a:schemeClr val="bg1"/>
              </a:solidFill>
              <a:latin typeface="Calibri"/>
              <a:cs typeface="Calibri"/>
            </a:rPr>
            <a:t> 122,772 </a:t>
          </a:fld>
          <a:endParaRPr lang="en-US" sz="11500" b="1">
            <a:solidFill>
              <a:schemeClr val="bg1"/>
            </a:solidFill>
          </a:endParaRPr>
        </a:p>
      </xdr:txBody>
    </xdr:sp>
    <xdr:clientData/>
  </xdr:twoCellAnchor>
  <xdr:twoCellAnchor>
    <xdr:from>
      <xdr:col>9</xdr:col>
      <xdr:colOff>438150</xdr:colOff>
      <xdr:row>3</xdr:row>
      <xdr:rowOff>57151</xdr:rowOff>
    </xdr:from>
    <xdr:to>
      <xdr:col>12</xdr:col>
      <xdr:colOff>428625</xdr:colOff>
      <xdr:row>7</xdr:row>
      <xdr:rowOff>38101</xdr:rowOff>
    </xdr:to>
    <xdr:sp macro="" textlink="">
      <xdr:nvSpPr>
        <xdr:cNvPr id="16" name="Rectangle: Rounded Corners 15">
          <a:extLst>
            <a:ext uri="{FF2B5EF4-FFF2-40B4-BE49-F238E27FC236}">
              <a16:creationId xmlns:a16="http://schemas.microsoft.com/office/drawing/2014/main" id="{B6F86E04-BF8D-4B9C-8114-F0E78266A6D6}"/>
            </a:ext>
          </a:extLst>
        </xdr:cNvPr>
        <xdr:cNvSpPr/>
      </xdr:nvSpPr>
      <xdr:spPr>
        <a:xfrm>
          <a:off x="5924550" y="628651"/>
          <a:ext cx="1819275"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oneCellAnchor>
    <xdr:from>
      <xdr:col>9</xdr:col>
      <xdr:colOff>485775</xdr:colOff>
      <xdr:row>3</xdr:row>
      <xdr:rowOff>38100</xdr:rowOff>
    </xdr:from>
    <xdr:ext cx="1800225" cy="264560"/>
    <xdr:sp macro="" textlink="">
      <xdr:nvSpPr>
        <xdr:cNvPr id="17" name="TextBox 16">
          <a:extLst>
            <a:ext uri="{FF2B5EF4-FFF2-40B4-BE49-F238E27FC236}">
              <a16:creationId xmlns:a16="http://schemas.microsoft.com/office/drawing/2014/main" id="{8109AB8D-3D57-4D71-B2C6-4FFD30BD3D23}"/>
            </a:ext>
          </a:extLst>
        </xdr:cNvPr>
        <xdr:cNvSpPr txBox="1"/>
      </xdr:nvSpPr>
      <xdr:spPr>
        <a:xfrm>
          <a:off x="5972175" y="609600"/>
          <a:ext cx="18002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d-ID" sz="1100" b="1">
              <a:solidFill>
                <a:schemeClr val="bg1"/>
              </a:solidFill>
            </a:rPr>
            <a:t>Electrity Provide By PLN</a:t>
          </a:r>
          <a:endParaRPr lang="en-US" sz="1100" b="1">
            <a:solidFill>
              <a:schemeClr val="bg1"/>
            </a:solidFill>
          </a:endParaRPr>
        </a:p>
      </xdr:txBody>
    </xdr:sp>
    <xdr:clientData/>
  </xdr:oneCellAnchor>
  <xdr:twoCellAnchor>
    <xdr:from>
      <xdr:col>10</xdr:col>
      <xdr:colOff>409575</xdr:colOff>
      <xdr:row>4</xdr:row>
      <xdr:rowOff>161924</xdr:rowOff>
    </xdr:from>
    <xdr:to>
      <xdr:col>13</xdr:col>
      <xdr:colOff>180975</xdr:colOff>
      <xdr:row>7</xdr:row>
      <xdr:rowOff>57149</xdr:rowOff>
    </xdr:to>
    <xdr:sp macro="" textlink="'Pivot Table'!$D$77">
      <xdr:nvSpPr>
        <xdr:cNvPr id="18" name="TextBox 17">
          <a:extLst>
            <a:ext uri="{FF2B5EF4-FFF2-40B4-BE49-F238E27FC236}">
              <a16:creationId xmlns:a16="http://schemas.microsoft.com/office/drawing/2014/main" id="{723F64DE-CFD7-4037-B91E-AFB2BEECFB4B}"/>
            </a:ext>
          </a:extLst>
        </xdr:cNvPr>
        <xdr:cNvSpPr txBox="1"/>
      </xdr:nvSpPr>
      <xdr:spPr>
        <a:xfrm>
          <a:off x="6505575" y="923924"/>
          <a:ext cx="16002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364EA6C-0D61-4BDC-8E26-FE51F23E243F}" type="TxLink">
            <a:rPr lang="en-US" sz="2400" b="1" i="0" u="none" strike="noStrike">
              <a:solidFill>
                <a:schemeClr val="bg1"/>
              </a:solidFill>
              <a:latin typeface="Calibri"/>
              <a:cs typeface="Calibri"/>
            </a:rPr>
            <a:t>86.61%</a:t>
          </a:fld>
          <a:endParaRPr lang="en-US" sz="34400" b="1">
            <a:solidFill>
              <a:schemeClr val="bg1"/>
            </a:solidFill>
          </a:endParaRPr>
        </a:p>
      </xdr:txBody>
    </xdr:sp>
    <xdr:clientData/>
  </xdr:twoCellAnchor>
  <xdr:twoCellAnchor>
    <xdr:from>
      <xdr:col>12</xdr:col>
      <xdr:colOff>590550</xdr:colOff>
      <xdr:row>3</xdr:row>
      <xdr:rowOff>47626</xdr:rowOff>
    </xdr:from>
    <xdr:to>
      <xdr:col>15</xdr:col>
      <xdr:colOff>581025</xdr:colOff>
      <xdr:row>7</xdr:row>
      <xdr:rowOff>28576</xdr:rowOff>
    </xdr:to>
    <xdr:sp macro="" textlink="">
      <xdr:nvSpPr>
        <xdr:cNvPr id="19" name="Rectangle: Rounded Corners 18">
          <a:extLst>
            <a:ext uri="{FF2B5EF4-FFF2-40B4-BE49-F238E27FC236}">
              <a16:creationId xmlns:a16="http://schemas.microsoft.com/office/drawing/2014/main" id="{691ABACC-887D-4E80-989F-569881389659}"/>
            </a:ext>
          </a:extLst>
        </xdr:cNvPr>
        <xdr:cNvSpPr/>
      </xdr:nvSpPr>
      <xdr:spPr>
        <a:xfrm>
          <a:off x="7905750" y="619126"/>
          <a:ext cx="1819275"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oneCellAnchor>
    <xdr:from>
      <xdr:col>13</xdr:col>
      <xdr:colOff>28575</xdr:colOff>
      <xdr:row>3</xdr:row>
      <xdr:rowOff>28575</xdr:rowOff>
    </xdr:from>
    <xdr:ext cx="1800225" cy="436786"/>
    <xdr:sp macro="" textlink="">
      <xdr:nvSpPr>
        <xdr:cNvPr id="20" name="TextBox 19">
          <a:extLst>
            <a:ext uri="{FF2B5EF4-FFF2-40B4-BE49-F238E27FC236}">
              <a16:creationId xmlns:a16="http://schemas.microsoft.com/office/drawing/2014/main" id="{83AD4890-05AE-44E4-B4CF-A3BC4C23A94F}"/>
            </a:ext>
          </a:extLst>
        </xdr:cNvPr>
        <xdr:cNvSpPr txBox="1"/>
      </xdr:nvSpPr>
      <xdr:spPr>
        <a:xfrm>
          <a:off x="7953375" y="600075"/>
          <a:ext cx="180022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d-ID" sz="1100" b="1">
              <a:solidFill>
                <a:schemeClr val="bg1"/>
              </a:solidFill>
              <a:effectLst/>
              <a:latin typeface="+mn-lt"/>
              <a:ea typeface="+mn-ea"/>
              <a:cs typeface="+mn-cs"/>
            </a:rPr>
            <a:t>Electrity Provide By Non-PLN</a:t>
          </a:r>
          <a:endParaRPr lang="en-US">
            <a:solidFill>
              <a:schemeClr val="bg1"/>
            </a:solidFill>
            <a:effectLst/>
          </a:endParaRPr>
        </a:p>
      </xdr:txBody>
    </xdr:sp>
    <xdr:clientData/>
  </xdr:oneCellAnchor>
  <xdr:twoCellAnchor>
    <xdr:from>
      <xdr:col>14</xdr:col>
      <xdr:colOff>76200</xdr:colOff>
      <xdr:row>4</xdr:row>
      <xdr:rowOff>152399</xdr:rowOff>
    </xdr:from>
    <xdr:to>
      <xdr:col>16</xdr:col>
      <xdr:colOff>457200</xdr:colOff>
      <xdr:row>7</xdr:row>
      <xdr:rowOff>47624</xdr:rowOff>
    </xdr:to>
    <xdr:sp macro="" textlink="'Pivot Table'!$E$77">
      <xdr:nvSpPr>
        <xdr:cNvPr id="21" name="TextBox 20">
          <a:extLst>
            <a:ext uri="{FF2B5EF4-FFF2-40B4-BE49-F238E27FC236}">
              <a16:creationId xmlns:a16="http://schemas.microsoft.com/office/drawing/2014/main" id="{3B7F6D4B-8C0B-48B5-9D8F-D3D17D3D8ABF}"/>
            </a:ext>
          </a:extLst>
        </xdr:cNvPr>
        <xdr:cNvSpPr txBox="1"/>
      </xdr:nvSpPr>
      <xdr:spPr>
        <a:xfrm>
          <a:off x="8610600" y="914399"/>
          <a:ext cx="16002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CD721CF-161C-4605-B89A-D03107E81CBF}" type="TxLink">
            <a:rPr lang="en-US" sz="2400" b="1" i="0" u="none" strike="noStrike">
              <a:solidFill>
                <a:schemeClr val="bg1"/>
              </a:solidFill>
              <a:latin typeface="Calibri"/>
              <a:cs typeface="Calibri"/>
            </a:rPr>
            <a:t>1.08%</a:t>
          </a:fld>
          <a:endParaRPr lang="en-US" sz="344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0</xdr:row>
      <xdr:rowOff>152399</xdr:rowOff>
    </xdr:from>
    <xdr:to>
      <xdr:col>7</xdr:col>
      <xdr:colOff>76200</xdr:colOff>
      <xdr:row>15</xdr:row>
      <xdr:rowOff>95250</xdr:rowOff>
    </xdr:to>
    <xdr:graphicFrame macro="">
      <xdr:nvGraphicFramePr>
        <xdr:cNvPr id="2" name="Chart 1">
          <a:extLst>
            <a:ext uri="{FF2B5EF4-FFF2-40B4-BE49-F238E27FC236}">
              <a16:creationId xmlns:a16="http://schemas.microsoft.com/office/drawing/2014/main" id="{093CAF1E-7CA0-D45E-81B8-B540BC2CB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16</xdr:row>
      <xdr:rowOff>47625</xdr:rowOff>
    </xdr:from>
    <xdr:to>
      <xdr:col>6</xdr:col>
      <xdr:colOff>685800</xdr:colOff>
      <xdr:row>30</xdr:row>
      <xdr:rowOff>123825</xdr:rowOff>
    </xdr:to>
    <xdr:graphicFrame macro="">
      <xdr:nvGraphicFramePr>
        <xdr:cNvPr id="3" name="Chart 2">
          <a:extLst>
            <a:ext uri="{FF2B5EF4-FFF2-40B4-BE49-F238E27FC236}">
              <a16:creationId xmlns:a16="http://schemas.microsoft.com/office/drawing/2014/main" id="{31735C50-1474-BE57-353D-0B16E186E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290512</xdr:colOff>
      <xdr:row>44</xdr:row>
      <xdr:rowOff>123825</xdr:rowOff>
    </xdr:from>
    <xdr:to>
      <xdr:col>8</xdr:col>
      <xdr:colOff>14287</xdr:colOff>
      <xdr:row>59</xdr:row>
      <xdr:rowOff>9525</xdr:rowOff>
    </xdr:to>
    <xdr:graphicFrame macro="">
      <xdr:nvGraphicFramePr>
        <xdr:cNvPr id="4" name="Chart 3">
          <a:extLst>
            <a:ext uri="{FF2B5EF4-FFF2-40B4-BE49-F238E27FC236}">
              <a16:creationId xmlns:a16="http://schemas.microsoft.com/office/drawing/2014/main" id="{FB73565A-AA77-2A70-4B0E-F93C78610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erunnizar" refreshedDate="44982.48486423611" createdVersion="8" refreshedVersion="8" minRefreshableVersion="3" recordCount="80" xr:uid="{19603092-E9E2-4B34-969E-0050F0BCE07C}">
  <cacheSource type="worksheet">
    <worksheetSource ref="A1:H81" sheet="Presentase_Kelistrikan_NTB"/>
  </cacheSource>
  <cacheFields count="12">
    <cacheField name="Kabupaten" numFmtId="0">
      <sharedItems count="10">
        <s v="Kota Mataram"/>
        <s v="Lombok Utara"/>
        <s v="Lombok Barat"/>
        <s v="Lombok Tengah"/>
        <s v="Lombok Timur"/>
        <s v="Sumbawa Barat"/>
        <s v="Sumbawa"/>
        <s v="Dompu"/>
        <s v="Bima"/>
        <s v="Kota Bima"/>
      </sharedItems>
    </cacheField>
    <cacheField name="Tahun" numFmtId="0">
      <sharedItems containsSemiMixedTypes="0" containsString="0" containsNumber="1" containsInteger="1" minValue="2014" maxValue="2021" count="8">
        <n v="2014"/>
        <n v="2015"/>
        <n v="2016"/>
        <n v="2017"/>
        <n v="2018"/>
        <n v="2019"/>
        <n v="2020"/>
        <n v="2021"/>
      </sharedItems>
    </cacheField>
    <cacheField name="Jumlah RT" numFmtId="0">
      <sharedItems containsSemiMixedTypes="0" containsString="0" containsNumber="1" containsInteger="1" minValue="32145" maxValue="407712" count="70">
        <n v="119017"/>
        <n v="57881"/>
        <n v="179443"/>
        <n v="267476"/>
        <n v="336186"/>
        <n v="32145"/>
        <n v="112864"/>
        <n v="56073"/>
        <n v="115057"/>
        <n v="38271"/>
        <n v="124000"/>
        <n v="184702"/>
        <n v="59259"/>
        <n v="273819"/>
        <n v="344045"/>
        <n v="34191"/>
        <n v="116633"/>
        <n v="58221"/>
        <n v="118525"/>
        <n v="40264"/>
        <n v="125620"/>
        <n v="59562"/>
        <n v="186777"/>
        <n v="275267"/>
        <n v="344358"/>
        <n v="34983"/>
        <n v="116015"/>
        <n v="58758"/>
        <n v="118606"/>
        <n v="40681"/>
        <n v="130587"/>
        <n v="60711"/>
        <n v="192401"/>
        <n v="280437"/>
        <n v="349735"/>
        <n v="36932"/>
        <n v="118175"/>
        <n v="60457"/>
        <n v="121111"/>
        <n v="42331"/>
        <n v="136215"/>
        <n v="62435"/>
        <n v="199109"/>
        <n v="288373"/>
        <n v="359167"/>
        <n v="38934"/>
        <n v="121535"/>
        <n v="62600"/>
        <n v="124505"/>
        <n v="44154"/>
        <n v="143601"/>
        <n v="70950"/>
        <n v="206686"/>
        <n v="295321"/>
        <n v="364120"/>
        <n v="40000"/>
        <n v="132247"/>
        <n v="72234"/>
        <n v="125797"/>
        <n v="42025"/>
        <n v="141305"/>
        <n v="78780"/>
        <n v="242152"/>
        <n v="329792"/>
        <n v="407712"/>
        <n v="39891"/>
        <n v="148475"/>
        <n v="77381"/>
        <n v="135647"/>
        <n v="45966"/>
      </sharedItems>
    </cacheField>
    <cacheField name="RT Non-PLN" numFmtId="0">
      <sharedItems containsSemiMixedTypes="0" containsString="0" containsNumber="1" containsInteger="1" minValue="0" maxValue="3961" count="52">
        <n v="0"/>
        <n v="1513"/>
        <n v="1468"/>
        <n v="1299"/>
        <n v="3178"/>
        <n v="1077"/>
        <n v="2352"/>
        <n v="1025"/>
        <n v="2363"/>
        <n v="2153"/>
        <n v="2091"/>
        <n v="3099"/>
        <n v="3564"/>
        <n v="1179"/>
        <n v="2954"/>
        <n v="2598"/>
        <n v="2178"/>
        <n v="2632"/>
        <n v="3551"/>
        <n v="3396"/>
        <n v="3788"/>
        <n v="1763"/>
        <n v="2937"/>
        <n v="76"/>
        <n v="2210"/>
        <n v="3511"/>
        <n v="3627"/>
        <n v="1793"/>
        <n v="2439"/>
        <n v="2811"/>
        <n v="3598"/>
        <n v="3961"/>
        <n v="1979"/>
        <n v="2989"/>
        <n v="3218"/>
        <n v="2455"/>
        <n v="2361"/>
        <n v="1697"/>
        <n v="3136"/>
        <n v="1480"/>
        <n v="2576"/>
        <n v="416"/>
        <n v="1241"/>
        <n v="537"/>
        <n v="321"/>
        <n v="50"/>
        <n v="536"/>
        <n v="657"/>
        <n v="268"/>
        <n v="340"/>
        <n v="388"/>
        <n v="469"/>
      </sharedItems>
    </cacheField>
    <cacheField name="RT PLN" numFmtId="0">
      <sharedItems containsSemiMixedTypes="0" containsString="0" containsNumber="1" containsInteger="1" minValue="22726" maxValue="407683" count="80">
        <n v="117691"/>
        <n v="35665"/>
        <n v="93749"/>
        <n v="156628"/>
        <n v="214062"/>
        <n v="22726"/>
        <n v="84403"/>
        <n v="39286"/>
        <n v="74597"/>
        <n v="26443"/>
        <n v="130191"/>
        <n v="107978"/>
        <n v="40852"/>
        <n v="174369"/>
        <n v="236539"/>
        <n v="26428"/>
        <n v="91951"/>
        <n v="45634"/>
        <n v="82024"/>
        <n v="29080"/>
        <n v="136963"/>
        <n v="44707"/>
        <n v="117262"/>
        <n v="189611"/>
        <n v="250951"/>
        <n v="28795"/>
        <n v="97219"/>
        <n v="49084"/>
        <n v="87604"/>
        <n v="30666"/>
        <n v="141117"/>
        <n v="50127"/>
        <n v="136658"/>
        <n v="214886"/>
        <n v="274955"/>
        <n v="30738"/>
        <n v="105936"/>
        <n v="53892"/>
        <n v="94403"/>
        <n v="33402"/>
        <n v="149445"/>
        <n v="53649"/>
        <n v="158628"/>
        <n v="254112"/>
        <n v="310516"/>
        <n v="33353"/>
        <n v="119000"/>
        <n v="62744"/>
        <n v="105800"/>
        <n v="37067"/>
        <n v="141245"/>
        <n v="65276"/>
        <n v="193065"/>
        <n v="283138"/>
        <n v="344762"/>
        <n v="35146"/>
        <n v="127330"/>
        <n v="67903"/>
        <n v="114399"/>
        <n v="39734"/>
        <n v="134977"/>
        <n v="71089"/>
        <n v="217409"/>
        <n v="297676"/>
        <n v="362594"/>
        <n v="37155"/>
        <n v="133892"/>
        <n v="71020"/>
        <n v="122051"/>
        <n v="42141"/>
        <n v="141292"/>
        <n v="78776"/>
        <n v="242137"/>
        <n v="329761"/>
        <n v="407683"/>
        <n v="39887"/>
        <n v="148462"/>
        <n v="77376"/>
        <n v="135443"/>
        <n v="45963"/>
      </sharedItems>
    </cacheField>
    <cacheField name="RE Non-PLN (%)" numFmtId="10">
      <sharedItems containsSemiMixedTypes="0" containsString="0" containsNumber="1" minValue="0" maxValue="8.054656598345919E-2" count="66">
        <n v="0"/>
        <n v="2.6139838634439624E-2"/>
        <n v="8.1808708057711926E-3"/>
        <n v="4.8565104906608441E-3"/>
        <n v="9.4531003670587123E-3"/>
        <n v="3.3504433037797481E-2"/>
        <n v="2.0839240147434081E-2"/>
        <n v="1.8279742478554743E-2"/>
        <n v="2.0537646557793093E-2"/>
        <n v="1.1656614438392655E-2"/>
        <n v="3.5285779375284765E-2"/>
        <n v="1.1317695265850799E-2"/>
        <n v="1.0359110000145329E-2"/>
        <n v="3.4482758620689655E-2"/>
        <n v="2.5327308737664297E-2"/>
        <n v="1.7605331409628829E-2"/>
        <n v="2.1919426281375238E-2"/>
        <n v="3.675391079835974E-2"/>
        <n v="1.4249981050557114E-2"/>
        <n v="1.2968420745090735E-2"/>
        <n v="9.8708017846502634E-3"/>
        <n v="3.2477943635163292E-2"/>
        <n v="3.0281170024561585E-2"/>
        <n v="2.4779582366589326E-2"/>
        <n v="1.8875422213391615E-3"/>
        <n v="3.7104193949162215E-2"/>
        <n v="1.4091670815999829E-2"/>
        <n v="1.2754888889696185E-2"/>
        <n v="1.0532643353719095E-2"/>
        <n v="3.3702083869307953E-2"/>
        <n v="3.2650950308149809E-2"/>
        <n v="3.0514993702985126E-2"/>
        <n v="2.4762659561910864E-2"/>
        <n v="1.8681939971977089E-3"/>
        <n v="4.0173938824924642E-2"/>
        <n v="1.4610111174058346E-2"/>
        <n v="1.2662380499006908E-2"/>
        <n v="1.0287789326204127E-2"/>
        <n v="3.1923535145673129E-2"/>
        <n v="3.3518087581975886E-2"/>
        <n v="3.2734009295863176E-2"/>
        <n v="2.4679839155815741E-2"/>
        <n v="1.7953745482034442E-3"/>
        <n v="5.1541603267398095E-2"/>
        <n v="1.2329929837425731E-2"/>
        <n v="8.1873129592576286E-3"/>
        <n v="4.7248216010936416E-3"/>
        <n v="8.054656598345919E-2"/>
        <n v="1.2177562019171433E-2"/>
        <n v="4.1150159744408943E-2"/>
        <n v="3.3412312758523753E-3"/>
        <n v="2.8106173846084159E-2"/>
        <n v="7.5687103594080339E-3"/>
        <n v="1.5530805182740969E-3"/>
        <n v="1.6930729612861937E-4"/>
        <n v="1.4720421838954191E-3"/>
        <n v="4.9679765892610044E-3"/>
        <n v="3.7101641886092421E-3"/>
        <n v="2.7027671566094581E-3"/>
        <n v="6.8164508758568167E-3"/>
        <n v="1.6022993822062176E-3"/>
        <n v="1.5161071220648166E-4"/>
        <n v="1.1503217957774116E-3"/>
        <n v="4.4249873716113823E-3"/>
        <n v="3.4633824840723175E-3"/>
        <n v="2.506505857114422E-3"/>
      </sharedItems>
    </cacheField>
    <cacheField name="RE PLN (%)" numFmtId="10">
      <sharedItems containsSemiMixedTypes="0" containsString="0" containsNumber="1" minValue="0.52244445311324483" maxValue="1.1444094741436743" count="80">
        <n v="0.98885873446650474"/>
        <n v="0.61617802042120906"/>
        <n v="0.52244445311324483"/>
        <n v="0.5855777714636079"/>
        <n v="0.63673680641073693"/>
        <n v="0.70698397884585473"/>
        <n v="0.74782924581797561"/>
        <n v="0.70062240293902589"/>
        <n v="0.64834821001764342"/>
        <n v="0.69094092132424023"/>
        <n v="1.0499274193548387"/>
        <n v="0.58460655542441342"/>
        <n v="0.6893805160397577"/>
        <n v="0.63680387409200967"/>
        <n v="0.68752343443444897"/>
        <n v="0.77295194641864817"/>
        <n v="0.78837893220615096"/>
        <n v="0.783806530289758"/>
        <n v="0.69203965408141743"/>
        <n v="0.72223326048082659"/>
        <n v="1.1045403225806452"/>
        <n v="0.75443392564842471"/>
        <n v="0.63487130621216881"/>
        <n v="0.69246838239859176"/>
        <n v="0.72941330349227573"/>
        <n v="0.84218069082507097"/>
        <n v="0.8335462519184107"/>
        <n v="0.84306349942460623"/>
        <n v="0.73911832946635736"/>
        <n v="0.7616232863103517"/>
        <n v="1.1233641139945869"/>
        <n v="0.84159363352473049"/>
        <n v="0.73166396290763847"/>
        <n v="0.78064570035638126"/>
        <n v="0.79845683852270022"/>
        <n v="0.87865534688277158"/>
        <n v="0.91312330302116107"/>
        <n v="0.91718574491984073"/>
        <n v="0.79593781090332694"/>
        <n v="0.82107126176839307"/>
        <n v="1.1444094741436743"/>
        <n v="0.883678410831645"/>
        <n v="0.82446556930577286"/>
        <n v="0.90612864921533176"/>
        <n v="0.88786080889816577"/>
        <n v="0.90309216939239678"/>
        <n v="1.0069811719906918"/>
        <n v="1.0378285392923896"/>
        <n v="0.87357878309980097"/>
        <n v="0.87564668918759303"/>
        <n v="1.0369269170062034"/>
        <n v="1.0455033234563946"/>
        <n v="0.96964476743894046"/>
        <n v="0.98184642806365363"/>
        <n v="0.95989330868370426"/>
        <n v="0.90270714542559205"/>
        <n v="1.0476817377710124"/>
        <n v="1.0847124600638978"/>
        <n v="0.91883056905345162"/>
        <n v="0.89989581917833039"/>
        <n v="0.93994470790593376"/>
        <n v="1.0019591261451726"/>
        <n v="1.0518806305216608"/>
        <n v="1.0079743736476581"/>
        <n v="0.99580907393167084"/>
        <n v="0.92887500000000001"/>
        <n v="1.0124388454936597"/>
        <n v="0.98319350998144917"/>
        <n v="0.97022186538629696"/>
        <n v="1.002760261748959"/>
        <n v="0.99990800042461347"/>
        <n v="0.9999492256918"/>
        <n v="0.99993805543625491"/>
        <n v="0.999906001358432"/>
        <n v="0.99992887136017583"/>
        <n v="0.9998997267554085"/>
        <n v="0.99991244317225125"/>
        <n v="0.99993538465514786"/>
        <n v="0.99849609648573134"/>
        <n v="0.99993473436888136"/>
      </sharedItems>
    </cacheField>
    <cacheField name="RE Total (%)" numFmtId="10">
      <sharedItems containsSemiMixedTypes="0" containsString="0" containsNumber="1" minValue="0.53062532391901607" maxValue="1.1444094741436743" count="80">
        <n v="0.98885873446650474"/>
        <n v="0.64231785905564864"/>
        <n v="0.53062532391901607"/>
        <n v="0.59043428195426872"/>
        <n v="0.64618990677779564"/>
        <n v="0.74048841188365222"/>
        <n v="0.76866848596540971"/>
        <n v="0.71890214541758068"/>
        <n v="0.66888585657543653"/>
        <n v="0.69094092132424023"/>
        <n v="1.0499274193548387"/>
        <n v="0.59626316986280603"/>
        <n v="0.72466629541504246"/>
        <n v="0.64812156935786047"/>
        <n v="0.6978825444345943"/>
        <n v="0.80743470503933779"/>
        <n v="0.81370624094381527"/>
        <n v="0.80141186169938683"/>
        <n v="0.71395908036279265"/>
        <n v="0.72223326048082659"/>
        <n v="1.1045403225806452"/>
        <n v="0.79118783644678448"/>
        <n v="0.64912128726272589"/>
        <n v="0.70543680314368251"/>
        <n v="0.73928410527692601"/>
        <n v="0.87666344944576058"/>
        <n v="0.86602419555357402"/>
        <n v="0.87334466944916778"/>
        <n v="0.76389791183294664"/>
        <n v="0.76351082853169083"/>
        <n v="1.1233641139945869"/>
        <n v="0.87869782747389269"/>
        <n v="0.74575563372363829"/>
        <n v="0.79340058924607748"/>
        <n v="0.80898948187641928"/>
        <n v="0.91235743075207953"/>
        <n v="0.94577425332931087"/>
        <n v="0.94770073862282589"/>
        <n v="0.82070047046523775"/>
        <n v="0.8229394557655908"/>
        <n v="1.1444094741436743"/>
        <n v="0.92385234965656959"/>
        <n v="0.83907568047983117"/>
        <n v="0.91879102971433868"/>
        <n v="0.89814859822436988"/>
        <n v="0.93501570453806993"/>
        <n v="1.0404992595726676"/>
        <n v="1.0705625485882528"/>
        <n v="0.8982586222556167"/>
        <n v="0.87744206373579647"/>
        <n v="1.0369269170062034"/>
        <n v="1.0970449267237927"/>
        <n v="0.98197469727636622"/>
        <n v="0.99003374102291131"/>
        <n v="0.96461813028479793"/>
        <n v="0.98325371140905127"/>
        <n v="1.0598592997901839"/>
        <n v="1.1258626198083066"/>
        <n v="0.92217180032930401"/>
        <n v="0.92800199302441455"/>
        <n v="0.93994470790593376"/>
        <n v="1.0095278365045806"/>
        <n v="1.053433711039935"/>
        <n v="1.0081436809437867"/>
        <n v="0.99728111611556625"/>
        <n v="0.92887500000000001"/>
        <n v="1.0174068220829207"/>
        <n v="0.98690367417005842"/>
        <n v="0.9729246325429064"/>
        <n v="1.002760261748959"/>
        <n v="0.99990800042461347"/>
        <n v="1.0067656765676569"/>
        <n v="1.0015403548184612"/>
        <n v="1.0000576120706384"/>
        <n v="1.0010791931559533"/>
        <n v="0.9998997267554085"/>
        <n v="1.0043374305438626"/>
        <n v="1.0033987671392202"/>
        <n v="1.0010026023428458"/>
        <n v="0.99993473436888136"/>
      </sharedItems>
    </cacheField>
    <cacheField name="RT PLN %" numFmtId="0" formula="'RT PLN' /'Jumlah RT'" databaseField="0"/>
    <cacheField name="RT Non-PLN %" numFmtId="0" formula="'RT Non-PLN' /'Jumlah RT'" databaseField="0"/>
    <cacheField name="% RT PLN" numFmtId="0" formula="'RT PLN' /'Jumlah RT'" databaseField="0"/>
    <cacheField name="% RT Non-PLN" numFmtId="0" formula="'RT Non-PLN' /'Jumlah RT'" databaseField="0"/>
  </cacheFields>
  <extLst>
    <ext xmlns:x14="http://schemas.microsoft.com/office/spreadsheetml/2009/9/main" uri="{725AE2AE-9491-48be-B2B4-4EB974FC3084}">
      <x14:pivotCacheDefinition pivotCacheId="90085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x v="0"/>
    <x v="0"/>
    <x v="0"/>
    <x v="0"/>
    <x v="0"/>
  </r>
  <r>
    <x v="1"/>
    <x v="0"/>
    <x v="1"/>
    <x v="1"/>
    <x v="1"/>
    <x v="1"/>
    <x v="1"/>
    <x v="1"/>
  </r>
  <r>
    <x v="2"/>
    <x v="0"/>
    <x v="2"/>
    <x v="2"/>
    <x v="2"/>
    <x v="2"/>
    <x v="2"/>
    <x v="2"/>
  </r>
  <r>
    <x v="3"/>
    <x v="0"/>
    <x v="3"/>
    <x v="3"/>
    <x v="3"/>
    <x v="3"/>
    <x v="3"/>
    <x v="3"/>
  </r>
  <r>
    <x v="4"/>
    <x v="0"/>
    <x v="4"/>
    <x v="4"/>
    <x v="4"/>
    <x v="4"/>
    <x v="4"/>
    <x v="4"/>
  </r>
  <r>
    <x v="5"/>
    <x v="0"/>
    <x v="5"/>
    <x v="5"/>
    <x v="5"/>
    <x v="5"/>
    <x v="5"/>
    <x v="5"/>
  </r>
  <r>
    <x v="6"/>
    <x v="0"/>
    <x v="6"/>
    <x v="6"/>
    <x v="6"/>
    <x v="6"/>
    <x v="6"/>
    <x v="6"/>
  </r>
  <r>
    <x v="7"/>
    <x v="0"/>
    <x v="7"/>
    <x v="7"/>
    <x v="7"/>
    <x v="7"/>
    <x v="7"/>
    <x v="7"/>
  </r>
  <r>
    <x v="8"/>
    <x v="0"/>
    <x v="8"/>
    <x v="8"/>
    <x v="8"/>
    <x v="8"/>
    <x v="8"/>
    <x v="8"/>
  </r>
  <r>
    <x v="9"/>
    <x v="0"/>
    <x v="9"/>
    <x v="0"/>
    <x v="9"/>
    <x v="0"/>
    <x v="9"/>
    <x v="9"/>
  </r>
  <r>
    <x v="0"/>
    <x v="1"/>
    <x v="10"/>
    <x v="0"/>
    <x v="10"/>
    <x v="0"/>
    <x v="10"/>
    <x v="10"/>
  </r>
  <r>
    <x v="1"/>
    <x v="1"/>
    <x v="11"/>
    <x v="9"/>
    <x v="11"/>
    <x v="9"/>
    <x v="11"/>
    <x v="11"/>
  </r>
  <r>
    <x v="2"/>
    <x v="1"/>
    <x v="12"/>
    <x v="10"/>
    <x v="12"/>
    <x v="10"/>
    <x v="12"/>
    <x v="12"/>
  </r>
  <r>
    <x v="3"/>
    <x v="1"/>
    <x v="13"/>
    <x v="11"/>
    <x v="13"/>
    <x v="11"/>
    <x v="13"/>
    <x v="13"/>
  </r>
  <r>
    <x v="4"/>
    <x v="1"/>
    <x v="14"/>
    <x v="12"/>
    <x v="14"/>
    <x v="12"/>
    <x v="14"/>
    <x v="14"/>
  </r>
  <r>
    <x v="5"/>
    <x v="1"/>
    <x v="15"/>
    <x v="13"/>
    <x v="15"/>
    <x v="13"/>
    <x v="15"/>
    <x v="15"/>
  </r>
  <r>
    <x v="6"/>
    <x v="1"/>
    <x v="16"/>
    <x v="14"/>
    <x v="16"/>
    <x v="14"/>
    <x v="16"/>
    <x v="16"/>
  </r>
  <r>
    <x v="7"/>
    <x v="1"/>
    <x v="17"/>
    <x v="7"/>
    <x v="17"/>
    <x v="15"/>
    <x v="17"/>
    <x v="17"/>
  </r>
  <r>
    <x v="8"/>
    <x v="1"/>
    <x v="18"/>
    <x v="15"/>
    <x v="18"/>
    <x v="16"/>
    <x v="18"/>
    <x v="18"/>
  </r>
  <r>
    <x v="9"/>
    <x v="1"/>
    <x v="19"/>
    <x v="0"/>
    <x v="19"/>
    <x v="0"/>
    <x v="19"/>
    <x v="19"/>
  </r>
  <r>
    <x v="0"/>
    <x v="2"/>
    <x v="10"/>
    <x v="0"/>
    <x v="20"/>
    <x v="0"/>
    <x v="20"/>
    <x v="20"/>
  </r>
  <r>
    <x v="1"/>
    <x v="2"/>
    <x v="12"/>
    <x v="16"/>
    <x v="21"/>
    <x v="17"/>
    <x v="21"/>
    <x v="21"/>
  </r>
  <r>
    <x v="2"/>
    <x v="2"/>
    <x v="11"/>
    <x v="17"/>
    <x v="22"/>
    <x v="18"/>
    <x v="22"/>
    <x v="22"/>
  </r>
  <r>
    <x v="3"/>
    <x v="2"/>
    <x v="13"/>
    <x v="18"/>
    <x v="23"/>
    <x v="19"/>
    <x v="23"/>
    <x v="23"/>
  </r>
  <r>
    <x v="4"/>
    <x v="2"/>
    <x v="14"/>
    <x v="19"/>
    <x v="24"/>
    <x v="20"/>
    <x v="24"/>
    <x v="24"/>
  </r>
  <r>
    <x v="5"/>
    <x v="2"/>
    <x v="15"/>
    <x v="13"/>
    <x v="25"/>
    <x v="13"/>
    <x v="25"/>
    <x v="25"/>
  </r>
  <r>
    <x v="6"/>
    <x v="2"/>
    <x v="16"/>
    <x v="20"/>
    <x v="26"/>
    <x v="21"/>
    <x v="26"/>
    <x v="26"/>
  </r>
  <r>
    <x v="7"/>
    <x v="2"/>
    <x v="17"/>
    <x v="21"/>
    <x v="27"/>
    <x v="22"/>
    <x v="27"/>
    <x v="27"/>
  </r>
  <r>
    <x v="8"/>
    <x v="2"/>
    <x v="18"/>
    <x v="22"/>
    <x v="28"/>
    <x v="23"/>
    <x v="28"/>
    <x v="28"/>
  </r>
  <r>
    <x v="9"/>
    <x v="2"/>
    <x v="19"/>
    <x v="23"/>
    <x v="29"/>
    <x v="24"/>
    <x v="29"/>
    <x v="29"/>
  </r>
  <r>
    <x v="0"/>
    <x v="3"/>
    <x v="20"/>
    <x v="0"/>
    <x v="30"/>
    <x v="0"/>
    <x v="30"/>
    <x v="30"/>
  </r>
  <r>
    <x v="1"/>
    <x v="3"/>
    <x v="21"/>
    <x v="24"/>
    <x v="31"/>
    <x v="25"/>
    <x v="31"/>
    <x v="31"/>
  </r>
  <r>
    <x v="2"/>
    <x v="3"/>
    <x v="22"/>
    <x v="17"/>
    <x v="32"/>
    <x v="26"/>
    <x v="32"/>
    <x v="32"/>
  </r>
  <r>
    <x v="3"/>
    <x v="3"/>
    <x v="23"/>
    <x v="25"/>
    <x v="33"/>
    <x v="27"/>
    <x v="33"/>
    <x v="33"/>
  </r>
  <r>
    <x v="4"/>
    <x v="3"/>
    <x v="24"/>
    <x v="26"/>
    <x v="34"/>
    <x v="28"/>
    <x v="34"/>
    <x v="34"/>
  </r>
  <r>
    <x v="5"/>
    <x v="3"/>
    <x v="25"/>
    <x v="13"/>
    <x v="35"/>
    <x v="29"/>
    <x v="35"/>
    <x v="35"/>
  </r>
  <r>
    <x v="6"/>
    <x v="3"/>
    <x v="26"/>
    <x v="20"/>
    <x v="36"/>
    <x v="30"/>
    <x v="36"/>
    <x v="36"/>
  </r>
  <r>
    <x v="7"/>
    <x v="3"/>
    <x v="27"/>
    <x v="27"/>
    <x v="37"/>
    <x v="31"/>
    <x v="37"/>
    <x v="37"/>
  </r>
  <r>
    <x v="8"/>
    <x v="3"/>
    <x v="28"/>
    <x v="22"/>
    <x v="38"/>
    <x v="32"/>
    <x v="38"/>
    <x v="38"/>
  </r>
  <r>
    <x v="9"/>
    <x v="3"/>
    <x v="29"/>
    <x v="23"/>
    <x v="39"/>
    <x v="33"/>
    <x v="39"/>
    <x v="39"/>
  </r>
  <r>
    <x v="0"/>
    <x v="4"/>
    <x v="30"/>
    <x v="0"/>
    <x v="40"/>
    <x v="0"/>
    <x v="40"/>
    <x v="40"/>
  </r>
  <r>
    <x v="1"/>
    <x v="4"/>
    <x v="31"/>
    <x v="28"/>
    <x v="41"/>
    <x v="34"/>
    <x v="41"/>
    <x v="41"/>
  </r>
  <r>
    <x v="2"/>
    <x v="4"/>
    <x v="32"/>
    <x v="29"/>
    <x v="42"/>
    <x v="35"/>
    <x v="42"/>
    <x v="42"/>
  </r>
  <r>
    <x v="3"/>
    <x v="4"/>
    <x v="33"/>
    <x v="18"/>
    <x v="43"/>
    <x v="36"/>
    <x v="43"/>
    <x v="43"/>
  </r>
  <r>
    <x v="4"/>
    <x v="4"/>
    <x v="34"/>
    <x v="30"/>
    <x v="44"/>
    <x v="37"/>
    <x v="44"/>
    <x v="44"/>
  </r>
  <r>
    <x v="5"/>
    <x v="4"/>
    <x v="35"/>
    <x v="13"/>
    <x v="45"/>
    <x v="38"/>
    <x v="45"/>
    <x v="45"/>
  </r>
  <r>
    <x v="6"/>
    <x v="4"/>
    <x v="36"/>
    <x v="31"/>
    <x v="46"/>
    <x v="39"/>
    <x v="46"/>
    <x v="46"/>
  </r>
  <r>
    <x v="7"/>
    <x v="4"/>
    <x v="37"/>
    <x v="32"/>
    <x v="47"/>
    <x v="40"/>
    <x v="47"/>
    <x v="47"/>
  </r>
  <r>
    <x v="8"/>
    <x v="4"/>
    <x v="38"/>
    <x v="33"/>
    <x v="48"/>
    <x v="41"/>
    <x v="48"/>
    <x v="48"/>
  </r>
  <r>
    <x v="9"/>
    <x v="4"/>
    <x v="39"/>
    <x v="23"/>
    <x v="49"/>
    <x v="42"/>
    <x v="49"/>
    <x v="49"/>
  </r>
  <r>
    <x v="0"/>
    <x v="5"/>
    <x v="40"/>
    <x v="0"/>
    <x v="50"/>
    <x v="0"/>
    <x v="50"/>
    <x v="50"/>
  </r>
  <r>
    <x v="1"/>
    <x v="5"/>
    <x v="41"/>
    <x v="34"/>
    <x v="51"/>
    <x v="43"/>
    <x v="51"/>
    <x v="51"/>
  </r>
  <r>
    <x v="2"/>
    <x v="5"/>
    <x v="42"/>
    <x v="35"/>
    <x v="52"/>
    <x v="44"/>
    <x v="52"/>
    <x v="52"/>
  </r>
  <r>
    <x v="3"/>
    <x v="5"/>
    <x v="43"/>
    <x v="36"/>
    <x v="53"/>
    <x v="45"/>
    <x v="53"/>
    <x v="53"/>
  </r>
  <r>
    <x v="4"/>
    <x v="5"/>
    <x v="44"/>
    <x v="37"/>
    <x v="54"/>
    <x v="46"/>
    <x v="54"/>
    <x v="54"/>
  </r>
  <r>
    <x v="5"/>
    <x v="5"/>
    <x v="45"/>
    <x v="38"/>
    <x v="55"/>
    <x v="47"/>
    <x v="55"/>
    <x v="55"/>
  </r>
  <r>
    <x v="6"/>
    <x v="5"/>
    <x v="46"/>
    <x v="39"/>
    <x v="56"/>
    <x v="48"/>
    <x v="56"/>
    <x v="56"/>
  </r>
  <r>
    <x v="7"/>
    <x v="5"/>
    <x v="47"/>
    <x v="40"/>
    <x v="57"/>
    <x v="49"/>
    <x v="57"/>
    <x v="57"/>
  </r>
  <r>
    <x v="8"/>
    <x v="5"/>
    <x v="48"/>
    <x v="41"/>
    <x v="58"/>
    <x v="50"/>
    <x v="58"/>
    <x v="58"/>
  </r>
  <r>
    <x v="9"/>
    <x v="5"/>
    <x v="49"/>
    <x v="42"/>
    <x v="59"/>
    <x v="51"/>
    <x v="59"/>
    <x v="59"/>
  </r>
  <r>
    <x v="0"/>
    <x v="6"/>
    <x v="50"/>
    <x v="0"/>
    <x v="60"/>
    <x v="0"/>
    <x v="60"/>
    <x v="60"/>
  </r>
  <r>
    <x v="1"/>
    <x v="6"/>
    <x v="51"/>
    <x v="43"/>
    <x v="61"/>
    <x v="52"/>
    <x v="61"/>
    <x v="61"/>
  </r>
  <r>
    <x v="2"/>
    <x v="6"/>
    <x v="52"/>
    <x v="44"/>
    <x v="62"/>
    <x v="53"/>
    <x v="62"/>
    <x v="62"/>
  </r>
  <r>
    <x v="3"/>
    <x v="6"/>
    <x v="53"/>
    <x v="45"/>
    <x v="63"/>
    <x v="54"/>
    <x v="63"/>
    <x v="63"/>
  </r>
  <r>
    <x v="4"/>
    <x v="6"/>
    <x v="54"/>
    <x v="46"/>
    <x v="64"/>
    <x v="55"/>
    <x v="64"/>
    <x v="64"/>
  </r>
  <r>
    <x v="5"/>
    <x v="6"/>
    <x v="55"/>
    <x v="0"/>
    <x v="65"/>
    <x v="0"/>
    <x v="65"/>
    <x v="65"/>
  </r>
  <r>
    <x v="6"/>
    <x v="6"/>
    <x v="56"/>
    <x v="47"/>
    <x v="66"/>
    <x v="56"/>
    <x v="66"/>
    <x v="66"/>
  </r>
  <r>
    <x v="7"/>
    <x v="6"/>
    <x v="57"/>
    <x v="48"/>
    <x v="67"/>
    <x v="57"/>
    <x v="67"/>
    <x v="67"/>
  </r>
  <r>
    <x v="8"/>
    <x v="6"/>
    <x v="58"/>
    <x v="49"/>
    <x v="68"/>
    <x v="58"/>
    <x v="68"/>
    <x v="68"/>
  </r>
  <r>
    <x v="9"/>
    <x v="6"/>
    <x v="59"/>
    <x v="0"/>
    <x v="69"/>
    <x v="0"/>
    <x v="69"/>
    <x v="69"/>
  </r>
  <r>
    <x v="0"/>
    <x v="7"/>
    <x v="60"/>
    <x v="0"/>
    <x v="70"/>
    <x v="0"/>
    <x v="70"/>
    <x v="70"/>
  </r>
  <r>
    <x v="1"/>
    <x v="7"/>
    <x v="61"/>
    <x v="43"/>
    <x v="71"/>
    <x v="59"/>
    <x v="71"/>
    <x v="71"/>
  </r>
  <r>
    <x v="2"/>
    <x v="7"/>
    <x v="62"/>
    <x v="50"/>
    <x v="72"/>
    <x v="60"/>
    <x v="72"/>
    <x v="72"/>
  </r>
  <r>
    <x v="3"/>
    <x v="7"/>
    <x v="63"/>
    <x v="45"/>
    <x v="73"/>
    <x v="61"/>
    <x v="73"/>
    <x v="73"/>
  </r>
  <r>
    <x v="4"/>
    <x v="7"/>
    <x v="64"/>
    <x v="51"/>
    <x v="74"/>
    <x v="62"/>
    <x v="74"/>
    <x v="74"/>
  </r>
  <r>
    <x v="5"/>
    <x v="7"/>
    <x v="65"/>
    <x v="0"/>
    <x v="75"/>
    <x v="0"/>
    <x v="75"/>
    <x v="75"/>
  </r>
  <r>
    <x v="6"/>
    <x v="7"/>
    <x v="66"/>
    <x v="47"/>
    <x v="76"/>
    <x v="63"/>
    <x v="76"/>
    <x v="76"/>
  </r>
  <r>
    <x v="7"/>
    <x v="7"/>
    <x v="67"/>
    <x v="48"/>
    <x v="77"/>
    <x v="64"/>
    <x v="77"/>
    <x v="77"/>
  </r>
  <r>
    <x v="8"/>
    <x v="7"/>
    <x v="68"/>
    <x v="49"/>
    <x v="78"/>
    <x v="65"/>
    <x v="78"/>
    <x v="78"/>
  </r>
  <r>
    <x v="9"/>
    <x v="7"/>
    <x v="69"/>
    <x v="0"/>
    <x v="79"/>
    <x v="0"/>
    <x v="79"/>
    <x v="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22EDBE-64F5-46A2-B1B1-9FC353E0C963}"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6:E77" firstHeaderRow="0" firstDataRow="1" firstDataCol="0"/>
  <pivotFields count="12">
    <pivotField showAll="0">
      <items count="11">
        <item x="8"/>
        <item x="7"/>
        <item x="9"/>
        <item x="0"/>
        <item x="2"/>
        <item x="3"/>
        <item x="4"/>
        <item x="1"/>
        <item x="6"/>
        <item x="5"/>
        <item t="default"/>
      </items>
    </pivotField>
    <pivotField showAll="0">
      <items count="9">
        <item x="0"/>
        <item x="1"/>
        <item x="2"/>
        <item x="3"/>
        <item x="4"/>
        <item x="5"/>
        <item x="6"/>
        <item x="7"/>
        <item t="default"/>
      </items>
    </pivotField>
    <pivotField dataField="1" showAll="0"/>
    <pivotField dataField="1" showAll="0"/>
    <pivotField dataField="1" showAll="0"/>
    <pivotField numFmtId="10" showAll="0"/>
    <pivotField numFmtId="10" showAll="0"/>
    <pivotField numFmtId="10"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Items count="1">
    <i/>
  </rowItems>
  <colFields count="1">
    <field x="-2"/>
  </colFields>
  <colItems count="5">
    <i>
      <x/>
    </i>
    <i i="1">
      <x v="1"/>
    </i>
    <i i="2">
      <x v="2"/>
    </i>
    <i i="3">
      <x v="3"/>
    </i>
    <i i="4">
      <x v="4"/>
    </i>
  </colItems>
  <dataFields count="5">
    <dataField name="Sum of Jumlah RT" fld="2" baseField="0" baseItem="0" numFmtId="168"/>
    <dataField name="Sum of RT PLN" fld="4" baseField="0" baseItem="0" numFmtId="168"/>
    <dataField name="Sum of RT Non-PLN" fld="3" baseField="0" baseItem="0" numFmtId="168"/>
    <dataField name="Sum of % RT PLN" fld="10" baseField="0" baseItem="0" numFmtId="10"/>
    <dataField name="Sum of % RT Non-PLN" fld="11" baseField="0" baseItem="0" numFmtId="10"/>
  </dataFields>
  <formats count="2">
    <format dxfId="57">
      <pivotArea outline="0" collapsedLevelsAreSubtotals="1" fieldPosition="0">
        <references count="1">
          <reference field="4294967294" count="2" selected="0">
            <x v="3"/>
            <x v="4"/>
          </reference>
        </references>
      </pivotArea>
    </format>
    <format dxfId="56">
      <pivotArea outline="0" collapsedLevelsAreSubtotals="1" fieldPosition="0">
        <references count="1">
          <reference field="4294967294" count="3" selected="0">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94A2F7-A89E-432A-8B2C-E39EAC7CFC47}"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3:F72" firstHeaderRow="0" firstDataRow="1" firstDataCol="1"/>
  <pivotFields count="12">
    <pivotField showAll="0">
      <items count="11">
        <item x="8"/>
        <item x="7"/>
        <item x="9"/>
        <item x="0"/>
        <item x="2"/>
        <item x="3"/>
        <item x="4"/>
        <item x="1"/>
        <item x="6"/>
        <item x="5"/>
        <item t="default"/>
      </items>
    </pivotField>
    <pivotField axis="axisRow" showAll="0">
      <items count="9">
        <item x="0"/>
        <item x="1"/>
        <item x="2"/>
        <item x="3"/>
        <item x="4"/>
        <item x="5"/>
        <item x="6"/>
        <item x="7"/>
        <item t="default"/>
      </items>
    </pivotField>
    <pivotField dataField="1" showAll="0"/>
    <pivotField dataField="1" showAll="0"/>
    <pivotField dataField="1" showAll="0"/>
    <pivotField numFmtId="10" showAll="0"/>
    <pivotField numFmtId="10" showAll="0"/>
    <pivotField numFmtId="10"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1"/>
  </rowFields>
  <rowItems count="9">
    <i>
      <x/>
    </i>
    <i>
      <x v="1"/>
    </i>
    <i>
      <x v="2"/>
    </i>
    <i>
      <x v="3"/>
    </i>
    <i>
      <x v="4"/>
    </i>
    <i>
      <x v="5"/>
    </i>
    <i>
      <x v="6"/>
    </i>
    <i>
      <x v="7"/>
    </i>
    <i t="grand">
      <x/>
    </i>
  </rowItems>
  <colFields count="1">
    <field x="-2"/>
  </colFields>
  <colItems count="5">
    <i>
      <x/>
    </i>
    <i i="1">
      <x v="1"/>
    </i>
    <i i="2">
      <x v="2"/>
    </i>
    <i i="3">
      <x v="3"/>
    </i>
    <i i="4">
      <x v="4"/>
    </i>
  </colItems>
  <dataFields count="5">
    <dataField name="Sum of Jumlah RT" fld="2" baseField="0" baseItem="0"/>
    <dataField name="Sum of RT PLN" fld="4" baseField="0" baseItem="0"/>
    <dataField name="Sum of RT Non-PLN" fld="3" baseField="0" baseItem="0"/>
    <dataField name="Sum of RT PLN %" fld="8" baseField="0" baseItem="0" numFmtId="10"/>
    <dataField name="Sum of RT Non-PLN %" fld="9" baseField="0" baseItem="0" numFmtId="10"/>
  </dataFields>
  <formats count="1">
    <format dxfId="58">
      <pivotArea outline="0" collapsedLevelsAreSubtotals="1" fieldPosition="0">
        <references count="1">
          <reference field="4294967294" count="2" selected="0">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33C986-A5B3-4B30-A1D2-EF477FFB3E6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8:B29" firstHeaderRow="1" firstDataRow="1" firstDataCol="1"/>
  <pivotFields count="12">
    <pivotField axis="axisRow" showAll="0" sortType="ascending">
      <items count="11">
        <item x="8"/>
        <item x="7"/>
        <item x="9"/>
        <item x="0"/>
        <item x="2"/>
        <item x="3"/>
        <item x="4"/>
        <item x="1"/>
        <item x="6"/>
        <item x="5"/>
        <item t="default"/>
      </items>
    </pivotField>
    <pivotField showAll="0">
      <items count="9">
        <item x="0"/>
        <item x="1"/>
        <item x="2"/>
        <item x="3"/>
        <item x="4"/>
        <item x="5"/>
        <item x="6"/>
        <item x="7"/>
        <item t="default"/>
      </items>
    </pivotField>
    <pivotField showAll="0">
      <items count="71">
        <item x="5"/>
        <item x="15"/>
        <item x="25"/>
        <item x="35"/>
        <item x="9"/>
        <item x="45"/>
        <item x="65"/>
        <item x="55"/>
        <item x="19"/>
        <item x="29"/>
        <item x="59"/>
        <item x="39"/>
        <item x="49"/>
        <item x="69"/>
        <item x="7"/>
        <item x="1"/>
        <item x="17"/>
        <item x="27"/>
        <item x="12"/>
        <item x="21"/>
        <item x="37"/>
        <item x="31"/>
        <item x="41"/>
        <item x="47"/>
        <item x="51"/>
        <item x="57"/>
        <item x="67"/>
        <item x="61"/>
        <item x="6"/>
        <item x="8"/>
        <item x="26"/>
        <item x="16"/>
        <item x="36"/>
        <item x="18"/>
        <item x="28"/>
        <item x="0"/>
        <item x="38"/>
        <item x="46"/>
        <item x="10"/>
        <item x="48"/>
        <item x="20"/>
        <item x="58"/>
        <item x="30"/>
        <item x="56"/>
        <item x="68"/>
        <item x="40"/>
        <item x="60"/>
        <item x="50"/>
        <item x="66"/>
        <item x="2"/>
        <item x="11"/>
        <item x="22"/>
        <item x="32"/>
        <item x="42"/>
        <item x="52"/>
        <item x="62"/>
        <item x="3"/>
        <item x="13"/>
        <item x="23"/>
        <item x="33"/>
        <item x="43"/>
        <item x="53"/>
        <item x="63"/>
        <item x="4"/>
        <item x="14"/>
        <item x="24"/>
        <item x="34"/>
        <item x="44"/>
        <item x="54"/>
        <item x="64"/>
        <item t="default"/>
      </items>
    </pivotField>
    <pivotField showAll="0">
      <items count="53">
        <item x="0"/>
        <item x="45"/>
        <item x="23"/>
        <item x="48"/>
        <item x="44"/>
        <item x="49"/>
        <item x="50"/>
        <item x="41"/>
        <item x="51"/>
        <item x="46"/>
        <item x="43"/>
        <item x="47"/>
        <item x="7"/>
        <item x="5"/>
        <item x="13"/>
        <item x="42"/>
        <item x="3"/>
        <item x="2"/>
        <item x="39"/>
        <item x="1"/>
        <item x="37"/>
        <item x="21"/>
        <item x="27"/>
        <item x="32"/>
        <item x="10"/>
        <item x="9"/>
        <item x="16"/>
        <item x="24"/>
        <item x="6"/>
        <item x="36"/>
        <item x="8"/>
        <item x="28"/>
        <item x="35"/>
        <item x="40"/>
        <item x="15"/>
        <item x="17"/>
        <item x="29"/>
        <item x="22"/>
        <item x="14"/>
        <item x="33"/>
        <item x="11"/>
        <item x="38"/>
        <item x="4"/>
        <item x="34"/>
        <item x="19"/>
        <item x="25"/>
        <item x="18"/>
        <item x="12"/>
        <item x="30"/>
        <item x="26"/>
        <item x="20"/>
        <item x="31"/>
        <item t="default"/>
      </items>
    </pivotField>
    <pivotField showAll="0">
      <items count="81">
        <item x="5"/>
        <item x="15"/>
        <item x="9"/>
        <item x="25"/>
        <item x="19"/>
        <item x="29"/>
        <item x="35"/>
        <item x="45"/>
        <item x="39"/>
        <item x="55"/>
        <item x="1"/>
        <item x="49"/>
        <item x="65"/>
        <item x="7"/>
        <item x="59"/>
        <item x="75"/>
        <item x="12"/>
        <item x="69"/>
        <item x="21"/>
        <item x="17"/>
        <item x="79"/>
        <item x="27"/>
        <item x="31"/>
        <item x="41"/>
        <item x="37"/>
        <item x="47"/>
        <item x="51"/>
        <item x="57"/>
        <item x="67"/>
        <item x="61"/>
        <item x="8"/>
        <item x="77"/>
        <item x="71"/>
        <item x="18"/>
        <item x="6"/>
        <item x="28"/>
        <item x="16"/>
        <item x="2"/>
        <item x="38"/>
        <item x="26"/>
        <item x="48"/>
        <item x="36"/>
        <item x="11"/>
        <item x="58"/>
        <item x="22"/>
        <item x="0"/>
        <item x="46"/>
        <item x="68"/>
        <item x="56"/>
        <item x="10"/>
        <item x="66"/>
        <item x="60"/>
        <item x="78"/>
        <item x="32"/>
        <item x="20"/>
        <item x="30"/>
        <item x="50"/>
        <item x="70"/>
        <item x="76"/>
        <item x="40"/>
        <item x="3"/>
        <item x="42"/>
        <item x="13"/>
        <item x="23"/>
        <item x="52"/>
        <item x="4"/>
        <item x="33"/>
        <item x="62"/>
        <item x="14"/>
        <item x="72"/>
        <item x="24"/>
        <item x="43"/>
        <item x="34"/>
        <item x="53"/>
        <item x="63"/>
        <item x="44"/>
        <item x="73"/>
        <item x="54"/>
        <item x="64"/>
        <item x="74"/>
        <item t="default"/>
      </items>
    </pivotField>
    <pivotField numFmtId="10" showAll="0">
      <items count="67">
        <item x="0"/>
        <item x="61"/>
        <item x="54"/>
        <item x="62"/>
        <item x="55"/>
        <item x="53"/>
        <item x="60"/>
        <item x="42"/>
        <item x="33"/>
        <item x="24"/>
        <item x="65"/>
        <item x="58"/>
        <item x="50"/>
        <item x="64"/>
        <item x="57"/>
        <item x="63"/>
        <item x="46"/>
        <item x="3"/>
        <item x="56"/>
        <item x="59"/>
        <item x="52"/>
        <item x="2"/>
        <item x="45"/>
        <item x="4"/>
        <item x="20"/>
        <item x="37"/>
        <item x="12"/>
        <item x="28"/>
        <item x="11"/>
        <item x="9"/>
        <item x="48"/>
        <item x="44"/>
        <item x="36"/>
        <item x="27"/>
        <item x="19"/>
        <item x="26"/>
        <item x="18"/>
        <item x="35"/>
        <item x="15"/>
        <item x="7"/>
        <item x="8"/>
        <item x="6"/>
        <item x="16"/>
        <item x="41"/>
        <item x="32"/>
        <item x="23"/>
        <item x="14"/>
        <item x="1"/>
        <item x="51"/>
        <item x="22"/>
        <item x="31"/>
        <item x="38"/>
        <item x="21"/>
        <item x="30"/>
        <item x="40"/>
        <item x="5"/>
        <item x="39"/>
        <item x="29"/>
        <item x="13"/>
        <item x="10"/>
        <item x="17"/>
        <item x="25"/>
        <item x="34"/>
        <item x="49"/>
        <item x="43"/>
        <item x="47"/>
        <item t="default"/>
      </items>
    </pivotField>
    <pivotField numFmtId="10" showAll="0">
      <items count="81">
        <item x="2"/>
        <item x="11"/>
        <item x="3"/>
        <item x="1"/>
        <item x="22"/>
        <item x="4"/>
        <item x="13"/>
        <item x="8"/>
        <item x="14"/>
        <item x="12"/>
        <item x="9"/>
        <item x="18"/>
        <item x="23"/>
        <item x="7"/>
        <item x="5"/>
        <item x="19"/>
        <item x="24"/>
        <item x="32"/>
        <item x="28"/>
        <item x="6"/>
        <item x="21"/>
        <item x="29"/>
        <item x="15"/>
        <item x="33"/>
        <item x="17"/>
        <item x="16"/>
        <item x="38"/>
        <item x="34"/>
        <item x="39"/>
        <item x="42"/>
        <item x="26"/>
        <item x="31"/>
        <item x="25"/>
        <item x="27"/>
        <item x="48"/>
        <item x="49"/>
        <item x="35"/>
        <item x="41"/>
        <item x="44"/>
        <item x="59"/>
        <item x="55"/>
        <item x="45"/>
        <item x="43"/>
        <item x="36"/>
        <item x="37"/>
        <item x="58"/>
        <item x="65"/>
        <item x="60"/>
        <item x="54"/>
        <item x="52"/>
        <item x="68"/>
        <item x="53"/>
        <item x="67"/>
        <item x="0"/>
        <item x="64"/>
        <item x="78"/>
        <item x="75"/>
        <item x="73"/>
        <item x="70"/>
        <item x="76"/>
        <item x="74"/>
        <item x="79"/>
        <item x="77"/>
        <item x="72"/>
        <item x="71"/>
        <item x="61"/>
        <item x="69"/>
        <item x="46"/>
        <item x="63"/>
        <item x="66"/>
        <item x="50"/>
        <item x="47"/>
        <item x="51"/>
        <item x="56"/>
        <item x="10"/>
        <item x="62"/>
        <item x="57"/>
        <item x="20"/>
        <item x="30"/>
        <item x="40"/>
        <item t="default"/>
      </items>
    </pivotField>
    <pivotField dataField="1" numFmtId="10"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1">
    <i>
      <x/>
    </i>
    <i>
      <x v="1"/>
    </i>
    <i>
      <x v="2"/>
    </i>
    <i>
      <x v="3"/>
    </i>
    <i>
      <x v="4"/>
    </i>
    <i>
      <x v="5"/>
    </i>
    <i>
      <x v="6"/>
    </i>
    <i>
      <x v="7"/>
    </i>
    <i>
      <x v="8"/>
    </i>
    <i>
      <x v="9"/>
    </i>
    <i t="grand">
      <x/>
    </i>
  </rowItems>
  <colItems count="1">
    <i/>
  </colItems>
  <dataFields count="1">
    <dataField name="Average of RE Total (%)" fld="7" subtotal="average" baseField="0" baseItem="0"/>
  </dataFields>
  <formats count="2">
    <format dxfId="60">
      <pivotArea outline="0" collapsedLevelsAreSubtotals="1" fieldPosition="0"/>
    </format>
    <format dxfId="59">
      <pivotArea collapsedLevelsAreSubtotals="1" fieldPosition="0">
        <references count="1">
          <reference field="0" count="0"/>
        </references>
      </pivotArea>
    </format>
  </formats>
  <chartFormats count="2">
    <chartFormat chart="22"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6B3B8C-4C5F-498B-9C96-DBABE68A3D69}" name="PivotTable1" cacheId="16" applyNumberFormats="0" applyBorderFormats="0" applyFontFormats="0" applyPatternFormats="0" applyAlignmentFormats="0" applyWidthHeightFormats="1" dataCaption="Values" grandTotalCaption="Avg. Total" updatedVersion="8" minRefreshableVersion="3" useAutoFormatting="1" itemPrintTitles="1" createdVersion="8" indent="0" outline="1" outlineData="1" multipleFieldFilters="0" chartFormat="5">
  <location ref="A3:B12" firstHeaderRow="1" firstDataRow="1" firstDataCol="1"/>
  <pivotFields count="12">
    <pivotField showAll="0">
      <items count="11">
        <item x="8"/>
        <item x="7"/>
        <item x="9"/>
        <item x="0"/>
        <item x="2"/>
        <item x="3"/>
        <item x="4"/>
        <item x="1"/>
        <item x="6"/>
        <item x="5"/>
        <item t="default"/>
      </items>
    </pivotField>
    <pivotField axis="axisRow" showAll="0">
      <items count="9">
        <item x="0"/>
        <item x="1"/>
        <item x="2"/>
        <item x="3"/>
        <item x="4"/>
        <item x="5"/>
        <item x="6"/>
        <item x="7"/>
        <item t="default"/>
      </items>
    </pivotField>
    <pivotField showAll="0"/>
    <pivotField showAll="0"/>
    <pivotField showAll="0"/>
    <pivotField numFmtId="10" showAll="0"/>
    <pivotField numFmtId="10" showAll="0"/>
    <pivotField dataField="1" numFmtId="10" showAll="0">
      <items count="81">
        <item x="2"/>
        <item x="3"/>
        <item x="11"/>
        <item x="1"/>
        <item x="4"/>
        <item x="13"/>
        <item x="22"/>
        <item x="8"/>
        <item x="9"/>
        <item x="14"/>
        <item x="23"/>
        <item x="18"/>
        <item x="7"/>
        <item x="19"/>
        <item x="12"/>
        <item x="24"/>
        <item x="5"/>
        <item x="32"/>
        <item x="29"/>
        <item x="28"/>
        <item x="6"/>
        <item x="21"/>
        <item x="33"/>
        <item x="17"/>
        <item x="15"/>
        <item x="34"/>
        <item x="16"/>
        <item x="38"/>
        <item x="39"/>
        <item x="42"/>
        <item x="26"/>
        <item x="27"/>
        <item x="25"/>
        <item x="49"/>
        <item x="31"/>
        <item x="44"/>
        <item x="48"/>
        <item x="35"/>
        <item x="43"/>
        <item x="58"/>
        <item x="41"/>
        <item x="59"/>
        <item x="65"/>
        <item x="45"/>
        <item x="60"/>
        <item x="36"/>
        <item x="37"/>
        <item x="54"/>
        <item x="68"/>
        <item x="52"/>
        <item x="55"/>
        <item x="67"/>
        <item x="0"/>
        <item x="53"/>
        <item x="64"/>
        <item x="75"/>
        <item x="70"/>
        <item x="79"/>
        <item x="73"/>
        <item x="78"/>
        <item x="74"/>
        <item x="72"/>
        <item x="69"/>
        <item x="77"/>
        <item x="76"/>
        <item x="71"/>
        <item x="63"/>
        <item x="61"/>
        <item x="66"/>
        <item x="50"/>
        <item x="46"/>
        <item x="10"/>
        <item x="62"/>
        <item x="56"/>
        <item x="47"/>
        <item x="51"/>
        <item x="20"/>
        <item x="30"/>
        <item x="57"/>
        <item x="4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9">
    <i>
      <x/>
    </i>
    <i>
      <x v="1"/>
    </i>
    <i>
      <x v="2"/>
    </i>
    <i>
      <x v="3"/>
    </i>
    <i>
      <x v="4"/>
    </i>
    <i>
      <x v="5"/>
    </i>
    <i>
      <x v="6"/>
    </i>
    <i>
      <x v="7"/>
    </i>
    <i t="grand">
      <x/>
    </i>
  </rowItems>
  <colItems count="1">
    <i/>
  </colItems>
  <dataFields count="1">
    <dataField name="Average of RE Total (%)" fld="7" subtotal="average" baseField="1" baseItem="0"/>
  </dataFields>
  <formats count="2">
    <format dxfId="62">
      <pivotArea collapsedLevelsAreSubtotals="1" fieldPosition="0">
        <references count="1">
          <reference field="1" count="0"/>
        </references>
      </pivotArea>
    </format>
    <format dxfId="61">
      <pivotArea grandRow="1" outline="0" collapsedLevelsAreSubtotals="1" fieldPosition="0"/>
    </format>
  </formats>
  <chartFormats count="2">
    <chartFormat chart="0" format="10"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BCDFE5-60BE-43F9-94B5-23C768A57C58}"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L43" firstHeaderRow="1" firstDataRow="2" firstDataCol="1"/>
  <pivotFields count="12">
    <pivotField axis="axisCol" showAll="0">
      <items count="11">
        <item x="8"/>
        <item x="7"/>
        <item x="9"/>
        <item x="0"/>
        <item x="2"/>
        <item x="3"/>
        <item x="4"/>
        <item x="1"/>
        <item x="6"/>
        <item x="5"/>
        <item t="default"/>
      </items>
    </pivotField>
    <pivotField axis="axisRow" showAll="0">
      <items count="9">
        <item x="0"/>
        <item x="1"/>
        <item x="2"/>
        <item x="3"/>
        <item x="4"/>
        <item x="5"/>
        <item x="6"/>
        <item x="7"/>
        <item t="default"/>
      </items>
    </pivotField>
    <pivotField showAll="0"/>
    <pivotField showAll="0"/>
    <pivotField showAll="0"/>
    <pivotField numFmtId="10" showAll="0"/>
    <pivotField numFmtId="10" showAll="0"/>
    <pivotField dataField="1" numFmtId="10" showAll="0">
      <items count="81">
        <item x="2"/>
        <item x="3"/>
        <item x="11"/>
        <item x="1"/>
        <item x="4"/>
        <item x="13"/>
        <item x="22"/>
        <item x="8"/>
        <item x="9"/>
        <item x="14"/>
        <item x="23"/>
        <item x="18"/>
        <item x="7"/>
        <item x="19"/>
        <item x="12"/>
        <item x="24"/>
        <item x="5"/>
        <item x="32"/>
        <item x="29"/>
        <item x="28"/>
        <item x="6"/>
        <item x="21"/>
        <item x="33"/>
        <item x="17"/>
        <item x="15"/>
        <item x="34"/>
        <item x="16"/>
        <item x="38"/>
        <item x="39"/>
        <item x="42"/>
        <item x="26"/>
        <item x="27"/>
        <item x="25"/>
        <item x="49"/>
        <item x="31"/>
        <item x="44"/>
        <item x="48"/>
        <item x="35"/>
        <item x="43"/>
        <item x="58"/>
        <item x="41"/>
        <item x="59"/>
        <item x="65"/>
        <item x="45"/>
        <item x="60"/>
        <item x="36"/>
        <item x="37"/>
        <item x="54"/>
        <item x="68"/>
        <item x="52"/>
        <item x="55"/>
        <item x="67"/>
        <item x="0"/>
        <item x="53"/>
        <item x="64"/>
        <item x="75"/>
        <item x="70"/>
        <item x="79"/>
        <item x="73"/>
        <item x="78"/>
        <item x="74"/>
        <item x="72"/>
        <item x="69"/>
        <item x="77"/>
        <item x="76"/>
        <item x="71"/>
        <item x="63"/>
        <item x="61"/>
        <item x="66"/>
        <item x="50"/>
        <item x="46"/>
        <item x="10"/>
        <item x="62"/>
        <item x="56"/>
        <item x="47"/>
        <item x="51"/>
        <item x="20"/>
        <item x="30"/>
        <item x="57"/>
        <item x="4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9">
    <i>
      <x/>
    </i>
    <i>
      <x v="1"/>
    </i>
    <i>
      <x v="2"/>
    </i>
    <i>
      <x v="3"/>
    </i>
    <i>
      <x v="4"/>
    </i>
    <i>
      <x v="5"/>
    </i>
    <i>
      <x v="6"/>
    </i>
    <i>
      <x v="7"/>
    </i>
    <i t="grand">
      <x/>
    </i>
  </rowItems>
  <colFields count="1">
    <field x="0"/>
  </colFields>
  <colItems count="11">
    <i>
      <x/>
    </i>
    <i>
      <x v="1"/>
    </i>
    <i>
      <x v="2"/>
    </i>
    <i>
      <x v="3"/>
    </i>
    <i>
      <x v="4"/>
    </i>
    <i>
      <x v="5"/>
    </i>
    <i>
      <x v="6"/>
    </i>
    <i>
      <x v="7"/>
    </i>
    <i>
      <x v="8"/>
    </i>
    <i>
      <x v="9"/>
    </i>
    <i t="grand">
      <x/>
    </i>
  </colItems>
  <dataFields count="1">
    <dataField name="Average of RE Total (%)" fld="7" subtotal="average" baseField="0" baseItem="0" numFmtId="9"/>
  </dataFields>
  <formats count="1">
    <format dxfId="63">
      <pivotArea outline="0" collapsedLevelsAreSubtotals="1" fieldPosition="0"/>
    </format>
  </format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4" format="40" series="1">
      <pivotArea type="data" outline="0" fieldPosition="0">
        <references count="2">
          <reference field="4294967294" count="1" selected="0">
            <x v="0"/>
          </reference>
          <reference field="0" count="1" selected="0">
            <x v="0"/>
          </reference>
        </references>
      </pivotArea>
    </chartFormat>
    <chartFormat chart="4" format="41" series="1">
      <pivotArea type="data" outline="0" fieldPosition="0">
        <references count="2">
          <reference field="4294967294" count="1" selected="0">
            <x v="0"/>
          </reference>
          <reference field="0" count="1" selected="0">
            <x v="1"/>
          </reference>
        </references>
      </pivotArea>
    </chartFormat>
    <chartFormat chart="4" format="42" series="1">
      <pivotArea type="data" outline="0" fieldPosition="0">
        <references count="2">
          <reference field="4294967294" count="1" selected="0">
            <x v="0"/>
          </reference>
          <reference field="0" count="1" selected="0">
            <x v="2"/>
          </reference>
        </references>
      </pivotArea>
    </chartFormat>
    <chartFormat chart="4" format="43" series="1">
      <pivotArea type="data" outline="0" fieldPosition="0">
        <references count="2">
          <reference field="4294967294" count="1" selected="0">
            <x v="0"/>
          </reference>
          <reference field="0" count="1" selected="0">
            <x v="3"/>
          </reference>
        </references>
      </pivotArea>
    </chartFormat>
    <chartFormat chart="4" format="44" series="1">
      <pivotArea type="data" outline="0" fieldPosition="0">
        <references count="2">
          <reference field="4294967294" count="1" selected="0">
            <x v="0"/>
          </reference>
          <reference field="0" count="1" selected="0">
            <x v="4"/>
          </reference>
        </references>
      </pivotArea>
    </chartFormat>
    <chartFormat chart="4" format="45" series="1">
      <pivotArea type="data" outline="0" fieldPosition="0">
        <references count="2">
          <reference field="4294967294" count="1" selected="0">
            <x v="0"/>
          </reference>
          <reference field="0" count="1" selected="0">
            <x v="5"/>
          </reference>
        </references>
      </pivotArea>
    </chartFormat>
    <chartFormat chart="4" format="46" series="1">
      <pivotArea type="data" outline="0" fieldPosition="0">
        <references count="2">
          <reference field="4294967294" count="1" selected="0">
            <x v="0"/>
          </reference>
          <reference field="0" count="1" selected="0">
            <x v="6"/>
          </reference>
        </references>
      </pivotArea>
    </chartFormat>
    <chartFormat chart="4" format="47" series="1">
      <pivotArea type="data" outline="0" fieldPosition="0">
        <references count="2">
          <reference field="4294967294" count="1" selected="0">
            <x v="0"/>
          </reference>
          <reference field="0" count="1" selected="0">
            <x v="7"/>
          </reference>
        </references>
      </pivotArea>
    </chartFormat>
    <chartFormat chart="4" format="48" series="1">
      <pivotArea type="data" outline="0" fieldPosition="0">
        <references count="2">
          <reference field="4294967294" count="1" selected="0">
            <x v="0"/>
          </reference>
          <reference field="0" count="1" selected="0">
            <x v="8"/>
          </reference>
        </references>
      </pivotArea>
    </chartFormat>
    <chartFormat chart="4" format="49"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bupaten" xr10:uid="{962964CE-2A27-44F9-BF8D-BAF519CA32F1}" sourceName="Kabupaten">
  <pivotTables>
    <pivotTable tabId="2" name="PivotTable1"/>
    <pivotTable tabId="2" name="PivotTable2"/>
    <pivotTable tabId="2" name="PivotTable3"/>
    <pivotTable tabId="2" name="PivotTable4"/>
    <pivotTable tabId="2" name="PivotTable6"/>
  </pivotTables>
  <data>
    <tabular pivotCacheId="90085853">
      <items count="10">
        <i x="8" s="1"/>
        <i x="7" s="1"/>
        <i x="9" s="1"/>
        <i x="0" s="1"/>
        <i x="2" s="1"/>
        <i x="3" s="1"/>
        <i x="4" s="1"/>
        <i x="1"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09144603-DBAE-425C-8EC1-71B5AEF879C0}" sourceName="Tahun">
  <pivotTables>
    <pivotTable tabId="2" name="PivotTable1"/>
    <pivotTable tabId="2" name="PivotTable2"/>
    <pivotTable tabId="2" name="PivotTable3"/>
    <pivotTable tabId="2" name="PivotTable4"/>
    <pivotTable tabId="2" name="PivotTable6"/>
  </pivotTables>
  <data>
    <tabular pivotCacheId="90085853">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bupaten 1" xr10:uid="{8AEEAD1E-B324-4156-95FB-9EC983320DD3}" cache="Slicer_Kabupaten" caption="Kabupaten" rowHeight="241300"/>
  <slicer name="Tahun 1" xr10:uid="{67D1AC02-66B2-4C2D-BA39-7CF71A20ED11}" cache="Slicer_Tahun" caption="Tahu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B5424-1CDB-4457-9B0C-1E42A7A7A70F}">
  <dimension ref="A1:P3"/>
  <sheetViews>
    <sheetView showGridLines="0" tabSelected="1" workbookViewId="0">
      <selection activeCell="S5" sqref="S5"/>
    </sheetView>
  </sheetViews>
  <sheetFormatPr defaultRowHeight="15" x14ac:dyDescent="0.25"/>
  <cols>
    <col min="1" max="16384" width="9.140625" style="1"/>
  </cols>
  <sheetData>
    <row r="1" spans="1:16" ht="15" customHeight="1" x14ac:dyDescent="0.25">
      <c r="A1" s="9" t="s">
        <v>23</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F3CEC-B174-46A8-9ABD-D8835794C920}">
  <dimension ref="A1:H81"/>
  <sheetViews>
    <sheetView workbookViewId="0">
      <selection activeCell="H71" sqref="H71:H81"/>
    </sheetView>
  </sheetViews>
  <sheetFormatPr defaultRowHeight="15" x14ac:dyDescent="0.25"/>
  <cols>
    <col min="1" max="1" width="15" bestFit="1" customWidth="1"/>
    <col min="2" max="2" width="6.42578125" style="1" bestFit="1" customWidth="1"/>
    <col min="3" max="3" width="9.85546875" bestFit="1" customWidth="1"/>
    <col min="4" max="4" width="11.42578125" bestFit="1" customWidth="1"/>
    <col min="5" max="5" width="7.5703125" bestFit="1" customWidth="1"/>
    <col min="6" max="6" width="14.5703125" bestFit="1" customWidth="1"/>
    <col min="7" max="7" width="10.42578125" bestFit="1" customWidth="1"/>
    <col min="8" max="8" width="11.42578125" bestFit="1" customWidth="1"/>
  </cols>
  <sheetData>
    <row r="1" spans="1:8" x14ac:dyDescent="0.25">
      <c r="A1" t="s">
        <v>0</v>
      </c>
      <c r="B1" s="1" t="s">
        <v>17</v>
      </c>
      <c r="C1" t="s">
        <v>1</v>
      </c>
      <c r="D1" t="s">
        <v>2</v>
      </c>
      <c r="E1" t="s">
        <v>3</v>
      </c>
      <c r="F1" t="s">
        <v>15</v>
      </c>
      <c r="G1" t="s">
        <v>14</v>
      </c>
      <c r="H1" t="s">
        <v>16</v>
      </c>
    </row>
    <row r="2" spans="1:8" x14ac:dyDescent="0.25">
      <c r="A2" t="s">
        <v>4</v>
      </c>
      <c r="B2" s="1">
        <v>2014</v>
      </c>
      <c r="C2">
        <v>119017</v>
      </c>
      <c r="D2">
        <v>0</v>
      </c>
      <c r="E2">
        <v>117691</v>
      </c>
      <c r="F2" s="2">
        <f>D2/C2</f>
        <v>0</v>
      </c>
      <c r="G2" s="2">
        <f>E2/C2</f>
        <v>0.98885873446650474</v>
      </c>
      <c r="H2" s="3">
        <f>G2+F2</f>
        <v>0.98885873446650474</v>
      </c>
    </row>
    <row r="3" spans="1:8" x14ac:dyDescent="0.25">
      <c r="A3" t="s">
        <v>5</v>
      </c>
      <c r="B3" s="1">
        <v>2014</v>
      </c>
      <c r="C3">
        <v>57881</v>
      </c>
      <c r="D3">
        <v>1513</v>
      </c>
      <c r="E3">
        <v>35665</v>
      </c>
      <c r="F3" s="2">
        <f t="shared" ref="F3:F66" si="0">D3/C3</f>
        <v>2.6139838634439624E-2</v>
      </c>
      <c r="G3" s="2">
        <f t="shared" ref="G3:G66" si="1">E3/C3</f>
        <v>0.61617802042120906</v>
      </c>
      <c r="H3" s="3">
        <f t="shared" ref="H3:H66" si="2">G3+F3</f>
        <v>0.64231785905564864</v>
      </c>
    </row>
    <row r="4" spans="1:8" x14ac:dyDescent="0.25">
      <c r="A4" t="s">
        <v>6</v>
      </c>
      <c r="B4" s="1">
        <v>2014</v>
      </c>
      <c r="C4">
        <v>179443</v>
      </c>
      <c r="D4">
        <v>1468</v>
      </c>
      <c r="E4">
        <v>93749</v>
      </c>
      <c r="F4" s="2">
        <f t="shared" si="0"/>
        <v>8.1808708057711926E-3</v>
      </c>
      <c r="G4" s="2">
        <f t="shared" si="1"/>
        <v>0.52244445311324483</v>
      </c>
      <c r="H4" s="3">
        <f t="shared" si="2"/>
        <v>0.53062532391901607</v>
      </c>
    </row>
    <row r="5" spans="1:8" x14ac:dyDescent="0.25">
      <c r="A5" t="s">
        <v>7</v>
      </c>
      <c r="B5" s="1">
        <v>2014</v>
      </c>
      <c r="C5">
        <v>267476</v>
      </c>
      <c r="D5">
        <v>1299</v>
      </c>
      <c r="E5">
        <v>156628</v>
      </c>
      <c r="F5" s="2">
        <f t="shared" si="0"/>
        <v>4.8565104906608441E-3</v>
      </c>
      <c r="G5" s="2">
        <f t="shared" si="1"/>
        <v>0.5855777714636079</v>
      </c>
      <c r="H5" s="3">
        <f t="shared" si="2"/>
        <v>0.59043428195426872</v>
      </c>
    </row>
    <row r="6" spans="1:8" x14ac:dyDescent="0.25">
      <c r="A6" t="s">
        <v>8</v>
      </c>
      <c r="B6" s="1">
        <v>2014</v>
      </c>
      <c r="C6">
        <v>336186</v>
      </c>
      <c r="D6">
        <v>3178</v>
      </c>
      <c r="E6">
        <v>214062</v>
      </c>
      <c r="F6" s="2">
        <f t="shared" si="0"/>
        <v>9.4531003670587123E-3</v>
      </c>
      <c r="G6" s="2">
        <f t="shared" si="1"/>
        <v>0.63673680641073693</v>
      </c>
      <c r="H6" s="3">
        <f t="shared" si="2"/>
        <v>0.64618990677779564</v>
      </c>
    </row>
    <row r="7" spans="1:8" x14ac:dyDescent="0.25">
      <c r="A7" t="s">
        <v>9</v>
      </c>
      <c r="B7" s="1">
        <v>2014</v>
      </c>
      <c r="C7">
        <v>32145</v>
      </c>
      <c r="D7">
        <v>1077</v>
      </c>
      <c r="E7">
        <v>22726</v>
      </c>
      <c r="F7" s="2">
        <f t="shared" si="0"/>
        <v>3.3504433037797481E-2</v>
      </c>
      <c r="G7" s="2">
        <f t="shared" si="1"/>
        <v>0.70698397884585473</v>
      </c>
      <c r="H7" s="3">
        <f t="shared" si="2"/>
        <v>0.74048841188365222</v>
      </c>
    </row>
    <row r="8" spans="1:8" x14ac:dyDescent="0.25">
      <c r="A8" t="s">
        <v>10</v>
      </c>
      <c r="B8" s="1">
        <v>2014</v>
      </c>
      <c r="C8">
        <v>112864</v>
      </c>
      <c r="D8">
        <v>2352</v>
      </c>
      <c r="E8">
        <v>84403</v>
      </c>
      <c r="F8" s="2">
        <f t="shared" si="0"/>
        <v>2.0839240147434081E-2</v>
      </c>
      <c r="G8" s="2">
        <f t="shared" si="1"/>
        <v>0.74782924581797561</v>
      </c>
      <c r="H8" s="3">
        <f t="shared" si="2"/>
        <v>0.76866848596540971</v>
      </c>
    </row>
    <row r="9" spans="1:8" x14ac:dyDescent="0.25">
      <c r="A9" t="s">
        <v>11</v>
      </c>
      <c r="B9" s="1">
        <v>2014</v>
      </c>
      <c r="C9">
        <v>56073</v>
      </c>
      <c r="D9">
        <v>1025</v>
      </c>
      <c r="E9">
        <v>39286</v>
      </c>
      <c r="F9" s="2">
        <f t="shared" si="0"/>
        <v>1.8279742478554743E-2</v>
      </c>
      <c r="G9" s="2">
        <f t="shared" si="1"/>
        <v>0.70062240293902589</v>
      </c>
      <c r="H9" s="3">
        <f t="shared" si="2"/>
        <v>0.71890214541758068</v>
      </c>
    </row>
    <row r="10" spans="1:8" x14ac:dyDescent="0.25">
      <c r="A10" t="s">
        <v>12</v>
      </c>
      <c r="B10" s="1">
        <v>2014</v>
      </c>
      <c r="C10">
        <v>115057</v>
      </c>
      <c r="D10">
        <v>2363</v>
      </c>
      <c r="E10">
        <v>74597</v>
      </c>
      <c r="F10" s="2">
        <f t="shared" si="0"/>
        <v>2.0537646557793093E-2</v>
      </c>
      <c r="G10" s="2">
        <f t="shared" si="1"/>
        <v>0.64834821001764342</v>
      </c>
      <c r="H10" s="3">
        <f t="shared" si="2"/>
        <v>0.66888585657543653</v>
      </c>
    </row>
    <row r="11" spans="1:8" x14ac:dyDescent="0.25">
      <c r="A11" t="s">
        <v>13</v>
      </c>
      <c r="B11" s="1">
        <v>2014</v>
      </c>
      <c r="C11">
        <v>38271</v>
      </c>
      <c r="D11">
        <v>0</v>
      </c>
      <c r="E11">
        <v>26443</v>
      </c>
      <c r="F11" s="2">
        <f t="shared" si="0"/>
        <v>0</v>
      </c>
      <c r="G11" s="2">
        <f t="shared" si="1"/>
        <v>0.69094092132424023</v>
      </c>
      <c r="H11" s="3">
        <f t="shared" si="2"/>
        <v>0.69094092132424023</v>
      </c>
    </row>
    <row r="12" spans="1:8" x14ac:dyDescent="0.25">
      <c r="A12" s="1" t="s">
        <v>4</v>
      </c>
      <c r="B12" s="1">
        <v>2015</v>
      </c>
      <c r="C12">
        <v>124000</v>
      </c>
      <c r="D12">
        <v>0</v>
      </c>
      <c r="E12">
        <v>130191</v>
      </c>
      <c r="F12" s="2">
        <f t="shared" si="0"/>
        <v>0</v>
      </c>
      <c r="G12" s="2">
        <f t="shared" si="1"/>
        <v>1.0499274193548387</v>
      </c>
      <c r="H12" s="3">
        <f t="shared" si="2"/>
        <v>1.0499274193548387</v>
      </c>
    </row>
    <row r="13" spans="1:8" x14ac:dyDescent="0.25">
      <c r="A13" s="1" t="s">
        <v>5</v>
      </c>
      <c r="B13" s="1">
        <v>2015</v>
      </c>
      <c r="C13">
        <v>184702</v>
      </c>
      <c r="D13">
        <v>2153</v>
      </c>
      <c r="E13">
        <v>107978</v>
      </c>
      <c r="F13" s="2">
        <f t="shared" si="0"/>
        <v>1.1656614438392655E-2</v>
      </c>
      <c r="G13" s="2">
        <f t="shared" si="1"/>
        <v>0.58460655542441342</v>
      </c>
      <c r="H13" s="3">
        <f t="shared" si="2"/>
        <v>0.59626316986280603</v>
      </c>
    </row>
    <row r="14" spans="1:8" x14ac:dyDescent="0.25">
      <c r="A14" s="1" t="s">
        <v>6</v>
      </c>
      <c r="B14" s="1">
        <v>2015</v>
      </c>
      <c r="C14">
        <v>59259</v>
      </c>
      <c r="D14">
        <v>2091</v>
      </c>
      <c r="E14">
        <v>40852</v>
      </c>
      <c r="F14" s="2">
        <f t="shared" si="0"/>
        <v>3.5285779375284765E-2</v>
      </c>
      <c r="G14" s="2">
        <f t="shared" si="1"/>
        <v>0.6893805160397577</v>
      </c>
      <c r="H14" s="3">
        <f t="shared" si="2"/>
        <v>0.72466629541504246</v>
      </c>
    </row>
    <row r="15" spans="1:8" x14ac:dyDescent="0.25">
      <c r="A15" s="1" t="s">
        <v>7</v>
      </c>
      <c r="B15" s="1">
        <v>2015</v>
      </c>
      <c r="C15">
        <v>273819</v>
      </c>
      <c r="D15">
        <v>3099</v>
      </c>
      <c r="E15">
        <v>174369</v>
      </c>
      <c r="F15" s="2">
        <f t="shared" si="0"/>
        <v>1.1317695265850799E-2</v>
      </c>
      <c r="G15" s="2">
        <f t="shared" si="1"/>
        <v>0.63680387409200967</v>
      </c>
      <c r="H15" s="3">
        <f t="shared" si="2"/>
        <v>0.64812156935786047</v>
      </c>
    </row>
    <row r="16" spans="1:8" x14ac:dyDescent="0.25">
      <c r="A16" s="1" t="s">
        <v>8</v>
      </c>
      <c r="B16" s="1">
        <v>2015</v>
      </c>
      <c r="C16">
        <v>344045</v>
      </c>
      <c r="D16">
        <v>3564</v>
      </c>
      <c r="E16">
        <v>236539</v>
      </c>
      <c r="F16" s="2">
        <f t="shared" si="0"/>
        <v>1.0359110000145329E-2</v>
      </c>
      <c r="G16" s="2">
        <f t="shared" si="1"/>
        <v>0.68752343443444897</v>
      </c>
      <c r="H16" s="3">
        <f t="shared" si="2"/>
        <v>0.6978825444345943</v>
      </c>
    </row>
    <row r="17" spans="1:8" x14ac:dyDescent="0.25">
      <c r="A17" s="1" t="s">
        <v>9</v>
      </c>
      <c r="B17" s="1">
        <v>2015</v>
      </c>
      <c r="C17">
        <v>34191</v>
      </c>
      <c r="D17">
        <v>1179</v>
      </c>
      <c r="E17">
        <v>26428</v>
      </c>
      <c r="F17" s="2">
        <f t="shared" si="0"/>
        <v>3.4482758620689655E-2</v>
      </c>
      <c r="G17" s="2">
        <f t="shared" si="1"/>
        <v>0.77295194641864817</v>
      </c>
      <c r="H17" s="3">
        <f t="shared" si="2"/>
        <v>0.80743470503933779</v>
      </c>
    </row>
    <row r="18" spans="1:8" x14ac:dyDescent="0.25">
      <c r="A18" s="1" t="s">
        <v>10</v>
      </c>
      <c r="B18" s="1">
        <v>2015</v>
      </c>
      <c r="C18">
        <v>116633</v>
      </c>
      <c r="D18">
        <v>2954</v>
      </c>
      <c r="E18">
        <v>91951</v>
      </c>
      <c r="F18" s="2">
        <f t="shared" si="0"/>
        <v>2.5327308737664297E-2</v>
      </c>
      <c r="G18" s="2">
        <f t="shared" si="1"/>
        <v>0.78837893220615096</v>
      </c>
      <c r="H18" s="3">
        <f t="shared" si="2"/>
        <v>0.81370624094381527</v>
      </c>
    </row>
    <row r="19" spans="1:8" x14ac:dyDescent="0.25">
      <c r="A19" s="1" t="s">
        <v>11</v>
      </c>
      <c r="B19" s="1">
        <v>2015</v>
      </c>
      <c r="C19">
        <v>58221</v>
      </c>
      <c r="D19">
        <v>1025</v>
      </c>
      <c r="E19">
        <v>45634</v>
      </c>
      <c r="F19" s="2">
        <f t="shared" si="0"/>
        <v>1.7605331409628829E-2</v>
      </c>
      <c r="G19" s="2">
        <f t="shared" si="1"/>
        <v>0.783806530289758</v>
      </c>
      <c r="H19" s="3">
        <f t="shared" si="2"/>
        <v>0.80141186169938683</v>
      </c>
    </row>
    <row r="20" spans="1:8" x14ac:dyDescent="0.25">
      <c r="A20" s="1" t="s">
        <v>12</v>
      </c>
      <c r="B20" s="1">
        <v>2015</v>
      </c>
      <c r="C20">
        <v>118525</v>
      </c>
      <c r="D20">
        <v>2598</v>
      </c>
      <c r="E20">
        <v>82024</v>
      </c>
      <c r="F20" s="2">
        <f t="shared" si="0"/>
        <v>2.1919426281375238E-2</v>
      </c>
      <c r="G20" s="2">
        <f t="shared" si="1"/>
        <v>0.69203965408141743</v>
      </c>
      <c r="H20" s="3">
        <f t="shared" si="2"/>
        <v>0.71395908036279265</v>
      </c>
    </row>
    <row r="21" spans="1:8" x14ac:dyDescent="0.25">
      <c r="A21" s="1" t="s">
        <v>13</v>
      </c>
      <c r="B21" s="1">
        <v>2015</v>
      </c>
      <c r="C21">
        <v>40264</v>
      </c>
      <c r="D21">
        <v>0</v>
      </c>
      <c r="E21">
        <v>29080</v>
      </c>
      <c r="F21" s="2">
        <f t="shared" si="0"/>
        <v>0</v>
      </c>
      <c r="G21" s="2">
        <f t="shared" si="1"/>
        <v>0.72223326048082659</v>
      </c>
      <c r="H21" s="3">
        <f t="shared" si="2"/>
        <v>0.72223326048082659</v>
      </c>
    </row>
    <row r="22" spans="1:8" x14ac:dyDescent="0.25">
      <c r="A22" s="1" t="s">
        <v>4</v>
      </c>
      <c r="B22" s="1">
        <v>2016</v>
      </c>
      <c r="C22">
        <v>124000</v>
      </c>
      <c r="D22">
        <v>0</v>
      </c>
      <c r="E22">
        <v>136963</v>
      </c>
      <c r="F22" s="2">
        <f t="shared" si="0"/>
        <v>0</v>
      </c>
      <c r="G22" s="2">
        <f t="shared" si="1"/>
        <v>1.1045403225806452</v>
      </c>
      <c r="H22" s="3">
        <f t="shared" si="2"/>
        <v>1.1045403225806452</v>
      </c>
    </row>
    <row r="23" spans="1:8" x14ac:dyDescent="0.25">
      <c r="A23" s="1" t="s">
        <v>5</v>
      </c>
      <c r="B23" s="1">
        <v>2016</v>
      </c>
      <c r="C23">
        <v>59259</v>
      </c>
      <c r="D23">
        <v>2178</v>
      </c>
      <c r="E23">
        <v>44707</v>
      </c>
      <c r="F23" s="2">
        <f t="shared" si="0"/>
        <v>3.675391079835974E-2</v>
      </c>
      <c r="G23" s="2">
        <f t="shared" si="1"/>
        <v>0.75443392564842471</v>
      </c>
      <c r="H23" s="3">
        <f t="shared" si="2"/>
        <v>0.79118783644678448</v>
      </c>
    </row>
    <row r="24" spans="1:8" x14ac:dyDescent="0.25">
      <c r="A24" s="1" t="s">
        <v>6</v>
      </c>
      <c r="B24" s="1">
        <v>2016</v>
      </c>
      <c r="C24">
        <v>184702</v>
      </c>
      <c r="D24">
        <v>2632</v>
      </c>
      <c r="E24">
        <v>117262</v>
      </c>
      <c r="F24" s="2">
        <f t="shared" si="0"/>
        <v>1.4249981050557114E-2</v>
      </c>
      <c r="G24" s="2">
        <f t="shared" si="1"/>
        <v>0.63487130621216881</v>
      </c>
      <c r="H24" s="3">
        <f t="shared" si="2"/>
        <v>0.64912128726272589</v>
      </c>
    </row>
    <row r="25" spans="1:8" x14ac:dyDescent="0.25">
      <c r="A25" s="1" t="s">
        <v>7</v>
      </c>
      <c r="B25" s="1">
        <v>2016</v>
      </c>
      <c r="C25">
        <v>273819</v>
      </c>
      <c r="D25">
        <v>3551</v>
      </c>
      <c r="E25">
        <v>189611</v>
      </c>
      <c r="F25" s="2">
        <f t="shared" si="0"/>
        <v>1.2968420745090735E-2</v>
      </c>
      <c r="G25" s="2">
        <f t="shared" si="1"/>
        <v>0.69246838239859176</v>
      </c>
      <c r="H25" s="3">
        <f t="shared" si="2"/>
        <v>0.70543680314368251</v>
      </c>
    </row>
    <row r="26" spans="1:8" x14ac:dyDescent="0.25">
      <c r="A26" s="1" t="s">
        <v>8</v>
      </c>
      <c r="B26" s="1">
        <v>2016</v>
      </c>
      <c r="C26">
        <v>344045</v>
      </c>
      <c r="D26">
        <v>3396</v>
      </c>
      <c r="E26">
        <v>250951</v>
      </c>
      <c r="F26" s="2">
        <f t="shared" si="0"/>
        <v>9.8708017846502634E-3</v>
      </c>
      <c r="G26" s="2">
        <f t="shared" si="1"/>
        <v>0.72941330349227573</v>
      </c>
      <c r="H26" s="3">
        <f t="shared" si="2"/>
        <v>0.73928410527692601</v>
      </c>
    </row>
    <row r="27" spans="1:8" x14ac:dyDescent="0.25">
      <c r="A27" s="1" t="s">
        <v>9</v>
      </c>
      <c r="B27" s="1">
        <v>2016</v>
      </c>
      <c r="C27">
        <v>34191</v>
      </c>
      <c r="D27">
        <v>1179</v>
      </c>
      <c r="E27">
        <v>28795</v>
      </c>
      <c r="F27" s="2">
        <f t="shared" si="0"/>
        <v>3.4482758620689655E-2</v>
      </c>
      <c r="G27" s="2">
        <f t="shared" si="1"/>
        <v>0.84218069082507097</v>
      </c>
      <c r="H27" s="3">
        <f t="shared" si="2"/>
        <v>0.87666344944576058</v>
      </c>
    </row>
    <row r="28" spans="1:8" x14ac:dyDescent="0.25">
      <c r="A28" s="1" t="s">
        <v>10</v>
      </c>
      <c r="B28" s="1">
        <v>2016</v>
      </c>
      <c r="C28">
        <v>116633</v>
      </c>
      <c r="D28">
        <v>3788</v>
      </c>
      <c r="E28">
        <v>97219</v>
      </c>
      <c r="F28" s="2">
        <f t="shared" si="0"/>
        <v>3.2477943635163292E-2</v>
      </c>
      <c r="G28" s="2">
        <f t="shared" si="1"/>
        <v>0.8335462519184107</v>
      </c>
      <c r="H28" s="3">
        <f t="shared" si="2"/>
        <v>0.86602419555357402</v>
      </c>
    </row>
    <row r="29" spans="1:8" x14ac:dyDescent="0.25">
      <c r="A29" s="1" t="s">
        <v>11</v>
      </c>
      <c r="B29" s="1">
        <v>2016</v>
      </c>
      <c r="C29">
        <v>58221</v>
      </c>
      <c r="D29">
        <v>1763</v>
      </c>
      <c r="E29">
        <v>49084</v>
      </c>
      <c r="F29" s="2">
        <f t="shared" si="0"/>
        <v>3.0281170024561585E-2</v>
      </c>
      <c r="G29" s="2">
        <f t="shared" si="1"/>
        <v>0.84306349942460623</v>
      </c>
      <c r="H29" s="3">
        <f t="shared" si="2"/>
        <v>0.87334466944916778</v>
      </c>
    </row>
    <row r="30" spans="1:8" x14ac:dyDescent="0.25">
      <c r="A30" s="1" t="s">
        <v>12</v>
      </c>
      <c r="B30" s="1">
        <v>2016</v>
      </c>
      <c r="C30">
        <v>118525</v>
      </c>
      <c r="D30">
        <v>2937</v>
      </c>
      <c r="E30">
        <v>87604</v>
      </c>
      <c r="F30" s="2">
        <f t="shared" si="0"/>
        <v>2.4779582366589326E-2</v>
      </c>
      <c r="G30" s="2">
        <f t="shared" si="1"/>
        <v>0.73911832946635736</v>
      </c>
      <c r="H30" s="3">
        <f t="shared" si="2"/>
        <v>0.76389791183294664</v>
      </c>
    </row>
    <row r="31" spans="1:8" x14ac:dyDescent="0.25">
      <c r="A31" s="1" t="s">
        <v>13</v>
      </c>
      <c r="B31" s="1">
        <v>2016</v>
      </c>
      <c r="C31">
        <v>40264</v>
      </c>
      <c r="D31">
        <v>76</v>
      </c>
      <c r="E31">
        <v>30666</v>
      </c>
      <c r="F31" s="2">
        <f t="shared" si="0"/>
        <v>1.8875422213391615E-3</v>
      </c>
      <c r="G31" s="2">
        <f t="shared" si="1"/>
        <v>0.7616232863103517</v>
      </c>
      <c r="H31" s="3">
        <f t="shared" si="2"/>
        <v>0.76351082853169083</v>
      </c>
    </row>
    <row r="32" spans="1:8" x14ac:dyDescent="0.25">
      <c r="A32" s="1" t="s">
        <v>4</v>
      </c>
      <c r="B32" s="1">
        <v>2017</v>
      </c>
      <c r="C32">
        <v>125620</v>
      </c>
      <c r="D32">
        <v>0</v>
      </c>
      <c r="E32">
        <v>141117</v>
      </c>
      <c r="F32" s="2">
        <f t="shared" si="0"/>
        <v>0</v>
      </c>
      <c r="G32" s="2">
        <f t="shared" si="1"/>
        <v>1.1233641139945869</v>
      </c>
      <c r="H32" s="3">
        <f t="shared" si="2"/>
        <v>1.1233641139945869</v>
      </c>
    </row>
    <row r="33" spans="1:8" x14ac:dyDescent="0.25">
      <c r="A33" s="1" t="s">
        <v>5</v>
      </c>
      <c r="B33" s="1">
        <v>2017</v>
      </c>
      <c r="C33">
        <v>59562</v>
      </c>
      <c r="D33">
        <v>2210</v>
      </c>
      <c r="E33">
        <v>50127</v>
      </c>
      <c r="F33" s="2">
        <f t="shared" si="0"/>
        <v>3.7104193949162215E-2</v>
      </c>
      <c r="G33" s="2">
        <f t="shared" si="1"/>
        <v>0.84159363352473049</v>
      </c>
      <c r="H33" s="3">
        <f t="shared" si="2"/>
        <v>0.87869782747389269</v>
      </c>
    </row>
    <row r="34" spans="1:8" x14ac:dyDescent="0.25">
      <c r="A34" s="1" t="s">
        <v>6</v>
      </c>
      <c r="B34" s="1">
        <v>2017</v>
      </c>
      <c r="C34">
        <v>186777</v>
      </c>
      <c r="D34">
        <v>2632</v>
      </c>
      <c r="E34">
        <v>136658</v>
      </c>
      <c r="F34" s="2">
        <f t="shared" si="0"/>
        <v>1.4091670815999829E-2</v>
      </c>
      <c r="G34" s="2">
        <f t="shared" si="1"/>
        <v>0.73166396290763847</v>
      </c>
      <c r="H34" s="3">
        <f t="shared" si="2"/>
        <v>0.74575563372363829</v>
      </c>
    </row>
    <row r="35" spans="1:8" x14ac:dyDescent="0.25">
      <c r="A35" s="1" t="s">
        <v>7</v>
      </c>
      <c r="B35" s="1">
        <v>2017</v>
      </c>
      <c r="C35">
        <v>275267</v>
      </c>
      <c r="D35">
        <v>3511</v>
      </c>
      <c r="E35">
        <v>214886</v>
      </c>
      <c r="F35" s="2">
        <f t="shared" si="0"/>
        <v>1.2754888889696185E-2</v>
      </c>
      <c r="G35" s="2">
        <f t="shared" si="1"/>
        <v>0.78064570035638126</v>
      </c>
      <c r="H35" s="3">
        <f t="shared" si="2"/>
        <v>0.79340058924607748</v>
      </c>
    </row>
    <row r="36" spans="1:8" x14ac:dyDescent="0.25">
      <c r="A36" s="1" t="s">
        <v>8</v>
      </c>
      <c r="B36" s="1">
        <v>2017</v>
      </c>
      <c r="C36">
        <v>344358</v>
      </c>
      <c r="D36">
        <v>3627</v>
      </c>
      <c r="E36">
        <v>274955</v>
      </c>
      <c r="F36" s="2">
        <f t="shared" si="0"/>
        <v>1.0532643353719095E-2</v>
      </c>
      <c r="G36" s="2">
        <f t="shared" si="1"/>
        <v>0.79845683852270022</v>
      </c>
      <c r="H36" s="3">
        <f t="shared" si="2"/>
        <v>0.80898948187641928</v>
      </c>
    </row>
    <row r="37" spans="1:8" x14ac:dyDescent="0.25">
      <c r="A37" s="1" t="s">
        <v>9</v>
      </c>
      <c r="B37" s="1">
        <v>2017</v>
      </c>
      <c r="C37">
        <v>34983</v>
      </c>
      <c r="D37">
        <v>1179</v>
      </c>
      <c r="E37">
        <v>30738</v>
      </c>
      <c r="F37" s="2">
        <f t="shared" si="0"/>
        <v>3.3702083869307953E-2</v>
      </c>
      <c r="G37" s="2">
        <f t="shared" si="1"/>
        <v>0.87865534688277158</v>
      </c>
      <c r="H37" s="3">
        <f t="shared" si="2"/>
        <v>0.91235743075207953</v>
      </c>
    </row>
    <row r="38" spans="1:8" x14ac:dyDescent="0.25">
      <c r="A38" s="1" t="s">
        <v>10</v>
      </c>
      <c r="B38" s="1">
        <v>2017</v>
      </c>
      <c r="C38">
        <v>116015</v>
      </c>
      <c r="D38">
        <v>3788</v>
      </c>
      <c r="E38">
        <v>105936</v>
      </c>
      <c r="F38" s="2">
        <f t="shared" si="0"/>
        <v>3.2650950308149809E-2</v>
      </c>
      <c r="G38" s="2">
        <f t="shared" si="1"/>
        <v>0.91312330302116107</v>
      </c>
      <c r="H38" s="3">
        <f t="shared" si="2"/>
        <v>0.94577425332931087</v>
      </c>
    </row>
    <row r="39" spans="1:8" x14ac:dyDescent="0.25">
      <c r="A39" s="1" t="s">
        <v>11</v>
      </c>
      <c r="B39" s="1">
        <v>2017</v>
      </c>
      <c r="C39">
        <v>58758</v>
      </c>
      <c r="D39">
        <v>1793</v>
      </c>
      <c r="E39">
        <v>53892</v>
      </c>
      <c r="F39" s="2">
        <f t="shared" si="0"/>
        <v>3.0514993702985126E-2</v>
      </c>
      <c r="G39" s="2">
        <f t="shared" si="1"/>
        <v>0.91718574491984073</v>
      </c>
      <c r="H39" s="3">
        <f t="shared" si="2"/>
        <v>0.94770073862282589</v>
      </c>
    </row>
    <row r="40" spans="1:8" x14ac:dyDescent="0.25">
      <c r="A40" s="1" t="s">
        <v>12</v>
      </c>
      <c r="B40" s="1">
        <v>2017</v>
      </c>
      <c r="C40">
        <v>118606</v>
      </c>
      <c r="D40">
        <v>2937</v>
      </c>
      <c r="E40">
        <v>94403</v>
      </c>
      <c r="F40" s="2">
        <f t="shared" si="0"/>
        <v>2.4762659561910864E-2</v>
      </c>
      <c r="G40" s="2">
        <f t="shared" si="1"/>
        <v>0.79593781090332694</v>
      </c>
      <c r="H40" s="3">
        <f t="shared" si="2"/>
        <v>0.82070047046523775</v>
      </c>
    </row>
    <row r="41" spans="1:8" x14ac:dyDescent="0.25">
      <c r="A41" s="1" t="s">
        <v>13</v>
      </c>
      <c r="B41" s="1">
        <v>2017</v>
      </c>
      <c r="C41">
        <v>40681</v>
      </c>
      <c r="D41">
        <v>76</v>
      </c>
      <c r="E41">
        <v>33402</v>
      </c>
      <c r="F41" s="2">
        <f t="shared" si="0"/>
        <v>1.8681939971977089E-3</v>
      </c>
      <c r="G41" s="2">
        <f t="shared" si="1"/>
        <v>0.82107126176839307</v>
      </c>
      <c r="H41" s="3">
        <f t="shared" si="2"/>
        <v>0.8229394557655908</v>
      </c>
    </row>
    <row r="42" spans="1:8" x14ac:dyDescent="0.25">
      <c r="A42" s="1" t="s">
        <v>4</v>
      </c>
      <c r="B42" s="1">
        <v>2018</v>
      </c>
      <c r="C42">
        <v>130587</v>
      </c>
      <c r="D42">
        <v>0</v>
      </c>
      <c r="E42">
        <v>149445</v>
      </c>
      <c r="F42" s="2">
        <f t="shared" si="0"/>
        <v>0</v>
      </c>
      <c r="G42" s="2">
        <f t="shared" si="1"/>
        <v>1.1444094741436743</v>
      </c>
      <c r="H42" s="3">
        <f t="shared" si="2"/>
        <v>1.1444094741436743</v>
      </c>
    </row>
    <row r="43" spans="1:8" x14ac:dyDescent="0.25">
      <c r="A43" s="1" t="s">
        <v>5</v>
      </c>
      <c r="B43" s="1">
        <v>2018</v>
      </c>
      <c r="C43">
        <v>60711</v>
      </c>
      <c r="D43">
        <v>2439</v>
      </c>
      <c r="E43">
        <v>53649</v>
      </c>
      <c r="F43" s="2">
        <f t="shared" si="0"/>
        <v>4.0173938824924642E-2</v>
      </c>
      <c r="G43" s="2">
        <f t="shared" si="1"/>
        <v>0.883678410831645</v>
      </c>
      <c r="H43" s="3">
        <f t="shared" si="2"/>
        <v>0.92385234965656959</v>
      </c>
    </row>
    <row r="44" spans="1:8" x14ac:dyDescent="0.25">
      <c r="A44" s="1" t="s">
        <v>6</v>
      </c>
      <c r="B44" s="1">
        <v>2018</v>
      </c>
      <c r="C44">
        <v>192401</v>
      </c>
      <c r="D44">
        <v>2811</v>
      </c>
      <c r="E44">
        <v>158628</v>
      </c>
      <c r="F44" s="2">
        <f t="shared" si="0"/>
        <v>1.4610111174058346E-2</v>
      </c>
      <c r="G44" s="2">
        <f t="shared" si="1"/>
        <v>0.82446556930577286</v>
      </c>
      <c r="H44" s="3">
        <f t="shared" si="2"/>
        <v>0.83907568047983117</v>
      </c>
    </row>
    <row r="45" spans="1:8" x14ac:dyDescent="0.25">
      <c r="A45" s="1" t="s">
        <v>7</v>
      </c>
      <c r="B45" s="1">
        <v>2018</v>
      </c>
      <c r="C45">
        <v>280437</v>
      </c>
      <c r="D45">
        <v>3551</v>
      </c>
      <c r="E45">
        <v>254112</v>
      </c>
      <c r="F45" s="2">
        <f t="shared" si="0"/>
        <v>1.2662380499006908E-2</v>
      </c>
      <c r="G45" s="2">
        <f t="shared" si="1"/>
        <v>0.90612864921533176</v>
      </c>
      <c r="H45" s="3">
        <f t="shared" si="2"/>
        <v>0.91879102971433868</v>
      </c>
    </row>
    <row r="46" spans="1:8" x14ac:dyDescent="0.25">
      <c r="A46" s="1" t="s">
        <v>8</v>
      </c>
      <c r="B46" s="1">
        <v>2018</v>
      </c>
      <c r="C46">
        <v>349735</v>
      </c>
      <c r="D46">
        <v>3598</v>
      </c>
      <c r="E46">
        <v>310516</v>
      </c>
      <c r="F46" s="2">
        <f t="shared" si="0"/>
        <v>1.0287789326204127E-2</v>
      </c>
      <c r="G46" s="2">
        <f t="shared" si="1"/>
        <v>0.88786080889816577</v>
      </c>
      <c r="H46" s="3">
        <f t="shared" si="2"/>
        <v>0.89814859822436988</v>
      </c>
    </row>
    <row r="47" spans="1:8" x14ac:dyDescent="0.25">
      <c r="A47" s="1" t="s">
        <v>9</v>
      </c>
      <c r="B47" s="1">
        <v>2018</v>
      </c>
      <c r="C47">
        <v>36932</v>
      </c>
      <c r="D47">
        <v>1179</v>
      </c>
      <c r="E47">
        <v>33353</v>
      </c>
      <c r="F47" s="2">
        <f t="shared" si="0"/>
        <v>3.1923535145673129E-2</v>
      </c>
      <c r="G47" s="2">
        <f t="shared" si="1"/>
        <v>0.90309216939239678</v>
      </c>
      <c r="H47" s="3">
        <f t="shared" si="2"/>
        <v>0.93501570453806993</v>
      </c>
    </row>
    <row r="48" spans="1:8" x14ac:dyDescent="0.25">
      <c r="A48" s="1" t="s">
        <v>10</v>
      </c>
      <c r="B48" s="1">
        <v>2018</v>
      </c>
      <c r="C48">
        <v>118175</v>
      </c>
      <c r="D48">
        <v>3961</v>
      </c>
      <c r="E48">
        <v>119000</v>
      </c>
      <c r="F48" s="2">
        <f t="shared" si="0"/>
        <v>3.3518087581975886E-2</v>
      </c>
      <c r="G48" s="2">
        <f t="shared" si="1"/>
        <v>1.0069811719906918</v>
      </c>
      <c r="H48" s="3">
        <f t="shared" si="2"/>
        <v>1.0404992595726676</v>
      </c>
    </row>
    <row r="49" spans="1:8" x14ac:dyDescent="0.25">
      <c r="A49" s="1" t="s">
        <v>11</v>
      </c>
      <c r="B49" s="1">
        <v>2018</v>
      </c>
      <c r="C49">
        <v>60457</v>
      </c>
      <c r="D49">
        <v>1979</v>
      </c>
      <c r="E49">
        <v>62744</v>
      </c>
      <c r="F49" s="2">
        <f t="shared" si="0"/>
        <v>3.2734009295863176E-2</v>
      </c>
      <c r="G49" s="2">
        <f t="shared" si="1"/>
        <v>1.0378285392923896</v>
      </c>
      <c r="H49" s="3">
        <f t="shared" si="2"/>
        <v>1.0705625485882528</v>
      </c>
    </row>
    <row r="50" spans="1:8" x14ac:dyDescent="0.25">
      <c r="A50" s="1" t="s">
        <v>12</v>
      </c>
      <c r="B50" s="1">
        <v>2018</v>
      </c>
      <c r="C50">
        <v>121111</v>
      </c>
      <c r="D50">
        <v>2989</v>
      </c>
      <c r="E50">
        <v>105800</v>
      </c>
      <c r="F50" s="2">
        <f t="shared" si="0"/>
        <v>2.4679839155815741E-2</v>
      </c>
      <c r="G50" s="2">
        <f t="shared" si="1"/>
        <v>0.87357878309980097</v>
      </c>
      <c r="H50" s="3">
        <f t="shared" si="2"/>
        <v>0.8982586222556167</v>
      </c>
    </row>
    <row r="51" spans="1:8" x14ac:dyDescent="0.25">
      <c r="A51" s="1" t="s">
        <v>13</v>
      </c>
      <c r="B51" s="1">
        <v>2018</v>
      </c>
      <c r="C51">
        <v>42331</v>
      </c>
      <c r="D51">
        <v>76</v>
      </c>
      <c r="E51">
        <v>37067</v>
      </c>
      <c r="F51" s="2">
        <f t="shared" si="0"/>
        <v>1.7953745482034442E-3</v>
      </c>
      <c r="G51" s="2">
        <f t="shared" si="1"/>
        <v>0.87564668918759303</v>
      </c>
      <c r="H51" s="3">
        <f t="shared" si="2"/>
        <v>0.87744206373579647</v>
      </c>
    </row>
    <row r="52" spans="1:8" x14ac:dyDescent="0.25">
      <c r="A52" s="1" t="s">
        <v>4</v>
      </c>
      <c r="B52" s="1">
        <v>2019</v>
      </c>
      <c r="C52" s="5">
        <v>136215</v>
      </c>
      <c r="D52" s="5">
        <v>0</v>
      </c>
      <c r="E52" s="5">
        <v>141245</v>
      </c>
      <c r="F52" s="2">
        <f t="shared" si="0"/>
        <v>0</v>
      </c>
      <c r="G52" s="2">
        <f t="shared" si="1"/>
        <v>1.0369269170062034</v>
      </c>
      <c r="H52" s="3">
        <f t="shared" si="2"/>
        <v>1.0369269170062034</v>
      </c>
    </row>
    <row r="53" spans="1:8" x14ac:dyDescent="0.25">
      <c r="A53" s="1" t="s">
        <v>5</v>
      </c>
      <c r="B53" s="1">
        <v>2019</v>
      </c>
      <c r="C53" s="5">
        <v>62435</v>
      </c>
      <c r="D53" s="5">
        <v>3218</v>
      </c>
      <c r="E53" s="5">
        <v>65276</v>
      </c>
      <c r="F53" s="2">
        <f t="shared" si="0"/>
        <v>5.1541603267398095E-2</v>
      </c>
      <c r="G53" s="2">
        <f t="shared" si="1"/>
        <v>1.0455033234563946</v>
      </c>
      <c r="H53" s="3">
        <f t="shared" si="2"/>
        <v>1.0970449267237927</v>
      </c>
    </row>
    <row r="54" spans="1:8" x14ac:dyDescent="0.25">
      <c r="A54" s="1" t="s">
        <v>6</v>
      </c>
      <c r="B54" s="1">
        <v>2019</v>
      </c>
      <c r="C54" s="5">
        <v>199109</v>
      </c>
      <c r="D54" s="5">
        <v>2455</v>
      </c>
      <c r="E54" s="5">
        <v>193065</v>
      </c>
      <c r="F54" s="2">
        <f t="shared" si="0"/>
        <v>1.2329929837425731E-2</v>
      </c>
      <c r="G54" s="2">
        <f t="shared" si="1"/>
        <v>0.96964476743894046</v>
      </c>
      <c r="H54" s="3">
        <f t="shared" si="2"/>
        <v>0.98197469727636622</v>
      </c>
    </row>
    <row r="55" spans="1:8" x14ac:dyDescent="0.25">
      <c r="A55" s="1" t="s">
        <v>7</v>
      </c>
      <c r="B55" s="1">
        <v>2019</v>
      </c>
      <c r="C55" s="5">
        <v>288373</v>
      </c>
      <c r="D55" s="5">
        <v>2361</v>
      </c>
      <c r="E55" s="5">
        <v>283138</v>
      </c>
      <c r="F55" s="2">
        <f t="shared" si="0"/>
        <v>8.1873129592576286E-3</v>
      </c>
      <c r="G55" s="2">
        <f t="shared" si="1"/>
        <v>0.98184642806365363</v>
      </c>
      <c r="H55" s="3">
        <f t="shared" si="2"/>
        <v>0.99003374102291131</v>
      </c>
    </row>
    <row r="56" spans="1:8" x14ac:dyDescent="0.25">
      <c r="A56" s="1" t="s">
        <v>8</v>
      </c>
      <c r="B56" s="1">
        <v>2019</v>
      </c>
      <c r="C56" s="5">
        <v>359167</v>
      </c>
      <c r="D56" s="5">
        <v>1697</v>
      </c>
      <c r="E56" s="5">
        <v>344762</v>
      </c>
      <c r="F56" s="2">
        <f t="shared" si="0"/>
        <v>4.7248216010936416E-3</v>
      </c>
      <c r="G56" s="2">
        <f t="shared" si="1"/>
        <v>0.95989330868370426</v>
      </c>
      <c r="H56" s="3">
        <f t="shared" si="2"/>
        <v>0.96461813028479793</v>
      </c>
    </row>
    <row r="57" spans="1:8" x14ac:dyDescent="0.25">
      <c r="A57" s="1" t="s">
        <v>9</v>
      </c>
      <c r="B57" s="1">
        <v>2019</v>
      </c>
      <c r="C57" s="5">
        <v>38934</v>
      </c>
      <c r="D57" s="5">
        <v>3136</v>
      </c>
      <c r="E57" s="5">
        <v>35146</v>
      </c>
      <c r="F57" s="2">
        <f t="shared" si="0"/>
        <v>8.054656598345919E-2</v>
      </c>
      <c r="G57" s="2">
        <f t="shared" si="1"/>
        <v>0.90270714542559205</v>
      </c>
      <c r="H57" s="3">
        <f t="shared" si="2"/>
        <v>0.98325371140905127</v>
      </c>
    </row>
    <row r="58" spans="1:8" x14ac:dyDescent="0.25">
      <c r="A58" s="1" t="s">
        <v>10</v>
      </c>
      <c r="B58" s="1">
        <v>2019</v>
      </c>
      <c r="C58" s="5">
        <v>121535</v>
      </c>
      <c r="D58" s="5">
        <v>1480</v>
      </c>
      <c r="E58" s="5">
        <v>127330</v>
      </c>
      <c r="F58" s="2">
        <f t="shared" si="0"/>
        <v>1.2177562019171433E-2</v>
      </c>
      <c r="G58" s="2">
        <f t="shared" si="1"/>
        <v>1.0476817377710124</v>
      </c>
      <c r="H58" s="3">
        <f t="shared" si="2"/>
        <v>1.0598592997901839</v>
      </c>
    </row>
    <row r="59" spans="1:8" x14ac:dyDescent="0.25">
      <c r="A59" s="1" t="s">
        <v>11</v>
      </c>
      <c r="B59" s="1">
        <v>2019</v>
      </c>
      <c r="C59" s="5">
        <v>62600</v>
      </c>
      <c r="D59" s="5">
        <v>2576</v>
      </c>
      <c r="E59" s="5">
        <v>67903</v>
      </c>
      <c r="F59" s="2">
        <f t="shared" si="0"/>
        <v>4.1150159744408943E-2</v>
      </c>
      <c r="G59" s="2">
        <f t="shared" si="1"/>
        <v>1.0847124600638978</v>
      </c>
      <c r="H59" s="3">
        <f t="shared" si="2"/>
        <v>1.1258626198083066</v>
      </c>
    </row>
    <row r="60" spans="1:8" x14ac:dyDescent="0.25">
      <c r="A60" s="1" t="s">
        <v>12</v>
      </c>
      <c r="B60" s="1">
        <v>2019</v>
      </c>
      <c r="C60" s="5">
        <v>124505</v>
      </c>
      <c r="D60" s="5">
        <v>416</v>
      </c>
      <c r="E60" s="5">
        <v>114399</v>
      </c>
      <c r="F60" s="2">
        <f t="shared" si="0"/>
        <v>3.3412312758523753E-3</v>
      </c>
      <c r="G60" s="2">
        <f t="shared" si="1"/>
        <v>0.91883056905345162</v>
      </c>
      <c r="H60" s="3">
        <f t="shared" si="2"/>
        <v>0.92217180032930401</v>
      </c>
    </row>
    <row r="61" spans="1:8" x14ac:dyDescent="0.25">
      <c r="A61" s="1" t="s">
        <v>13</v>
      </c>
      <c r="B61" s="1">
        <v>2019</v>
      </c>
      <c r="C61" s="5">
        <v>44154</v>
      </c>
      <c r="D61" s="5">
        <v>1241</v>
      </c>
      <c r="E61" s="5">
        <v>39734</v>
      </c>
      <c r="F61" s="2">
        <f t="shared" si="0"/>
        <v>2.8106173846084159E-2</v>
      </c>
      <c r="G61" s="2">
        <f t="shared" si="1"/>
        <v>0.89989581917833039</v>
      </c>
      <c r="H61" s="3">
        <f t="shared" si="2"/>
        <v>0.92800199302441455</v>
      </c>
    </row>
    <row r="62" spans="1:8" x14ac:dyDescent="0.25">
      <c r="A62" s="1" t="s">
        <v>4</v>
      </c>
      <c r="B62" s="1">
        <v>2020</v>
      </c>
      <c r="C62" s="5">
        <v>143601</v>
      </c>
      <c r="D62" s="5">
        <v>0</v>
      </c>
      <c r="E62" s="5">
        <v>134977</v>
      </c>
      <c r="F62" s="2">
        <f t="shared" si="0"/>
        <v>0</v>
      </c>
      <c r="G62" s="2">
        <f t="shared" si="1"/>
        <v>0.93994470790593376</v>
      </c>
      <c r="H62" s="3">
        <f t="shared" si="2"/>
        <v>0.93994470790593376</v>
      </c>
    </row>
    <row r="63" spans="1:8" x14ac:dyDescent="0.25">
      <c r="A63" s="1" t="s">
        <v>5</v>
      </c>
      <c r="B63" s="1">
        <v>2020</v>
      </c>
      <c r="C63" s="5">
        <v>70950</v>
      </c>
      <c r="D63" s="5">
        <v>537</v>
      </c>
      <c r="E63" s="5">
        <v>71089</v>
      </c>
      <c r="F63" s="2">
        <f t="shared" si="0"/>
        <v>7.5687103594080339E-3</v>
      </c>
      <c r="G63" s="2">
        <f t="shared" si="1"/>
        <v>1.0019591261451726</v>
      </c>
      <c r="H63" s="3">
        <f t="shared" si="2"/>
        <v>1.0095278365045806</v>
      </c>
    </row>
    <row r="64" spans="1:8" x14ac:dyDescent="0.25">
      <c r="A64" s="1" t="s">
        <v>6</v>
      </c>
      <c r="B64" s="1">
        <v>2020</v>
      </c>
      <c r="C64" s="5">
        <v>206686</v>
      </c>
      <c r="D64" s="5">
        <v>321</v>
      </c>
      <c r="E64" s="5">
        <v>217409</v>
      </c>
      <c r="F64" s="2">
        <f t="shared" si="0"/>
        <v>1.5530805182740969E-3</v>
      </c>
      <c r="G64" s="2">
        <f t="shared" si="1"/>
        <v>1.0518806305216608</v>
      </c>
      <c r="H64" s="3">
        <f t="shared" si="2"/>
        <v>1.053433711039935</v>
      </c>
    </row>
    <row r="65" spans="1:8" x14ac:dyDescent="0.25">
      <c r="A65" s="1" t="s">
        <v>7</v>
      </c>
      <c r="B65" s="1">
        <v>2020</v>
      </c>
      <c r="C65" s="5">
        <v>295321</v>
      </c>
      <c r="D65" s="5">
        <v>50</v>
      </c>
      <c r="E65" s="5">
        <v>297676</v>
      </c>
      <c r="F65" s="2">
        <f t="shared" si="0"/>
        <v>1.6930729612861937E-4</v>
      </c>
      <c r="G65" s="2">
        <f t="shared" si="1"/>
        <v>1.0079743736476581</v>
      </c>
      <c r="H65" s="3">
        <f t="shared" si="2"/>
        <v>1.0081436809437867</v>
      </c>
    </row>
    <row r="66" spans="1:8" x14ac:dyDescent="0.25">
      <c r="A66" s="1" t="s">
        <v>8</v>
      </c>
      <c r="B66" s="1">
        <v>2020</v>
      </c>
      <c r="C66" s="5">
        <v>364120</v>
      </c>
      <c r="D66" s="5">
        <v>536</v>
      </c>
      <c r="E66" s="5">
        <v>362594</v>
      </c>
      <c r="F66" s="2">
        <f t="shared" si="0"/>
        <v>1.4720421838954191E-3</v>
      </c>
      <c r="G66" s="2">
        <f t="shared" si="1"/>
        <v>0.99580907393167084</v>
      </c>
      <c r="H66" s="3">
        <f t="shared" si="2"/>
        <v>0.99728111611556625</v>
      </c>
    </row>
    <row r="67" spans="1:8" x14ac:dyDescent="0.25">
      <c r="A67" s="1" t="s">
        <v>9</v>
      </c>
      <c r="B67" s="1">
        <v>2020</v>
      </c>
      <c r="C67" s="5">
        <v>40000</v>
      </c>
      <c r="D67" s="5">
        <v>0</v>
      </c>
      <c r="E67" s="5">
        <v>37155</v>
      </c>
      <c r="F67" s="2">
        <f t="shared" ref="F67:F81" si="3">D67/C67</f>
        <v>0</v>
      </c>
      <c r="G67" s="2">
        <f t="shared" ref="G67:G81" si="4">E67/C67</f>
        <v>0.92887500000000001</v>
      </c>
      <c r="H67" s="3">
        <f t="shared" ref="H67:H81" si="5">G67+F67</f>
        <v>0.92887500000000001</v>
      </c>
    </row>
    <row r="68" spans="1:8" x14ac:dyDescent="0.25">
      <c r="A68" s="1" t="s">
        <v>10</v>
      </c>
      <c r="B68" s="1">
        <v>2020</v>
      </c>
      <c r="C68" s="5">
        <v>132247</v>
      </c>
      <c r="D68" s="5">
        <v>657</v>
      </c>
      <c r="E68" s="5">
        <v>133892</v>
      </c>
      <c r="F68" s="2">
        <f t="shared" si="3"/>
        <v>4.9679765892610044E-3</v>
      </c>
      <c r="G68" s="2">
        <f t="shared" si="4"/>
        <v>1.0124388454936597</v>
      </c>
      <c r="H68" s="3">
        <f t="shared" si="5"/>
        <v>1.0174068220829207</v>
      </c>
    </row>
    <row r="69" spans="1:8" x14ac:dyDescent="0.25">
      <c r="A69" s="1" t="s">
        <v>11</v>
      </c>
      <c r="B69" s="1">
        <v>2020</v>
      </c>
      <c r="C69" s="5">
        <v>72234</v>
      </c>
      <c r="D69" s="5">
        <v>268</v>
      </c>
      <c r="E69" s="5">
        <v>71020</v>
      </c>
      <c r="F69" s="2">
        <f t="shared" si="3"/>
        <v>3.7101641886092421E-3</v>
      </c>
      <c r="G69" s="2">
        <f t="shared" si="4"/>
        <v>0.98319350998144917</v>
      </c>
      <c r="H69" s="3">
        <f t="shared" si="5"/>
        <v>0.98690367417005842</v>
      </c>
    </row>
    <row r="70" spans="1:8" x14ac:dyDescent="0.25">
      <c r="A70" s="1" t="s">
        <v>12</v>
      </c>
      <c r="B70" s="1">
        <v>2020</v>
      </c>
      <c r="C70" s="5">
        <v>125797</v>
      </c>
      <c r="D70" s="5">
        <v>340</v>
      </c>
      <c r="E70" s="5">
        <v>122051</v>
      </c>
      <c r="F70" s="2">
        <f t="shared" si="3"/>
        <v>2.7027671566094581E-3</v>
      </c>
      <c r="G70" s="2">
        <f t="shared" si="4"/>
        <v>0.97022186538629696</v>
      </c>
      <c r="H70" s="3">
        <f t="shared" si="5"/>
        <v>0.9729246325429064</v>
      </c>
    </row>
    <row r="71" spans="1:8" x14ac:dyDescent="0.25">
      <c r="A71" s="1" t="s">
        <v>13</v>
      </c>
      <c r="B71" s="1">
        <v>2020</v>
      </c>
      <c r="C71" s="5">
        <v>42025</v>
      </c>
      <c r="D71" s="5">
        <v>0</v>
      </c>
      <c r="E71" s="5">
        <v>42141</v>
      </c>
      <c r="F71" s="2">
        <f t="shared" si="3"/>
        <v>0</v>
      </c>
      <c r="G71" s="2">
        <f t="shared" si="4"/>
        <v>1.002760261748959</v>
      </c>
      <c r="H71" s="3">
        <f t="shared" si="5"/>
        <v>1.002760261748959</v>
      </c>
    </row>
    <row r="72" spans="1:8" x14ac:dyDescent="0.25">
      <c r="A72" s="1" t="s">
        <v>4</v>
      </c>
      <c r="B72" s="1">
        <v>2021</v>
      </c>
      <c r="C72" s="5">
        <v>141305</v>
      </c>
      <c r="D72" s="5">
        <v>0</v>
      </c>
      <c r="E72" s="5">
        <v>141292</v>
      </c>
      <c r="F72" s="2">
        <f t="shared" si="3"/>
        <v>0</v>
      </c>
      <c r="G72" s="2">
        <f t="shared" si="4"/>
        <v>0.99990800042461347</v>
      </c>
      <c r="H72" s="3">
        <f t="shared" si="5"/>
        <v>0.99990800042461347</v>
      </c>
    </row>
    <row r="73" spans="1:8" x14ac:dyDescent="0.25">
      <c r="A73" s="1" t="s">
        <v>5</v>
      </c>
      <c r="B73" s="1">
        <v>2021</v>
      </c>
      <c r="C73" s="4">
        <v>78780</v>
      </c>
      <c r="D73">
        <v>537</v>
      </c>
      <c r="E73" s="4">
        <v>78776</v>
      </c>
      <c r="F73" s="2">
        <f t="shared" si="3"/>
        <v>6.8164508758568167E-3</v>
      </c>
      <c r="G73" s="2">
        <f t="shared" si="4"/>
        <v>0.9999492256918</v>
      </c>
      <c r="H73" s="3">
        <f t="shared" si="5"/>
        <v>1.0067656765676569</v>
      </c>
    </row>
    <row r="74" spans="1:8" x14ac:dyDescent="0.25">
      <c r="A74" s="1" t="s">
        <v>6</v>
      </c>
      <c r="B74" s="1">
        <v>2021</v>
      </c>
      <c r="C74" s="4">
        <v>242152</v>
      </c>
      <c r="D74">
        <v>388</v>
      </c>
      <c r="E74" s="4">
        <v>242137</v>
      </c>
      <c r="F74" s="2">
        <f t="shared" si="3"/>
        <v>1.6022993822062176E-3</v>
      </c>
      <c r="G74" s="2">
        <f t="shared" si="4"/>
        <v>0.99993805543625491</v>
      </c>
      <c r="H74" s="3">
        <f t="shared" si="5"/>
        <v>1.0015403548184612</v>
      </c>
    </row>
    <row r="75" spans="1:8" x14ac:dyDescent="0.25">
      <c r="A75" s="1" t="s">
        <v>7</v>
      </c>
      <c r="B75" s="1">
        <v>2021</v>
      </c>
      <c r="C75" s="4">
        <v>329792</v>
      </c>
      <c r="D75">
        <v>50</v>
      </c>
      <c r="E75" s="4">
        <v>329761</v>
      </c>
      <c r="F75" s="2">
        <f t="shared" si="3"/>
        <v>1.5161071220648166E-4</v>
      </c>
      <c r="G75" s="2">
        <f t="shared" si="4"/>
        <v>0.999906001358432</v>
      </c>
      <c r="H75" s="3">
        <f t="shared" si="5"/>
        <v>1.0000576120706384</v>
      </c>
    </row>
    <row r="76" spans="1:8" x14ac:dyDescent="0.25">
      <c r="A76" s="1" t="s">
        <v>8</v>
      </c>
      <c r="B76" s="1">
        <v>2021</v>
      </c>
      <c r="C76" s="4">
        <v>407712</v>
      </c>
      <c r="D76">
        <v>469</v>
      </c>
      <c r="E76" s="4">
        <v>407683</v>
      </c>
      <c r="F76" s="2">
        <f t="shared" si="3"/>
        <v>1.1503217957774116E-3</v>
      </c>
      <c r="G76" s="2">
        <f t="shared" si="4"/>
        <v>0.99992887136017583</v>
      </c>
      <c r="H76" s="3">
        <f t="shared" si="5"/>
        <v>1.0010791931559533</v>
      </c>
    </row>
    <row r="77" spans="1:8" x14ac:dyDescent="0.25">
      <c r="A77" s="1" t="s">
        <v>9</v>
      </c>
      <c r="B77" s="1">
        <v>2021</v>
      </c>
      <c r="C77" s="4">
        <v>39891</v>
      </c>
      <c r="D77">
        <v>0</v>
      </c>
      <c r="E77" s="4">
        <v>39887</v>
      </c>
      <c r="F77" s="2">
        <f t="shared" si="3"/>
        <v>0</v>
      </c>
      <c r="G77" s="2">
        <f t="shared" si="4"/>
        <v>0.9998997267554085</v>
      </c>
      <c r="H77" s="3">
        <f t="shared" si="5"/>
        <v>0.9998997267554085</v>
      </c>
    </row>
    <row r="78" spans="1:8" x14ac:dyDescent="0.25">
      <c r="A78" s="1" t="s">
        <v>10</v>
      </c>
      <c r="B78" s="1">
        <v>2021</v>
      </c>
      <c r="C78" s="4">
        <v>148475</v>
      </c>
      <c r="D78">
        <v>657</v>
      </c>
      <c r="E78" s="4">
        <v>148462</v>
      </c>
      <c r="F78" s="2">
        <f t="shared" si="3"/>
        <v>4.4249873716113823E-3</v>
      </c>
      <c r="G78" s="2">
        <f t="shared" si="4"/>
        <v>0.99991244317225125</v>
      </c>
      <c r="H78" s="3">
        <f t="shared" si="5"/>
        <v>1.0043374305438626</v>
      </c>
    </row>
    <row r="79" spans="1:8" x14ac:dyDescent="0.25">
      <c r="A79" s="1" t="s">
        <v>11</v>
      </c>
      <c r="B79" s="1">
        <v>2021</v>
      </c>
      <c r="C79" s="4">
        <v>77381</v>
      </c>
      <c r="D79">
        <v>268</v>
      </c>
      <c r="E79" s="4">
        <v>77376</v>
      </c>
      <c r="F79" s="2">
        <f t="shared" si="3"/>
        <v>3.4633824840723175E-3</v>
      </c>
      <c r="G79" s="2">
        <f t="shared" si="4"/>
        <v>0.99993538465514786</v>
      </c>
      <c r="H79" s="3">
        <f t="shared" si="5"/>
        <v>1.0033987671392202</v>
      </c>
    </row>
    <row r="80" spans="1:8" x14ac:dyDescent="0.25">
      <c r="A80" s="1" t="s">
        <v>12</v>
      </c>
      <c r="B80" s="1">
        <v>2021</v>
      </c>
      <c r="C80" s="4">
        <v>135647</v>
      </c>
      <c r="D80">
        <v>340</v>
      </c>
      <c r="E80" s="4">
        <v>135443</v>
      </c>
      <c r="F80" s="2">
        <f t="shared" si="3"/>
        <v>2.506505857114422E-3</v>
      </c>
      <c r="G80" s="2">
        <f t="shared" si="4"/>
        <v>0.99849609648573134</v>
      </c>
      <c r="H80" s="3">
        <f t="shared" si="5"/>
        <v>1.0010026023428458</v>
      </c>
    </row>
    <row r="81" spans="1:8" x14ac:dyDescent="0.25">
      <c r="A81" s="1" t="s">
        <v>13</v>
      </c>
      <c r="B81" s="1">
        <v>2021</v>
      </c>
      <c r="C81" s="4">
        <v>45966</v>
      </c>
      <c r="D81">
        <v>0</v>
      </c>
      <c r="E81" s="4">
        <v>45963</v>
      </c>
      <c r="F81" s="2">
        <f t="shared" si="3"/>
        <v>0</v>
      </c>
      <c r="G81" s="2">
        <f t="shared" si="4"/>
        <v>0.99993473436888136</v>
      </c>
      <c r="H81" s="3">
        <f t="shared" si="5"/>
        <v>0.99993473436888136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5E53D-FF42-46A4-9824-07758A0A8749}">
  <dimension ref="A3:L77"/>
  <sheetViews>
    <sheetView topLeftCell="A55" workbookViewId="0">
      <selection activeCell="I73" sqref="I73"/>
    </sheetView>
  </sheetViews>
  <sheetFormatPr defaultRowHeight="15" x14ac:dyDescent="0.25"/>
  <cols>
    <col min="1" max="1" width="16.5703125" bestFit="1" customWidth="1"/>
    <col min="2" max="2" width="13.7109375" bestFit="1" customWidth="1"/>
    <col min="3" max="3" width="18.28515625" bestFit="1" customWidth="1"/>
    <col min="4" max="4" width="15.7109375" bestFit="1" customWidth="1"/>
    <col min="5" max="6" width="20.28515625" bestFit="1" customWidth="1"/>
    <col min="7" max="7" width="15" bestFit="1" customWidth="1"/>
    <col min="8" max="8" width="13.7109375" bestFit="1" customWidth="1"/>
    <col min="9" max="9" width="13.42578125" bestFit="1" customWidth="1"/>
    <col min="10" max="10" width="9.5703125" bestFit="1" customWidth="1"/>
    <col min="11" max="11" width="14.7109375" bestFit="1" customWidth="1"/>
    <col min="12" max="12" width="11.28515625" bestFit="1" customWidth="1"/>
    <col min="13" max="59" width="7.140625" bestFit="1" customWidth="1"/>
    <col min="60" max="81" width="8.140625" bestFit="1" customWidth="1"/>
    <col min="82" max="82" width="11.28515625" bestFit="1" customWidth="1"/>
    <col min="83" max="83" width="11" bestFit="1" customWidth="1"/>
    <col min="84" max="84" width="8" bestFit="1" customWidth="1"/>
    <col min="85" max="85" width="11" bestFit="1" customWidth="1"/>
    <col min="86" max="86" width="8" bestFit="1" customWidth="1"/>
    <col min="87" max="87" width="11" bestFit="1" customWidth="1"/>
    <col min="88" max="88" width="8" bestFit="1" customWidth="1"/>
    <col min="89" max="89" width="11" bestFit="1" customWidth="1"/>
    <col min="90" max="90" width="8" bestFit="1" customWidth="1"/>
    <col min="91" max="91" width="11" bestFit="1" customWidth="1"/>
    <col min="92" max="92" width="8" bestFit="1" customWidth="1"/>
    <col min="93" max="93" width="11" bestFit="1" customWidth="1"/>
    <col min="94" max="94" width="8" bestFit="1" customWidth="1"/>
    <col min="95" max="95" width="11" bestFit="1" customWidth="1"/>
    <col min="96" max="96" width="8" bestFit="1" customWidth="1"/>
    <col min="97" max="97" width="11" bestFit="1" customWidth="1"/>
    <col min="98" max="98" width="8" bestFit="1" customWidth="1"/>
    <col min="99" max="99" width="11" bestFit="1" customWidth="1"/>
    <col min="100" max="100" width="8" bestFit="1" customWidth="1"/>
    <col min="101" max="101" width="11" bestFit="1" customWidth="1"/>
    <col min="102" max="102" width="8" bestFit="1" customWidth="1"/>
    <col min="103" max="103" width="11" bestFit="1" customWidth="1"/>
    <col min="104" max="104" width="8" bestFit="1" customWidth="1"/>
    <col min="105" max="105" width="11" bestFit="1" customWidth="1"/>
    <col min="106" max="106" width="8" bestFit="1" customWidth="1"/>
    <col min="107" max="107" width="11" bestFit="1" customWidth="1"/>
    <col min="108" max="108" width="8" bestFit="1" customWidth="1"/>
    <col min="109" max="109" width="11" bestFit="1" customWidth="1"/>
    <col min="110" max="110" width="8" bestFit="1" customWidth="1"/>
    <col min="111" max="111" width="11" bestFit="1" customWidth="1"/>
    <col min="112" max="112" width="8" bestFit="1" customWidth="1"/>
    <col min="113" max="113" width="11" bestFit="1" customWidth="1"/>
    <col min="114" max="114" width="8" bestFit="1" customWidth="1"/>
    <col min="115" max="115" width="11" bestFit="1" customWidth="1"/>
    <col min="116" max="116" width="8" bestFit="1" customWidth="1"/>
    <col min="117" max="117" width="11" bestFit="1" customWidth="1"/>
    <col min="118" max="118" width="8" bestFit="1" customWidth="1"/>
    <col min="119" max="119" width="11" bestFit="1" customWidth="1"/>
    <col min="120" max="120" width="8" bestFit="1" customWidth="1"/>
    <col min="121" max="121" width="11" bestFit="1" customWidth="1"/>
    <col min="122" max="122" width="8.140625" bestFit="1" customWidth="1"/>
    <col min="123" max="123" width="11" bestFit="1" customWidth="1"/>
    <col min="124" max="124" width="8" bestFit="1" customWidth="1"/>
    <col min="125" max="125" width="11" bestFit="1" customWidth="1"/>
    <col min="126" max="126" width="8.140625" bestFit="1" customWidth="1"/>
    <col min="127" max="127" width="11" bestFit="1" customWidth="1"/>
    <col min="128" max="128" width="8" bestFit="1" customWidth="1"/>
    <col min="129" max="129" width="11" bestFit="1" customWidth="1"/>
    <col min="130" max="131" width="7.140625" bestFit="1" customWidth="1"/>
    <col min="132" max="132" width="11" bestFit="1" customWidth="1"/>
    <col min="133" max="133" width="8" bestFit="1" customWidth="1"/>
    <col min="134" max="134" width="11" bestFit="1" customWidth="1"/>
    <col min="135" max="135" width="8" bestFit="1" customWidth="1"/>
    <col min="136" max="136" width="11" bestFit="1" customWidth="1"/>
    <col min="137" max="137" width="8" bestFit="1" customWidth="1"/>
    <col min="138" max="138" width="11" bestFit="1" customWidth="1"/>
    <col min="139" max="139" width="8" bestFit="1" customWidth="1"/>
    <col min="140" max="140" width="11" bestFit="1" customWidth="1"/>
    <col min="141" max="141" width="8.140625" bestFit="1" customWidth="1"/>
    <col min="142" max="142" width="11" bestFit="1" customWidth="1"/>
    <col min="143" max="143" width="8.140625" bestFit="1" customWidth="1"/>
    <col min="144" max="144" width="11" bestFit="1" customWidth="1"/>
    <col min="145" max="145" width="8" bestFit="1" customWidth="1"/>
    <col min="146" max="146" width="11" bestFit="1" customWidth="1"/>
    <col min="147" max="147" width="11.28515625" bestFit="1" customWidth="1"/>
    <col min="148" max="148" width="13.140625" bestFit="1" customWidth="1"/>
    <col min="149" max="149" width="10" bestFit="1" customWidth="1"/>
    <col min="150" max="150" width="13.140625" bestFit="1" customWidth="1"/>
    <col min="151" max="151" width="10" bestFit="1" customWidth="1"/>
    <col min="152" max="152" width="13.140625" bestFit="1" customWidth="1"/>
    <col min="153" max="153" width="10" bestFit="1" customWidth="1"/>
    <col min="154" max="154" width="13.140625" bestFit="1" customWidth="1"/>
    <col min="155" max="155" width="10" bestFit="1" customWidth="1"/>
    <col min="156" max="156" width="13.140625" bestFit="1" customWidth="1"/>
    <col min="157" max="157" width="10" bestFit="1" customWidth="1"/>
    <col min="158" max="158" width="13.140625" bestFit="1" customWidth="1"/>
    <col min="159" max="159" width="10" bestFit="1" customWidth="1"/>
    <col min="160" max="160" width="13.140625" bestFit="1" customWidth="1"/>
    <col min="161" max="161" width="11.28515625" bestFit="1" customWidth="1"/>
  </cols>
  <sheetData>
    <row r="3" spans="1:2" x14ac:dyDescent="0.25">
      <c r="A3" s="6" t="s">
        <v>20</v>
      </c>
      <c r="B3" t="s">
        <v>21</v>
      </c>
    </row>
    <row r="4" spans="1:2" x14ac:dyDescent="0.25">
      <c r="A4" s="7">
        <v>2014</v>
      </c>
      <c r="B4" s="8">
        <v>0.69863119273395546</v>
      </c>
    </row>
    <row r="5" spans="1:2" x14ac:dyDescent="0.25">
      <c r="A5" s="7">
        <v>2015</v>
      </c>
      <c r="B5" s="8">
        <v>0.75756061469513003</v>
      </c>
    </row>
    <row r="6" spans="1:2" x14ac:dyDescent="0.25">
      <c r="A6" s="7">
        <v>2016</v>
      </c>
      <c r="B6" s="8">
        <v>0.81330114095239026</v>
      </c>
    </row>
    <row r="7" spans="1:2" x14ac:dyDescent="0.25">
      <c r="A7" s="7">
        <v>2017</v>
      </c>
      <c r="B7" s="8">
        <v>0.87996799952496596</v>
      </c>
    </row>
    <row r="8" spans="1:2" x14ac:dyDescent="0.25">
      <c r="A8" s="7">
        <v>2018</v>
      </c>
      <c r="B8" s="8">
        <v>0.95460553309091867</v>
      </c>
    </row>
    <row r="9" spans="1:2" x14ac:dyDescent="0.25">
      <c r="A9" s="7">
        <v>2019</v>
      </c>
      <c r="B9" s="8">
        <v>1.0089747836675333</v>
      </c>
    </row>
    <row r="10" spans="1:2" x14ac:dyDescent="0.25">
      <c r="A10" s="7">
        <v>2020</v>
      </c>
      <c r="B10" s="8">
        <v>0.99172014430546462</v>
      </c>
    </row>
    <row r="11" spans="1:2" x14ac:dyDescent="0.25">
      <c r="A11" s="7">
        <v>2021</v>
      </c>
      <c r="B11" s="8">
        <v>1.0017924098187543</v>
      </c>
    </row>
    <row r="12" spans="1:2" x14ac:dyDescent="0.25">
      <c r="A12" s="7" t="s">
        <v>22</v>
      </c>
      <c r="B12" s="8">
        <v>0.888319227348639</v>
      </c>
    </row>
    <row r="18" spans="1:2" x14ac:dyDescent="0.25">
      <c r="A18" s="6" t="s">
        <v>20</v>
      </c>
      <c r="B18" t="s">
        <v>21</v>
      </c>
    </row>
    <row r="19" spans="1:2" x14ac:dyDescent="0.25">
      <c r="A19" s="7" t="s">
        <v>12</v>
      </c>
      <c r="B19" s="8">
        <v>0.84522512208838574</v>
      </c>
    </row>
    <row r="20" spans="1:2" x14ac:dyDescent="0.25">
      <c r="A20" s="7" t="s">
        <v>11</v>
      </c>
      <c r="B20" s="8">
        <v>0.94101087811184991</v>
      </c>
    </row>
    <row r="21" spans="1:2" x14ac:dyDescent="0.25">
      <c r="A21" s="7" t="s">
        <v>13</v>
      </c>
      <c r="B21" s="8">
        <v>0.85097043987254994</v>
      </c>
    </row>
    <row r="22" spans="1:2" x14ac:dyDescent="0.25">
      <c r="A22" s="7" t="s">
        <v>4</v>
      </c>
      <c r="B22" s="8">
        <v>1.048484961234625</v>
      </c>
    </row>
    <row r="23" spans="1:2" x14ac:dyDescent="0.25">
      <c r="A23" s="7" t="s">
        <v>6</v>
      </c>
      <c r="B23" s="8">
        <v>0.81577412299187713</v>
      </c>
    </row>
    <row r="24" spans="1:2" x14ac:dyDescent="0.25">
      <c r="A24" s="7" t="s">
        <v>7</v>
      </c>
      <c r="B24" s="8">
        <v>0.83180241343169559</v>
      </c>
    </row>
    <row r="25" spans="1:2" x14ac:dyDescent="0.25">
      <c r="A25" s="7" t="s">
        <v>8</v>
      </c>
      <c r="B25" s="8">
        <v>0.84418413451830276</v>
      </c>
    </row>
    <row r="26" spans="1:2" x14ac:dyDescent="0.25">
      <c r="A26" s="7" t="s">
        <v>5</v>
      </c>
      <c r="B26" s="8">
        <v>0.86820718528646645</v>
      </c>
    </row>
    <row r="27" spans="1:2" x14ac:dyDescent="0.25">
      <c r="A27" s="7" t="s">
        <v>10</v>
      </c>
      <c r="B27" s="8">
        <v>0.93953449847271819</v>
      </c>
    </row>
    <row r="28" spans="1:2" x14ac:dyDescent="0.25">
      <c r="A28" s="7" t="s">
        <v>9</v>
      </c>
      <c r="B28" s="8">
        <v>0.89799851747791992</v>
      </c>
    </row>
    <row r="29" spans="1:2" x14ac:dyDescent="0.25">
      <c r="A29" s="7" t="s">
        <v>19</v>
      </c>
      <c r="B29" s="5">
        <v>0.88831922734863888</v>
      </c>
    </row>
    <row r="33" spans="1:12" x14ac:dyDescent="0.25">
      <c r="A33" s="6" t="s">
        <v>21</v>
      </c>
      <c r="B33" s="6" t="s">
        <v>18</v>
      </c>
    </row>
    <row r="34" spans="1:12" x14ac:dyDescent="0.25">
      <c r="A34" s="6" t="s">
        <v>20</v>
      </c>
      <c r="B34" s="1" t="s">
        <v>12</v>
      </c>
      <c r="C34" s="1" t="s">
        <v>11</v>
      </c>
      <c r="D34" s="1" t="s">
        <v>13</v>
      </c>
      <c r="E34" s="1" t="s">
        <v>4</v>
      </c>
      <c r="F34" s="1" t="s">
        <v>6</v>
      </c>
      <c r="G34" s="1" t="s">
        <v>7</v>
      </c>
      <c r="H34" s="1" t="s">
        <v>8</v>
      </c>
      <c r="I34" s="1" t="s">
        <v>5</v>
      </c>
      <c r="J34" s="1" t="s">
        <v>10</v>
      </c>
      <c r="K34" s="1" t="s">
        <v>9</v>
      </c>
      <c r="L34" s="1" t="s">
        <v>19</v>
      </c>
    </row>
    <row r="35" spans="1:12" x14ac:dyDescent="0.25">
      <c r="A35" s="7">
        <v>2014</v>
      </c>
      <c r="B35" s="8">
        <v>0.66888585657543653</v>
      </c>
      <c r="C35" s="8">
        <v>0.71890214541758068</v>
      </c>
      <c r="D35" s="8">
        <v>0.69094092132424023</v>
      </c>
      <c r="E35" s="8">
        <v>0.98885873446650474</v>
      </c>
      <c r="F35" s="8">
        <v>0.53062532391901607</v>
      </c>
      <c r="G35" s="8">
        <v>0.59043428195426872</v>
      </c>
      <c r="H35" s="8">
        <v>0.64618990677779564</v>
      </c>
      <c r="I35" s="8">
        <v>0.64231785905564864</v>
      </c>
      <c r="J35" s="8">
        <v>0.76866848596540971</v>
      </c>
      <c r="K35" s="8">
        <v>0.74048841188365222</v>
      </c>
      <c r="L35" s="8">
        <v>0.69863119273395546</v>
      </c>
    </row>
    <row r="36" spans="1:12" x14ac:dyDescent="0.25">
      <c r="A36" s="7">
        <v>2015</v>
      </c>
      <c r="B36" s="8">
        <v>0.71395908036279265</v>
      </c>
      <c r="C36" s="8">
        <v>0.80141186169938683</v>
      </c>
      <c r="D36" s="8">
        <v>0.72223326048082659</v>
      </c>
      <c r="E36" s="8">
        <v>1.0499274193548387</v>
      </c>
      <c r="F36" s="8">
        <v>0.72466629541504246</v>
      </c>
      <c r="G36" s="8">
        <v>0.64812156935786047</v>
      </c>
      <c r="H36" s="8">
        <v>0.6978825444345943</v>
      </c>
      <c r="I36" s="8">
        <v>0.59626316986280603</v>
      </c>
      <c r="J36" s="8">
        <v>0.81370624094381527</v>
      </c>
      <c r="K36" s="8">
        <v>0.80743470503933779</v>
      </c>
      <c r="L36" s="8">
        <v>0.75756061469513003</v>
      </c>
    </row>
    <row r="37" spans="1:12" x14ac:dyDescent="0.25">
      <c r="A37" s="7">
        <v>2016</v>
      </c>
      <c r="B37" s="8">
        <v>0.76389791183294664</v>
      </c>
      <c r="C37" s="8">
        <v>0.87334466944916778</v>
      </c>
      <c r="D37" s="8">
        <v>0.76351082853169083</v>
      </c>
      <c r="E37" s="8">
        <v>1.1045403225806452</v>
      </c>
      <c r="F37" s="8">
        <v>0.64912128726272589</v>
      </c>
      <c r="G37" s="8">
        <v>0.70543680314368251</v>
      </c>
      <c r="H37" s="8">
        <v>0.73928410527692601</v>
      </c>
      <c r="I37" s="8">
        <v>0.79118783644678448</v>
      </c>
      <c r="J37" s="8">
        <v>0.86602419555357402</v>
      </c>
      <c r="K37" s="8">
        <v>0.87666344944576058</v>
      </c>
      <c r="L37" s="8">
        <v>0.81330114095239048</v>
      </c>
    </row>
    <row r="38" spans="1:12" x14ac:dyDescent="0.25">
      <c r="A38" s="7">
        <v>2017</v>
      </c>
      <c r="B38" s="8">
        <v>0.82070047046523775</v>
      </c>
      <c r="C38" s="8">
        <v>0.94770073862282589</v>
      </c>
      <c r="D38" s="8">
        <v>0.8229394557655908</v>
      </c>
      <c r="E38" s="8">
        <v>1.1233641139945869</v>
      </c>
      <c r="F38" s="8">
        <v>0.74575563372363829</v>
      </c>
      <c r="G38" s="8">
        <v>0.79340058924607748</v>
      </c>
      <c r="H38" s="8">
        <v>0.80898948187641928</v>
      </c>
      <c r="I38" s="8">
        <v>0.87869782747389269</v>
      </c>
      <c r="J38" s="8">
        <v>0.94577425332931087</v>
      </c>
      <c r="K38" s="8">
        <v>0.91235743075207953</v>
      </c>
      <c r="L38" s="8">
        <v>0.87996799952496596</v>
      </c>
    </row>
    <row r="39" spans="1:12" x14ac:dyDescent="0.25">
      <c r="A39" s="7">
        <v>2018</v>
      </c>
      <c r="B39" s="8">
        <v>0.8982586222556167</v>
      </c>
      <c r="C39" s="8">
        <v>1.0705625485882528</v>
      </c>
      <c r="D39" s="8">
        <v>0.87744206373579647</v>
      </c>
      <c r="E39" s="8">
        <v>1.1444094741436743</v>
      </c>
      <c r="F39" s="8">
        <v>0.83907568047983117</v>
      </c>
      <c r="G39" s="8">
        <v>0.91879102971433868</v>
      </c>
      <c r="H39" s="8">
        <v>0.89814859822436988</v>
      </c>
      <c r="I39" s="8">
        <v>0.92385234965656959</v>
      </c>
      <c r="J39" s="8">
        <v>1.0404992595726676</v>
      </c>
      <c r="K39" s="8">
        <v>0.93501570453806993</v>
      </c>
      <c r="L39" s="8">
        <v>0.95460553309091867</v>
      </c>
    </row>
    <row r="40" spans="1:12" x14ac:dyDescent="0.25">
      <c r="A40" s="7">
        <v>2019</v>
      </c>
      <c r="B40" s="8">
        <v>0.92217180032930401</v>
      </c>
      <c r="C40" s="8">
        <v>1.1258626198083066</v>
      </c>
      <c r="D40" s="8">
        <v>0.92800199302441455</v>
      </c>
      <c r="E40" s="8">
        <v>1.0369269170062034</v>
      </c>
      <c r="F40" s="8">
        <v>0.98197469727636622</v>
      </c>
      <c r="G40" s="8">
        <v>0.99003374102291131</v>
      </c>
      <c r="H40" s="8">
        <v>0.96461813028479793</v>
      </c>
      <c r="I40" s="8">
        <v>1.0970449267237927</v>
      </c>
      <c r="J40" s="8">
        <v>1.0598592997901839</v>
      </c>
      <c r="K40" s="8">
        <v>0.98325371140905127</v>
      </c>
      <c r="L40" s="8">
        <v>1.0089747836675333</v>
      </c>
    </row>
    <row r="41" spans="1:12" x14ac:dyDescent="0.25">
      <c r="A41" s="7">
        <v>2020</v>
      </c>
      <c r="B41" s="8">
        <v>0.9729246325429064</v>
      </c>
      <c r="C41" s="8">
        <v>0.98690367417005842</v>
      </c>
      <c r="D41" s="8">
        <v>1.002760261748959</v>
      </c>
      <c r="E41" s="8">
        <v>0.93994470790593376</v>
      </c>
      <c r="F41" s="8">
        <v>1.053433711039935</v>
      </c>
      <c r="G41" s="8">
        <v>1.0081436809437867</v>
      </c>
      <c r="H41" s="8">
        <v>0.99728111611556625</v>
      </c>
      <c r="I41" s="8">
        <v>1.0095278365045806</v>
      </c>
      <c r="J41" s="8">
        <v>1.0174068220829207</v>
      </c>
      <c r="K41" s="8">
        <v>0.92887500000000001</v>
      </c>
      <c r="L41" s="8">
        <v>0.99172014430546473</v>
      </c>
    </row>
    <row r="42" spans="1:12" x14ac:dyDescent="0.25">
      <c r="A42" s="7">
        <v>2021</v>
      </c>
      <c r="B42" s="8">
        <v>1.0010026023428458</v>
      </c>
      <c r="C42" s="8">
        <v>1.0033987671392202</v>
      </c>
      <c r="D42" s="8">
        <v>0.99993473436888136</v>
      </c>
      <c r="E42" s="8">
        <v>0.99990800042461347</v>
      </c>
      <c r="F42" s="8">
        <v>1.0015403548184612</v>
      </c>
      <c r="G42" s="8">
        <v>1.0000576120706384</v>
      </c>
      <c r="H42" s="8">
        <v>1.0010791931559533</v>
      </c>
      <c r="I42" s="8">
        <v>1.0067656765676569</v>
      </c>
      <c r="J42" s="8">
        <v>1.0043374305438626</v>
      </c>
      <c r="K42" s="8">
        <v>0.9998997267554085</v>
      </c>
      <c r="L42" s="8">
        <v>1.0017924098187543</v>
      </c>
    </row>
    <row r="43" spans="1:12" x14ac:dyDescent="0.25">
      <c r="A43" s="7" t="s">
        <v>19</v>
      </c>
      <c r="B43" s="8">
        <v>0.84522512208838574</v>
      </c>
      <c r="C43" s="8">
        <v>0.94101087811184991</v>
      </c>
      <c r="D43" s="8">
        <v>0.85097043987254994</v>
      </c>
      <c r="E43" s="8">
        <v>1.048484961234625</v>
      </c>
      <c r="F43" s="8">
        <v>0.81577412299187713</v>
      </c>
      <c r="G43" s="8">
        <v>0.83180241343169559</v>
      </c>
      <c r="H43" s="8">
        <v>0.84418413451830276</v>
      </c>
      <c r="I43" s="8">
        <v>0.86820718528646645</v>
      </c>
      <c r="J43" s="8">
        <v>0.93953449847271819</v>
      </c>
      <c r="K43" s="8">
        <v>0.89799851747791992</v>
      </c>
      <c r="L43" s="8">
        <v>0.888319227348639</v>
      </c>
    </row>
    <row r="63" spans="1:6" x14ac:dyDescent="0.25">
      <c r="A63" s="6" t="s">
        <v>20</v>
      </c>
      <c r="B63" s="1" t="s">
        <v>26</v>
      </c>
      <c r="C63" s="1" t="s">
        <v>24</v>
      </c>
      <c r="D63" s="1" t="s">
        <v>25</v>
      </c>
      <c r="E63" s="1" t="s">
        <v>27</v>
      </c>
      <c r="F63" s="1" t="s">
        <v>28</v>
      </c>
    </row>
    <row r="64" spans="1:6" x14ac:dyDescent="0.25">
      <c r="A64" s="7">
        <v>2014</v>
      </c>
      <c r="B64" s="5">
        <v>1314413</v>
      </c>
      <c r="C64" s="5">
        <v>865250</v>
      </c>
      <c r="D64" s="5">
        <v>14275</v>
      </c>
      <c r="E64" s="3">
        <v>0.65827863844925449</v>
      </c>
      <c r="F64" s="3">
        <v>1.086036124110154E-2</v>
      </c>
    </row>
    <row r="65" spans="1:10" x14ac:dyDescent="0.25">
      <c r="A65" s="7">
        <v>2015</v>
      </c>
      <c r="B65" s="5">
        <v>1353659</v>
      </c>
      <c r="C65" s="5">
        <v>965046</v>
      </c>
      <c r="D65" s="5">
        <v>18663</v>
      </c>
      <c r="E65" s="3">
        <v>0.71291662080331897</v>
      </c>
      <c r="F65" s="3">
        <v>1.3787076361181065E-2</v>
      </c>
    </row>
    <row r="66" spans="1:10" x14ac:dyDescent="0.25">
      <c r="A66" s="7">
        <v>2016</v>
      </c>
      <c r="B66" s="5">
        <v>1353659</v>
      </c>
      <c r="C66" s="5">
        <v>1032862</v>
      </c>
      <c r="D66" s="5">
        <v>21500</v>
      </c>
      <c r="E66" s="3">
        <v>0.76301490995885968</v>
      </c>
      <c r="F66" s="3">
        <v>1.5882877445501414E-2</v>
      </c>
    </row>
    <row r="67" spans="1:10" x14ac:dyDescent="0.25">
      <c r="A67" s="7">
        <v>2017</v>
      </c>
      <c r="B67" s="5">
        <v>1360627</v>
      </c>
      <c r="C67" s="5">
        <v>1136114</v>
      </c>
      <c r="D67" s="5">
        <v>21753</v>
      </c>
      <c r="E67" s="3">
        <v>0.83499298485183671</v>
      </c>
      <c r="F67" s="3">
        <v>1.5987482241643008E-2</v>
      </c>
    </row>
    <row r="68" spans="1:10" x14ac:dyDescent="0.25">
      <c r="A68" s="7">
        <v>2018</v>
      </c>
      <c r="B68" s="5">
        <v>1392877</v>
      </c>
      <c r="C68" s="5">
        <v>1284314</v>
      </c>
      <c r="D68" s="5">
        <v>22583</v>
      </c>
      <c r="E68" s="3">
        <v>0.92205844450012453</v>
      </c>
      <c r="F68" s="3">
        <v>1.6213204755337333E-2</v>
      </c>
    </row>
    <row r="69" spans="1:10" x14ac:dyDescent="0.25">
      <c r="A69" s="7">
        <v>2019</v>
      </c>
      <c r="B69" s="5">
        <v>1437027</v>
      </c>
      <c r="C69" s="5">
        <v>1411998</v>
      </c>
      <c r="D69" s="5">
        <v>18580</v>
      </c>
      <c r="E69" s="3">
        <v>0.98258279072000732</v>
      </c>
      <c r="F69" s="3">
        <v>1.2929471749660932E-2</v>
      </c>
    </row>
    <row r="70" spans="1:10" x14ac:dyDescent="0.25">
      <c r="A70" s="7">
        <v>2020</v>
      </c>
      <c r="B70" s="5">
        <v>1492981</v>
      </c>
      <c r="C70" s="5">
        <v>1490004</v>
      </c>
      <c r="D70" s="5">
        <v>2709</v>
      </c>
      <c r="E70" s="3">
        <v>0.99800600275556084</v>
      </c>
      <c r="F70" s="3">
        <v>1.8144906063774422E-3</v>
      </c>
    </row>
    <row r="71" spans="1:10" x14ac:dyDescent="0.25">
      <c r="A71" s="7">
        <v>2021</v>
      </c>
      <c r="B71" s="5">
        <v>1647101</v>
      </c>
      <c r="C71" s="5">
        <v>1646780</v>
      </c>
      <c r="D71" s="5">
        <v>2709</v>
      </c>
      <c r="E71" s="3">
        <v>0.99980511213337864</v>
      </c>
      <c r="F71" s="3">
        <v>1.644707883730263E-3</v>
      </c>
      <c r="H71">
        <f>AVERAGE(B64:B71)</f>
        <v>1419043</v>
      </c>
      <c r="I71" s="1">
        <f t="shared" ref="I71:J71" si="0">AVERAGE(C64:C71)</f>
        <v>1229046</v>
      </c>
      <c r="J71" s="1">
        <f t="shared" si="0"/>
        <v>15346.5</v>
      </c>
    </row>
    <row r="72" spans="1:10" x14ac:dyDescent="0.25">
      <c r="A72" s="7" t="s">
        <v>19</v>
      </c>
      <c r="B72" s="5">
        <v>11352344</v>
      </c>
      <c r="C72" s="5">
        <v>9832368</v>
      </c>
      <c r="D72" s="5">
        <v>122772</v>
      </c>
      <c r="E72" s="3">
        <v>0.86610906082479533</v>
      </c>
      <c r="F72" s="3">
        <v>1.0814682853162307E-2</v>
      </c>
      <c r="I72">
        <f>I71/H71</f>
        <v>0.86610906082479533</v>
      </c>
    </row>
    <row r="73" spans="1:10" x14ac:dyDescent="0.25">
      <c r="I73">
        <f>GETPIVOTDATA("Sum of RT PLN",$A$63)+GETPIVOTDATA("Sum of RT Non-PLN",$A$63)</f>
        <v>9955140</v>
      </c>
    </row>
    <row r="76" spans="1:10" x14ac:dyDescent="0.25">
      <c r="A76" s="1" t="s">
        <v>26</v>
      </c>
      <c r="B76" s="1" t="s">
        <v>24</v>
      </c>
      <c r="C76" s="1" t="s">
        <v>25</v>
      </c>
      <c r="D76" s="1" t="s">
        <v>29</v>
      </c>
      <c r="E76" s="1" t="s">
        <v>30</v>
      </c>
    </row>
    <row r="77" spans="1:10" x14ac:dyDescent="0.25">
      <c r="A77" s="10">
        <v>11352344</v>
      </c>
      <c r="B77" s="10">
        <v>9832368</v>
      </c>
      <c r="C77" s="10">
        <v>122772</v>
      </c>
      <c r="D77" s="3">
        <v>0.86610906082479533</v>
      </c>
      <c r="E77" s="3">
        <v>1.0814682853162307E-2</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Presentase_Kelistrikan_NTB</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khaerunnizar</dc:creator>
  <cp:lastModifiedBy>khaerunnizar</cp:lastModifiedBy>
  <dcterms:created xsi:type="dcterms:W3CDTF">2023-02-16T13:24:53Z</dcterms:created>
  <dcterms:modified xsi:type="dcterms:W3CDTF">2023-02-26T04:35:07Z</dcterms:modified>
</cp:coreProperties>
</file>