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richData/richValueRel.xml" ContentType="application/vnd.ms-excel.richvaluerel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91787\Downloads\"/>
    </mc:Choice>
  </mc:AlternateContent>
  <xr:revisionPtr revIDLastSave="0" documentId="8_{7B751B3C-B33C-481E-9A62-E3A2A9713055}" xr6:coauthVersionLast="47" xr6:coauthVersionMax="47" xr10:uidLastSave="{00000000-0000-0000-0000-000000000000}"/>
  <bookViews>
    <workbookView xWindow="-108" yWindow="-108" windowWidth="23256" windowHeight="13176" xr2:uid="{8DDD18D7-7AC0-4FFE-9959-B88E87EBCE25}"/>
  </bookViews>
  <sheets>
    <sheet name="B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1" i="1" l="1"/>
  <c r="G42" i="1" s="1"/>
  <c r="F41" i="1"/>
  <c r="F42" i="1" s="1"/>
  <c r="G38" i="1"/>
  <c r="F38" i="1"/>
  <c r="G35" i="1"/>
  <c r="F35" i="1"/>
  <c r="G28" i="1"/>
  <c r="F28" i="1"/>
  <c r="G25" i="1"/>
  <c r="G29" i="1" s="1"/>
  <c r="F25" i="1"/>
  <c r="F29" i="1" s="1"/>
  <c r="G19" i="1"/>
  <c r="G20" i="1" s="1"/>
  <c r="F19" i="1"/>
  <c r="F20" i="1" s="1"/>
  <c r="F43" i="1" l="1"/>
  <c r="G43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3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</future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<sst xmlns="http://schemas.openxmlformats.org/spreadsheetml/2006/main" count="110" uniqueCount="89">
  <si>
    <t>CANARA ROBECO BANKING AND PSU DEBT FUND</t>
  </si>
  <si>
    <t>Monthly Portfolio Statement as on February 28, 2025</t>
  </si>
  <si>
    <t>Name of the Instrument</t>
  </si>
  <si>
    <t>ISIN</t>
  </si>
  <si>
    <t>Industry / Rating</t>
  </si>
  <si>
    <t>Quantity</t>
  </si>
  <si>
    <t>Market/Fair Value
 (Rs. in Lacs)</t>
  </si>
  <si>
    <t>% to Net
 Assets</t>
  </si>
  <si>
    <t>Yield %</t>
  </si>
  <si>
    <t>Scheme Risk-O-Meter Level- February'25</t>
  </si>
  <si>
    <t>Benchmark Risk-O-Meter Level- February'25</t>
  </si>
  <si>
    <t>Scheme Risk-O-Meter Level- January'25</t>
  </si>
  <si>
    <t>Benchmark Risk-O-Meter Level- January'25</t>
  </si>
  <si>
    <t>Potential Risk Class (PRC) Matrix</t>
  </si>
  <si>
    <t>Debt Instruments</t>
  </si>
  <si>
    <t>Credit Risk →</t>
  </si>
  <si>
    <t>Relatively Low (Class A)</t>
  </si>
  <si>
    <t>Moderate (Class B)</t>
  </si>
  <si>
    <t>Relatively High (Class C)</t>
  </si>
  <si>
    <t>(a) Listed / awaiting listing on Stock Exchanges</t>
  </si>
  <si>
    <t>Interest Rate Risk ↓</t>
  </si>
  <si>
    <t>7.77% National Housing Bank (02/04/2026) **</t>
  </si>
  <si>
    <t>INE557F08FP2</t>
  </si>
  <si>
    <t>CRISIL AAA</t>
  </si>
  <si>
    <t>Relatively Low (Class I)</t>
  </si>
  <si>
    <t>7.60% REC Ltd (28/02/2026)</t>
  </si>
  <si>
    <t>INE020B08EF4</t>
  </si>
  <si>
    <t>8.44% HDFC Bank Ltd (28/12/2028) **</t>
  </si>
  <si>
    <t>INE040A08393</t>
  </si>
  <si>
    <t>Moderate 
(Class II)</t>
  </si>
  <si>
    <t>7.65% Indian Railway Finance Corporation Ltd (30/12/2032) **</t>
  </si>
  <si>
    <t>INE053F08221</t>
  </si>
  <si>
    <t>7.68% LIC Housing Finance Ltd (29/05/2034) **</t>
  </si>
  <si>
    <t>INE115A07QR5</t>
  </si>
  <si>
    <t>Relatively High (Class III)</t>
  </si>
  <si>
    <t>B-III</t>
  </si>
  <si>
    <t>7.59% Small Industries Development Bank Of India (10/02/2026) **</t>
  </si>
  <si>
    <t>INE556F08KG3</t>
  </si>
  <si>
    <t>7.35% NHPC Ltd (15/09/2026) **</t>
  </si>
  <si>
    <t>INE848E07AL0</t>
  </si>
  <si>
    <t>CARE AAA</t>
  </si>
  <si>
    <t>Benchmark: CRISIL Banking and PSU Debt A-II Index</t>
  </si>
  <si>
    <t>6.85% National Bank For Agriculture &amp; Rural Development (21/03/2031) **</t>
  </si>
  <si>
    <t>INE261F08DA8</t>
  </si>
  <si>
    <t>ICRA AAA</t>
  </si>
  <si>
    <t>7.84% HDB Financial Services Ltd (14/07/2026) **</t>
  </si>
  <si>
    <t>INE756I07EN4</t>
  </si>
  <si>
    <t>Note: The risk-o-meter level of benchmark is revised based on the Notice-cum-Addendum No.56., dated 06/03/2025. However, there is no change in the product labelling of the schemes.</t>
  </si>
  <si>
    <t>6.50% Power Finance Corporation Ltd (17/09/2025) **</t>
  </si>
  <si>
    <t>INE134E08LD7</t>
  </si>
  <si>
    <t>8.45% Indian Railway Finance Corporation Ltd (04/12/2028) **</t>
  </si>
  <si>
    <t>INE053F07AY7</t>
  </si>
  <si>
    <t>7.68% Power Finance Corporation Ltd (15/07/2030) **</t>
  </si>
  <si>
    <t>INE134E08KR9</t>
  </si>
  <si>
    <t>Sub Total</t>
  </si>
  <si>
    <t>Total</t>
  </si>
  <si>
    <t>Money Market Instruments</t>
  </si>
  <si>
    <t>Certificate of Deposit</t>
  </si>
  <si>
    <t>Kotak Mahindra Bank Ltd (24/07/2025) ** #</t>
  </si>
  <si>
    <t>INE237A161Y7</t>
  </si>
  <si>
    <t>CRISIL A1+</t>
  </si>
  <si>
    <t>ICICI Bank Ltd (25/07/2025) #</t>
  </si>
  <si>
    <t>INE090AD6170</t>
  </si>
  <si>
    <t>ICRA A1+</t>
  </si>
  <si>
    <t>Treasury Bill</t>
  </si>
  <si>
    <t>364 DTB (08-JAN-2026)</t>
  </si>
  <si>
    <t>IN002024Z396</t>
  </si>
  <si>
    <t xml:space="preserve"> Sovereign</t>
  </si>
  <si>
    <t>Government Bonds</t>
  </si>
  <si>
    <t>6.79% GOI 2034 (07-OCT-2034)</t>
  </si>
  <si>
    <t>IN0020240126</t>
  </si>
  <si>
    <t>Sovereign</t>
  </si>
  <si>
    <t>GOI FRB 2033 (22-SEP-2033)</t>
  </si>
  <si>
    <t>IN0020200120</t>
  </si>
  <si>
    <t>7.30% GOI 2053 (19-JUN-2053)</t>
  </si>
  <si>
    <t>IN0020230051</t>
  </si>
  <si>
    <t>7.04% GOI 2029 (03-JUN-2029)</t>
  </si>
  <si>
    <t>IN0020240050</t>
  </si>
  <si>
    <t>Alternative Investment Fund</t>
  </si>
  <si>
    <t>CORPORATE DEBT MARKET DEVELOPMENT FUND CLASS A2</t>
  </si>
  <si>
    <t>INF0RQ622028</t>
  </si>
  <si>
    <t>TREPS</t>
  </si>
  <si>
    <t>Net Receivables / (Payables)</t>
  </si>
  <si>
    <t>Grand Total</t>
  </si>
  <si>
    <t>** Non Traded Security</t>
  </si>
  <si>
    <t>#  Unlisted Security</t>
  </si>
  <si>
    <t>Modified Duration</t>
  </si>
  <si>
    <t>Annualised Portfolio YTM</t>
  </si>
  <si>
    <t>Macaulay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</si>
</sst>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6"/>
      <color indexed="63"/>
      <name val="Arial"/>
      <family val="2"/>
    </font>
    <font>
      <sz val="9"/>
      <color theme="1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indexed="72"/>
      <name val="Arial"/>
      <family val="2"/>
    </font>
    <font>
      <b/>
      <sz val="11"/>
      <color theme="1"/>
      <name val="Taz SemiLight"/>
      <family val="2"/>
    </font>
    <font>
      <b/>
      <sz val="9"/>
      <color theme="1"/>
      <name val="Arial"/>
      <family val="2"/>
    </font>
    <font>
      <i/>
      <sz val="10"/>
      <color theme="1"/>
      <name val="Taz SemiLight"/>
      <family val="2"/>
    </font>
    <font>
      <b/>
      <sz val="9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3D3D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3" fillId="3" borderId="0" xfId="0" applyFont="1" applyFill="1"/>
    <xf numFmtId="0" fontId="4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left" vertical="top" wrapText="1"/>
    </xf>
    <xf numFmtId="4" fontId="6" fillId="3" borderId="0" xfId="0" applyNumberFormat="1" applyFont="1" applyFill="1" applyAlignment="1">
      <alignment horizontal="left" vertical="top" wrapText="1"/>
    </xf>
    <xf numFmtId="4" fontId="3" fillId="3" borderId="0" xfId="0" applyNumberFormat="1" applyFont="1" applyFill="1"/>
    <xf numFmtId="0" fontId="7" fillId="3" borderId="2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center" vertical="center" wrapText="1"/>
    </xf>
    <xf numFmtId="4" fontId="7" fillId="3" borderId="3" xfId="0" applyNumberFormat="1" applyFont="1" applyFill="1" applyBorder="1" applyAlignment="1">
      <alignment horizontal="center" vertical="center" wrapText="1"/>
    </xf>
    <xf numFmtId="4" fontId="7" fillId="3" borderId="4" xfId="0" applyNumberFormat="1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3" borderId="9" xfId="0" applyFont="1" applyFill="1" applyBorder="1"/>
    <xf numFmtId="0" fontId="3" fillId="3" borderId="9" xfId="0" applyFont="1" applyFill="1" applyBorder="1"/>
    <xf numFmtId="4" fontId="3" fillId="3" borderId="9" xfId="0" applyNumberFormat="1" applyFont="1" applyFill="1" applyBorder="1"/>
    <xf numFmtId="0" fontId="9" fillId="0" borderId="10" xfId="0" applyFont="1" applyBorder="1" applyAlignment="1">
      <alignment horizontal="center" wrapText="1"/>
    </xf>
    <xf numFmtId="0" fontId="9" fillId="3" borderId="11" xfId="0" applyFont="1" applyFill="1" applyBorder="1"/>
    <xf numFmtId="0" fontId="3" fillId="3" borderId="11" xfId="0" applyFont="1" applyFill="1" applyBorder="1"/>
    <xf numFmtId="4" fontId="3" fillId="3" borderId="11" xfId="0" applyNumberFormat="1" applyFont="1" applyFill="1" applyBorder="1"/>
    <xf numFmtId="0" fontId="9" fillId="0" borderId="10" xfId="0" applyFont="1" applyBorder="1" applyAlignment="1">
      <alignment horizontal="left" vertical="top" wrapText="1"/>
    </xf>
    <xf numFmtId="3" fontId="3" fillId="3" borderId="11" xfId="0" applyNumberFormat="1" applyFont="1" applyFill="1" applyBorder="1"/>
    <xf numFmtId="43" fontId="3" fillId="3" borderId="0" xfId="1" applyFont="1" applyFill="1"/>
    <xf numFmtId="0" fontId="9" fillId="3" borderId="14" xfId="0" applyFont="1" applyFill="1" applyBorder="1"/>
    <xf numFmtId="4" fontId="9" fillId="3" borderId="15" xfId="0" applyNumberFormat="1" applyFont="1" applyFill="1" applyBorder="1"/>
    <xf numFmtId="4" fontId="9" fillId="3" borderId="14" xfId="0" applyNumberFormat="1" applyFont="1" applyFill="1" applyBorder="1"/>
    <xf numFmtId="0" fontId="9" fillId="3" borderId="0" xfId="0" applyFont="1" applyFill="1"/>
    <xf numFmtId="0" fontId="9" fillId="3" borderId="16" xfId="0" applyFont="1" applyFill="1" applyBorder="1"/>
    <xf numFmtId="4" fontId="9" fillId="3" borderId="16" xfId="0" applyNumberFormat="1" applyFont="1" applyFill="1" applyBorder="1"/>
    <xf numFmtId="4" fontId="9" fillId="3" borderId="17" xfId="0" applyNumberFormat="1" applyFont="1" applyFill="1" applyBorder="1"/>
    <xf numFmtId="4" fontId="9" fillId="3" borderId="11" xfId="0" applyNumberFormat="1" applyFont="1" applyFill="1" applyBorder="1"/>
    <xf numFmtId="0" fontId="3" fillId="3" borderId="18" xfId="0" applyFont="1" applyFill="1" applyBorder="1"/>
    <xf numFmtId="3" fontId="3" fillId="3" borderId="18" xfId="0" applyNumberFormat="1" applyFont="1" applyFill="1" applyBorder="1"/>
    <xf numFmtId="4" fontId="3" fillId="3" borderId="18" xfId="0" applyNumberFormat="1" applyFont="1" applyFill="1" applyBorder="1"/>
    <xf numFmtId="0" fontId="9" fillId="3" borderId="17" xfId="0" applyFont="1" applyFill="1" applyBorder="1"/>
    <xf numFmtId="0" fontId="9" fillId="3" borderId="19" xfId="0" applyFont="1" applyFill="1" applyBorder="1"/>
    <xf numFmtId="4" fontId="9" fillId="3" borderId="19" xfId="0" applyNumberFormat="1" applyFont="1" applyFill="1" applyBorder="1"/>
    <xf numFmtId="0" fontId="9" fillId="3" borderId="10" xfId="0" applyFont="1" applyFill="1" applyBorder="1"/>
    <xf numFmtId="4" fontId="9" fillId="3" borderId="10" xfId="0" applyNumberFormat="1" applyFont="1" applyFill="1" applyBorder="1"/>
    <xf numFmtId="0" fontId="11" fillId="6" borderId="20" xfId="0" applyFont="1" applyFill="1" applyBorder="1"/>
    <xf numFmtId="2" fontId="9" fillId="3" borderId="21" xfId="0" applyNumberFormat="1" applyFont="1" applyFill="1" applyBorder="1"/>
    <xf numFmtId="10" fontId="9" fillId="3" borderId="21" xfId="0" applyNumberFormat="1" applyFont="1" applyFill="1" applyBorder="1"/>
    <xf numFmtId="0" fontId="9" fillId="0" borderId="10" xfId="0" applyFont="1" applyBorder="1" applyAlignment="1">
      <alignment horizontal="left" wrapText="1"/>
    </xf>
    <xf numFmtId="0" fontId="3" fillId="0" borderId="5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9" fillId="4" borderId="5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10" fillId="5" borderId="0" xfId="0" applyFont="1" applyFill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43" fontId="3" fillId="3" borderId="5" xfId="1" applyFont="1" applyFill="1" applyBorder="1" applyAlignment="1">
      <alignment horizontal="center" vertical="center"/>
    </xf>
    <xf numFmtId="43" fontId="3" fillId="3" borderId="12" xfId="1" applyFont="1" applyFill="1" applyBorder="1" applyAlignment="1">
      <alignment horizontal="center" vertical="center"/>
    </xf>
    <xf numFmtId="43" fontId="3" fillId="3" borderId="13" xfId="1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Types" Target="richData/rdRichValueTypes.xml"/><Relationship Id="rId3" Type="http://schemas.openxmlformats.org/officeDocument/2006/relationships/styles" Target="styles.xml"/><Relationship Id="rId7" Type="http://schemas.microsoft.com/office/2017/06/relationships/rdRichValueStructure" Target="richData/rdrichvaluestructur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06/relationships/rdRichValue" Target="richData/rdrichvalue.xml"/><Relationship Id="rId11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9" Type="http://schemas.openxmlformats.org/officeDocument/2006/relationships/calcChain" Target="calcChain.xml"/></Relationships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3">
  <rv s="0">
    <v>0</v>
    <v>5</v>
  </rv>
  <rv s="0">
    <v>1</v>
    <v>5</v>
  </rv>
  <rv s="0">
    <v>2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0B648-F557-41D0-9BAF-652861E403BD}">
  <dimension ref="B1:R54"/>
  <sheetViews>
    <sheetView tabSelected="1" workbookViewId="0">
      <selection activeCell="J15" sqref="J15:M17"/>
    </sheetView>
  </sheetViews>
  <sheetFormatPr defaultColWidth="9.109375" defaultRowHeight="11.4"/>
  <cols>
    <col min="1" max="1" width="9.109375" style="1"/>
    <col min="2" max="2" width="60.33203125" style="1" bestFit="1" customWidth="1"/>
    <col min="3" max="3" width="13.5546875" style="1" bestFit="1" customWidth="1"/>
    <col min="4" max="4" width="22.88671875" style="1" bestFit="1" customWidth="1"/>
    <col min="5" max="5" width="7.6640625" style="1" bestFit="1" customWidth="1"/>
    <col min="6" max="6" width="15.33203125" style="6" bestFit="1" customWidth="1"/>
    <col min="7" max="7" width="7.44140625" style="6" bestFit="1" customWidth="1"/>
    <col min="8" max="8" width="6.5546875" style="6" bestFit="1" customWidth="1"/>
    <col min="9" max="9" width="9.109375" style="1"/>
    <col min="10" max="10" width="31.5546875" style="1" customWidth="1"/>
    <col min="11" max="11" width="35.5546875" style="1" customWidth="1"/>
    <col min="12" max="13" width="31.44140625" style="1" customWidth="1"/>
    <col min="14" max="14" width="9.109375" style="1"/>
    <col min="15" max="15" width="12.6640625" style="1" customWidth="1"/>
    <col min="16" max="16384" width="9.109375" style="1"/>
  </cols>
  <sheetData>
    <row r="1" spans="2:18" ht="21" customHeight="1">
      <c r="B1" s="47" t="s">
        <v>0</v>
      </c>
      <c r="C1" s="48"/>
      <c r="D1" s="48"/>
      <c r="E1" s="48"/>
      <c r="F1" s="48"/>
      <c r="G1" s="48"/>
      <c r="H1" s="48"/>
    </row>
    <row r="3" spans="2:18" ht="16.2" thickBot="1">
      <c r="B3" s="2" t="s">
        <v>1</v>
      </c>
      <c r="C3" s="3"/>
      <c r="D3" s="4"/>
      <c r="E3" s="4"/>
      <c r="F3" s="5"/>
      <c r="G3" s="5"/>
    </row>
    <row r="4" spans="2:18" ht="27.6">
      <c r="B4" s="7" t="s">
        <v>2</v>
      </c>
      <c r="C4" s="8" t="s">
        <v>3</v>
      </c>
      <c r="D4" s="8" t="s">
        <v>4</v>
      </c>
      <c r="E4" s="8" t="s">
        <v>5</v>
      </c>
      <c r="F4" s="9" t="s">
        <v>6</v>
      </c>
      <c r="G4" s="10" t="s">
        <v>7</v>
      </c>
      <c r="H4" s="10" t="s">
        <v>8</v>
      </c>
      <c r="J4" s="11" t="s">
        <v>9</v>
      </c>
      <c r="K4" s="11" t="s">
        <v>10</v>
      </c>
      <c r="L4" s="11" t="s">
        <v>11</v>
      </c>
      <c r="M4" s="11" t="s">
        <v>12</v>
      </c>
      <c r="O4" s="49" t="s">
        <v>13</v>
      </c>
      <c r="P4" s="50"/>
      <c r="Q4" s="50"/>
      <c r="R4" s="51"/>
    </row>
    <row r="5" spans="2:18" ht="24" customHeight="1">
      <c r="B5" s="12" t="s">
        <v>14</v>
      </c>
      <c r="C5" s="13"/>
      <c r="D5" s="13"/>
      <c r="E5" s="13"/>
      <c r="F5" s="14"/>
      <c r="G5" s="14"/>
      <c r="H5" s="14"/>
      <c r="J5" s="52" t="e" vm="1">
        <v>#VALUE!</v>
      </c>
      <c r="K5" s="52" t="e" vm="2">
        <v>#VALUE!</v>
      </c>
      <c r="L5" s="52" t="e" vm="1">
        <v>#VALUE!</v>
      </c>
      <c r="M5" s="52" t="e" vm="3">
        <v>#VALUE!</v>
      </c>
      <c r="O5" s="15" t="s">
        <v>15</v>
      </c>
      <c r="P5" s="55" t="s">
        <v>16</v>
      </c>
      <c r="Q5" s="55" t="s">
        <v>17</v>
      </c>
      <c r="R5" s="55" t="s">
        <v>18</v>
      </c>
    </row>
    <row r="6" spans="2:18" ht="36" customHeight="1">
      <c r="B6" s="16" t="s">
        <v>19</v>
      </c>
      <c r="C6" s="17"/>
      <c r="D6" s="17"/>
      <c r="E6" s="17"/>
      <c r="F6" s="18"/>
      <c r="G6" s="18"/>
      <c r="H6" s="18"/>
      <c r="J6" s="53"/>
      <c r="K6" s="53"/>
      <c r="L6" s="53"/>
      <c r="M6" s="53"/>
      <c r="O6" s="19" t="s">
        <v>20</v>
      </c>
      <c r="P6" s="55"/>
      <c r="Q6" s="55"/>
      <c r="R6" s="55"/>
    </row>
    <row r="7" spans="2:18">
      <c r="B7" s="17" t="s">
        <v>21</v>
      </c>
      <c r="C7" s="17" t="s">
        <v>22</v>
      </c>
      <c r="D7" s="17" t="s">
        <v>23</v>
      </c>
      <c r="E7" s="20">
        <v>2000</v>
      </c>
      <c r="F7" s="18">
        <v>2004.77</v>
      </c>
      <c r="G7" s="18">
        <v>8.7100000000000009</v>
      </c>
      <c r="H7" s="18">
        <v>7.52</v>
      </c>
      <c r="J7" s="53"/>
      <c r="K7" s="53"/>
      <c r="L7" s="53"/>
      <c r="M7" s="53"/>
      <c r="O7" s="41" t="s">
        <v>24</v>
      </c>
      <c r="P7" s="42"/>
      <c r="Q7" s="42"/>
      <c r="R7" s="42"/>
    </row>
    <row r="8" spans="2:18">
      <c r="B8" s="17" t="s">
        <v>25</v>
      </c>
      <c r="C8" s="17" t="s">
        <v>26</v>
      </c>
      <c r="D8" s="17" t="s">
        <v>23</v>
      </c>
      <c r="E8" s="20">
        <v>2000</v>
      </c>
      <c r="F8" s="18">
        <v>1998.12</v>
      </c>
      <c r="G8" s="18">
        <v>8.68</v>
      </c>
      <c r="H8" s="18">
        <v>7.7</v>
      </c>
      <c r="J8" s="53"/>
      <c r="K8" s="53"/>
      <c r="L8" s="53"/>
      <c r="M8" s="53"/>
      <c r="O8" s="41"/>
      <c r="P8" s="43"/>
      <c r="Q8" s="43"/>
      <c r="R8" s="43"/>
    </row>
    <row r="9" spans="2:18">
      <c r="B9" s="17" t="s">
        <v>27</v>
      </c>
      <c r="C9" s="17" t="s">
        <v>28</v>
      </c>
      <c r="D9" s="17" t="s">
        <v>23</v>
      </c>
      <c r="E9" s="20">
        <v>150</v>
      </c>
      <c r="F9" s="18">
        <v>1535.95</v>
      </c>
      <c r="G9" s="18">
        <v>6.68</v>
      </c>
      <c r="H9" s="18">
        <v>7.68</v>
      </c>
      <c r="J9" s="53"/>
      <c r="K9" s="53"/>
      <c r="L9" s="53"/>
      <c r="M9" s="53"/>
      <c r="O9" s="41" t="s">
        <v>29</v>
      </c>
      <c r="P9" s="42"/>
      <c r="Q9" s="42"/>
      <c r="R9" s="42"/>
    </row>
    <row r="10" spans="2:18">
      <c r="B10" s="17" t="s">
        <v>30</v>
      </c>
      <c r="C10" s="17" t="s">
        <v>31</v>
      </c>
      <c r="D10" s="17" t="s">
        <v>23</v>
      </c>
      <c r="E10" s="20">
        <v>150</v>
      </c>
      <c r="F10" s="18">
        <v>1528</v>
      </c>
      <c r="G10" s="18">
        <v>6.64</v>
      </c>
      <c r="H10" s="18">
        <v>7.32</v>
      </c>
      <c r="J10" s="53"/>
      <c r="K10" s="53"/>
      <c r="L10" s="53"/>
      <c r="M10" s="53"/>
      <c r="O10" s="41"/>
      <c r="P10" s="43"/>
      <c r="Q10" s="43"/>
      <c r="R10" s="43"/>
    </row>
    <row r="11" spans="2:18">
      <c r="B11" s="17" t="s">
        <v>32</v>
      </c>
      <c r="C11" s="17" t="s">
        <v>33</v>
      </c>
      <c r="D11" s="17" t="s">
        <v>23</v>
      </c>
      <c r="E11" s="20">
        <v>1500</v>
      </c>
      <c r="F11" s="18">
        <v>1511.38</v>
      </c>
      <c r="G11" s="18">
        <v>6.57</v>
      </c>
      <c r="H11" s="18">
        <v>7.56</v>
      </c>
      <c r="J11" s="53"/>
      <c r="K11" s="53"/>
      <c r="L11" s="53"/>
      <c r="M11" s="53"/>
      <c r="O11" s="41" t="s">
        <v>34</v>
      </c>
      <c r="P11" s="42"/>
      <c r="Q11" s="44" t="s">
        <v>35</v>
      </c>
      <c r="R11" s="42"/>
    </row>
    <row r="12" spans="2:18">
      <c r="B12" s="17" t="s">
        <v>36</v>
      </c>
      <c r="C12" s="17" t="s">
        <v>37</v>
      </c>
      <c r="D12" s="17" t="s">
        <v>23</v>
      </c>
      <c r="E12" s="20">
        <v>1500</v>
      </c>
      <c r="F12" s="18">
        <v>1498.02</v>
      </c>
      <c r="G12" s="18">
        <v>6.51</v>
      </c>
      <c r="H12" s="18">
        <v>7.73</v>
      </c>
      <c r="J12" s="54"/>
      <c r="K12" s="54"/>
      <c r="L12" s="54"/>
      <c r="M12" s="54"/>
      <c r="O12" s="41"/>
      <c r="P12" s="43"/>
      <c r="Q12" s="45"/>
      <c r="R12" s="43"/>
    </row>
    <row r="13" spans="2:18" ht="14.4">
      <c r="B13" s="17" t="s">
        <v>38</v>
      </c>
      <c r="C13" s="17" t="s">
        <v>39</v>
      </c>
      <c r="D13" s="17" t="s">
        <v>40</v>
      </c>
      <c r="E13" s="20">
        <v>150</v>
      </c>
      <c r="F13" s="18">
        <v>1496.06</v>
      </c>
      <c r="G13" s="18">
        <v>6.5</v>
      </c>
      <c r="H13" s="18">
        <v>7.49</v>
      </c>
      <c r="J13" s="21"/>
      <c r="K13" t="s">
        <v>41</v>
      </c>
      <c r="L13" s="21"/>
      <c r="M13" s="21"/>
    </row>
    <row r="14" spans="2:18">
      <c r="B14" s="17" t="s">
        <v>42</v>
      </c>
      <c r="C14" s="17" t="s">
        <v>43</v>
      </c>
      <c r="D14" s="17" t="s">
        <v>44</v>
      </c>
      <c r="E14" s="20">
        <v>150</v>
      </c>
      <c r="F14" s="18">
        <v>1468.95</v>
      </c>
      <c r="G14" s="18">
        <v>6.38</v>
      </c>
      <c r="H14" s="18">
        <v>7.41</v>
      </c>
      <c r="J14" s="21"/>
      <c r="K14" s="21"/>
      <c r="L14" s="21"/>
      <c r="M14" s="21"/>
      <c r="N14" s="21"/>
    </row>
    <row r="15" spans="2:18">
      <c r="B15" s="17" t="s">
        <v>45</v>
      </c>
      <c r="C15" s="17" t="s">
        <v>46</v>
      </c>
      <c r="D15" s="17" t="s">
        <v>23</v>
      </c>
      <c r="E15" s="20">
        <v>100</v>
      </c>
      <c r="F15" s="18">
        <v>997.92</v>
      </c>
      <c r="G15" s="18">
        <v>4.34</v>
      </c>
      <c r="H15" s="18">
        <v>7.95</v>
      </c>
      <c r="J15" s="46" t="s">
        <v>47</v>
      </c>
      <c r="K15" s="46"/>
      <c r="L15" s="46"/>
      <c r="M15" s="46"/>
      <c r="N15" s="21"/>
    </row>
    <row r="16" spans="2:18">
      <c r="B16" s="17" t="s">
        <v>48</v>
      </c>
      <c r="C16" s="17" t="s">
        <v>49</v>
      </c>
      <c r="D16" s="17" t="s">
        <v>23</v>
      </c>
      <c r="E16" s="20">
        <v>100</v>
      </c>
      <c r="F16" s="18">
        <v>992.53</v>
      </c>
      <c r="G16" s="18">
        <v>4.3099999999999996</v>
      </c>
      <c r="H16" s="18">
        <v>7.7</v>
      </c>
      <c r="J16" s="46"/>
      <c r="K16" s="46"/>
      <c r="L16" s="46"/>
      <c r="M16" s="46"/>
      <c r="N16" s="21"/>
    </row>
    <row r="17" spans="2:14">
      <c r="B17" s="17" t="s">
        <v>50</v>
      </c>
      <c r="C17" s="17" t="s">
        <v>51</v>
      </c>
      <c r="D17" s="17" t="s">
        <v>23</v>
      </c>
      <c r="E17" s="20">
        <v>50</v>
      </c>
      <c r="F17" s="18">
        <v>516.9</v>
      </c>
      <c r="G17" s="18">
        <v>2.25</v>
      </c>
      <c r="H17" s="18">
        <v>7.38</v>
      </c>
      <c r="J17" s="46"/>
      <c r="K17" s="46"/>
      <c r="L17" s="46"/>
      <c r="M17" s="46"/>
      <c r="N17" s="21"/>
    </row>
    <row r="18" spans="2:14">
      <c r="B18" s="17" t="s">
        <v>52</v>
      </c>
      <c r="C18" s="17" t="s">
        <v>53</v>
      </c>
      <c r="D18" s="17" t="s">
        <v>23</v>
      </c>
      <c r="E18" s="20">
        <v>50</v>
      </c>
      <c r="F18" s="18">
        <v>505.06</v>
      </c>
      <c r="G18" s="18">
        <v>2.2000000000000002</v>
      </c>
      <c r="H18" s="18">
        <v>7.44</v>
      </c>
    </row>
    <row r="19" spans="2:14" ht="12">
      <c r="B19" s="22" t="s">
        <v>54</v>
      </c>
      <c r="C19" s="22"/>
      <c r="D19" s="22"/>
      <c r="E19" s="22"/>
      <c r="F19" s="23">
        <f>SUM(F6:F18)</f>
        <v>16053.660000000002</v>
      </c>
      <c r="G19" s="23">
        <f>SUM(G6:G18)</f>
        <v>69.77000000000001</v>
      </c>
      <c r="H19" s="24"/>
      <c r="I19" s="25"/>
    </row>
    <row r="20" spans="2:14" ht="12">
      <c r="B20" s="26" t="s">
        <v>55</v>
      </c>
      <c r="C20" s="26"/>
      <c r="D20" s="26"/>
      <c r="E20" s="26"/>
      <c r="F20" s="27">
        <f>F19</f>
        <v>16053.660000000002</v>
      </c>
      <c r="G20" s="27">
        <f>G19</f>
        <v>69.77000000000001</v>
      </c>
      <c r="H20" s="27"/>
      <c r="I20" s="25"/>
    </row>
    <row r="21" spans="2:14" ht="12">
      <c r="B21" s="16" t="s">
        <v>56</v>
      </c>
      <c r="C21" s="17"/>
      <c r="D21" s="17"/>
      <c r="E21" s="17"/>
      <c r="F21" s="18"/>
      <c r="G21" s="18"/>
      <c r="H21" s="18"/>
    </row>
    <row r="22" spans="2:14" ht="12">
      <c r="B22" s="16" t="s">
        <v>57</v>
      </c>
      <c r="C22" s="17"/>
      <c r="D22" s="17"/>
      <c r="E22" s="17"/>
      <c r="F22" s="18"/>
      <c r="G22" s="18"/>
      <c r="H22" s="18"/>
    </row>
    <row r="23" spans="2:14">
      <c r="B23" s="17" t="s">
        <v>58</v>
      </c>
      <c r="C23" s="17" t="s">
        <v>59</v>
      </c>
      <c r="D23" s="17" t="s">
        <v>60</v>
      </c>
      <c r="E23" s="20">
        <v>400</v>
      </c>
      <c r="F23" s="18">
        <v>1941.61</v>
      </c>
      <c r="G23" s="18">
        <v>8.44</v>
      </c>
      <c r="H23" s="18">
        <v>7.57</v>
      </c>
    </row>
    <row r="24" spans="2:14">
      <c r="B24" s="17" t="s">
        <v>61</v>
      </c>
      <c r="C24" s="17" t="s">
        <v>62</v>
      </c>
      <c r="D24" s="17" t="s">
        <v>63</v>
      </c>
      <c r="E24" s="20">
        <v>300</v>
      </c>
      <c r="F24" s="18">
        <v>1455.86</v>
      </c>
      <c r="G24" s="18">
        <v>6.33</v>
      </c>
      <c r="H24" s="18">
        <v>7.58</v>
      </c>
    </row>
    <row r="25" spans="2:14" ht="12">
      <c r="B25" s="16" t="s">
        <v>54</v>
      </c>
      <c r="C25" s="16"/>
      <c r="D25" s="16"/>
      <c r="E25" s="16"/>
      <c r="F25" s="28">
        <f>SUM(F22:F24)</f>
        <v>3397.47</v>
      </c>
      <c r="G25" s="28">
        <f>SUM(G22:G24)</f>
        <v>14.77</v>
      </c>
      <c r="H25" s="29"/>
      <c r="I25" s="25"/>
    </row>
    <row r="26" spans="2:14" ht="12">
      <c r="B26" s="16" t="s">
        <v>64</v>
      </c>
      <c r="C26" s="17"/>
      <c r="D26" s="17"/>
      <c r="E26" s="17"/>
      <c r="F26" s="18"/>
      <c r="G26" s="18"/>
      <c r="H26" s="18"/>
    </row>
    <row r="27" spans="2:14">
      <c r="B27" s="17" t="s">
        <v>65</v>
      </c>
      <c r="C27" s="17" t="s">
        <v>66</v>
      </c>
      <c r="D27" s="17" t="s">
        <v>67</v>
      </c>
      <c r="E27" s="20">
        <v>100000</v>
      </c>
      <c r="F27" s="18">
        <v>94.7</v>
      </c>
      <c r="G27" s="18">
        <v>0.41</v>
      </c>
      <c r="H27" s="18">
        <v>6.53</v>
      </c>
    </row>
    <row r="28" spans="2:14" ht="12">
      <c r="B28" s="22" t="s">
        <v>54</v>
      </c>
      <c r="C28" s="22"/>
      <c r="D28" s="22"/>
      <c r="E28" s="22"/>
      <c r="F28" s="23">
        <f>SUM(F26:F27)</f>
        <v>94.7</v>
      </c>
      <c r="G28" s="23">
        <f>SUM(G26:G27)</f>
        <v>0.41</v>
      </c>
      <c r="H28" s="24"/>
      <c r="I28" s="25"/>
    </row>
    <row r="29" spans="2:14" ht="12">
      <c r="B29" s="26" t="s">
        <v>55</v>
      </c>
      <c r="C29" s="26"/>
      <c r="D29" s="26"/>
      <c r="E29" s="26"/>
      <c r="F29" s="27">
        <f>F25+F28</f>
        <v>3492.1699999999996</v>
      </c>
      <c r="G29" s="27">
        <f>G25+G28</f>
        <v>15.18</v>
      </c>
      <c r="H29" s="27"/>
      <c r="I29" s="25"/>
    </row>
    <row r="30" spans="2:14" ht="12">
      <c r="B30" s="16" t="s">
        <v>68</v>
      </c>
      <c r="C30" s="17"/>
      <c r="D30" s="17"/>
      <c r="E30" s="17"/>
      <c r="F30" s="18"/>
      <c r="G30" s="18"/>
      <c r="H30" s="18"/>
    </row>
    <row r="31" spans="2:14">
      <c r="B31" s="17" t="s">
        <v>69</v>
      </c>
      <c r="C31" s="17" t="s">
        <v>70</v>
      </c>
      <c r="D31" s="17" t="s">
        <v>71</v>
      </c>
      <c r="E31" s="20">
        <v>750000</v>
      </c>
      <c r="F31" s="18">
        <v>753.44</v>
      </c>
      <c r="G31" s="18">
        <v>3.27</v>
      </c>
      <c r="H31" s="18">
        <v>6.84</v>
      </c>
    </row>
    <row r="32" spans="2:14">
      <c r="B32" s="17" t="s">
        <v>72</v>
      </c>
      <c r="C32" s="17" t="s">
        <v>73</v>
      </c>
      <c r="D32" s="17" t="s">
        <v>71</v>
      </c>
      <c r="E32" s="20">
        <v>500000</v>
      </c>
      <c r="F32" s="18">
        <v>514.26</v>
      </c>
      <c r="G32" s="18">
        <v>2.2400000000000002</v>
      </c>
      <c r="H32" s="18">
        <v>7.47</v>
      </c>
    </row>
    <row r="33" spans="2:9">
      <c r="B33" s="17" t="s">
        <v>74</v>
      </c>
      <c r="C33" s="17" t="s">
        <v>75</v>
      </c>
      <c r="D33" s="17" t="s">
        <v>71</v>
      </c>
      <c r="E33" s="20">
        <v>500000</v>
      </c>
      <c r="F33" s="18">
        <v>510.7</v>
      </c>
      <c r="G33" s="18">
        <v>2.2200000000000002</v>
      </c>
      <c r="H33" s="18">
        <v>7.25</v>
      </c>
    </row>
    <row r="34" spans="2:9">
      <c r="B34" s="30" t="s">
        <v>76</v>
      </c>
      <c r="C34" s="30" t="s">
        <v>77</v>
      </c>
      <c r="D34" s="30" t="s">
        <v>71</v>
      </c>
      <c r="E34" s="31">
        <v>500000</v>
      </c>
      <c r="F34" s="32">
        <v>507.41</v>
      </c>
      <c r="G34" s="32">
        <v>2.21</v>
      </c>
      <c r="H34" s="32">
        <v>6.74</v>
      </c>
    </row>
    <row r="35" spans="2:9" ht="12">
      <c r="B35" s="33" t="s">
        <v>55</v>
      </c>
      <c r="C35" s="33"/>
      <c r="D35" s="33"/>
      <c r="E35" s="33"/>
      <c r="F35" s="28">
        <f>SUM(F31:F34)</f>
        <v>2285.81</v>
      </c>
      <c r="G35" s="28">
        <f>SUM(G31:G34)</f>
        <v>9.9400000000000013</v>
      </c>
      <c r="H35" s="28"/>
      <c r="I35" s="25"/>
    </row>
    <row r="36" spans="2:9" ht="12">
      <c r="B36" s="16" t="s">
        <v>78</v>
      </c>
      <c r="C36" s="17"/>
      <c r="D36" s="17"/>
      <c r="E36" s="17"/>
      <c r="F36" s="18"/>
      <c r="G36" s="18"/>
      <c r="H36" s="18"/>
    </row>
    <row r="37" spans="2:9">
      <c r="B37" s="30" t="s">
        <v>79</v>
      </c>
      <c r="C37" s="30" t="s">
        <v>80</v>
      </c>
      <c r="D37" s="30" t="s">
        <v>78</v>
      </c>
      <c r="E37" s="31">
        <v>1059.925</v>
      </c>
      <c r="F37" s="32">
        <v>116.27</v>
      </c>
      <c r="G37" s="32">
        <v>0.51</v>
      </c>
      <c r="H37" s="32">
        <v>6.52</v>
      </c>
    </row>
    <row r="38" spans="2:9" ht="12">
      <c r="B38" s="33" t="s">
        <v>55</v>
      </c>
      <c r="C38" s="33"/>
      <c r="D38" s="33"/>
      <c r="E38" s="33"/>
      <c r="F38" s="28">
        <f>SUM(F37:F37)</f>
        <v>116.27</v>
      </c>
      <c r="G38" s="28">
        <f>SUM(G37:G37)</f>
        <v>0.51</v>
      </c>
      <c r="H38" s="28"/>
      <c r="I38" s="25"/>
    </row>
    <row r="39" spans="2:9" ht="12">
      <c r="B39" s="16" t="s">
        <v>81</v>
      </c>
      <c r="C39" s="17"/>
      <c r="D39" s="17"/>
      <c r="E39" s="17"/>
      <c r="F39" s="18"/>
      <c r="G39" s="18"/>
      <c r="H39" s="18"/>
    </row>
    <row r="40" spans="2:9">
      <c r="B40" s="17" t="s">
        <v>81</v>
      </c>
      <c r="C40" s="17"/>
      <c r="D40" s="17"/>
      <c r="E40" s="17"/>
      <c r="F40" s="18">
        <v>459.77</v>
      </c>
      <c r="G40" s="18">
        <v>2</v>
      </c>
      <c r="H40" s="18"/>
    </row>
    <row r="41" spans="2:9" ht="12">
      <c r="B41" s="22" t="s">
        <v>54</v>
      </c>
      <c r="C41" s="22"/>
      <c r="D41" s="22"/>
      <c r="E41" s="22"/>
      <c r="F41" s="23">
        <f>SUM(F39:F40)</f>
        <v>459.77</v>
      </c>
      <c r="G41" s="23">
        <f>SUM(G39:G40)</f>
        <v>2</v>
      </c>
      <c r="H41" s="24"/>
      <c r="I41" s="25"/>
    </row>
    <row r="42" spans="2:9" ht="12">
      <c r="B42" s="34" t="s">
        <v>55</v>
      </c>
      <c r="C42" s="34"/>
      <c r="D42" s="34"/>
      <c r="E42" s="34"/>
      <c r="F42" s="35">
        <f>F41</f>
        <v>459.77</v>
      </c>
      <c r="G42" s="35">
        <f>G41</f>
        <v>2</v>
      </c>
      <c r="H42" s="35"/>
      <c r="I42" s="25"/>
    </row>
    <row r="43" spans="2:9" ht="12">
      <c r="B43" s="36" t="s">
        <v>82</v>
      </c>
      <c r="C43" s="36"/>
      <c r="D43" s="36"/>
      <c r="E43" s="36"/>
      <c r="F43" s="37">
        <f>F44-(+F20+F29+F35+F38+F42)</f>
        <v>601.25999999999476</v>
      </c>
      <c r="G43" s="37">
        <f>G44-(+G20+G29+G35+G38+G42)</f>
        <v>2.5999999999999801</v>
      </c>
      <c r="H43" s="37"/>
      <c r="I43" s="25"/>
    </row>
    <row r="44" spans="2:9" ht="12">
      <c r="B44" s="36" t="s">
        <v>83</v>
      </c>
      <c r="C44" s="36"/>
      <c r="D44" s="36"/>
      <c r="E44" s="36"/>
      <c r="F44" s="37">
        <v>23008.94</v>
      </c>
      <c r="G44" s="37">
        <v>100</v>
      </c>
      <c r="H44" s="37"/>
      <c r="I44" s="25"/>
    </row>
    <row r="46" spans="2:9" ht="12">
      <c r="B46" s="25" t="s">
        <v>84</v>
      </c>
    </row>
    <row r="47" spans="2:9" ht="12">
      <c r="B47" s="25" t="s">
        <v>85</v>
      </c>
    </row>
    <row r="48" spans="2:9" ht="12" thickBot="1"/>
    <row r="49" spans="2:3" ht="13.2" thickTop="1" thickBot="1">
      <c r="B49" s="38" t="s">
        <v>86</v>
      </c>
      <c r="C49" s="39">
        <v>2.5371999999999999</v>
      </c>
    </row>
    <row r="50" spans="2:3" ht="12.6" thickTop="1" thickBot="1"/>
    <row r="51" spans="2:3" ht="13.2" thickTop="1" thickBot="1">
      <c r="B51" s="38" t="s">
        <v>87</v>
      </c>
      <c r="C51" s="40">
        <v>7.4499999999999997E-2</v>
      </c>
    </row>
    <row r="52" spans="2:3" ht="12.6" thickTop="1" thickBot="1"/>
    <row r="53" spans="2:3" ht="13.2" thickTop="1" thickBot="1">
      <c r="B53" s="38" t="s">
        <v>88</v>
      </c>
      <c r="C53" s="39">
        <v>2.6840999999999999</v>
      </c>
    </row>
    <row r="54" spans="2:3" ht="12" thickTop="1"/>
  </sheetData>
  <mergeCells count="22">
    <mergeCell ref="B1:H1"/>
    <mergeCell ref="O4:R4"/>
    <mergeCell ref="J5:J12"/>
    <mergeCell ref="K5:K12"/>
    <mergeCell ref="L5:L12"/>
    <mergeCell ref="M5:M12"/>
    <mergeCell ref="P5:P6"/>
    <mergeCell ref="Q5:Q6"/>
    <mergeCell ref="R5:R6"/>
    <mergeCell ref="O7:O8"/>
    <mergeCell ref="P7:P8"/>
    <mergeCell ref="Q7:Q8"/>
    <mergeCell ref="R7:R8"/>
    <mergeCell ref="O9:O10"/>
    <mergeCell ref="P9:P10"/>
    <mergeCell ref="Q9:Q10"/>
    <mergeCell ref="R9:R10"/>
    <mergeCell ref="O11:O12"/>
    <mergeCell ref="P11:P12"/>
    <mergeCell ref="Q11:Q12"/>
    <mergeCell ref="R11:R12"/>
    <mergeCell ref="J15:M17"/>
  </mergeCells>
  <pageMargins left="0.7" right="0.7" top="0.75" bottom="0.75" header="0.3" footer="0.3"/>
  <pageSetup paperSize="9" orientation="portrait" r:id="rId1"/>
  <headerFooter>
    <oddFooter>&amp;C&amp;1#&amp;"Calibri"&amp;10&amp;K000000PUBLIC</oddFooter>
    <evenFooter>&amp;LPUBLIC</evenFooter>
    <firstFooter>&amp;LPUBLIC</first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Klassify>
  <SNO>1</SNO>
  <KDate>2025-03-06 16:44:58</KDate>
  <Classification>MIS Internal</Classification>
  <Subclassification/>
  <HostName>MUMCMP01323</HostName>
  <Domain_User>CANARAROBECOMF/628</Domain_User>
  <IPAdd>192.9.198.194</IPAdd>
  <FilePath>Book25</FilePath>
  <KID>109819A0F0A5638768762981645293</KID>
  <UniqueName/>
  <Suggested/>
  <Justification/>
</Klassify>
</file>

<file path=customXml/itemProps1.xml><?xml version="1.0" encoding="utf-8"?>
<ds:datastoreItem xmlns:ds="http://schemas.openxmlformats.org/officeDocument/2006/customXml" ds:itemID="{9A8B962A-BFAC-4482-9F56-000FD064E0D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Ruchi Kanabar</dc:creator>
  <cp:keywords>MIS Internal</cp:keywords>
  <cp:lastModifiedBy>Ganesh Nagpure</cp:lastModifiedBy>
  <dcterms:created xsi:type="dcterms:W3CDTF">2025-03-06T11:14:56Z</dcterms:created>
  <dcterms:modified xsi:type="dcterms:W3CDTF">2025-03-19T11:19:50Z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MIS Internal</vt:lpwstr>
  </property>
  <property fmtid="{D5CDD505-2E9C-101B-9397-08002B2CF9AE}" pid="3" name="Rules">
    <vt:lpwstr/>
  </property>
  <property fmtid="{D5CDD505-2E9C-101B-9397-08002B2CF9AE}" pid="4" name="KID">
    <vt:lpwstr>109819A0F0A5638768762981645293</vt:lpwstr>
  </property>
</Properties>
</file>