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8"/>
  <workbookPr defaultThemeVersion="166925"/>
  <xr:revisionPtr revIDLastSave="0" documentId="11_B16C1169AB5EC7097735828442F2DE6C86CF237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81" i="2" l="1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<sst xmlns="http://schemas.openxmlformats.org/spreadsheetml/2006/main" count="5735" uniqueCount="557">
  <si>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</si>
  <si>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</si>
  <si>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</si>
  <si>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</si>
  <si>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</si>
  <si>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</si>
  <si>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</si>
  <si>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</si>
  <si>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</si>
  <si>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</si>
  <si>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</si>
  <si>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</si>
  <si>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</si>
  <si>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</si>
  <si>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</si>
  <si>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</si>
  <si>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</si>
  <si>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</si>
  <si>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</si>
  <si>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</si>
  <si>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</si>
  <si>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</si>
  <si>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</si>
  <si>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</si>
  <si>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</si>
  <si>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</si>
  <si>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</si>
  <si>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</si>
  <si>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</si>
  <si>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</si>
  <si>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</si>
  <si>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</si>
  <si>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</si>
  <si>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</si>
  <si>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</si>
  <si>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</si>
  <si>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</si>
  <si>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</si>
  <si>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</si>
  <si>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</si>
  <si>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</si>
  <si>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</si>
  <si>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</si>
  <si>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</si>
  <si>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</si>
  <si>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</si>
  <si>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</si>
  <si>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</si>
  <si>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</si>
  <si>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</si>
  <si>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</si>
  <si>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</si>
  <si>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</si>
  <si>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</si>
  <si>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</si>
  <si>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</si>
  <si>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</si>
  <si>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</si>
  <si>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</si>
  <si>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</si>
  <si>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</si>
  <si>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</si>
  <si>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</si>
  <si>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</si>
  <si>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</si>
  <si>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</si>
  <si>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</si>
  <si>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</si>
  <si>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</si>
  <si>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</si>
  <si>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</si>
  <si>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</si>
  <si>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</si>
  <si>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</si>
  <si>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</si>
  <si>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</si>
  <si>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</si>
  <si>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</si>
  <si>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</si>
  <si>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</si>
  <si>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</si>
  <si>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</si>
  <si>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</si>
  <si>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</si>
  <si>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</t>
  </si>
  <si>
    <t>DATA_VALIDATION</t>
  </si>
  <si>
    <t>2207EM357172</t>
  </si>
  <si>
    <t>Folder</t>
  </si>
  <si>
    <t>Mailitem</t>
  </si>
  <si>
    <t>MI22085</t>
  </si>
  <si>
    <t>COMPLETED</t>
  </si>
  <si>
    <t>MARK_AS_COMPLETED</t>
  </si>
  <si>
    <t>Queue</t>
  </si>
  <si>
    <t>N/A</t>
  </si>
  <si>
    <t>Prajwal Kendre</t>
  </si>
  <si>
    <t>01-08-2022</t>
  </si>
  <si>
    <t>NO</t>
  </si>
  <si>
    <t>WI220810</t>
  </si>
  <si>
    <t>2207EM357180</t>
  </si>
  <si>
    <t>MI220858</t>
  </si>
  <si>
    <t>WI2208100</t>
  </si>
  <si>
    <t>2208EM357249</t>
  </si>
  <si>
    <t>MI2208324</t>
  </si>
  <si>
    <t>Mohit Bilampelli</t>
  </si>
  <si>
    <t>Sanjana Uttekar</t>
  </si>
  <si>
    <t>05-08-2022</t>
  </si>
  <si>
    <t>WI2208101</t>
  </si>
  <si>
    <t>MI2208326</t>
  </si>
  <si>
    <t>WI2208102</t>
  </si>
  <si>
    <t>MI2208328</t>
  </si>
  <si>
    <t>Supriya Khape</t>
  </si>
  <si>
    <t>WI2208104</t>
  </si>
  <si>
    <t>2208EM357239</t>
  </si>
  <si>
    <t>MI2208296</t>
  </si>
  <si>
    <t>06-08-2022</t>
  </si>
  <si>
    <t>WI2208108</t>
  </si>
  <si>
    <t>2208EM357248</t>
  </si>
  <si>
    <t>MI2208331</t>
  </si>
  <si>
    <t>WI2208109</t>
  </si>
  <si>
    <t>2208EM357245</t>
  </si>
  <si>
    <t>MI2208333</t>
  </si>
  <si>
    <t>WI220811</t>
  </si>
  <si>
    <t>2207EM357181</t>
  </si>
  <si>
    <t>MI220859</t>
  </si>
  <si>
    <t>WI2208111</t>
  </si>
  <si>
    <t>2208EM357241</t>
  </si>
  <si>
    <t>MI2208337</t>
  </si>
  <si>
    <t>WI2208112</t>
  </si>
  <si>
    <t>2208EM357237</t>
  </si>
  <si>
    <t>MI2208339</t>
  </si>
  <si>
    <t>Sushant Bhambure</t>
  </si>
  <si>
    <t>Saloni Uttekar</t>
  </si>
  <si>
    <t>WI2208113</t>
  </si>
  <si>
    <t>2208EM357230</t>
  </si>
  <si>
    <t>MI2208341</t>
  </si>
  <si>
    <t>Malleshwari Bonla</t>
  </si>
  <si>
    <t>07-08-2022</t>
  </si>
  <si>
    <t>WI2208114</t>
  </si>
  <si>
    <t>MI2208343</t>
  </si>
  <si>
    <t>WI2208115</t>
  </si>
  <si>
    <t>08-08-2022</t>
  </si>
  <si>
    <t>WI2208116</t>
  </si>
  <si>
    <t>Apeksha Hirve</t>
  </si>
  <si>
    <t>WI2208117</t>
  </si>
  <si>
    <t>WI2208118</t>
  </si>
  <si>
    <t>2208EM357231</t>
  </si>
  <si>
    <t>MI2208354</t>
  </si>
  <si>
    <t>Samadhan Kamble</t>
  </si>
  <si>
    <t>Vikash Parmar</t>
  </si>
  <si>
    <t>WI220812</t>
  </si>
  <si>
    <t>2207EM357182</t>
  </si>
  <si>
    <t>MI220860</t>
  </si>
  <si>
    <t>WI2208120</t>
  </si>
  <si>
    <t>2205EM357041</t>
  </si>
  <si>
    <t>MI2208359</t>
  </si>
  <si>
    <t>Cheryl Wiebe</t>
  </si>
  <si>
    <t>WI2208121</t>
  </si>
  <si>
    <t>2208EM357255</t>
  </si>
  <si>
    <t>MI2208367</t>
  </si>
  <si>
    <t>WI2208122</t>
  </si>
  <si>
    <t>MI2208369</t>
  </si>
  <si>
    <t>WI2208123</t>
  </si>
  <si>
    <t>MI2208371</t>
  </si>
  <si>
    <t>WI2208124</t>
  </si>
  <si>
    <t>2207EM357091</t>
  </si>
  <si>
    <t>MI2208394</t>
  </si>
  <si>
    <t>09-08-2022</t>
  </si>
  <si>
    <t>WI2208125</t>
  </si>
  <si>
    <t>MI2208405</t>
  </si>
  <si>
    <t>Swapnil Chavan</t>
  </si>
  <si>
    <t>WI2208126</t>
  </si>
  <si>
    <t>2208EM357264</t>
  </si>
  <si>
    <t>MI2208409</t>
  </si>
  <si>
    <t>10-08-2022</t>
  </si>
  <si>
    <t>WI2208127</t>
  </si>
  <si>
    <t>2208EM357262</t>
  </si>
  <si>
    <t>MI2208419</t>
  </si>
  <si>
    <t>WI2208128</t>
  </si>
  <si>
    <t>2208EM357229</t>
  </si>
  <si>
    <t>MI2208418</t>
  </si>
  <si>
    <t>WI2208129</t>
  </si>
  <si>
    <t>2208EM357232</t>
  </si>
  <si>
    <t>MI2208420</t>
  </si>
  <si>
    <t>WI220813</t>
  </si>
  <si>
    <t>2207EM357184</t>
  </si>
  <si>
    <t>MI220861</t>
  </si>
  <si>
    <t>WI2208130</t>
  </si>
  <si>
    <t>2208EM357226</t>
  </si>
  <si>
    <t>MI2208424</t>
  </si>
  <si>
    <t>Ujwala Ajabe</t>
  </si>
  <si>
    <t>WI2208131</t>
  </si>
  <si>
    <t>2208EM357261</t>
  </si>
  <si>
    <t>MI2208429</t>
  </si>
  <si>
    <t>WI2208132</t>
  </si>
  <si>
    <t>2208EM357267</t>
  </si>
  <si>
    <t>MI2208434</t>
  </si>
  <si>
    <t>WI2208133</t>
  </si>
  <si>
    <t>MI2208436</t>
  </si>
  <si>
    <t>WI2208134</t>
  </si>
  <si>
    <t>2208EM357266</t>
  </si>
  <si>
    <t>MI2208438</t>
  </si>
  <si>
    <t>WI2208135</t>
  </si>
  <si>
    <t>WI2208136</t>
  </si>
  <si>
    <t>WI2208137</t>
  </si>
  <si>
    <t>2208EM357214</t>
  </si>
  <si>
    <t>MI2208459</t>
  </si>
  <si>
    <t>Sangeeta Kumari</t>
  </si>
  <si>
    <t>WI2208138</t>
  </si>
  <si>
    <t>2208EM357276</t>
  </si>
  <si>
    <t>MI2208465</t>
  </si>
  <si>
    <t>Rituja Bhuse</t>
  </si>
  <si>
    <t>WI2208139</t>
  </si>
  <si>
    <t>2208EM357278</t>
  </si>
  <si>
    <t>MI2208476</t>
  </si>
  <si>
    <t>WI220814</t>
  </si>
  <si>
    <t>2207EM357183</t>
  </si>
  <si>
    <t>MI220862</t>
  </si>
  <si>
    <t>WI2208140</t>
  </si>
  <si>
    <t>2208EM357279</t>
  </si>
  <si>
    <t>MI2208482</t>
  </si>
  <si>
    <t>WI2208141</t>
  </si>
  <si>
    <t>2208EM357280</t>
  </si>
  <si>
    <t>MI2208494</t>
  </si>
  <si>
    <t>Akash Pawar</t>
  </si>
  <si>
    <t>WI2208142</t>
  </si>
  <si>
    <t>2208EM357277</t>
  </si>
  <si>
    <t>MI2208497</t>
  </si>
  <si>
    <t>WI2208143</t>
  </si>
  <si>
    <t>11-08-2022</t>
  </si>
  <si>
    <t>WI2208144</t>
  </si>
  <si>
    <t>WI2208145</t>
  </si>
  <si>
    <t>2208EM357293</t>
  </si>
  <si>
    <t>MI2208509</t>
  </si>
  <si>
    <t>WI2208146</t>
  </si>
  <si>
    <t>MI2208512</t>
  </si>
  <si>
    <t>WI2208147</t>
  </si>
  <si>
    <t>MI2208514</t>
  </si>
  <si>
    <t>WI2208148</t>
  </si>
  <si>
    <t>WI2208149</t>
  </si>
  <si>
    <t>2208EM357308</t>
  </si>
  <si>
    <t>MI2208539</t>
  </si>
  <si>
    <t>WI220815</t>
  </si>
  <si>
    <t>2207EM357186</t>
  </si>
  <si>
    <t>MI220864</t>
  </si>
  <si>
    <t>WI2208150</t>
  </si>
  <si>
    <t>MI2208540</t>
  </si>
  <si>
    <t>WI2208151</t>
  </si>
  <si>
    <t>2208EM357204</t>
  </si>
  <si>
    <t>MI2208541</t>
  </si>
  <si>
    <t>WI2208152</t>
  </si>
  <si>
    <t>2208EM357309</t>
  </si>
  <si>
    <t>MI2208553</t>
  </si>
  <si>
    <t>Sachin Munde</t>
  </si>
  <si>
    <t>WI2208153</t>
  </si>
  <si>
    <t>MI2208554</t>
  </si>
  <si>
    <t>WI2208155</t>
  </si>
  <si>
    <t>MI2208559</t>
  </si>
  <si>
    <t>12-08-2022</t>
  </si>
  <si>
    <t>WI2208157</t>
  </si>
  <si>
    <t>2208EM357225</t>
  </si>
  <si>
    <t>MI2208659</t>
  </si>
  <si>
    <t>16-08-2022</t>
  </si>
  <si>
    <t>WI2208158</t>
  </si>
  <si>
    <t>WI2208159</t>
  </si>
  <si>
    <t>MI2208689</t>
  </si>
  <si>
    <t>17-08-2022</t>
  </si>
  <si>
    <t>WI220816</t>
  </si>
  <si>
    <t>2207EM357185</t>
  </si>
  <si>
    <t>MI220863</t>
  </si>
  <si>
    <t>WI2208160</t>
  </si>
  <si>
    <t>2208EM357312</t>
  </si>
  <si>
    <t>MI2208696</t>
  </si>
  <si>
    <t>WI2208161</t>
  </si>
  <si>
    <t>MI2208698</t>
  </si>
  <si>
    <t>WI2208162</t>
  </si>
  <si>
    <t>2207EM357109</t>
  </si>
  <si>
    <t>MI2208703</t>
  </si>
  <si>
    <t>WI2208163</t>
  </si>
  <si>
    <t>2208EM357202</t>
  </si>
  <si>
    <t>MI2208716</t>
  </si>
  <si>
    <t>WI2208164</t>
  </si>
  <si>
    <t>MI2208717</t>
  </si>
  <si>
    <t>WI2208165</t>
  </si>
  <si>
    <t>2207EM357111</t>
  </si>
  <si>
    <t>MI2208720</t>
  </si>
  <si>
    <t>WI2208166</t>
  </si>
  <si>
    <t>2208EM357313</t>
  </si>
  <si>
    <t>MI2208722</t>
  </si>
  <si>
    <t>WI2208168</t>
  </si>
  <si>
    <t>2208EM357320</t>
  </si>
  <si>
    <t>MI2208872</t>
  </si>
  <si>
    <t>Adesh Dhire</t>
  </si>
  <si>
    <t>Prajakta Mane</t>
  </si>
  <si>
    <t>21-08-2022</t>
  </si>
  <si>
    <t>WI2208169</t>
  </si>
  <si>
    <t>2208EM357321</t>
  </si>
  <si>
    <t>MI2208877</t>
  </si>
  <si>
    <t>22-08-2022</t>
  </si>
  <si>
    <t>WI220817</t>
  </si>
  <si>
    <t>2207EM357187</t>
  </si>
  <si>
    <t>MI220865</t>
  </si>
  <si>
    <t>WI2208179</t>
  </si>
  <si>
    <t>MI2208954</t>
  </si>
  <si>
    <t>WI220818</t>
  </si>
  <si>
    <t>2207EM357188</t>
  </si>
  <si>
    <t>MI220867</t>
  </si>
  <si>
    <t>WI2208180</t>
  </si>
  <si>
    <t>2208EM357311</t>
  </si>
  <si>
    <t>MI2208968</t>
  </si>
  <si>
    <t>23-08-2022</t>
  </si>
  <si>
    <t>WI2208181</t>
  </si>
  <si>
    <t>MI2208967</t>
  </si>
  <si>
    <t>WI2208182</t>
  </si>
  <si>
    <t>MI2208969</t>
  </si>
  <si>
    <t>WI2208183</t>
  </si>
  <si>
    <t>MI2208970</t>
  </si>
  <si>
    <t>WI2208186</t>
  </si>
  <si>
    <t>2208EM357325</t>
  </si>
  <si>
    <t>MI22081046</t>
  </si>
  <si>
    <t>24-08-2022</t>
  </si>
  <si>
    <t>WI2208187</t>
  </si>
  <si>
    <t>MI22081048</t>
  </si>
  <si>
    <t>WI2208188</t>
  </si>
  <si>
    <t>WI2208189</t>
  </si>
  <si>
    <t>2208EM357326</t>
  </si>
  <si>
    <t>MI22081051</t>
  </si>
  <si>
    <t>WI220819</t>
  </si>
  <si>
    <t>2207EM357189</t>
  </si>
  <si>
    <t>MI220866</t>
  </si>
  <si>
    <t>WI2208190</t>
  </si>
  <si>
    <t>MI22081053</t>
  </si>
  <si>
    <t>WI2208191</t>
  </si>
  <si>
    <t>2208EM357327</t>
  </si>
  <si>
    <t>MI22081058</t>
  </si>
  <si>
    <t>WI2208192</t>
  </si>
  <si>
    <t>MI22081059</t>
  </si>
  <si>
    <t>WI2208194</t>
  </si>
  <si>
    <t>MI22081066</t>
  </si>
  <si>
    <t>WI2208195</t>
  </si>
  <si>
    <t>2208EM357328</t>
  </si>
  <si>
    <t>MI22081068</t>
  </si>
  <si>
    <t>WI2208198</t>
  </si>
  <si>
    <t>2208EM357329</t>
  </si>
  <si>
    <t>MI22081077</t>
  </si>
  <si>
    <t>WI2208199</t>
  </si>
  <si>
    <t>WI22082</t>
  </si>
  <si>
    <t>2207EM357173</t>
  </si>
  <si>
    <t>MI22086</t>
  </si>
  <si>
    <t>Prathamesh Amte</t>
  </si>
  <si>
    <t>WI220820</t>
  </si>
  <si>
    <t>2207EM357191</t>
  </si>
  <si>
    <t>MI220868</t>
  </si>
  <si>
    <t>WI2208201</t>
  </si>
  <si>
    <t>2208EM357330</t>
  </si>
  <si>
    <t>MI22081080</t>
  </si>
  <si>
    <t>WI2208202</t>
  </si>
  <si>
    <t>2208EM357331</t>
  </si>
  <si>
    <t>MI22081085</t>
  </si>
  <si>
    <t>Kalyani Mane</t>
  </si>
  <si>
    <t>WI220821</t>
  </si>
  <si>
    <t>2207EM357190</t>
  </si>
  <si>
    <t>MI220869</t>
  </si>
  <si>
    <t>WI2208210</t>
  </si>
  <si>
    <t>2208EM357332</t>
  </si>
  <si>
    <t>MI22081094</t>
  </si>
  <si>
    <t>25-08-2022</t>
  </si>
  <si>
    <t>WI2208211</t>
  </si>
  <si>
    <t>MI22081096</t>
  </si>
  <si>
    <t>Komal  Kharde</t>
  </si>
  <si>
    <t>WI2208212</t>
  </si>
  <si>
    <t>2207EM357156</t>
  </si>
  <si>
    <t>MI22081100</t>
  </si>
  <si>
    <t>26-08-2022</t>
  </si>
  <si>
    <t>WI2208213</t>
  </si>
  <si>
    <t>2207EM357155</t>
  </si>
  <si>
    <t>MI22081107</t>
  </si>
  <si>
    <t>WI2208214</t>
  </si>
  <si>
    <t>2207EM357143</t>
  </si>
  <si>
    <t>MI22081116</t>
  </si>
  <si>
    <t>WI2208215</t>
  </si>
  <si>
    <t>WI2208216</t>
  </si>
  <si>
    <t>Shubham Karwate</t>
  </si>
  <si>
    <t>WI2208217</t>
  </si>
  <si>
    <t>MI22081162</t>
  </si>
  <si>
    <t>WI2208218</t>
  </si>
  <si>
    <t>2208EM357333</t>
  </si>
  <si>
    <t>MI22081292</t>
  </si>
  <si>
    <t>29-08-2022</t>
  </si>
  <si>
    <t>WI220822</t>
  </si>
  <si>
    <t>2207EM357192</t>
  </si>
  <si>
    <t>MI220870</t>
  </si>
  <si>
    <t>WI220823</t>
  </si>
  <si>
    <t>2207EM357193</t>
  </si>
  <si>
    <t>MI220871</t>
  </si>
  <si>
    <t>WI220824</t>
  </si>
  <si>
    <t>2207EM357194</t>
  </si>
  <si>
    <t>MI220872</t>
  </si>
  <si>
    <t>WI220825</t>
  </si>
  <si>
    <t>2207EM357195</t>
  </si>
  <si>
    <t>MI220874</t>
  </si>
  <si>
    <t>WI220826</t>
  </si>
  <si>
    <t>2207EM357196</t>
  </si>
  <si>
    <t>MI220873</t>
  </si>
  <si>
    <t>WI220827</t>
  </si>
  <si>
    <t>WI220828</t>
  </si>
  <si>
    <t>WI220829</t>
  </si>
  <si>
    <t>2207EM357174</t>
  </si>
  <si>
    <t>MI22087</t>
  </si>
  <si>
    <t>WI22083</t>
  </si>
  <si>
    <t>WI220830</t>
  </si>
  <si>
    <t>2207EM357176</t>
  </si>
  <si>
    <t>MI220854</t>
  </si>
  <si>
    <t>WI220831</t>
  </si>
  <si>
    <t>2207EM357175</t>
  </si>
  <si>
    <t>MI220822</t>
  </si>
  <si>
    <t>WI220832</t>
  </si>
  <si>
    <t>2207EM357177</t>
  </si>
  <si>
    <t>MI220855</t>
  </si>
  <si>
    <t>WI220833</t>
  </si>
  <si>
    <t>2207EM357178</t>
  </si>
  <si>
    <t>MI220856</t>
  </si>
  <si>
    <t>WI220834</t>
  </si>
  <si>
    <t>2207EM357179</t>
  </si>
  <si>
    <t>MI220857</t>
  </si>
  <si>
    <t>WI220835</t>
  </si>
  <si>
    <t>WI220836</t>
  </si>
  <si>
    <t>WI220837</t>
  </si>
  <si>
    <t>WI220838</t>
  </si>
  <si>
    <t>WI220839</t>
  </si>
  <si>
    <t>WI22084</t>
  </si>
  <si>
    <t>MI220832</t>
  </si>
  <si>
    <t>WI220840</t>
  </si>
  <si>
    <t>Shivani Rapariya</t>
  </si>
  <si>
    <t>WI220841</t>
  </si>
  <si>
    <t>WI220842</t>
  </si>
  <si>
    <t>Nilesh Thakur</t>
  </si>
  <si>
    <t>WI220843</t>
  </si>
  <si>
    <t>WI220844</t>
  </si>
  <si>
    <t>WI220845</t>
  </si>
  <si>
    <t>WI220846</t>
  </si>
  <si>
    <t>WI220847</t>
  </si>
  <si>
    <t>WI220848</t>
  </si>
  <si>
    <t>WI220849</t>
  </si>
  <si>
    <t>WI22085</t>
  </si>
  <si>
    <t>WI220850</t>
  </si>
  <si>
    <t>WI220851</t>
  </si>
  <si>
    <t>WI220852</t>
  </si>
  <si>
    <t>2208EM357198</t>
  </si>
  <si>
    <t>MI220888</t>
  </si>
  <si>
    <t>WI220853</t>
  </si>
  <si>
    <t>WI220854</t>
  </si>
  <si>
    <t>MI2208100</t>
  </si>
  <si>
    <t>WI220855</t>
  </si>
  <si>
    <t>2208EM357200</t>
  </si>
  <si>
    <t>MI2208101</t>
  </si>
  <si>
    <t>WI220856</t>
  </si>
  <si>
    <t>MI2208106</t>
  </si>
  <si>
    <t>WI220857</t>
  </si>
  <si>
    <t>2208EM357207</t>
  </si>
  <si>
    <t>MI2208117</t>
  </si>
  <si>
    <t>02-08-2022</t>
  </si>
  <si>
    <t>WI220858</t>
  </si>
  <si>
    <t>2208EM357211</t>
  </si>
  <si>
    <t>MI2208118</t>
  </si>
  <si>
    <t>WI220859</t>
  </si>
  <si>
    <t>MI2208128</t>
  </si>
  <si>
    <t>DELETED</t>
  </si>
  <si>
    <t>WI22086</t>
  </si>
  <si>
    <t>WI220860</t>
  </si>
  <si>
    <t>2208EM357218</t>
  </si>
  <si>
    <t>MI2208141</t>
  </si>
  <si>
    <t>WI220861</t>
  </si>
  <si>
    <t>2208EM357217</t>
  </si>
  <si>
    <t>MI2208142</t>
  </si>
  <si>
    <t>WI220862</t>
  </si>
  <si>
    <t>2208EM357222</t>
  </si>
  <si>
    <t>MI2208143</t>
  </si>
  <si>
    <t>WI220863</t>
  </si>
  <si>
    <t>2208EM357220</t>
  </si>
  <si>
    <t>MI2208145</t>
  </si>
  <si>
    <t>WI220864</t>
  </si>
  <si>
    <t>MI2208166</t>
  </si>
  <si>
    <t>03-08-2022</t>
  </si>
  <si>
    <t>WI220865</t>
  </si>
  <si>
    <t>2207EM357094</t>
  </si>
  <si>
    <t>MI2208192</t>
  </si>
  <si>
    <t>04-08-2022</t>
  </si>
  <si>
    <t>WI220866</t>
  </si>
  <si>
    <t>MI2208191</t>
  </si>
  <si>
    <t>WI220867</t>
  </si>
  <si>
    <t>2207EM357104</t>
  </si>
  <si>
    <t>MI2208194</t>
  </si>
  <si>
    <t>WI220868</t>
  </si>
  <si>
    <t>2207EM357110</t>
  </si>
  <si>
    <t>MI2208195</t>
  </si>
  <si>
    <t>WI220869</t>
  </si>
  <si>
    <t>MI2208196</t>
  </si>
  <si>
    <t>WI22087</t>
  </si>
  <si>
    <t>WI220870</t>
  </si>
  <si>
    <t>2207EM357108</t>
  </si>
  <si>
    <t>MI2208197</t>
  </si>
  <si>
    <t>WI220872</t>
  </si>
  <si>
    <t>2207EM357098</t>
  </si>
  <si>
    <t>MI2208202</t>
  </si>
  <si>
    <t>WI220873</t>
  </si>
  <si>
    <t>MI2208209</t>
  </si>
  <si>
    <t>WI220876</t>
  </si>
  <si>
    <t>2208EM357235</t>
  </si>
  <si>
    <t>MI2208276</t>
  </si>
  <si>
    <t>WI220877</t>
  </si>
  <si>
    <t>2208EM357236</t>
  </si>
  <si>
    <t>MI2208280</t>
  </si>
  <si>
    <t>WI220878</t>
  </si>
  <si>
    <t>2208EM357240</t>
  </si>
  <si>
    <t>MI2208283</t>
  </si>
  <si>
    <t>WI220879</t>
  </si>
  <si>
    <t>2208EM357244</t>
  </si>
  <si>
    <t>MI2208285</t>
  </si>
  <si>
    <t>WI22088</t>
  </si>
  <si>
    <t>WI220880</t>
  </si>
  <si>
    <t>2208EM357247</t>
  </si>
  <si>
    <t>MI2208287</t>
  </si>
  <si>
    <t>WI220881</t>
  </si>
  <si>
    <t>MI2208292</t>
  </si>
  <si>
    <t>WI220882</t>
  </si>
  <si>
    <t>2208EM357250</t>
  </si>
  <si>
    <t>MI2208293</t>
  </si>
  <si>
    <t>WI220883</t>
  </si>
  <si>
    <t>MI2208295</t>
  </si>
  <si>
    <t>WI220884</t>
  </si>
  <si>
    <t>MI2208297</t>
  </si>
  <si>
    <t>WI220885</t>
  </si>
  <si>
    <t>WI220889</t>
  </si>
  <si>
    <t>2208EM357243</t>
  </si>
  <si>
    <t>MI2208303</t>
  </si>
  <si>
    <t>WI22089</t>
  </si>
  <si>
    <t>WI220890</t>
  </si>
  <si>
    <t>MI2208305</t>
  </si>
  <si>
    <t>WI220891</t>
  </si>
  <si>
    <t>MI2208307</t>
  </si>
  <si>
    <t>WI220892</t>
  </si>
  <si>
    <t>MI2208309</t>
  </si>
  <si>
    <t>WI220893</t>
  </si>
  <si>
    <t>MI2208311</t>
  </si>
  <si>
    <t>WI220895</t>
  </si>
  <si>
    <t>WI220896</t>
  </si>
  <si>
    <t>2208EM357246</t>
  </si>
  <si>
    <t>MI2208315</t>
  </si>
  <si>
    <t>WI220897</t>
  </si>
  <si>
    <t>MI2208317</t>
  </si>
  <si>
    <t>WI220898</t>
  </si>
  <si>
    <t>MI2208320</t>
  </si>
  <si>
    <t>WI220899</t>
  </si>
  <si>
    <t>MI2208322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</si>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</sst>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44804.416729675926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44804.416729675926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8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HYPERLINK("capsilon://?command=openfolder&amp;siteaddress=amerifirsttest.docvelocity4.net&amp;folderid=FXB2F366E4-3A02-5B97-B53F-95FD338F1DE3","FX22082")</f>
        <v>0</v>
      </c>
      <c r="F2" t="s">
        <v>19</v>
      </c>
      <c r="G2" t="s">
        <v>19</v>
      </c>
      <c r="H2" t="s">
        <v>88</v>
      </c>
      <c r="I2" t="s">
        <v>89</v>
      </c>
      <c r="J2">
        <v>1109</v>
      </c>
      <c r="K2" t="s">
        <v>90</v>
      </c>
      <c r="L2" t="s">
        <v>91</v>
      </c>
      <c r="M2" t="s">
        <v>92</v>
      </c>
      <c r="N2">
        <v>1</v>
      </c>
      <c r="O2" s="1">
        <v>44774.02107638889</v>
      </c>
      <c r="P2" s="1">
        <v>44774.257893518516</v>
      </c>
      <c r="Q2">
        <v>19508</v>
      </c>
      <c r="R2">
        <v>953</v>
      </c>
      <c r="S2" t="b">
        <v>0</v>
      </c>
      <c r="T2" t="s">
        <v>93</v>
      </c>
      <c r="U2" t="b">
        <v>0</v>
      </c>
      <c r="V2" t="s">
        <v>94</v>
      </c>
      <c r="W2" s="1">
        <v>44774.257893518516</v>
      </c>
      <c r="X2">
        <v>348</v>
      </c>
      <c r="Y2">
        <v>0</v>
      </c>
      <c r="Z2">
        <v>0</v>
      </c>
      <c r="AA2">
        <v>0</v>
      </c>
      <c r="AB2">
        <v>0</v>
      </c>
      <c r="AC2">
        <v>0</v>
      </c>
      <c r="AD2">
        <v>1109</v>
      </c>
      <c r="AE2">
        <v>900</v>
      </c>
      <c r="AF2">
        <v>0</v>
      </c>
      <c r="AG2">
        <v>21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341</v>
      </c>
      <c r="BH2" t="s">
        <v>96</v>
      </c>
    </row>
    <row r="3" spans="1:60">
      <c r="A3" t="s">
        <v>97</v>
      </c>
      <c r="B3" t="s">
        <v>85</v>
      </c>
      <c r="C3" t="s">
        <v>98</v>
      </c>
      <c r="D3" t="s">
        <v>87</v>
      </c>
      <c r="E3" s="2">
        <f>HYPERLINK("capsilon://?command=openfolder&amp;siteaddress=amerifirsttest.docvelocity4.net&amp;folderid=FX5D41FD8E-E528-5FE2-902B-1468E96FC1C6","FX220810")</f>
        <v>0</v>
      </c>
      <c r="F3" t="s">
        <v>19</v>
      </c>
      <c r="G3" t="s">
        <v>19</v>
      </c>
      <c r="H3" t="s">
        <v>88</v>
      </c>
      <c r="I3" t="s">
        <v>99</v>
      </c>
      <c r="J3">
        <v>1109</v>
      </c>
      <c r="K3" t="s">
        <v>90</v>
      </c>
      <c r="L3" t="s">
        <v>91</v>
      </c>
      <c r="M3" t="s">
        <v>92</v>
      </c>
      <c r="N3">
        <v>1</v>
      </c>
      <c r="O3" s="1">
        <v>44774.035682870373</v>
      </c>
      <c r="P3" s="1">
        <v>44774.290752314817</v>
      </c>
      <c r="Q3">
        <v>21763</v>
      </c>
      <c r="R3">
        <v>275</v>
      </c>
      <c r="S3" t="b">
        <v>0</v>
      </c>
      <c r="T3" t="s">
        <v>93</v>
      </c>
      <c r="U3" t="b">
        <v>0</v>
      </c>
      <c r="V3" t="s">
        <v>94</v>
      </c>
      <c r="W3" s="1">
        <v>44774.290752314817</v>
      </c>
      <c r="X3">
        <v>275</v>
      </c>
      <c r="Y3">
        <v>0</v>
      </c>
      <c r="Z3">
        <v>0</v>
      </c>
      <c r="AA3">
        <v>0</v>
      </c>
      <c r="AB3">
        <v>0</v>
      </c>
      <c r="AC3">
        <v>0</v>
      </c>
      <c r="AD3">
        <v>1109</v>
      </c>
      <c r="AE3">
        <v>900</v>
      </c>
      <c r="AF3">
        <v>0</v>
      </c>
      <c r="AG3">
        <v>21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367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HYPERLINK("capsilon://?command=openfolder&amp;siteaddress=amerifirsttest.docvelocity4.net&amp;folderid=FX0E3574E1-F898-C82F-6BCB-F67BE05876AC","FX220877")</f>
        <v>0</v>
      </c>
      <c r="F4" t="s">
        <v>19</v>
      </c>
      <c r="G4" t="s">
        <v>19</v>
      </c>
      <c r="H4" t="s">
        <v>88</v>
      </c>
      <c r="I4" t="s">
        <v>102</v>
      </c>
      <c r="J4">
        <v>67</v>
      </c>
      <c r="K4" t="s">
        <v>90</v>
      </c>
      <c r="L4" t="s">
        <v>91</v>
      </c>
      <c r="M4" t="s">
        <v>92</v>
      </c>
      <c r="N4">
        <v>2</v>
      </c>
      <c r="O4" s="1">
        <v>44778.784942129627</v>
      </c>
      <c r="P4" s="1">
        <v>44781.107928240737</v>
      </c>
      <c r="Q4">
        <v>199340</v>
      </c>
      <c r="R4">
        <v>1366</v>
      </c>
      <c r="S4" t="b">
        <v>0</v>
      </c>
      <c r="T4" t="s">
        <v>93</v>
      </c>
      <c r="U4" t="b">
        <v>0</v>
      </c>
      <c r="V4" t="s">
        <v>103</v>
      </c>
      <c r="W4" s="1">
        <v>44781.07917824074</v>
      </c>
      <c r="X4">
        <v>940</v>
      </c>
      <c r="Y4">
        <v>52</v>
      </c>
      <c r="Z4">
        <v>0</v>
      </c>
      <c r="AA4">
        <v>52</v>
      </c>
      <c r="AB4">
        <v>0</v>
      </c>
      <c r="AC4">
        <v>21</v>
      </c>
      <c r="AD4">
        <v>15</v>
      </c>
      <c r="AE4">
        <v>0</v>
      </c>
      <c r="AF4">
        <v>0</v>
      </c>
      <c r="AG4">
        <v>0</v>
      </c>
      <c r="AH4" t="s">
        <v>104</v>
      </c>
      <c r="AI4" s="1">
        <v>44781.107928240737</v>
      </c>
      <c r="AJ4">
        <v>378</v>
      </c>
      <c r="AK4">
        <v>1</v>
      </c>
      <c r="AL4">
        <v>0</v>
      </c>
      <c r="AM4">
        <v>1</v>
      </c>
      <c r="AN4">
        <v>0</v>
      </c>
      <c r="AO4">
        <v>1</v>
      </c>
      <c r="AP4">
        <v>14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105</v>
      </c>
      <c r="BG4">
        <v>3345</v>
      </c>
      <c r="BH4" t="s">
        <v>96</v>
      </c>
    </row>
    <row r="5" spans="1:60">
      <c r="A5" t="s">
        <v>106</v>
      </c>
      <c r="B5" t="s">
        <v>85</v>
      </c>
      <c r="C5" t="s">
        <v>101</v>
      </c>
      <c r="D5" t="s">
        <v>87</v>
      </c>
      <c r="E5" s="2">
        <f>HYPERLINK("capsilon://?command=openfolder&amp;siteaddress=amerifirsttest.docvelocity4.net&amp;folderid=FX0E3574E1-F898-C82F-6BCB-F67BE05876AC","FX220877")</f>
        <v>0</v>
      </c>
      <c r="F5" t="s">
        <v>19</v>
      </c>
      <c r="G5" t="s">
        <v>19</v>
      </c>
      <c r="H5" t="s">
        <v>88</v>
      </c>
      <c r="I5" t="s">
        <v>107</v>
      </c>
      <c r="J5">
        <v>69</v>
      </c>
      <c r="K5" t="s">
        <v>90</v>
      </c>
      <c r="L5" t="s">
        <v>91</v>
      </c>
      <c r="M5" t="s">
        <v>92</v>
      </c>
      <c r="N5">
        <v>2</v>
      </c>
      <c r="O5" s="1">
        <v>44778.787083333336</v>
      </c>
      <c r="P5" s="1">
        <v>44781.122199074074</v>
      </c>
      <c r="Q5">
        <v>200509</v>
      </c>
      <c r="R5">
        <v>1245</v>
      </c>
      <c r="S5" t="b">
        <v>0</v>
      </c>
      <c r="T5" t="s">
        <v>93</v>
      </c>
      <c r="U5" t="b">
        <v>0</v>
      </c>
      <c r="V5" t="s">
        <v>103</v>
      </c>
      <c r="W5" s="1">
        <v>44781.112916666665</v>
      </c>
      <c r="X5">
        <v>856</v>
      </c>
      <c r="Y5">
        <v>72</v>
      </c>
      <c r="Z5">
        <v>0</v>
      </c>
      <c r="AA5">
        <v>72</v>
      </c>
      <c r="AB5">
        <v>0</v>
      </c>
      <c r="AC5">
        <v>43</v>
      </c>
      <c r="AD5">
        <v>-3</v>
      </c>
      <c r="AE5">
        <v>0</v>
      </c>
      <c r="AF5">
        <v>0</v>
      </c>
      <c r="AG5">
        <v>0</v>
      </c>
      <c r="AH5" t="s">
        <v>104</v>
      </c>
      <c r="AI5" s="1">
        <v>44781.122199074074</v>
      </c>
      <c r="AJ5">
        <v>377</v>
      </c>
      <c r="AK5">
        <v>0</v>
      </c>
      <c r="AL5">
        <v>0</v>
      </c>
      <c r="AM5">
        <v>0</v>
      </c>
      <c r="AN5">
        <v>0</v>
      </c>
      <c r="AO5">
        <v>0</v>
      </c>
      <c r="AP5">
        <v>-3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105</v>
      </c>
      <c r="BG5">
        <v>3362</v>
      </c>
      <c r="BH5" t="s">
        <v>96</v>
      </c>
    </row>
    <row r="6" spans="1:60">
      <c r="A6" t="s">
        <v>108</v>
      </c>
      <c r="B6" t="s">
        <v>85</v>
      </c>
      <c r="C6" t="s">
        <v>101</v>
      </c>
      <c r="D6" t="s">
        <v>87</v>
      </c>
      <c r="E6" s="2">
        <f>HYPERLINK("capsilon://?command=openfolder&amp;siteaddress=amerifirsttest.docvelocity4.net&amp;folderid=FX0E3574E1-F898-C82F-6BCB-F67BE05876AC","FX220877")</f>
        <v>0</v>
      </c>
      <c r="F6" t="s">
        <v>19</v>
      </c>
      <c r="G6" t="s">
        <v>19</v>
      </c>
      <c r="H6" t="s">
        <v>88</v>
      </c>
      <c r="I6" t="s">
        <v>109</v>
      </c>
      <c r="J6">
        <v>28</v>
      </c>
      <c r="K6" t="s">
        <v>90</v>
      </c>
      <c r="L6" t="s">
        <v>91</v>
      </c>
      <c r="M6" t="s">
        <v>92</v>
      </c>
      <c r="N6">
        <v>2</v>
      </c>
      <c r="O6" s="1">
        <v>44778.787488425929</v>
      </c>
      <c r="P6" s="1">
        <v>44781.122743055559</v>
      </c>
      <c r="Q6">
        <v>201198</v>
      </c>
      <c r="R6">
        <v>568</v>
      </c>
      <c r="S6" t="b">
        <v>0</v>
      </c>
      <c r="T6" t="s">
        <v>93</v>
      </c>
      <c r="U6" t="b">
        <v>0</v>
      </c>
      <c r="V6" t="s">
        <v>103</v>
      </c>
      <c r="W6" s="1">
        <v>44781.115451388891</v>
      </c>
      <c r="X6">
        <v>218</v>
      </c>
      <c r="Y6">
        <v>21</v>
      </c>
      <c r="Z6">
        <v>0</v>
      </c>
      <c r="AA6">
        <v>21</v>
      </c>
      <c r="AB6">
        <v>0</v>
      </c>
      <c r="AC6">
        <v>12</v>
      </c>
      <c r="AD6">
        <v>7</v>
      </c>
      <c r="AE6">
        <v>0</v>
      </c>
      <c r="AF6">
        <v>0</v>
      </c>
      <c r="AG6">
        <v>0</v>
      </c>
      <c r="AH6" t="s">
        <v>110</v>
      </c>
      <c r="AI6" s="1">
        <v>44781.122743055559</v>
      </c>
      <c r="AJ6">
        <v>350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105</v>
      </c>
      <c r="BG6">
        <v>3362</v>
      </c>
      <c r="BH6" t="s">
        <v>96</v>
      </c>
    </row>
    <row r="7" spans="1:60">
      <c r="A7" t="s">
        <v>111</v>
      </c>
      <c r="B7" t="s">
        <v>85</v>
      </c>
      <c r="C7" t="s">
        <v>112</v>
      </c>
      <c r="D7" t="s">
        <v>87</v>
      </c>
      <c r="E7" s="2">
        <f>HYPERLINK("capsilon://?command=openfolder&amp;siteaddress=amerifirsttest.docvelocity4.net&amp;folderid=FX77435497-B447-209A-53B3-36A08BD52AC3","FX220868")</f>
        <v>0</v>
      </c>
      <c r="F7" t="s">
        <v>19</v>
      </c>
      <c r="G7" t="s">
        <v>19</v>
      </c>
      <c r="H7" t="s">
        <v>88</v>
      </c>
      <c r="I7" t="s">
        <v>113</v>
      </c>
      <c r="J7">
        <v>128</v>
      </c>
      <c r="K7" t="s">
        <v>90</v>
      </c>
      <c r="L7" t="s">
        <v>91</v>
      </c>
      <c r="M7" t="s">
        <v>92</v>
      </c>
      <c r="N7">
        <v>2</v>
      </c>
      <c r="O7" s="1">
        <v>44779.042303240742</v>
      </c>
      <c r="P7" s="1">
        <v>44779.116956018515</v>
      </c>
      <c r="Q7">
        <v>1950</v>
      </c>
      <c r="R7">
        <v>4500</v>
      </c>
      <c r="S7" t="b">
        <v>0</v>
      </c>
      <c r="T7" t="s">
        <v>93</v>
      </c>
      <c r="U7" t="b">
        <v>1</v>
      </c>
      <c r="V7" t="s">
        <v>103</v>
      </c>
      <c r="W7" s="1">
        <v>44779.098958333336</v>
      </c>
      <c r="X7">
        <v>3440</v>
      </c>
      <c r="Y7">
        <v>164</v>
      </c>
      <c r="Z7">
        <v>0</v>
      </c>
      <c r="AA7">
        <v>164</v>
      </c>
      <c r="AB7">
        <v>0</v>
      </c>
      <c r="AC7">
        <v>135</v>
      </c>
      <c r="AD7">
        <v>-36</v>
      </c>
      <c r="AE7">
        <v>0</v>
      </c>
      <c r="AF7">
        <v>0</v>
      </c>
      <c r="AG7">
        <v>0</v>
      </c>
      <c r="AH7" t="s">
        <v>104</v>
      </c>
      <c r="AI7" s="1">
        <v>44779.116956018515</v>
      </c>
      <c r="AJ7">
        <v>856</v>
      </c>
      <c r="AK7">
        <v>6</v>
      </c>
      <c r="AL7">
        <v>0</v>
      </c>
      <c r="AM7">
        <v>6</v>
      </c>
      <c r="AN7">
        <v>0</v>
      </c>
      <c r="AO7">
        <v>6</v>
      </c>
      <c r="AP7">
        <v>-42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114</v>
      </c>
      <c r="BG7">
        <v>107</v>
      </c>
      <c r="BH7" t="s">
        <v>96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2">
        <f>HYPERLINK("capsilon://?command=openfolder&amp;siteaddress=amerifirsttest.docvelocity4.net&amp;folderid=FX36716B24-323B-221A-F5B1-D5610E55AE7E","FX220878")</f>
        <v>0</v>
      </c>
      <c r="F8" t="s">
        <v>19</v>
      </c>
      <c r="G8" t="s">
        <v>19</v>
      </c>
      <c r="H8" t="s">
        <v>88</v>
      </c>
      <c r="I8" t="s">
        <v>117</v>
      </c>
      <c r="J8">
        <v>111</v>
      </c>
      <c r="K8" t="s">
        <v>90</v>
      </c>
      <c r="L8" t="s">
        <v>91</v>
      </c>
      <c r="M8" t="s">
        <v>92</v>
      </c>
      <c r="N8">
        <v>1</v>
      </c>
      <c r="O8" s="1">
        <v>44779.471655092595</v>
      </c>
      <c r="P8" s="1">
        <v>44781.117222222223</v>
      </c>
      <c r="Q8">
        <v>142025</v>
      </c>
      <c r="R8">
        <v>152</v>
      </c>
      <c r="S8" t="b">
        <v>0</v>
      </c>
      <c r="T8" t="s">
        <v>93</v>
      </c>
      <c r="U8" t="b">
        <v>0</v>
      </c>
      <c r="V8" t="s">
        <v>103</v>
      </c>
      <c r="W8" s="1">
        <v>44781.117222222223</v>
      </c>
      <c r="X8">
        <v>152</v>
      </c>
      <c r="Y8">
        <v>0</v>
      </c>
      <c r="Z8">
        <v>0</v>
      </c>
      <c r="AA8">
        <v>0</v>
      </c>
      <c r="AB8">
        <v>0</v>
      </c>
      <c r="AC8">
        <v>0</v>
      </c>
      <c r="AD8">
        <v>111</v>
      </c>
      <c r="AE8">
        <v>89</v>
      </c>
      <c r="AF8">
        <v>0</v>
      </c>
      <c r="AG8">
        <v>2</v>
      </c>
      <c r="AH8" t="s">
        <v>93</v>
      </c>
      <c r="AI8" t="s">
        <v>93</v>
      </c>
      <c r="AJ8" t="s">
        <v>93</v>
      </c>
      <c r="AK8" t="s">
        <v>93</v>
      </c>
      <c r="AL8" t="s">
        <v>93</v>
      </c>
      <c r="AM8" t="s">
        <v>93</v>
      </c>
      <c r="AN8" t="s">
        <v>93</v>
      </c>
      <c r="AO8" t="s">
        <v>93</v>
      </c>
      <c r="AP8" t="s">
        <v>93</v>
      </c>
      <c r="AQ8" t="s">
        <v>93</v>
      </c>
      <c r="AR8" t="s">
        <v>93</v>
      </c>
      <c r="AS8" t="s">
        <v>93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114</v>
      </c>
      <c r="BG8">
        <v>2369</v>
      </c>
      <c r="BH8" t="s">
        <v>96</v>
      </c>
    </row>
    <row r="9" spans="1:60">
      <c r="A9" t="s">
        <v>118</v>
      </c>
      <c r="B9" t="s">
        <v>85</v>
      </c>
      <c r="C9" t="s">
        <v>119</v>
      </c>
      <c r="D9" t="s">
        <v>87</v>
      </c>
      <c r="E9" s="2">
        <f>HYPERLINK("capsilon://?command=openfolder&amp;siteaddress=amerifirsttest.docvelocity4.net&amp;folderid=FX467B5595-B9FD-408C-F689-24587FD064AB","FX220874")</f>
        <v>0</v>
      </c>
      <c r="F9" t="s">
        <v>19</v>
      </c>
      <c r="G9" t="s">
        <v>19</v>
      </c>
      <c r="H9" t="s">
        <v>88</v>
      </c>
      <c r="I9" t="s">
        <v>120</v>
      </c>
      <c r="J9">
        <v>44</v>
      </c>
      <c r="K9" t="s">
        <v>90</v>
      </c>
      <c r="L9" t="s">
        <v>91</v>
      </c>
      <c r="M9" t="s">
        <v>92</v>
      </c>
      <c r="N9">
        <v>2</v>
      </c>
      <c r="O9" s="1">
        <v>44779.479814814818</v>
      </c>
      <c r="P9" s="1">
        <v>44781.124479166669</v>
      </c>
      <c r="Q9">
        <v>141689</v>
      </c>
      <c r="R9">
        <v>410</v>
      </c>
      <c r="S9" t="b">
        <v>0</v>
      </c>
      <c r="T9" t="s">
        <v>93</v>
      </c>
      <c r="U9" t="b">
        <v>0</v>
      </c>
      <c r="V9" t="s">
        <v>103</v>
      </c>
      <c r="W9" s="1">
        <v>44781.119710648149</v>
      </c>
      <c r="X9">
        <v>214</v>
      </c>
      <c r="Y9">
        <v>37</v>
      </c>
      <c r="Z9">
        <v>0</v>
      </c>
      <c r="AA9">
        <v>37</v>
      </c>
      <c r="AB9">
        <v>0</v>
      </c>
      <c r="AC9">
        <v>27</v>
      </c>
      <c r="AD9">
        <v>7</v>
      </c>
      <c r="AE9">
        <v>0</v>
      </c>
      <c r="AF9">
        <v>0</v>
      </c>
      <c r="AG9">
        <v>0</v>
      </c>
      <c r="AH9" t="s">
        <v>104</v>
      </c>
      <c r="AI9" s="1">
        <v>44781.124479166669</v>
      </c>
      <c r="AJ9">
        <v>196</v>
      </c>
      <c r="AK9">
        <v>0</v>
      </c>
      <c r="AL9">
        <v>0</v>
      </c>
      <c r="AM9">
        <v>0</v>
      </c>
      <c r="AN9">
        <v>0</v>
      </c>
      <c r="AO9">
        <v>1</v>
      </c>
      <c r="AP9">
        <v>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114</v>
      </c>
      <c r="BG9">
        <v>2368</v>
      </c>
      <c r="BH9" t="s">
        <v>96</v>
      </c>
    </row>
    <row r="10" spans="1:60">
      <c r="A10" t="s">
        <v>121</v>
      </c>
      <c r="B10" t="s">
        <v>85</v>
      </c>
      <c r="C10" t="s">
        <v>122</v>
      </c>
      <c r="D10" t="s">
        <v>87</v>
      </c>
      <c r="E10" s="2">
        <f>HYPERLINK("capsilon://?command=openfolder&amp;siteaddress=amerifirsttest.docvelocity4.net&amp;folderid=FX94877603-A7BC-170D-279E-3976AB111913","FX220811")</f>
        <v>0</v>
      </c>
      <c r="F10" t="s">
        <v>19</v>
      </c>
      <c r="G10" t="s">
        <v>19</v>
      </c>
      <c r="H10" t="s">
        <v>88</v>
      </c>
      <c r="I10" t="s">
        <v>123</v>
      </c>
      <c r="J10">
        <v>1109</v>
      </c>
      <c r="K10" t="s">
        <v>90</v>
      </c>
      <c r="L10" t="s">
        <v>91</v>
      </c>
      <c r="M10" t="s">
        <v>92</v>
      </c>
      <c r="N10">
        <v>1</v>
      </c>
      <c r="O10" s="1">
        <v>44774.037164351852</v>
      </c>
      <c r="P10" s="1">
        <v>44774.293645833335</v>
      </c>
      <c r="Q10">
        <v>21921</v>
      </c>
      <c r="R10">
        <v>239</v>
      </c>
      <c r="S10" t="b">
        <v>0</v>
      </c>
      <c r="T10" t="s">
        <v>93</v>
      </c>
      <c r="U10" t="b">
        <v>0</v>
      </c>
      <c r="V10" t="s">
        <v>94</v>
      </c>
      <c r="W10" s="1">
        <v>44774.293645833335</v>
      </c>
      <c r="X10">
        <v>239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1109</v>
      </c>
      <c r="AE10">
        <v>900</v>
      </c>
      <c r="AF10">
        <v>0</v>
      </c>
      <c r="AG10">
        <v>20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95</v>
      </c>
      <c r="BG10">
        <v>369</v>
      </c>
      <c r="BH10" t="s">
        <v>96</v>
      </c>
    </row>
    <row r="11" spans="1:60">
      <c r="A11" t="s">
        <v>124</v>
      </c>
      <c r="B11" t="s">
        <v>85</v>
      </c>
      <c r="C11" t="s">
        <v>125</v>
      </c>
      <c r="D11" t="s">
        <v>87</v>
      </c>
      <c r="E11" s="2">
        <f>HYPERLINK("capsilon://?command=openfolder&amp;siteaddress=amerifirsttest.docvelocity4.net&amp;folderid=FX11731105-2FF2-B5A0-05BE-D2DDE35A68C8","FX220870")</f>
        <v>0</v>
      </c>
      <c r="F11" t="s">
        <v>19</v>
      </c>
      <c r="G11" t="s">
        <v>19</v>
      </c>
      <c r="H11" t="s">
        <v>88</v>
      </c>
      <c r="I11" t="s">
        <v>126</v>
      </c>
      <c r="J11">
        <v>249</v>
      </c>
      <c r="K11" t="s">
        <v>90</v>
      </c>
      <c r="L11" t="s">
        <v>91</v>
      </c>
      <c r="M11" t="s">
        <v>92</v>
      </c>
      <c r="N11">
        <v>2</v>
      </c>
      <c r="O11" s="1">
        <v>44779.512199074074</v>
      </c>
      <c r="P11" s="1">
        <v>44781.141805555555</v>
      </c>
      <c r="Q11">
        <v>139454</v>
      </c>
      <c r="R11">
        <v>1344</v>
      </c>
      <c r="S11" t="b">
        <v>0</v>
      </c>
      <c r="T11" t="s">
        <v>93</v>
      </c>
      <c r="U11" t="b">
        <v>0</v>
      </c>
      <c r="V11" t="s">
        <v>103</v>
      </c>
      <c r="W11" s="1">
        <v>44781.129849537036</v>
      </c>
      <c r="X11">
        <v>618</v>
      </c>
      <c r="Y11">
        <v>199</v>
      </c>
      <c r="Z11">
        <v>0</v>
      </c>
      <c r="AA11">
        <v>199</v>
      </c>
      <c r="AB11">
        <v>0</v>
      </c>
      <c r="AC11">
        <v>82</v>
      </c>
      <c r="AD11">
        <v>50</v>
      </c>
      <c r="AE11">
        <v>0</v>
      </c>
      <c r="AF11">
        <v>0</v>
      </c>
      <c r="AG11">
        <v>0</v>
      </c>
      <c r="AH11" t="s">
        <v>104</v>
      </c>
      <c r="AI11" s="1">
        <v>44781.141805555555</v>
      </c>
      <c r="AJ11">
        <v>726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114</v>
      </c>
      <c r="BG11">
        <v>2346</v>
      </c>
      <c r="BH11" t="s">
        <v>96</v>
      </c>
    </row>
    <row r="12" spans="1:60">
      <c r="A12" t="s">
        <v>127</v>
      </c>
      <c r="B12" t="s">
        <v>85</v>
      </c>
      <c r="C12" t="s">
        <v>128</v>
      </c>
      <c r="D12" t="s">
        <v>87</v>
      </c>
      <c r="E12" s="2">
        <f>HYPERLINK("capsilon://?command=openfolder&amp;siteaddress=amerifirsttest.docvelocity4.net&amp;folderid=FXB6B4B411-8190-2004-3065-FA9E10F9A274","FX220866")</f>
        <v>0</v>
      </c>
      <c r="F12" t="s">
        <v>19</v>
      </c>
      <c r="G12" t="s">
        <v>19</v>
      </c>
      <c r="H12" t="s">
        <v>88</v>
      </c>
      <c r="I12" t="s">
        <v>129</v>
      </c>
      <c r="J12">
        <v>136</v>
      </c>
      <c r="K12" t="s">
        <v>90</v>
      </c>
      <c r="L12" t="s">
        <v>91</v>
      </c>
      <c r="M12" t="s">
        <v>92</v>
      </c>
      <c r="N12">
        <v>2</v>
      </c>
      <c r="O12" s="1">
        <v>44779.515879629631</v>
      </c>
      <c r="P12" s="1">
        <v>44781.207858796297</v>
      </c>
      <c r="Q12">
        <v>145451</v>
      </c>
      <c r="R12">
        <v>736</v>
      </c>
      <c r="S12" t="b">
        <v>0</v>
      </c>
      <c r="T12" t="s">
        <v>93</v>
      </c>
      <c r="U12" t="b">
        <v>0</v>
      </c>
      <c r="V12" t="s">
        <v>130</v>
      </c>
      <c r="W12" s="1">
        <v>44781.199236111112</v>
      </c>
      <c r="X12">
        <v>370</v>
      </c>
      <c r="Y12">
        <v>119</v>
      </c>
      <c r="Z12">
        <v>0</v>
      </c>
      <c r="AA12">
        <v>119</v>
      </c>
      <c r="AB12">
        <v>0</v>
      </c>
      <c r="AC12">
        <v>26</v>
      </c>
      <c r="AD12">
        <v>17</v>
      </c>
      <c r="AE12">
        <v>0</v>
      </c>
      <c r="AF12">
        <v>0</v>
      </c>
      <c r="AG12">
        <v>0</v>
      </c>
      <c r="AH12" t="s">
        <v>131</v>
      </c>
      <c r="AI12" s="1">
        <v>44781.207858796297</v>
      </c>
      <c r="AJ12">
        <v>349</v>
      </c>
      <c r="AK12">
        <v>1</v>
      </c>
      <c r="AL12">
        <v>0</v>
      </c>
      <c r="AM12">
        <v>1</v>
      </c>
      <c r="AN12">
        <v>0</v>
      </c>
      <c r="AO12">
        <v>2</v>
      </c>
      <c r="AP12">
        <v>16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114</v>
      </c>
      <c r="BG12">
        <v>2436</v>
      </c>
      <c r="BH12" t="s">
        <v>96</v>
      </c>
    </row>
    <row r="13" spans="1:60">
      <c r="A13" t="s">
        <v>132</v>
      </c>
      <c r="B13" t="s">
        <v>85</v>
      </c>
      <c r="C13" t="s">
        <v>133</v>
      </c>
      <c r="D13" t="s">
        <v>87</v>
      </c>
      <c r="E13" s="2">
        <f>HYPERLINK("capsilon://?command=openfolder&amp;siteaddress=amerifirsttest.docvelocity4.net&amp;folderid=FXBB6AF4F2-A5BD-EE72-AE29-EB9F0E094AC8","FX220859")</f>
        <v>0</v>
      </c>
      <c r="F13" t="s">
        <v>19</v>
      </c>
      <c r="G13" t="s">
        <v>19</v>
      </c>
      <c r="H13" t="s">
        <v>88</v>
      </c>
      <c r="I13" t="s">
        <v>134</v>
      </c>
      <c r="J13">
        <v>642</v>
      </c>
      <c r="K13" t="s">
        <v>90</v>
      </c>
      <c r="L13" t="s">
        <v>91</v>
      </c>
      <c r="M13" t="s">
        <v>92</v>
      </c>
      <c r="N13">
        <v>1</v>
      </c>
      <c r="O13" s="1">
        <v>44780.578321759262</v>
      </c>
      <c r="P13" s="1">
        <v>44781.249594907407</v>
      </c>
      <c r="Q13">
        <v>56602</v>
      </c>
      <c r="R13">
        <v>1396</v>
      </c>
      <c r="S13" t="b">
        <v>0</v>
      </c>
      <c r="T13" t="s">
        <v>93</v>
      </c>
      <c r="U13" t="b">
        <v>0</v>
      </c>
      <c r="V13" t="s">
        <v>135</v>
      </c>
      <c r="W13" s="1">
        <v>44781.249594907407</v>
      </c>
      <c r="X13">
        <v>669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642</v>
      </c>
      <c r="AE13">
        <v>507</v>
      </c>
      <c r="AF13">
        <v>0</v>
      </c>
      <c r="AG13">
        <v>11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136</v>
      </c>
      <c r="BG13">
        <v>966</v>
      </c>
      <c r="BH13" t="s">
        <v>96</v>
      </c>
    </row>
    <row r="14" spans="1:60">
      <c r="A14" t="s">
        <v>137</v>
      </c>
      <c r="B14" t="s">
        <v>85</v>
      </c>
      <c r="C14" t="s">
        <v>133</v>
      </c>
      <c r="D14" t="s">
        <v>87</v>
      </c>
      <c r="E14" s="2">
        <f>HYPERLINK("capsilon://?command=openfolder&amp;siteaddress=amerifirsttest.docvelocity4.net&amp;folderid=FXBB6AF4F2-A5BD-EE72-AE29-EB9F0E094AC8","FX220859")</f>
        <v>0</v>
      </c>
      <c r="F14" t="s">
        <v>19</v>
      </c>
      <c r="G14" t="s">
        <v>19</v>
      </c>
      <c r="H14" t="s">
        <v>88</v>
      </c>
      <c r="I14" t="s">
        <v>138</v>
      </c>
      <c r="J14">
        <v>44</v>
      </c>
      <c r="K14" t="s">
        <v>90</v>
      </c>
      <c r="L14" t="s">
        <v>91</v>
      </c>
      <c r="M14" t="s">
        <v>92</v>
      </c>
      <c r="N14">
        <v>1</v>
      </c>
      <c r="O14" s="1">
        <v>44780.599861111114</v>
      </c>
      <c r="P14" s="1">
        <v>44781.250567129631</v>
      </c>
      <c r="Q14">
        <v>56138</v>
      </c>
      <c r="R14">
        <v>83</v>
      </c>
      <c r="S14" t="b">
        <v>0</v>
      </c>
      <c r="T14" t="s">
        <v>93</v>
      </c>
      <c r="U14" t="b">
        <v>0</v>
      </c>
      <c r="V14" t="s">
        <v>135</v>
      </c>
      <c r="W14" s="1">
        <v>44781.250567129631</v>
      </c>
      <c r="X14">
        <v>83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44</v>
      </c>
      <c r="AE14">
        <v>37</v>
      </c>
      <c r="AF14">
        <v>0</v>
      </c>
      <c r="AG14">
        <v>2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136</v>
      </c>
      <c r="BG14">
        <v>937</v>
      </c>
      <c r="BH14" t="s">
        <v>96</v>
      </c>
    </row>
    <row r="15" spans="1:60">
      <c r="A15" t="s">
        <v>139</v>
      </c>
      <c r="B15" t="s">
        <v>85</v>
      </c>
      <c r="C15" t="s">
        <v>116</v>
      </c>
      <c r="D15" t="s">
        <v>87</v>
      </c>
      <c r="E15" s="2">
        <f>HYPERLINK("capsilon://?command=openfolder&amp;siteaddress=amerifirsttest.docvelocity4.net&amp;folderid=FX36716B24-323B-221A-F5B1-D5610E55AE7E","FX220878")</f>
        <v>0</v>
      </c>
      <c r="F15" t="s">
        <v>19</v>
      </c>
      <c r="G15" t="s">
        <v>19</v>
      </c>
      <c r="H15" t="s">
        <v>88</v>
      </c>
      <c r="I15" t="s">
        <v>117</v>
      </c>
      <c r="J15">
        <v>88</v>
      </c>
      <c r="K15" t="s">
        <v>90</v>
      </c>
      <c r="L15" t="s">
        <v>91</v>
      </c>
      <c r="M15" t="s">
        <v>92</v>
      </c>
      <c r="N15">
        <v>2</v>
      </c>
      <c r="O15" s="1">
        <v>44781.117662037039</v>
      </c>
      <c r="P15" s="1">
        <v>44781.128784722219</v>
      </c>
      <c r="Q15">
        <v>184</v>
      </c>
      <c r="R15">
        <v>777</v>
      </c>
      <c r="S15" t="b">
        <v>0</v>
      </c>
      <c r="T15" t="s">
        <v>93</v>
      </c>
      <c r="U15" t="b">
        <v>1</v>
      </c>
      <c r="V15" t="s">
        <v>103</v>
      </c>
      <c r="W15" s="1">
        <v>44781.122685185182</v>
      </c>
      <c r="X15">
        <v>256</v>
      </c>
      <c r="Y15">
        <v>74</v>
      </c>
      <c r="Z15">
        <v>0</v>
      </c>
      <c r="AA15">
        <v>74</v>
      </c>
      <c r="AB15">
        <v>0</v>
      </c>
      <c r="AC15">
        <v>51</v>
      </c>
      <c r="AD15">
        <v>14</v>
      </c>
      <c r="AE15">
        <v>0</v>
      </c>
      <c r="AF15">
        <v>0</v>
      </c>
      <c r="AG15">
        <v>0</v>
      </c>
      <c r="AH15" t="s">
        <v>110</v>
      </c>
      <c r="AI15" s="1">
        <v>44781.128784722219</v>
      </c>
      <c r="AJ15">
        <v>521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14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140</v>
      </c>
      <c r="BG15">
        <v>16</v>
      </c>
      <c r="BH15" t="s">
        <v>96</v>
      </c>
    </row>
    <row r="16" spans="1:60">
      <c r="A16" t="s">
        <v>141</v>
      </c>
      <c r="B16" t="s">
        <v>85</v>
      </c>
      <c r="C16" t="s">
        <v>133</v>
      </c>
      <c r="D16" t="s">
        <v>87</v>
      </c>
      <c r="E16" s="2">
        <f>HYPERLINK("capsilon://?command=openfolder&amp;siteaddress=amerifirsttest.docvelocity4.net&amp;folderid=FXBB6AF4F2-A5BD-EE72-AE29-EB9F0E094AC8","FX220859")</f>
        <v>0</v>
      </c>
      <c r="F16" t="s">
        <v>19</v>
      </c>
      <c r="G16" t="s">
        <v>19</v>
      </c>
      <c r="H16" t="s">
        <v>88</v>
      </c>
      <c r="I16" t="s">
        <v>138</v>
      </c>
      <c r="J16">
        <v>88</v>
      </c>
      <c r="K16" t="s">
        <v>90</v>
      </c>
      <c r="L16" t="s">
        <v>91</v>
      </c>
      <c r="M16" t="s">
        <v>92</v>
      </c>
      <c r="N16">
        <v>2</v>
      </c>
      <c r="O16" s="1">
        <v>44781.251087962963</v>
      </c>
      <c r="P16" s="1">
        <v>44781.330046296294</v>
      </c>
      <c r="Q16">
        <v>6311</v>
      </c>
      <c r="R16">
        <v>511</v>
      </c>
      <c r="S16" t="b">
        <v>0</v>
      </c>
      <c r="T16" t="s">
        <v>93</v>
      </c>
      <c r="U16" t="b">
        <v>1</v>
      </c>
      <c r="V16" t="s">
        <v>135</v>
      </c>
      <c r="W16" s="1">
        <v>44781.254236111112</v>
      </c>
      <c r="X16">
        <v>264</v>
      </c>
      <c r="Y16">
        <v>74</v>
      </c>
      <c r="Z16">
        <v>0</v>
      </c>
      <c r="AA16">
        <v>74</v>
      </c>
      <c r="AB16">
        <v>0</v>
      </c>
      <c r="AC16">
        <v>18</v>
      </c>
      <c r="AD16">
        <v>14</v>
      </c>
      <c r="AE16">
        <v>0</v>
      </c>
      <c r="AF16">
        <v>0</v>
      </c>
      <c r="AG16">
        <v>0</v>
      </c>
      <c r="AH16" t="s">
        <v>142</v>
      </c>
      <c r="AI16" s="1">
        <v>44781.330046296294</v>
      </c>
      <c r="AJ16">
        <v>247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140</v>
      </c>
      <c r="BG16">
        <v>113</v>
      </c>
      <c r="BH16" t="s">
        <v>96</v>
      </c>
    </row>
    <row r="17" spans="1:60">
      <c r="A17" t="s">
        <v>143</v>
      </c>
      <c r="B17" t="s">
        <v>85</v>
      </c>
      <c r="C17" t="s">
        <v>133</v>
      </c>
      <c r="D17" t="s">
        <v>87</v>
      </c>
      <c r="E17" s="2">
        <f>HYPERLINK("capsilon://?command=openfolder&amp;siteaddress=amerifirsttest.docvelocity4.net&amp;folderid=FXBB6AF4F2-A5BD-EE72-AE29-EB9F0E094AC8","FX220859")</f>
        <v>0</v>
      </c>
      <c r="F17" t="s">
        <v>19</v>
      </c>
      <c r="G17" t="s">
        <v>19</v>
      </c>
      <c r="H17" t="s">
        <v>88</v>
      </c>
      <c r="I17" t="s">
        <v>134</v>
      </c>
      <c r="J17">
        <v>619</v>
      </c>
      <c r="K17" t="s">
        <v>90</v>
      </c>
      <c r="L17" t="s">
        <v>91</v>
      </c>
      <c r="M17" t="s">
        <v>92</v>
      </c>
      <c r="N17">
        <v>2</v>
      </c>
      <c r="O17" s="1">
        <v>44781.251261574071</v>
      </c>
      <c r="P17" s="1">
        <v>44781.343472222223</v>
      </c>
      <c r="Q17">
        <v>3265</v>
      </c>
      <c r="R17">
        <v>4702</v>
      </c>
      <c r="S17" t="b">
        <v>0</v>
      </c>
      <c r="T17" t="s">
        <v>93</v>
      </c>
      <c r="U17" t="b">
        <v>1</v>
      </c>
      <c r="V17" t="s">
        <v>135</v>
      </c>
      <c r="W17" s="1">
        <v>44781.295347222222</v>
      </c>
      <c r="X17">
        <v>3543</v>
      </c>
      <c r="Y17">
        <v>420</v>
      </c>
      <c r="Z17">
        <v>0</v>
      </c>
      <c r="AA17">
        <v>420</v>
      </c>
      <c r="AB17">
        <v>158</v>
      </c>
      <c r="AC17">
        <v>184</v>
      </c>
      <c r="AD17">
        <v>199</v>
      </c>
      <c r="AE17">
        <v>0</v>
      </c>
      <c r="AF17">
        <v>0</v>
      </c>
      <c r="AG17">
        <v>0</v>
      </c>
      <c r="AH17" t="s">
        <v>142</v>
      </c>
      <c r="AI17" s="1">
        <v>44781.343472222223</v>
      </c>
      <c r="AJ17">
        <v>1159</v>
      </c>
      <c r="AK17">
        <v>8</v>
      </c>
      <c r="AL17">
        <v>0</v>
      </c>
      <c r="AM17">
        <v>8</v>
      </c>
      <c r="AN17">
        <v>79</v>
      </c>
      <c r="AO17">
        <v>8</v>
      </c>
      <c r="AP17">
        <v>191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140</v>
      </c>
      <c r="BG17">
        <v>132</v>
      </c>
      <c r="BH17" t="s">
        <v>96</v>
      </c>
    </row>
    <row r="18" spans="1:60">
      <c r="A18" t="s">
        <v>144</v>
      </c>
      <c r="B18" t="s">
        <v>85</v>
      </c>
      <c r="C18" t="s">
        <v>145</v>
      </c>
      <c r="D18" t="s">
        <v>87</v>
      </c>
      <c r="E18" s="2">
        <f>HYPERLINK("capsilon://?command=openfolder&amp;siteaddress=amerifirsttest.docvelocity4.net&amp;folderid=FX6D36E702-6137-BC75-134E-2AC10EC1A677","FX220860")</f>
        <v>0</v>
      </c>
      <c r="F18" t="s">
        <v>19</v>
      </c>
      <c r="G18" t="s">
        <v>19</v>
      </c>
      <c r="H18" t="s">
        <v>88</v>
      </c>
      <c r="I18" t="s">
        <v>146</v>
      </c>
      <c r="J18">
        <v>111</v>
      </c>
      <c r="K18" t="s">
        <v>90</v>
      </c>
      <c r="L18" t="s">
        <v>91</v>
      </c>
      <c r="M18" t="s">
        <v>92</v>
      </c>
      <c r="N18">
        <v>2</v>
      </c>
      <c r="O18" s="1">
        <v>44781.41002314815</v>
      </c>
      <c r="P18" s="1">
        <v>44781.528101851851</v>
      </c>
      <c r="Q18">
        <v>9373</v>
      </c>
      <c r="R18">
        <v>829</v>
      </c>
      <c r="S18" t="b">
        <v>0</v>
      </c>
      <c r="T18" t="s">
        <v>93</v>
      </c>
      <c r="U18" t="b">
        <v>0</v>
      </c>
      <c r="V18" t="s">
        <v>147</v>
      </c>
      <c r="W18" s="1">
        <v>44781.488356481481</v>
      </c>
      <c r="X18">
        <v>683</v>
      </c>
      <c r="Y18">
        <v>37</v>
      </c>
      <c r="Z18">
        <v>0</v>
      </c>
      <c r="AA18">
        <v>37</v>
      </c>
      <c r="AB18">
        <v>52</v>
      </c>
      <c r="AC18">
        <v>8</v>
      </c>
      <c r="AD18">
        <v>74</v>
      </c>
      <c r="AE18">
        <v>0</v>
      </c>
      <c r="AF18">
        <v>0</v>
      </c>
      <c r="AG18">
        <v>0</v>
      </c>
      <c r="AH18" t="s">
        <v>148</v>
      </c>
      <c r="AI18" s="1">
        <v>44781.528101851851</v>
      </c>
      <c r="AJ18">
        <v>146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74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140</v>
      </c>
      <c r="BG18">
        <v>170</v>
      </c>
      <c r="BH18" t="s">
        <v>96</v>
      </c>
    </row>
    <row r="19" spans="1:60">
      <c r="A19" t="s">
        <v>149</v>
      </c>
      <c r="B19" t="s">
        <v>85</v>
      </c>
      <c r="C19" t="s">
        <v>150</v>
      </c>
      <c r="D19" t="s">
        <v>87</v>
      </c>
      <c r="E19" s="2">
        <f>HYPERLINK("capsilon://?command=openfolder&amp;siteaddress=amerifirsttest.docvelocity4.net&amp;folderid=FXB872A0BF-8387-3173-89E6-C25E0937DF42","FX220812")</f>
        <v>0</v>
      </c>
      <c r="F19" t="s">
        <v>19</v>
      </c>
      <c r="G19" t="s">
        <v>19</v>
      </c>
      <c r="H19" t="s">
        <v>88</v>
      </c>
      <c r="I19" t="s">
        <v>151</v>
      </c>
      <c r="J19">
        <v>1109</v>
      </c>
      <c r="K19" t="s">
        <v>90</v>
      </c>
      <c r="L19" t="s">
        <v>91</v>
      </c>
      <c r="M19" t="s">
        <v>92</v>
      </c>
      <c r="N19">
        <v>1</v>
      </c>
      <c r="O19" s="1">
        <v>44774.037395833337</v>
      </c>
      <c r="P19" s="1">
        <v>44774.297280092593</v>
      </c>
      <c r="Q19">
        <v>22158</v>
      </c>
      <c r="R19">
        <v>296</v>
      </c>
      <c r="S19" t="b">
        <v>0</v>
      </c>
      <c r="T19" t="s">
        <v>93</v>
      </c>
      <c r="U19" t="b">
        <v>0</v>
      </c>
      <c r="V19" t="s">
        <v>94</v>
      </c>
      <c r="W19" s="1">
        <v>44774.297280092593</v>
      </c>
      <c r="X19">
        <v>296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1109</v>
      </c>
      <c r="AE19">
        <v>900</v>
      </c>
      <c r="AF19">
        <v>0</v>
      </c>
      <c r="AG19">
        <v>20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95</v>
      </c>
      <c r="BG19">
        <v>374</v>
      </c>
      <c r="BH19" t="s">
        <v>96</v>
      </c>
    </row>
    <row r="20" spans="1:60">
      <c r="A20" t="s">
        <v>152</v>
      </c>
      <c r="B20" t="s">
        <v>85</v>
      </c>
      <c r="C20" t="s">
        <v>153</v>
      </c>
      <c r="D20" t="s">
        <v>87</v>
      </c>
      <c r="E20" s="2">
        <f>HYPERLINK("capsilon://?command=openfolder&amp;siteaddress=amerifirsttest.docvelocity4.net&amp;folderid=FX74904C37-7DC8-1F5E-4118-0030AE5C9570","FX22055")</f>
        <v>0</v>
      </c>
      <c r="F20" t="s">
        <v>19</v>
      </c>
      <c r="G20" t="s">
        <v>19</v>
      </c>
      <c r="H20" t="s">
        <v>88</v>
      </c>
      <c r="I20" t="s">
        <v>154</v>
      </c>
      <c r="J20">
        <v>63</v>
      </c>
      <c r="K20" t="s">
        <v>90</v>
      </c>
      <c r="L20" t="s">
        <v>91</v>
      </c>
      <c r="M20" t="s">
        <v>87</v>
      </c>
      <c r="N20">
        <v>1</v>
      </c>
      <c r="O20" s="1">
        <v>44781.53052083333</v>
      </c>
      <c r="P20" s="1">
        <v>44781.531192129631</v>
      </c>
      <c r="Q20">
        <v>44</v>
      </c>
      <c r="R20">
        <v>14</v>
      </c>
      <c r="S20" t="b">
        <v>0</v>
      </c>
      <c r="T20" t="s">
        <v>155</v>
      </c>
      <c r="U20" t="b">
        <v>0</v>
      </c>
      <c r="V20" t="s">
        <v>155</v>
      </c>
      <c r="W20" s="1">
        <v>44781.531192129631</v>
      </c>
      <c r="X20">
        <v>14</v>
      </c>
      <c r="Y20">
        <v>58</v>
      </c>
      <c r="Z20">
        <v>0</v>
      </c>
      <c r="AA20">
        <v>58</v>
      </c>
      <c r="AB20">
        <v>0</v>
      </c>
      <c r="AC20">
        <v>0</v>
      </c>
      <c r="AD20">
        <v>5</v>
      </c>
      <c r="AE20">
        <v>0</v>
      </c>
      <c r="AF20">
        <v>0</v>
      </c>
      <c r="AG20">
        <v>0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93</v>
      </c>
      <c r="AS20" t="s">
        <v>93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140</v>
      </c>
      <c r="BG20">
        <v>0</v>
      </c>
      <c r="BH20" t="s">
        <v>96</v>
      </c>
    </row>
    <row r="21" spans="1:60">
      <c r="A21" t="s">
        <v>156</v>
      </c>
      <c r="B21" t="s">
        <v>85</v>
      </c>
      <c r="C21" t="s">
        <v>157</v>
      </c>
      <c r="D21" t="s">
        <v>87</v>
      </c>
      <c r="E21" s="2">
        <f>HYPERLINK("capsilon://?command=openfolder&amp;siteaddress=amerifirsttest.docvelocity4.net&amp;folderid=FXF46A71C2-D037-C8FA-BEBF-D4355C3AF3B9","FX220884")</f>
        <v>0</v>
      </c>
      <c r="F21" t="s">
        <v>19</v>
      </c>
      <c r="G21" t="s">
        <v>19</v>
      </c>
      <c r="H21" t="s">
        <v>88</v>
      </c>
      <c r="I21" t="s">
        <v>158</v>
      </c>
      <c r="J21">
        <v>63</v>
      </c>
      <c r="K21" t="s">
        <v>90</v>
      </c>
      <c r="L21" t="s">
        <v>91</v>
      </c>
      <c r="M21" t="s">
        <v>87</v>
      </c>
      <c r="N21">
        <v>1</v>
      </c>
      <c r="O21" s="1">
        <v>44781.602824074071</v>
      </c>
      <c r="P21" s="1">
        <v>44781.603356481479</v>
      </c>
      <c r="Q21">
        <v>32</v>
      </c>
      <c r="R21">
        <v>14</v>
      </c>
      <c r="S21" t="b">
        <v>0</v>
      </c>
      <c r="T21" t="s">
        <v>155</v>
      </c>
      <c r="U21" t="b">
        <v>0</v>
      </c>
      <c r="V21" t="s">
        <v>155</v>
      </c>
      <c r="W21" s="1">
        <v>44781.603356481479</v>
      </c>
      <c r="X21">
        <v>14</v>
      </c>
      <c r="Y21">
        <v>58</v>
      </c>
      <c r="Z21">
        <v>0</v>
      </c>
      <c r="AA21">
        <v>58</v>
      </c>
      <c r="AB21">
        <v>0</v>
      </c>
      <c r="AC21">
        <v>0</v>
      </c>
      <c r="AD21">
        <v>5</v>
      </c>
      <c r="AE21">
        <v>0</v>
      </c>
      <c r="AF21">
        <v>0</v>
      </c>
      <c r="AG21">
        <v>0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140</v>
      </c>
      <c r="BG21">
        <v>0</v>
      </c>
      <c r="BH21" t="s">
        <v>96</v>
      </c>
    </row>
    <row r="22" spans="1:60">
      <c r="A22" t="s">
        <v>159</v>
      </c>
      <c r="B22" t="s">
        <v>85</v>
      </c>
      <c r="C22" t="s">
        <v>157</v>
      </c>
      <c r="D22" t="s">
        <v>87</v>
      </c>
      <c r="E22" s="2">
        <f>HYPERLINK("capsilon://?command=openfolder&amp;siteaddress=amerifirsttest.docvelocity4.net&amp;folderid=FXF46A71C2-D037-C8FA-BEBF-D4355C3AF3B9","FX220884")</f>
        <v>0</v>
      </c>
      <c r="F22" t="s">
        <v>19</v>
      </c>
      <c r="G22" t="s">
        <v>19</v>
      </c>
      <c r="H22" t="s">
        <v>88</v>
      </c>
      <c r="I22" t="s">
        <v>160</v>
      </c>
      <c r="J22">
        <v>63</v>
      </c>
      <c r="K22" t="s">
        <v>90</v>
      </c>
      <c r="L22" t="s">
        <v>91</v>
      </c>
      <c r="M22" t="s">
        <v>87</v>
      </c>
      <c r="N22">
        <v>1</v>
      </c>
      <c r="O22" s="1">
        <v>44781.603784722225</v>
      </c>
      <c r="P22" s="1">
        <v>44781.603958333333</v>
      </c>
      <c r="Q22">
        <v>3</v>
      </c>
      <c r="R22">
        <v>12</v>
      </c>
      <c r="S22" t="b">
        <v>0</v>
      </c>
      <c r="T22" t="s">
        <v>155</v>
      </c>
      <c r="U22" t="b">
        <v>0</v>
      </c>
      <c r="V22" t="s">
        <v>155</v>
      </c>
      <c r="W22" s="1">
        <v>44781.603958333333</v>
      </c>
      <c r="X22">
        <v>12</v>
      </c>
      <c r="Y22">
        <v>58</v>
      </c>
      <c r="Z22">
        <v>0</v>
      </c>
      <c r="AA22">
        <v>58</v>
      </c>
      <c r="AB22">
        <v>0</v>
      </c>
      <c r="AC22">
        <v>0</v>
      </c>
      <c r="AD22">
        <v>5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140</v>
      </c>
      <c r="BG22">
        <v>0</v>
      </c>
      <c r="BH22" t="s">
        <v>96</v>
      </c>
    </row>
    <row r="23" spans="1:60">
      <c r="A23" t="s">
        <v>161</v>
      </c>
      <c r="B23" t="s">
        <v>85</v>
      </c>
      <c r="C23" t="s">
        <v>157</v>
      </c>
      <c r="D23" t="s">
        <v>87</v>
      </c>
      <c r="E23" s="2">
        <f>HYPERLINK("capsilon://?command=openfolder&amp;siteaddress=amerifirsttest.docvelocity4.net&amp;folderid=FXF46A71C2-D037-C8FA-BEBF-D4355C3AF3B9","FX220884")</f>
        <v>0</v>
      </c>
      <c r="F23" t="s">
        <v>19</v>
      </c>
      <c r="G23" t="s">
        <v>19</v>
      </c>
      <c r="H23" t="s">
        <v>88</v>
      </c>
      <c r="I23" t="s">
        <v>162</v>
      </c>
      <c r="J23">
        <v>63</v>
      </c>
      <c r="K23" t="s">
        <v>90</v>
      </c>
      <c r="L23" t="s">
        <v>91</v>
      </c>
      <c r="M23" t="s">
        <v>87</v>
      </c>
      <c r="N23">
        <v>1</v>
      </c>
      <c r="O23" s="1">
        <v>44781.605358796296</v>
      </c>
      <c r="P23" s="1">
        <v>44781.605798611112</v>
      </c>
      <c r="Q23">
        <v>26</v>
      </c>
      <c r="R23">
        <v>12</v>
      </c>
      <c r="S23" t="b">
        <v>0</v>
      </c>
      <c r="T23" t="s">
        <v>155</v>
      </c>
      <c r="U23" t="b">
        <v>0</v>
      </c>
      <c r="V23" t="s">
        <v>155</v>
      </c>
      <c r="W23" s="1">
        <v>44781.605798611112</v>
      </c>
      <c r="X23">
        <v>12</v>
      </c>
      <c r="Y23">
        <v>58</v>
      </c>
      <c r="Z23">
        <v>0</v>
      </c>
      <c r="AA23">
        <v>58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140</v>
      </c>
      <c r="BG23">
        <v>0</v>
      </c>
      <c r="BH23" t="s">
        <v>96</v>
      </c>
    </row>
    <row r="24" spans="1:60">
      <c r="A24" t="s">
        <v>163</v>
      </c>
      <c r="B24" t="s">
        <v>85</v>
      </c>
      <c r="C24" t="s">
        <v>164</v>
      </c>
      <c r="D24" t="s">
        <v>87</v>
      </c>
      <c r="E24" s="2">
        <f>HYPERLINK("capsilon://?command=openfolder&amp;siteaddress=amerifirsttest.docvelocity4.net&amp;folderid=FXE2413C05-44C0-546E-EB95-6D81CFF51528","FX220716")</f>
        <v>0</v>
      </c>
      <c r="F24" t="s">
        <v>19</v>
      </c>
      <c r="G24" t="s">
        <v>19</v>
      </c>
      <c r="H24" t="s">
        <v>88</v>
      </c>
      <c r="I24" t="s">
        <v>165</v>
      </c>
      <c r="J24">
        <v>249</v>
      </c>
      <c r="K24" t="s">
        <v>90</v>
      </c>
      <c r="L24" t="s">
        <v>91</v>
      </c>
      <c r="M24" t="s">
        <v>92</v>
      </c>
      <c r="N24">
        <v>1</v>
      </c>
      <c r="O24" s="1">
        <v>44782.697083333333</v>
      </c>
      <c r="P24" s="1">
        <v>44782.702708333331</v>
      </c>
      <c r="Q24">
        <v>25</v>
      </c>
      <c r="R24">
        <v>461</v>
      </c>
      <c r="S24" t="b">
        <v>0</v>
      </c>
      <c r="T24" t="s">
        <v>93</v>
      </c>
      <c r="U24" t="b">
        <v>0</v>
      </c>
      <c r="V24" t="s">
        <v>155</v>
      </c>
      <c r="W24" s="1">
        <v>44782.702708333331</v>
      </c>
      <c r="X24">
        <v>461</v>
      </c>
      <c r="Y24">
        <v>229</v>
      </c>
      <c r="Z24">
        <v>0</v>
      </c>
      <c r="AA24">
        <v>229</v>
      </c>
      <c r="AB24">
        <v>0</v>
      </c>
      <c r="AC24">
        <v>25</v>
      </c>
      <c r="AD24">
        <v>20</v>
      </c>
      <c r="AE24">
        <v>0</v>
      </c>
      <c r="AF24">
        <v>0</v>
      </c>
      <c r="AG24">
        <v>0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166</v>
      </c>
      <c r="BG24">
        <v>8</v>
      </c>
      <c r="BH24" t="s">
        <v>96</v>
      </c>
    </row>
    <row r="25" spans="1:60">
      <c r="A25" t="s">
        <v>167</v>
      </c>
      <c r="B25" t="s">
        <v>85</v>
      </c>
      <c r="C25" t="s">
        <v>145</v>
      </c>
      <c r="D25" t="s">
        <v>87</v>
      </c>
      <c r="E25" s="2">
        <f>HYPERLINK("capsilon://?command=openfolder&amp;siteaddress=amerifirsttest.docvelocity4.net&amp;folderid=FX6D36E702-6137-BC75-134E-2AC10EC1A677","FX220860")</f>
        <v>0</v>
      </c>
      <c r="F25" t="s">
        <v>19</v>
      </c>
      <c r="G25" t="s">
        <v>19</v>
      </c>
      <c r="H25" t="s">
        <v>88</v>
      </c>
      <c r="I25" t="s">
        <v>168</v>
      </c>
      <c r="J25">
        <v>44</v>
      </c>
      <c r="K25" t="s">
        <v>90</v>
      </c>
      <c r="L25" t="s">
        <v>91</v>
      </c>
      <c r="M25" t="s">
        <v>92</v>
      </c>
      <c r="N25">
        <v>2</v>
      </c>
      <c r="O25" s="1">
        <v>44782.744710648149</v>
      </c>
      <c r="P25" s="1">
        <v>44782.772280092591</v>
      </c>
      <c r="Q25">
        <v>1891</v>
      </c>
      <c r="R25">
        <v>491</v>
      </c>
      <c r="S25" t="b">
        <v>0</v>
      </c>
      <c r="T25" t="s">
        <v>93</v>
      </c>
      <c r="U25" t="b">
        <v>0</v>
      </c>
      <c r="V25" t="s">
        <v>169</v>
      </c>
      <c r="W25" s="1">
        <v>44782.761030092595</v>
      </c>
      <c r="X25">
        <v>376</v>
      </c>
      <c r="Y25">
        <v>37</v>
      </c>
      <c r="Z25">
        <v>0</v>
      </c>
      <c r="AA25">
        <v>37</v>
      </c>
      <c r="AB25">
        <v>0</v>
      </c>
      <c r="AC25">
        <v>8</v>
      </c>
      <c r="AD25">
        <v>7</v>
      </c>
      <c r="AE25">
        <v>0</v>
      </c>
      <c r="AF25">
        <v>0</v>
      </c>
      <c r="AG25">
        <v>0</v>
      </c>
      <c r="AH25" t="s">
        <v>148</v>
      </c>
      <c r="AI25" s="1">
        <v>44782.772280092591</v>
      </c>
      <c r="AJ25">
        <v>115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166</v>
      </c>
      <c r="BG25">
        <v>39</v>
      </c>
      <c r="BH25" t="s">
        <v>96</v>
      </c>
    </row>
    <row r="26" spans="1:60">
      <c r="A26" t="s">
        <v>170</v>
      </c>
      <c r="B26" t="s">
        <v>85</v>
      </c>
      <c r="C26" t="s">
        <v>171</v>
      </c>
      <c r="D26" t="s">
        <v>87</v>
      </c>
      <c r="E26" s="2">
        <f>HYPERLINK("capsilon://?command=openfolder&amp;siteaddress=amerifirsttest.docvelocity4.net&amp;folderid=FX26A3FD6D-CA62-6694-C69A-EACB798FB959","FX220892")</f>
        <v>0</v>
      </c>
      <c r="F26" t="s">
        <v>19</v>
      </c>
      <c r="G26" t="s">
        <v>19</v>
      </c>
      <c r="H26" t="s">
        <v>88</v>
      </c>
      <c r="I26" t="s">
        <v>172</v>
      </c>
      <c r="J26">
        <v>134</v>
      </c>
      <c r="K26" t="s">
        <v>90</v>
      </c>
      <c r="L26" t="s">
        <v>91</v>
      </c>
      <c r="M26" t="s">
        <v>92</v>
      </c>
      <c r="N26">
        <v>2</v>
      </c>
      <c r="O26" s="1">
        <v>44783.425127314818</v>
      </c>
      <c r="P26" s="1">
        <v>44783.658854166664</v>
      </c>
      <c r="Q26">
        <v>20114</v>
      </c>
      <c r="R26">
        <v>80</v>
      </c>
      <c r="S26" t="b">
        <v>0</v>
      </c>
      <c r="T26" t="s">
        <v>93</v>
      </c>
      <c r="U26" t="b">
        <v>0</v>
      </c>
      <c r="V26" t="s">
        <v>130</v>
      </c>
      <c r="W26" s="1">
        <v>44783.467245370368</v>
      </c>
      <c r="X26">
        <v>50</v>
      </c>
      <c r="Y26">
        <v>0</v>
      </c>
      <c r="Z26">
        <v>0</v>
      </c>
      <c r="AA26">
        <v>0</v>
      </c>
      <c r="AB26">
        <v>104</v>
      </c>
      <c r="AC26">
        <v>0</v>
      </c>
      <c r="AD26">
        <v>134</v>
      </c>
      <c r="AE26">
        <v>0</v>
      </c>
      <c r="AF26">
        <v>0</v>
      </c>
      <c r="AG26">
        <v>0</v>
      </c>
      <c r="AH26" t="s">
        <v>148</v>
      </c>
      <c r="AI26" s="1">
        <v>44783.658854166664</v>
      </c>
      <c r="AJ26">
        <v>30</v>
      </c>
      <c r="AK26">
        <v>0</v>
      </c>
      <c r="AL26">
        <v>0</v>
      </c>
      <c r="AM26">
        <v>0</v>
      </c>
      <c r="AN26">
        <v>104</v>
      </c>
      <c r="AO26">
        <v>0</v>
      </c>
      <c r="AP26">
        <v>134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173</v>
      </c>
      <c r="BG26">
        <v>336</v>
      </c>
      <c r="BH26" t="s">
        <v>96</v>
      </c>
    </row>
    <row r="27" spans="1:60">
      <c r="A27" t="s">
        <v>174</v>
      </c>
      <c r="B27" t="s">
        <v>85</v>
      </c>
      <c r="C27" t="s">
        <v>175</v>
      </c>
      <c r="D27" t="s">
        <v>87</v>
      </c>
      <c r="E27" s="2">
        <f>HYPERLINK("capsilon://?command=openfolder&amp;siteaddress=amerifirsttest.docvelocity4.net&amp;folderid=FX5A1AD5C8-ADAF-C129-364A-CB0BE1AC85EA","FX220890")</f>
        <v>0</v>
      </c>
      <c r="F27" t="s">
        <v>19</v>
      </c>
      <c r="G27" t="s">
        <v>19</v>
      </c>
      <c r="H27" t="s">
        <v>88</v>
      </c>
      <c r="I27" t="s">
        <v>176</v>
      </c>
      <c r="J27">
        <v>67</v>
      </c>
      <c r="K27" t="s">
        <v>90</v>
      </c>
      <c r="L27" t="s">
        <v>91</v>
      </c>
      <c r="M27" t="s">
        <v>92</v>
      </c>
      <c r="N27">
        <v>2</v>
      </c>
      <c r="O27" s="1">
        <v>44783.588310185187</v>
      </c>
      <c r="P27" s="1">
        <v>44783.663217592592</v>
      </c>
      <c r="Q27">
        <v>5826</v>
      </c>
      <c r="R27">
        <v>646</v>
      </c>
      <c r="S27" t="b">
        <v>0</v>
      </c>
      <c r="T27" t="s">
        <v>93</v>
      </c>
      <c r="U27" t="b">
        <v>0</v>
      </c>
      <c r="V27" t="s">
        <v>169</v>
      </c>
      <c r="W27" s="1">
        <v>44783.60297453704</v>
      </c>
      <c r="X27">
        <v>270</v>
      </c>
      <c r="Y27">
        <v>52</v>
      </c>
      <c r="Z27">
        <v>0</v>
      </c>
      <c r="AA27">
        <v>52</v>
      </c>
      <c r="AB27">
        <v>0</v>
      </c>
      <c r="AC27">
        <v>23</v>
      </c>
      <c r="AD27">
        <v>15</v>
      </c>
      <c r="AE27">
        <v>0</v>
      </c>
      <c r="AF27">
        <v>0</v>
      </c>
      <c r="AG27">
        <v>0</v>
      </c>
      <c r="AH27" t="s">
        <v>148</v>
      </c>
      <c r="AI27" s="1">
        <v>44783.663217592592</v>
      </c>
      <c r="AJ27">
        <v>376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15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173</v>
      </c>
      <c r="BG27">
        <v>107</v>
      </c>
      <c r="BH27" t="s">
        <v>96</v>
      </c>
    </row>
    <row r="28" spans="1:60">
      <c r="A28" t="s">
        <v>177</v>
      </c>
      <c r="B28" t="s">
        <v>85</v>
      </c>
      <c r="C28" t="s">
        <v>178</v>
      </c>
      <c r="D28" t="s">
        <v>87</v>
      </c>
      <c r="E28" s="2">
        <f>HYPERLINK("capsilon://?command=openfolder&amp;siteaddress=amerifirsttest.docvelocity4.net&amp;folderid=FX7925F250-7CD6-E7C5-8C9E-3DC086A4E19E","FX220858")</f>
        <v>0</v>
      </c>
      <c r="F28" t="s">
        <v>19</v>
      </c>
      <c r="G28" t="s">
        <v>19</v>
      </c>
      <c r="H28" t="s">
        <v>88</v>
      </c>
      <c r="I28" t="s">
        <v>179</v>
      </c>
      <c r="J28">
        <v>348</v>
      </c>
      <c r="K28" t="s">
        <v>90</v>
      </c>
      <c r="L28" t="s">
        <v>91</v>
      </c>
      <c r="M28" t="s">
        <v>92</v>
      </c>
      <c r="N28">
        <v>2</v>
      </c>
      <c r="O28" s="1">
        <v>44783.588819444441</v>
      </c>
      <c r="P28" s="1">
        <v>44783.672372685185</v>
      </c>
      <c r="Q28">
        <v>5528</v>
      </c>
      <c r="R28">
        <v>1691</v>
      </c>
      <c r="S28" t="b">
        <v>0</v>
      </c>
      <c r="T28" t="s">
        <v>93</v>
      </c>
      <c r="U28" t="b">
        <v>0</v>
      </c>
      <c r="V28" t="s">
        <v>169</v>
      </c>
      <c r="W28" s="1">
        <v>44783.614074074074</v>
      </c>
      <c r="X28">
        <v>958</v>
      </c>
      <c r="Y28">
        <v>256</v>
      </c>
      <c r="Z28">
        <v>0</v>
      </c>
      <c r="AA28">
        <v>256</v>
      </c>
      <c r="AB28">
        <v>39</v>
      </c>
      <c r="AC28">
        <v>32</v>
      </c>
      <c r="AD28">
        <v>92</v>
      </c>
      <c r="AE28">
        <v>0</v>
      </c>
      <c r="AF28">
        <v>0</v>
      </c>
      <c r="AG28">
        <v>0</v>
      </c>
      <c r="AH28" t="s">
        <v>148</v>
      </c>
      <c r="AI28" s="1">
        <v>44783.672372685185</v>
      </c>
      <c r="AJ28">
        <v>491</v>
      </c>
      <c r="AK28">
        <v>6</v>
      </c>
      <c r="AL28">
        <v>0</v>
      </c>
      <c r="AM28">
        <v>6</v>
      </c>
      <c r="AN28">
        <v>39</v>
      </c>
      <c r="AO28">
        <v>6</v>
      </c>
      <c r="AP28">
        <v>86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173</v>
      </c>
      <c r="BG28">
        <v>120</v>
      </c>
      <c r="BH28" t="s">
        <v>96</v>
      </c>
    </row>
    <row r="29" spans="1:60">
      <c r="A29" t="s">
        <v>180</v>
      </c>
      <c r="B29" t="s">
        <v>85</v>
      </c>
      <c r="C29" t="s">
        <v>181</v>
      </c>
      <c r="D29" t="s">
        <v>87</v>
      </c>
      <c r="E29" s="2">
        <f>HYPERLINK("capsilon://?command=openfolder&amp;siteaddress=amerifirsttest.docvelocity4.net&amp;folderid=FXFE512BEE-1A00-FC53-8B0F-FED53F5A3596","FX220861")</f>
        <v>0</v>
      </c>
      <c r="F29" t="s">
        <v>19</v>
      </c>
      <c r="G29" t="s">
        <v>19</v>
      </c>
      <c r="H29" t="s">
        <v>88</v>
      </c>
      <c r="I29" t="s">
        <v>182</v>
      </c>
      <c r="J29">
        <v>201</v>
      </c>
      <c r="K29" t="s">
        <v>90</v>
      </c>
      <c r="L29" t="s">
        <v>91</v>
      </c>
      <c r="M29" t="s">
        <v>92</v>
      </c>
      <c r="N29">
        <v>2</v>
      </c>
      <c r="O29" s="1">
        <v>44783.606273148151</v>
      </c>
      <c r="P29" s="1">
        <v>44783.676076388889</v>
      </c>
      <c r="Q29">
        <v>4801</v>
      </c>
      <c r="R29">
        <v>1230</v>
      </c>
      <c r="S29" t="b">
        <v>0</v>
      </c>
      <c r="T29" t="s">
        <v>93</v>
      </c>
      <c r="U29" t="b">
        <v>0</v>
      </c>
      <c r="V29" t="s">
        <v>169</v>
      </c>
      <c r="W29" s="1">
        <v>44783.62462962963</v>
      </c>
      <c r="X29">
        <v>911</v>
      </c>
      <c r="Y29">
        <v>52</v>
      </c>
      <c r="Z29">
        <v>0</v>
      </c>
      <c r="AA29">
        <v>52</v>
      </c>
      <c r="AB29">
        <v>104</v>
      </c>
      <c r="AC29">
        <v>21</v>
      </c>
      <c r="AD29">
        <v>149</v>
      </c>
      <c r="AE29">
        <v>0</v>
      </c>
      <c r="AF29">
        <v>0</v>
      </c>
      <c r="AG29">
        <v>0</v>
      </c>
      <c r="AH29" t="s">
        <v>148</v>
      </c>
      <c r="AI29" s="1">
        <v>44783.676076388889</v>
      </c>
      <c r="AJ29">
        <v>319</v>
      </c>
      <c r="AK29">
        <v>1</v>
      </c>
      <c r="AL29">
        <v>0</v>
      </c>
      <c r="AM29">
        <v>1</v>
      </c>
      <c r="AN29">
        <v>104</v>
      </c>
      <c r="AO29">
        <v>1</v>
      </c>
      <c r="AP29">
        <v>148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173</v>
      </c>
      <c r="BG29">
        <v>100</v>
      </c>
      <c r="BH29" t="s">
        <v>96</v>
      </c>
    </row>
    <row r="30" spans="1:60">
      <c r="A30" t="s">
        <v>183</v>
      </c>
      <c r="B30" t="s">
        <v>85</v>
      </c>
      <c r="C30" t="s">
        <v>184</v>
      </c>
      <c r="D30" t="s">
        <v>87</v>
      </c>
      <c r="E30" s="2">
        <f>HYPERLINK("capsilon://?command=openfolder&amp;siteaddress=amerifirsttest.docvelocity4.net&amp;folderid=FXDA54CB4C-D558-B812-0B46-802AA811DB7C","FX220815")</f>
        <v>0</v>
      </c>
      <c r="F30" t="s">
        <v>19</v>
      </c>
      <c r="G30" t="s">
        <v>19</v>
      </c>
      <c r="H30" t="s">
        <v>88</v>
      </c>
      <c r="I30" t="s">
        <v>185</v>
      </c>
      <c r="J30">
        <v>1109</v>
      </c>
      <c r="K30" t="s">
        <v>90</v>
      </c>
      <c r="L30" t="s">
        <v>91</v>
      </c>
      <c r="M30" t="s">
        <v>92</v>
      </c>
      <c r="N30">
        <v>1</v>
      </c>
      <c r="O30" s="1">
        <v>44774.038877314815</v>
      </c>
      <c r="P30" s="1">
        <v>44774.299710648149</v>
      </c>
      <c r="Q30">
        <v>22339</v>
      </c>
      <c r="R30">
        <v>197</v>
      </c>
      <c r="S30" t="b">
        <v>0</v>
      </c>
      <c r="T30" t="s">
        <v>93</v>
      </c>
      <c r="U30" t="b">
        <v>0</v>
      </c>
      <c r="V30" t="s">
        <v>94</v>
      </c>
      <c r="W30" s="1">
        <v>44774.299710648149</v>
      </c>
      <c r="X30">
        <v>197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1109</v>
      </c>
      <c r="AE30">
        <v>900</v>
      </c>
      <c r="AF30">
        <v>0</v>
      </c>
      <c r="AG30">
        <v>20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95</v>
      </c>
      <c r="BG30">
        <v>375</v>
      </c>
      <c r="BH30" t="s">
        <v>96</v>
      </c>
    </row>
    <row r="31" spans="1:60">
      <c r="A31" t="s">
        <v>186</v>
      </c>
      <c r="B31" t="s">
        <v>85</v>
      </c>
      <c r="C31" t="s">
        <v>187</v>
      </c>
      <c r="D31" t="s">
        <v>87</v>
      </c>
      <c r="E31" s="2">
        <f>HYPERLINK("capsilon://?command=openfolder&amp;siteaddress=amerifirsttest.docvelocity4.net&amp;folderid=FX4BD624FE-BD15-FF8B-93FD-98DEC5519973","FX220855")</f>
        <v>0</v>
      </c>
      <c r="F31" t="s">
        <v>19</v>
      </c>
      <c r="G31" t="s">
        <v>19</v>
      </c>
      <c r="H31" t="s">
        <v>88</v>
      </c>
      <c r="I31" t="s">
        <v>188</v>
      </c>
      <c r="J31">
        <v>415</v>
      </c>
      <c r="K31" t="s">
        <v>90</v>
      </c>
      <c r="L31" t="s">
        <v>91</v>
      </c>
      <c r="M31" t="s">
        <v>92</v>
      </c>
      <c r="N31">
        <v>2</v>
      </c>
      <c r="O31" s="1">
        <v>44783.616712962961</v>
      </c>
      <c r="P31" s="1">
        <v>44784.187060185184</v>
      </c>
      <c r="Q31">
        <v>45884</v>
      </c>
      <c r="R31">
        <v>3394</v>
      </c>
      <c r="S31" t="b">
        <v>0</v>
      </c>
      <c r="T31" t="s">
        <v>93</v>
      </c>
      <c r="U31" t="b">
        <v>0</v>
      </c>
      <c r="V31" t="s">
        <v>169</v>
      </c>
      <c r="W31" s="1">
        <v>44783.639976851853</v>
      </c>
      <c r="X31">
        <v>1325</v>
      </c>
      <c r="Y31">
        <v>308</v>
      </c>
      <c r="Z31">
        <v>0</v>
      </c>
      <c r="AA31">
        <v>308</v>
      </c>
      <c r="AB31">
        <v>39</v>
      </c>
      <c r="AC31">
        <v>63</v>
      </c>
      <c r="AD31">
        <v>107</v>
      </c>
      <c r="AE31">
        <v>0</v>
      </c>
      <c r="AF31">
        <v>0</v>
      </c>
      <c r="AG31">
        <v>0</v>
      </c>
      <c r="AH31" t="s">
        <v>189</v>
      </c>
      <c r="AI31" s="1">
        <v>44784.187060185184</v>
      </c>
      <c r="AJ31">
        <v>1405</v>
      </c>
      <c r="AK31">
        <v>0</v>
      </c>
      <c r="AL31">
        <v>0</v>
      </c>
      <c r="AM31">
        <v>0</v>
      </c>
      <c r="AN31">
        <v>39</v>
      </c>
      <c r="AO31">
        <v>0</v>
      </c>
      <c r="AP31">
        <v>107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173</v>
      </c>
      <c r="BG31">
        <v>821</v>
      </c>
      <c r="BH31" t="s">
        <v>96</v>
      </c>
    </row>
    <row r="32" spans="1:60">
      <c r="A32" t="s">
        <v>190</v>
      </c>
      <c r="B32" t="s">
        <v>85</v>
      </c>
      <c r="C32" t="s">
        <v>191</v>
      </c>
      <c r="D32" t="s">
        <v>87</v>
      </c>
      <c r="E32" s="2">
        <f>HYPERLINK("capsilon://?command=openfolder&amp;siteaddress=amerifirsttest.docvelocity4.net&amp;folderid=FX6863739F-374C-4C23-719B-26E23E8BC647","FX220889")</f>
        <v>0</v>
      </c>
      <c r="F32" t="s">
        <v>19</v>
      </c>
      <c r="G32" t="s">
        <v>19</v>
      </c>
      <c r="H32" t="s">
        <v>88</v>
      </c>
      <c r="I32" t="s">
        <v>192</v>
      </c>
      <c r="J32">
        <v>933</v>
      </c>
      <c r="K32" t="s">
        <v>90</v>
      </c>
      <c r="L32" t="s">
        <v>91</v>
      </c>
      <c r="M32" t="s">
        <v>92</v>
      </c>
      <c r="N32">
        <v>1</v>
      </c>
      <c r="O32" s="1">
        <v>44783.627384259256</v>
      </c>
      <c r="P32" s="1">
        <v>44783.666504629633</v>
      </c>
      <c r="Q32">
        <v>1700</v>
      </c>
      <c r="R32">
        <v>1680</v>
      </c>
      <c r="S32" t="b">
        <v>0</v>
      </c>
      <c r="T32" t="s">
        <v>93</v>
      </c>
      <c r="U32" t="b">
        <v>0</v>
      </c>
      <c r="V32" t="s">
        <v>147</v>
      </c>
      <c r="W32" s="1">
        <v>44783.666504629633</v>
      </c>
      <c r="X32">
        <v>1363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933</v>
      </c>
      <c r="AE32">
        <v>778</v>
      </c>
      <c r="AF32">
        <v>0</v>
      </c>
      <c r="AG32">
        <v>18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173</v>
      </c>
      <c r="BG32">
        <v>56</v>
      </c>
      <c r="BH32" t="s">
        <v>96</v>
      </c>
    </row>
    <row r="33" spans="1:60">
      <c r="A33" t="s">
        <v>193</v>
      </c>
      <c r="B33" t="s">
        <v>85</v>
      </c>
      <c r="C33" t="s">
        <v>194</v>
      </c>
      <c r="D33" t="s">
        <v>87</v>
      </c>
      <c r="E33" s="2">
        <f>HYPERLINK("capsilon://?command=openfolder&amp;siteaddress=amerifirsttest.docvelocity4.net&amp;folderid=FXFC451800-DB4C-4568-9E50-EB1C34EAF5D3","FX220895")</f>
        <v>0</v>
      </c>
      <c r="F33" t="s">
        <v>19</v>
      </c>
      <c r="G33" t="s">
        <v>19</v>
      </c>
      <c r="H33" t="s">
        <v>88</v>
      </c>
      <c r="I33" t="s">
        <v>195</v>
      </c>
      <c r="J33">
        <v>67</v>
      </c>
      <c r="K33" t="s">
        <v>90</v>
      </c>
      <c r="L33" t="s">
        <v>91</v>
      </c>
      <c r="M33" t="s">
        <v>92</v>
      </c>
      <c r="N33">
        <v>2</v>
      </c>
      <c r="O33" s="1">
        <v>44783.643923611111</v>
      </c>
      <c r="P33" s="1">
        <v>44784.191840277781</v>
      </c>
      <c r="Q33">
        <v>46674</v>
      </c>
      <c r="R33">
        <v>666</v>
      </c>
      <c r="S33" t="b">
        <v>0</v>
      </c>
      <c r="T33" t="s">
        <v>93</v>
      </c>
      <c r="U33" t="b">
        <v>0</v>
      </c>
      <c r="V33" t="s">
        <v>147</v>
      </c>
      <c r="W33" s="1">
        <v>44783.650717592594</v>
      </c>
      <c r="X33">
        <v>393</v>
      </c>
      <c r="Y33">
        <v>52</v>
      </c>
      <c r="Z33">
        <v>0</v>
      </c>
      <c r="AA33">
        <v>52</v>
      </c>
      <c r="AB33">
        <v>0</v>
      </c>
      <c r="AC33">
        <v>20</v>
      </c>
      <c r="AD33">
        <v>15</v>
      </c>
      <c r="AE33">
        <v>0</v>
      </c>
      <c r="AF33">
        <v>0</v>
      </c>
      <c r="AG33">
        <v>0</v>
      </c>
      <c r="AH33" t="s">
        <v>189</v>
      </c>
      <c r="AI33" s="1">
        <v>44784.191840277781</v>
      </c>
      <c r="AJ33">
        <v>150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15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173</v>
      </c>
      <c r="BG33">
        <v>789</v>
      </c>
      <c r="BH33" t="s">
        <v>96</v>
      </c>
    </row>
    <row r="34" spans="1:60">
      <c r="A34" t="s">
        <v>196</v>
      </c>
      <c r="B34" t="s">
        <v>85</v>
      </c>
      <c r="C34" t="s">
        <v>194</v>
      </c>
      <c r="D34" t="s">
        <v>87</v>
      </c>
      <c r="E34" s="2">
        <f>HYPERLINK("capsilon://?command=openfolder&amp;siteaddress=amerifirsttest.docvelocity4.net&amp;folderid=FXFC451800-DB4C-4568-9E50-EB1C34EAF5D3","FX220895")</f>
        <v>0</v>
      </c>
      <c r="F34" t="s">
        <v>19</v>
      </c>
      <c r="G34" t="s">
        <v>19</v>
      </c>
      <c r="H34" t="s">
        <v>88</v>
      </c>
      <c r="I34" t="s">
        <v>197</v>
      </c>
      <c r="J34">
        <v>134</v>
      </c>
      <c r="K34" t="s">
        <v>90</v>
      </c>
      <c r="L34" t="s">
        <v>91</v>
      </c>
      <c r="M34" t="s">
        <v>92</v>
      </c>
      <c r="N34">
        <v>2</v>
      </c>
      <c r="O34" s="1">
        <v>44783.645451388889</v>
      </c>
      <c r="P34" s="1">
        <v>44784.194490740738</v>
      </c>
      <c r="Q34">
        <v>47163</v>
      </c>
      <c r="R34">
        <v>274</v>
      </c>
      <c r="S34" t="b">
        <v>0</v>
      </c>
      <c r="T34" t="s">
        <v>93</v>
      </c>
      <c r="U34" t="b">
        <v>0</v>
      </c>
      <c r="V34" t="s">
        <v>169</v>
      </c>
      <c r="W34" s="1">
        <v>44783.648275462961</v>
      </c>
      <c r="X34">
        <v>46</v>
      </c>
      <c r="Y34">
        <v>0</v>
      </c>
      <c r="Z34">
        <v>0</v>
      </c>
      <c r="AA34">
        <v>0</v>
      </c>
      <c r="AB34">
        <v>104</v>
      </c>
      <c r="AC34">
        <v>0</v>
      </c>
      <c r="AD34">
        <v>134</v>
      </c>
      <c r="AE34">
        <v>0</v>
      </c>
      <c r="AF34">
        <v>0</v>
      </c>
      <c r="AG34">
        <v>0</v>
      </c>
      <c r="AH34" t="s">
        <v>189</v>
      </c>
      <c r="AI34" s="1">
        <v>44784.194490740738</v>
      </c>
      <c r="AJ34">
        <v>228</v>
      </c>
      <c r="AK34">
        <v>0</v>
      </c>
      <c r="AL34">
        <v>0</v>
      </c>
      <c r="AM34">
        <v>0</v>
      </c>
      <c r="AN34">
        <v>104</v>
      </c>
      <c r="AO34">
        <v>0</v>
      </c>
      <c r="AP34">
        <v>134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173</v>
      </c>
      <c r="BG34">
        <v>790</v>
      </c>
      <c r="BH34" t="s">
        <v>96</v>
      </c>
    </row>
    <row r="35" spans="1:60">
      <c r="A35" t="s">
        <v>198</v>
      </c>
      <c r="B35" t="s">
        <v>85</v>
      </c>
      <c r="C35" t="s">
        <v>199</v>
      </c>
      <c r="D35" t="s">
        <v>87</v>
      </c>
      <c r="E35" s="2">
        <f>HYPERLINK("capsilon://?command=openfolder&amp;siteaddress=amerifirsttest.docvelocity4.net&amp;folderid=FXDAA61CDC-72E7-50A0-CA40-0B7546D52594","FX220894")</f>
        <v>0</v>
      </c>
      <c r="F35" t="s">
        <v>19</v>
      </c>
      <c r="G35" t="s">
        <v>19</v>
      </c>
      <c r="H35" t="s">
        <v>88</v>
      </c>
      <c r="I35" t="s">
        <v>200</v>
      </c>
      <c r="J35">
        <v>638</v>
      </c>
      <c r="K35" t="s">
        <v>90</v>
      </c>
      <c r="L35" t="s">
        <v>91</v>
      </c>
      <c r="M35" t="s">
        <v>92</v>
      </c>
      <c r="N35">
        <v>1</v>
      </c>
      <c r="O35" s="1">
        <v>44783.652939814812</v>
      </c>
      <c r="P35" s="1">
        <v>44783.676134259258</v>
      </c>
      <c r="Q35">
        <v>1074</v>
      </c>
      <c r="R35">
        <v>930</v>
      </c>
      <c r="S35" t="b">
        <v>0</v>
      </c>
      <c r="T35" t="s">
        <v>93</v>
      </c>
      <c r="U35" t="b">
        <v>0</v>
      </c>
      <c r="V35" t="s">
        <v>147</v>
      </c>
      <c r="W35" s="1">
        <v>44783.676134259258</v>
      </c>
      <c r="X35">
        <v>831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638</v>
      </c>
      <c r="AE35">
        <v>518</v>
      </c>
      <c r="AF35">
        <v>0</v>
      </c>
      <c r="AG35">
        <v>17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173</v>
      </c>
      <c r="BG35">
        <v>33</v>
      </c>
      <c r="BH35" t="s">
        <v>96</v>
      </c>
    </row>
    <row r="36" spans="1:60">
      <c r="A36" t="s">
        <v>201</v>
      </c>
      <c r="B36" t="s">
        <v>85</v>
      </c>
      <c r="C36" t="s">
        <v>191</v>
      </c>
      <c r="D36" t="s">
        <v>87</v>
      </c>
      <c r="E36" s="2">
        <f>HYPERLINK("capsilon://?command=openfolder&amp;siteaddress=amerifirsttest.docvelocity4.net&amp;folderid=FX6863739F-374C-4C23-719B-26E23E8BC647","FX220889")</f>
        <v>0</v>
      </c>
      <c r="F36" t="s">
        <v>19</v>
      </c>
      <c r="G36" t="s">
        <v>19</v>
      </c>
      <c r="H36" t="s">
        <v>88</v>
      </c>
      <c r="I36" t="s">
        <v>192</v>
      </c>
      <c r="J36">
        <v>977</v>
      </c>
      <c r="K36" t="s">
        <v>90</v>
      </c>
      <c r="L36" t="s">
        <v>91</v>
      </c>
      <c r="M36" t="s">
        <v>92</v>
      </c>
      <c r="N36">
        <v>2</v>
      </c>
      <c r="O36" s="1">
        <v>44783.668090277781</v>
      </c>
      <c r="P36" s="1">
        <v>44783.87909722222</v>
      </c>
      <c r="Q36">
        <v>10855</v>
      </c>
      <c r="R36">
        <v>7376</v>
      </c>
      <c r="S36" t="b">
        <v>0</v>
      </c>
      <c r="T36" t="s">
        <v>93</v>
      </c>
      <c r="U36" t="b">
        <v>1</v>
      </c>
      <c r="V36" t="s">
        <v>147</v>
      </c>
      <c r="W36" s="1">
        <v>44783.727268518516</v>
      </c>
      <c r="X36">
        <v>4417</v>
      </c>
      <c r="Y36">
        <v>760</v>
      </c>
      <c r="Z36">
        <v>0</v>
      </c>
      <c r="AA36">
        <v>760</v>
      </c>
      <c r="AB36">
        <v>52</v>
      </c>
      <c r="AC36">
        <v>334</v>
      </c>
      <c r="AD36">
        <v>217</v>
      </c>
      <c r="AE36">
        <v>0</v>
      </c>
      <c r="AF36">
        <v>0</v>
      </c>
      <c r="AG36">
        <v>0</v>
      </c>
      <c r="AH36" t="s">
        <v>110</v>
      </c>
      <c r="AI36" s="1">
        <v>44783.87909722222</v>
      </c>
      <c r="AJ36">
        <v>2868</v>
      </c>
      <c r="AK36">
        <v>8</v>
      </c>
      <c r="AL36">
        <v>0</v>
      </c>
      <c r="AM36">
        <v>8</v>
      </c>
      <c r="AN36">
        <v>52</v>
      </c>
      <c r="AO36">
        <v>8</v>
      </c>
      <c r="AP36">
        <v>209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173</v>
      </c>
      <c r="BG36">
        <v>303</v>
      </c>
      <c r="BH36" t="s">
        <v>96</v>
      </c>
    </row>
    <row r="37" spans="1:60">
      <c r="A37" t="s">
        <v>202</v>
      </c>
      <c r="B37" t="s">
        <v>85</v>
      </c>
      <c r="C37" t="s">
        <v>199</v>
      </c>
      <c r="D37" t="s">
        <v>87</v>
      </c>
      <c r="E37" s="2">
        <f>HYPERLINK("capsilon://?command=openfolder&amp;siteaddress=amerifirsttest.docvelocity4.net&amp;folderid=FXDAA61CDC-72E7-50A0-CA40-0B7546D52594","FX220894")</f>
        <v>0</v>
      </c>
      <c r="F37" t="s">
        <v>19</v>
      </c>
      <c r="G37" t="s">
        <v>19</v>
      </c>
      <c r="H37" t="s">
        <v>88</v>
      </c>
      <c r="I37" t="s">
        <v>200</v>
      </c>
      <c r="J37">
        <v>668</v>
      </c>
      <c r="K37" t="s">
        <v>90</v>
      </c>
      <c r="L37" t="s">
        <v>91</v>
      </c>
      <c r="M37" t="s">
        <v>92</v>
      </c>
      <c r="N37">
        <v>2</v>
      </c>
      <c r="O37" s="1">
        <v>44783.678449074076</v>
      </c>
      <c r="P37" s="1">
        <v>44783.751620370371</v>
      </c>
      <c r="Q37">
        <v>95</v>
      </c>
      <c r="R37">
        <v>6227</v>
      </c>
      <c r="S37" t="b">
        <v>0</v>
      </c>
      <c r="T37" t="s">
        <v>93</v>
      </c>
      <c r="U37" t="b">
        <v>1</v>
      </c>
      <c r="V37" t="s">
        <v>169</v>
      </c>
      <c r="W37" s="1">
        <v>44783.72047453704</v>
      </c>
      <c r="X37">
        <v>3618</v>
      </c>
      <c r="Y37">
        <v>546</v>
      </c>
      <c r="Z37">
        <v>0</v>
      </c>
      <c r="AA37">
        <v>546</v>
      </c>
      <c r="AB37">
        <v>0</v>
      </c>
      <c r="AC37">
        <v>269</v>
      </c>
      <c r="AD37">
        <v>122</v>
      </c>
      <c r="AE37">
        <v>0</v>
      </c>
      <c r="AF37">
        <v>0</v>
      </c>
      <c r="AG37">
        <v>0</v>
      </c>
      <c r="AH37" t="s">
        <v>148</v>
      </c>
      <c r="AI37" s="1">
        <v>44783.751620370371</v>
      </c>
      <c r="AJ37">
        <v>2609</v>
      </c>
      <c r="AK37">
        <v>11</v>
      </c>
      <c r="AL37">
        <v>0</v>
      </c>
      <c r="AM37">
        <v>11</v>
      </c>
      <c r="AN37">
        <v>0</v>
      </c>
      <c r="AO37">
        <v>9</v>
      </c>
      <c r="AP37">
        <v>111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173</v>
      </c>
      <c r="BG37">
        <v>105</v>
      </c>
      <c r="BH37" t="s">
        <v>96</v>
      </c>
    </row>
    <row r="38" spans="1:60">
      <c r="A38" t="s">
        <v>203</v>
      </c>
      <c r="B38" t="s">
        <v>85</v>
      </c>
      <c r="C38" t="s">
        <v>204</v>
      </c>
      <c r="D38" t="s">
        <v>87</v>
      </c>
      <c r="E38" s="2">
        <f>HYPERLINK("capsilon://?command=openfolder&amp;siteaddress=amerifirsttest.docvelocity4.net&amp;folderid=FXC068BA65-0086-EC9E-2C54-A6B77BBFC6BD","FX220844")</f>
        <v>0</v>
      </c>
      <c r="F38" t="s">
        <v>19</v>
      </c>
      <c r="G38" t="s">
        <v>19</v>
      </c>
      <c r="H38" t="s">
        <v>88</v>
      </c>
      <c r="I38" t="s">
        <v>205</v>
      </c>
      <c r="J38">
        <v>470</v>
      </c>
      <c r="K38" t="s">
        <v>90</v>
      </c>
      <c r="L38" t="s">
        <v>91</v>
      </c>
      <c r="M38" t="s">
        <v>92</v>
      </c>
      <c r="N38">
        <v>2</v>
      </c>
      <c r="O38" s="1">
        <v>44783.74355324074</v>
      </c>
      <c r="P38" s="1">
        <v>44784.254259259258</v>
      </c>
      <c r="Q38">
        <v>40388</v>
      </c>
      <c r="R38">
        <v>3737</v>
      </c>
      <c r="S38" t="b">
        <v>0</v>
      </c>
      <c r="T38" t="s">
        <v>93</v>
      </c>
      <c r="U38" t="b">
        <v>0</v>
      </c>
      <c r="V38" t="s">
        <v>169</v>
      </c>
      <c r="W38" s="1">
        <v>44783.786493055559</v>
      </c>
      <c r="X38">
        <v>2820</v>
      </c>
      <c r="Y38">
        <v>249</v>
      </c>
      <c r="Z38">
        <v>0</v>
      </c>
      <c r="AA38">
        <v>249</v>
      </c>
      <c r="AB38">
        <v>104</v>
      </c>
      <c r="AC38">
        <v>162</v>
      </c>
      <c r="AD38">
        <v>221</v>
      </c>
      <c r="AE38">
        <v>0</v>
      </c>
      <c r="AF38">
        <v>0</v>
      </c>
      <c r="AG38">
        <v>0</v>
      </c>
      <c r="AH38" t="s">
        <v>206</v>
      </c>
      <c r="AI38" s="1">
        <v>44784.254259259258</v>
      </c>
      <c r="AJ38">
        <v>527</v>
      </c>
      <c r="AK38">
        <v>1</v>
      </c>
      <c r="AL38">
        <v>0</v>
      </c>
      <c r="AM38">
        <v>1</v>
      </c>
      <c r="AN38">
        <v>104</v>
      </c>
      <c r="AO38">
        <v>0</v>
      </c>
      <c r="AP38">
        <v>220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173</v>
      </c>
      <c r="BG38">
        <v>735</v>
      </c>
      <c r="BH38" t="s">
        <v>96</v>
      </c>
    </row>
    <row r="39" spans="1:60">
      <c r="A39" t="s">
        <v>207</v>
      </c>
      <c r="B39" t="s">
        <v>85</v>
      </c>
      <c r="C39" t="s">
        <v>208</v>
      </c>
      <c r="D39" t="s">
        <v>87</v>
      </c>
      <c r="E39" s="2">
        <f>HYPERLINK("capsilon://?command=openfolder&amp;siteaddress=amerifirsttest.docvelocity4.net&amp;folderid=FX78570D96-D1CC-5C14-82A6-0BC9C7B10D36","FX2208100")</f>
        <v>0</v>
      </c>
      <c r="F39" t="s">
        <v>19</v>
      </c>
      <c r="G39" t="s">
        <v>19</v>
      </c>
      <c r="H39" t="s">
        <v>88</v>
      </c>
      <c r="I39" t="s">
        <v>209</v>
      </c>
      <c r="J39">
        <v>247</v>
      </c>
      <c r="K39" t="s">
        <v>90</v>
      </c>
      <c r="L39" t="s">
        <v>91</v>
      </c>
      <c r="M39" t="s">
        <v>92</v>
      </c>
      <c r="N39">
        <v>2</v>
      </c>
      <c r="O39" s="1">
        <v>44783.796574074076</v>
      </c>
      <c r="P39" s="1">
        <v>44784.264293981483</v>
      </c>
      <c r="Q39">
        <v>39162</v>
      </c>
      <c r="R39">
        <v>1249</v>
      </c>
      <c r="S39" t="b">
        <v>0</v>
      </c>
      <c r="T39" t="s">
        <v>93</v>
      </c>
      <c r="U39" t="b">
        <v>0</v>
      </c>
      <c r="V39" t="s">
        <v>210</v>
      </c>
      <c r="W39" s="1">
        <v>44784.171840277777</v>
      </c>
      <c r="X39">
        <v>1023</v>
      </c>
      <c r="Y39">
        <v>214</v>
      </c>
      <c r="Z39">
        <v>0</v>
      </c>
      <c r="AA39">
        <v>214</v>
      </c>
      <c r="AB39">
        <v>0</v>
      </c>
      <c r="AC39">
        <v>58</v>
      </c>
      <c r="AD39">
        <v>33</v>
      </c>
      <c r="AE39">
        <v>0</v>
      </c>
      <c r="AF39">
        <v>0</v>
      </c>
      <c r="AG39">
        <v>0</v>
      </c>
      <c r="AH39" t="s">
        <v>206</v>
      </c>
      <c r="AI39" s="1">
        <v>44784.264293981483</v>
      </c>
      <c r="AJ39">
        <v>134</v>
      </c>
      <c r="AK39">
        <v>2</v>
      </c>
      <c r="AL39">
        <v>0</v>
      </c>
      <c r="AM39">
        <v>2</v>
      </c>
      <c r="AN39">
        <v>0</v>
      </c>
      <c r="AO39">
        <v>1</v>
      </c>
      <c r="AP39">
        <v>31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173</v>
      </c>
      <c r="BG39">
        <v>673</v>
      </c>
      <c r="BH39" t="s">
        <v>96</v>
      </c>
    </row>
    <row r="40" spans="1:60">
      <c r="A40" t="s">
        <v>211</v>
      </c>
      <c r="B40" t="s">
        <v>85</v>
      </c>
      <c r="C40" t="s">
        <v>212</v>
      </c>
      <c r="D40" t="s">
        <v>87</v>
      </c>
      <c r="E40" s="2">
        <f>HYPERLINK("capsilon://?command=openfolder&amp;siteaddress=amerifirsttest.docvelocity4.net&amp;folderid=FX7265F24A-28B7-1392-9CE7-1CD3DE914CE2","FX2208102")</f>
        <v>0</v>
      </c>
      <c r="F40" t="s">
        <v>19</v>
      </c>
      <c r="G40" t="s">
        <v>19</v>
      </c>
      <c r="H40" t="s">
        <v>88</v>
      </c>
      <c r="I40" t="s">
        <v>213</v>
      </c>
      <c r="J40">
        <v>275</v>
      </c>
      <c r="K40" t="s">
        <v>90</v>
      </c>
      <c r="L40" t="s">
        <v>91</v>
      </c>
      <c r="M40" t="s">
        <v>92</v>
      </c>
      <c r="N40">
        <v>1</v>
      </c>
      <c r="O40" s="1">
        <v>44783.828148148146</v>
      </c>
      <c r="P40" s="1">
        <v>44784.191817129627</v>
      </c>
      <c r="Q40">
        <v>31170</v>
      </c>
      <c r="R40">
        <v>251</v>
      </c>
      <c r="S40" t="b">
        <v>0</v>
      </c>
      <c r="T40" t="s">
        <v>93</v>
      </c>
      <c r="U40" t="b">
        <v>0</v>
      </c>
      <c r="V40" t="s">
        <v>210</v>
      </c>
      <c r="W40" s="1">
        <v>44784.191817129627</v>
      </c>
      <c r="X40">
        <v>229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275</v>
      </c>
      <c r="AE40">
        <v>229</v>
      </c>
      <c r="AF40">
        <v>0</v>
      </c>
      <c r="AG40">
        <v>9</v>
      </c>
      <c r="AH40" t="s">
        <v>93</v>
      </c>
      <c r="AI40" t="s">
        <v>93</v>
      </c>
      <c r="AJ40" t="s">
        <v>93</v>
      </c>
      <c r="AK40" t="s">
        <v>93</v>
      </c>
      <c r="AL40" t="s">
        <v>93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173</v>
      </c>
      <c r="BG40">
        <v>523</v>
      </c>
      <c r="BH40" t="s">
        <v>96</v>
      </c>
    </row>
    <row r="41" spans="1:60">
      <c r="A41" t="s">
        <v>214</v>
      </c>
      <c r="B41" t="s">
        <v>85</v>
      </c>
      <c r="C41" t="s">
        <v>215</v>
      </c>
      <c r="D41" t="s">
        <v>87</v>
      </c>
      <c r="E41" s="2">
        <f>HYPERLINK("capsilon://?command=openfolder&amp;siteaddress=amerifirsttest.docvelocity4.net&amp;folderid=FX896F9603-79C6-B941-593D-AFCCA2F812D3","FX220813")</f>
        <v>0</v>
      </c>
      <c r="F41" t="s">
        <v>19</v>
      </c>
      <c r="G41" t="s">
        <v>19</v>
      </c>
      <c r="H41" t="s">
        <v>88</v>
      </c>
      <c r="I41" t="s">
        <v>216</v>
      </c>
      <c r="J41">
        <v>1109</v>
      </c>
      <c r="K41" t="s">
        <v>90</v>
      </c>
      <c r="L41" t="s">
        <v>91</v>
      </c>
      <c r="M41" t="s">
        <v>92</v>
      </c>
      <c r="N41">
        <v>1</v>
      </c>
      <c r="O41" s="1">
        <v>44774.038912037038</v>
      </c>
      <c r="P41" s="1">
        <v>44774.301562499997</v>
      </c>
      <c r="Q41">
        <v>22546</v>
      </c>
      <c r="R41">
        <v>147</v>
      </c>
      <c r="S41" t="b">
        <v>0</v>
      </c>
      <c r="T41" t="s">
        <v>93</v>
      </c>
      <c r="U41" t="b">
        <v>0</v>
      </c>
      <c r="V41" t="s">
        <v>94</v>
      </c>
      <c r="W41" s="1">
        <v>44774.301562499997</v>
      </c>
      <c r="X41">
        <v>147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1109</v>
      </c>
      <c r="AE41">
        <v>900</v>
      </c>
      <c r="AF41">
        <v>0</v>
      </c>
      <c r="AG41">
        <v>20</v>
      </c>
      <c r="AH41" t="s">
        <v>93</v>
      </c>
      <c r="AI41" t="s">
        <v>93</v>
      </c>
      <c r="AJ41" t="s">
        <v>93</v>
      </c>
      <c r="AK41" t="s">
        <v>93</v>
      </c>
      <c r="AL41" t="s">
        <v>93</v>
      </c>
      <c r="AM41" t="s">
        <v>93</v>
      </c>
      <c r="AN41" t="s">
        <v>93</v>
      </c>
      <c r="AO41" t="s">
        <v>93</v>
      </c>
      <c r="AP41" t="s">
        <v>93</v>
      </c>
      <c r="AQ41" t="s">
        <v>93</v>
      </c>
      <c r="AR41" t="s">
        <v>93</v>
      </c>
      <c r="AS41" t="s">
        <v>93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95</v>
      </c>
      <c r="BG41">
        <v>378</v>
      </c>
      <c r="BH41" t="s">
        <v>96</v>
      </c>
    </row>
    <row r="42" spans="1:60">
      <c r="A42" t="s">
        <v>217</v>
      </c>
      <c r="B42" t="s">
        <v>85</v>
      </c>
      <c r="C42" t="s">
        <v>218</v>
      </c>
      <c r="D42" t="s">
        <v>87</v>
      </c>
      <c r="E42" s="2">
        <f>HYPERLINK("capsilon://?command=openfolder&amp;siteaddress=amerifirsttest.docvelocity4.net&amp;folderid=FXB6CADBF7-7690-25D7-BFBE-85AFA6B08E27","FX2208103")</f>
        <v>0</v>
      </c>
      <c r="F42" t="s">
        <v>19</v>
      </c>
      <c r="G42" t="s">
        <v>19</v>
      </c>
      <c r="H42" t="s">
        <v>88</v>
      </c>
      <c r="I42" t="s">
        <v>219</v>
      </c>
      <c r="J42">
        <v>134</v>
      </c>
      <c r="K42" t="s">
        <v>90</v>
      </c>
      <c r="L42" t="s">
        <v>91</v>
      </c>
      <c r="M42" t="s">
        <v>92</v>
      </c>
      <c r="N42">
        <v>1</v>
      </c>
      <c r="O42" s="1">
        <v>44783.845995370371</v>
      </c>
      <c r="P42" s="1">
        <v>44784.194537037038</v>
      </c>
      <c r="Q42">
        <v>29880</v>
      </c>
      <c r="R42">
        <v>234</v>
      </c>
      <c r="S42" t="b">
        <v>0</v>
      </c>
      <c r="T42" t="s">
        <v>93</v>
      </c>
      <c r="U42" t="b">
        <v>0</v>
      </c>
      <c r="V42" t="s">
        <v>210</v>
      </c>
      <c r="W42" s="1">
        <v>44784.194537037038</v>
      </c>
      <c r="X42">
        <v>234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134</v>
      </c>
      <c r="AE42">
        <v>104</v>
      </c>
      <c r="AF42">
        <v>0</v>
      </c>
      <c r="AG42">
        <v>2</v>
      </c>
      <c r="AH42" t="s">
        <v>93</v>
      </c>
      <c r="AI42" t="s">
        <v>93</v>
      </c>
      <c r="AJ42" t="s">
        <v>93</v>
      </c>
      <c r="AK42" t="s">
        <v>93</v>
      </c>
      <c r="AL42" t="s">
        <v>93</v>
      </c>
      <c r="AM42" t="s">
        <v>93</v>
      </c>
      <c r="AN42" t="s">
        <v>93</v>
      </c>
      <c r="AO42" t="s">
        <v>93</v>
      </c>
      <c r="AP42" t="s">
        <v>93</v>
      </c>
      <c r="AQ42" t="s">
        <v>93</v>
      </c>
      <c r="AR42" t="s">
        <v>93</v>
      </c>
      <c r="AS42" t="s">
        <v>93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173</v>
      </c>
      <c r="BG42">
        <v>501</v>
      </c>
      <c r="BH42" t="s">
        <v>96</v>
      </c>
    </row>
    <row r="43" spans="1:60">
      <c r="A43" t="s">
        <v>220</v>
      </c>
      <c r="B43" t="s">
        <v>85</v>
      </c>
      <c r="C43" t="s">
        <v>221</v>
      </c>
      <c r="D43" t="s">
        <v>87</v>
      </c>
      <c r="E43" s="2">
        <f>HYPERLINK("capsilon://?command=openfolder&amp;siteaddress=amerifirsttest.docvelocity4.net&amp;folderid=FXB80F54DE-E34F-1A92-E5D5-AFDE85E6769F","FX2208104")</f>
        <v>0</v>
      </c>
      <c r="F43" t="s">
        <v>19</v>
      </c>
      <c r="G43" t="s">
        <v>19</v>
      </c>
      <c r="H43" t="s">
        <v>88</v>
      </c>
      <c r="I43" t="s">
        <v>222</v>
      </c>
      <c r="J43">
        <v>438</v>
      </c>
      <c r="K43" t="s">
        <v>90</v>
      </c>
      <c r="L43" t="s">
        <v>91</v>
      </c>
      <c r="M43" t="s">
        <v>92</v>
      </c>
      <c r="N43">
        <v>2</v>
      </c>
      <c r="O43" s="1">
        <v>44783.878125000003</v>
      </c>
      <c r="P43" s="1">
        <v>44784.303993055553</v>
      </c>
      <c r="Q43">
        <v>33472</v>
      </c>
      <c r="R43">
        <v>3323</v>
      </c>
      <c r="S43" t="b">
        <v>0</v>
      </c>
      <c r="T43" t="s">
        <v>93</v>
      </c>
      <c r="U43" t="b">
        <v>0</v>
      </c>
      <c r="V43" t="s">
        <v>223</v>
      </c>
      <c r="W43" s="1">
        <v>44784.229189814818</v>
      </c>
      <c r="X43">
        <v>1920</v>
      </c>
      <c r="Y43">
        <v>294</v>
      </c>
      <c r="Z43">
        <v>0</v>
      </c>
      <c r="AA43">
        <v>294</v>
      </c>
      <c r="AB43">
        <v>52</v>
      </c>
      <c r="AC43">
        <v>133</v>
      </c>
      <c r="AD43">
        <v>144</v>
      </c>
      <c r="AE43">
        <v>0</v>
      </c>
      <c r="AF43">
        <v>0</v>
      </c>
      <c r="AG43">
        <v>0</v>
      </c>
      <c r="AH43" t="s">
        <v>206</v>
      </c>
      <c r="AI43" s="1">
        <v>44784.303993055553</v>
      </c>
      <c r="AJ43">
        <v>1388</v>
      </c>
      <c r="AK43">
        <v>3</v>
      </c>
      <c r="AL43">
        <v>0</v>
      </c>
      <c r="AM43">
        <v>3</v>
      </c>
      <c r="AN43">
        <v>52</v>
      </c>
      <c r="AO43">
        <v>2</v>
      </c>
      <c r="AP43">
        <v>141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173</v>
      </c>
      <c r="BG43">
        <v>613</v>
      </c>
      <c r="BH43" t="s">
        <v>96</v>
      </c>
    </row>
    <row r="44" spans="1:60">
      <c r="A44" t="s">
        <v>224</v>
      </c>
      <c r="B44" t="s">
        <v>85</v>
      </c>
      <c r="C44" t="s">
        <v>225</v>
      </c>
      <c r="D44" t="s">
        <v>87</v>
      </c>
      <c r="E44" s="2">
        <f>HYPERLINK("capsilon://?command=openfolder&amp;siteaddress=amerifirsttest.docvelocity4.net&amp;folderid=FXE8341384-532B-CEE3-5629-29F98829BD6E","FX2208101")</f>
        <v>0</v>
      </c>
      <c r="F44" t="s">
        <v>19</v>
      </c>
      <c r="G44" t="s">
        <v>19</v>
      </c>
      <c r="H44" t="s">
        <v>88</v>
      </c>
      <c r="I44" t="s">
        <v>226</v>
      </c>
      <c r="J44">
        <v>336</v>
      </c>
      <c r="K44" t="s">
        <v>90</v>
      </c>
      <c r="L44" t="s">
        <v>91</v>
      </c>
      <c r="M44" t="s">
        <v>92</v>
      </c>
      <c r="N44">
        <v>2</v>
      </c>
      <c r="O44" s="1">
        <v>44783.9065625</v>
      </c>
      <c r="P44" s="1">
        <v>44784.313888888886</v>
      </c>
      <c r="Q44">
        <v>32272</v>
      </c>
      <c r="R44">
        <v>2921</v>
      </c>
      <c r="S44" t="b">
        <v>0</v>
      </c>
      <c r="T44" t="s">
        <v>93</v>
      </c>
      <c r="U44" t="b">
        <v>0</v>
      </c>
      <c r="V44" t="s">
        <v>210</v>
      </c>
      <c r="W44" s="1">
        <v>44784.248773148145</v>
      </c>
      <c r="X44">
        <v>2067</v>
      </c>
      <c r="Y44">
        <v>249</v>
      </c>
      <c r="Z44">
        <v>0</v>
      </c>
      <c r="AA44">
        <v>249</v>
      </c>
      <c r="AB44">
        <v>0</v>
      </c>
      <c r="AC44">
        <v>164</v>
      </c>
      <c r="AD44">
        <v>87</v>
      </c>
      <c r="AE44">
        <v>0</v>
      </c>
      <c r="AF44">
        <v>0</v>
      </c>
      <c r="AG44">
        <v>0</v>
      </c>
      <c r="AH44" t="s">
        <v>206</v>
      </c>
      <c r="AI44" s="1">
        <v>44784.313888888886</v>
      </c>
      <c r="AJ44">
        <v>854</v>
      </c>
      <c r="AK44">
        <v>3</v>
      </c>
      <c r="AL44">
        <v>0</v>
      </c>
      <c r="AM44">
        <v>3</v>
      </c>
      <c r="AN44">
        <v>0</v>
      </c>
      <c r="AO44">
        <v>2</v>
      </c>
      <c r="AP44">
        <v>84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173</v>
      </c>
      <c r="BG44">
        <v>586</v>
      </c>
      <c r="BH44" t="s">
        <v>96</v>
      </c>
    </row>
    <row r="45" spans="1:60">
      <c r="A45" t="s">
        <v>227</v>
      </c>
      <c r="B45" t="s">
        <v>85</v>
      </c>
      <c r="C45" t="s">
        <v>212</v>
      </c>
      <c r="D45" t="s">
        <v>87</v>
      </c>
      <c r="E45" s="2">
        <f>HYPERLINK("capsilon://?command=openfolder&amp;siteaddress=amerifirsttest.docvelocity4.net&amp;folderid=FX7265F24A-28B7-1392-9CE7-1CD3DE914CE2","FX2208102")</f>
        <v>0</v>
      </c>
      <c r="F45" t="s">
        <v>19</v>
      </c>
      <c r="G45" t="s">
        <v>19</v>
      </c>
      <c r="H45" t="s">
        <v>88</v>
      </c>
      <c r="I45" t="s">
        <v>213</v>
      </c>
      <c r="J45">
        <v>368</v>
      </c>
      <c r="K45" t="s">
        <v>90</v>
      </c>
      <c r="L45" t="s">
        <v>91</v>
      </c>
      <c r="M45" t="s">
        <v>92</v>
      </c>
      <c r="N45">
        <v>2</v>
      </c>
      <c r="O45" s="1">
        <v>44784.193449074075</v>
      </c>
      <c r="P45" s="1">
        <v>44784.257384259261</v>
      </c>
      <c r="Q45">
        <v>2017</v>
      </c>
      <c r="R45">
        <v>3507</v>
      </c>
      <c r="S45" t="b">
        <v>0</v>
      </c>
      <c r="T45" t="s">
        <v>93</v>
      </c>
      <c r="U45" t="b">
        <v>1</v>
      </c>
      <c r="V45" t="s">
        <v>210</v>
      </c>
      <c r="W45" s="1">
        <v>44784.22483796296</v>
      </c>
      <c r="X45">
        <v>2093</v>
      </c>
      <c r="Y45">
        <v>357</v>
      </c>
      <c r="Z45">
        <v>0</v>
      </c>
      <c r="AA45">
        <v>357</v>
      </c>
      <c r="AB45">
        <v>0</v>
      </c>
      <c r="AC45">
        <v>166</v>
      </c>
      <c r="AD45">
        <v>11</v>
      </c>
      <c r="AE45">
        <v>0</v>
      </c>
      <c r="AF45">
        <v>0</v>
      </c>
      <c r="AG45">
        <v>0</v>
      </c>
      <c r="AH45" t="s">
        <v>189</v>
      </c>
      <c r="AI45" s="1">
        <v>44784.257384259261</v>
      </c>
      <c r="AJ45">
        <v>1414</v>
      </c>
      <c r="AK45">
        <v>5</v>
      </c>
      <c r="AL45">
        <v>0</v>
      </c>
      <c r="AM45">
        <v>5</v>
      </c>
      <c r="AN45">
        <v>0</v>
      </c>
      <c r="AO45">
        <v>5</v>
      </c>
      <c r="AP45">
        <v>6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228</v>
      </c>
      <c r="BG45">
        <v>92</v>
      </c>
      <c r="BH45" t="s">
        <v>96</v>
      </c>
    </row>
    <row r="46" spans="1:60">
      <c r="A46" t="s">
        <v>229</v>
      </c>
      <c r="B46" t="s">
        <v>85</v>
      </c>
      <c r="C46" t="s">
        <v>218</v>
      </c>
      <c r="D46" t="s">
        <v>87</v>
      </c>
      <c r="E46" s="2">
        <f>HYPERLINK("capsilon://?command=openfolder&amp;siteaddress=amerifirsttest.docvelocity4.net&amp;folderid=FXB6CADBF7-7690-25D7-BFBE-85AFA6B08E27","FX2208103")</f>
        <v>0</v>
      </c>
      <c r="F46" t="s">
        <v>19</v>
      </c>
      <c r="G46" t="s">
        <v>19</v>
      </c>
      <c r="H46" t="s">
        <v>88</v>
      </c>
      <c r="I46" t="s">
        <v>219</v>
      </c>
      <c r="J46">
        <v>88</v>
      </c>
      <c r="K46" t="s">
        <v>90</v>
      </c>
      <c r="L46" t="s">
        <v>91</v>
      </c>
      <c r="M46" t="s">
        <v>92</v>
      </c>
      <c r="N46">
        <v>2</v>
      </c>
      <c r="O46" s="1">
        <v>44784.195069444446</v>
      </c>
      <c r="P46" s="1">
        <v>44784.217569444445</v>
      </c>
      <c r="Q46">
        <v>710</v>
      </c>
      <c r="R46">
        <v>1234</v>
      </c>
      <c r="S46" t="b">
        <v>0</v>
      </c>
      <c r="T46" t="s">
        <v>93</v>
      </c>
      <c r="U46" t="b">
        <v>1</v>
      </c>
      <c r="V46" t="s">
        <v>223</v>
      </c>
      <c r="W46" s="1">
        <v>44784.206956018519</v>
      </c>
      <c r="X46">
        <v>442</v>
      </c>
      <c r="Y46">
        <v>74</v>
      </c>
      <c r="Z46">
        <v>0</v>
      </c>
      <c r="AA46">
        <v>74</v>
      </c>
      <c r="AB46">
        <v>0</v>
      </c>
      <c r="AC46">
        <v>29</v>
      </c>
      <c r="AD46">
        <v>14</v>
      </c>
      <c r="AE46">
        <v>0</v>
      </c>
      <c r="AF46">
        <v>0</v>
      </c>
      <c r="AG46">
        <v>0</v>
      </c>
      <c r="AH46" t="s">
        <v>189</v>
      </c>
      <c r="AI46" s="1">
        <v>44784.217569444445</v>
      </c>
      <c r="AJ46">
        <v>792</v>
      </c>
      <c r="AK46">
        <v>8</v>
      </c>
      <c r="AL46">
        <v>0</v>
      </c>
      <c r="AM46">
        <v>8</v>
      </c>
      <c r="AN46">
        <v>0</v>
      </c>
      <c r="AO46">
        <v>9</v>
      </c>
      <c r="AP46">
        <v>6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228</v>
      </c>
      <c r="BG46">
        <v>32</v>
      </c>
      <c r="BH46" t="s">
        <v>96</v>
      </c>
    </row>
    <row r="47" spans="1:60">
      <c r="A47" t="s">
        <v>230</v>
      </c>
      <c r="B47" t="s">
        <v>85</v>
      </c>
      <c r="C47" t="s">
        <v>231</v>
      </c>
      <c r="D47" t="s">
        <v>87</v>
      </c>
      <c r="E47" s="2">
        <f>HYPERLINK("capsilon://?command=openfolder&amp;siteaddress=amerifirsttest.docvelocity4.net&amp;folderid=FX94B8AF22-6878-A9A3-C917-437E39C58932","FX2208111")</f>
        <v>0</v>
      </c>
      <c r="F47" t="s">
        <v>19</v>
      </c>
      <c r="G47" t="s">
        <v>19</v>
      </c>
      <c r="H47" t="s">
        <v>88</v>
      </c>
      <c r="I47" t="s">
        <v>232</v>
      </c>
      <c r="J47">
        <v>134</v>
      </c>
      <c r="K47" t="s">
        <v>90</v>
      </c>
      <c r="L47" t="s">
        <v>91</v>
      </c>
      <c r="M47" t="s">
        <v>92</v>
      </c>
      <c r="N47">
        <v>2</v>
      </c>
      <c r="O47" s="1">
        <v>44784.57408564815</v>
      </c>
      <c r="P47" s="1">
        <v>44784.700243055559</v>
      </c>
      <c r="Q47">
        <v>10852</v>
      </c>
      <c r="R47">
        <v>48</v>
      </c>
      <c r="S47" t="b">
        <v>0</v>
      </c>
      <c r="T47" t="s">
        <v>93</v>
      </c>
      <c r="U47" t="b">
        <v>0</v>
      </c>
      <c r="V47" t="s">
        <v>169</v>
      </c>
      <c r="W47" s="1">
        <v>44784.57571759259</v>
      </c>
      <c r="X47">
        <v>39</v>
      </c>
      <c r="Y47">
        <v>0</v>
      </c>
      <c r="Z47">
        <v>0</v>
      </c>
      <c r="AA47">
        <v>0</v>
      </c>
      <c r="AB47">
        <v>104</v>
      </c>
      <c r="AC47">
        <v>0</v>
      </c>
      <c r="AD47">
        <v>134</v>
      </c>
      <c r="AE47">
        <v>0</v>
      </c>
      <c r="AF47">
        <v>0</v>
      </c>
      <c r="AG47">
        <v>0</v>
      </c>
      <c r="AH47" t="s">
        <v>148</v>
      </c>
      <c r="AI47" s="1">
        <v>44784.700243055559</v>
      </c>
      <c r="AJ47">
        <v>9</v>
      </c>
      <c r="AK47">
        <v>0</v>
      </c>
      <c r="AL47">
        <v>0</v>
      </c>
      <c r="AM47">
        <v>0</v>
      </c>
      <c r="AN47">
        <v>104</v>
      </c>
      <c r="AO47">
        <v>0</v>
      </c>
      <c r="AP47">
        <v>134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228</v>
      </c>
      <c r="BG47">
        <v>181</v>
      </c>
      <c r="BH47" t="s">
        <v>96</v>
      </c>
    </row>
    <row r="48" spans="1:60">
      <c r="A48" t="s">
        <v>233</v>
      </c>
      <c r="B48" t="s">
        <v>85</v>
      </c>
      <c r="C48" t="s">
        <v>187</v>
      </c>
      <c r="D48" t="s">
        <v>87</v>
      </c>
      <c r="E48" s="2">
        <f>HYPERLINK("capsilon://?command=openfolder&amp;siteaddress=amerifirsttest.docvelocity4.net&amp;folderid=FX4BD624FE-BD15-FF8B-93FD-98DEC5519973","FX220855")</f>
        <v>0</v>
      </c>
      <c r="F48" t="s">
        <v>19</v>
      </c>
      <c r="G48" t="s">
        <v>19</v>
      </c>
      <c r="H48" t="s">
        <v>88</v>
      </c>
      <c r="I48" t="s">
        <v>234</v>
      </c>
      <c r="J48">
        <v>30</v>
      </c>
      <c r="K48" t="s">
        <v>90</v>
      </c>
      <c r="L48" t="s">
        <v>91</v>
      </c>
      <c r="M48" t="s">
        <v>92</v>
      </c>
      <c r="N48">
        <v>2</v>
      </c>
      <c r="O48" s="1">
        <v>44784.593356481484</v>
      </c>
      <c r="P48" s="1">
        <v>44784.70107638889</v>
      </c>
      <c r="Q48">
        <v>9018</v>
      </c>
      <c r="R48">
        <v>289</v>
      </c>
      <c r="S48" t="b">
        <v>0</v>
      </c>
      <c r="T48" t="s">
        <v>93</v>
      </c>
      <c r="U48" t="b">
        <v>0</v>
      </c>
      <c r="V48" t="s">
        <v>169</v>
      </c>
      <c r="W48" s="1">
        <v>44784.614687499998</v>
      </c>
      <c r="X48">
        <v>218</v>
      </c>
      <c r="Y48">
        <v>16</v>
      </c>
      <c r="Z48">
        <v>0</v>
      </c>
      <c r="AA48">
        <v>16</v>
      </c>
      <c r="AB48">
        <v>0</v>
      </c>
      <c r="AC48">
        <v>5</v>
      </c>
      <c r="AD48">
        <v>14</v>
      </c>
      <c r="AE48">
        <v>0</v>
      </c>
      <c r="AF48">
        <v>0</v>
      </c>
      <c r="AG48">
        <v>0</v>
      </c>
      <c r="AH48" t="s">
        <v>148</v>
      </c>
      <c r="AI48" s="1">
        <v>44784.70107638889</v>
      </c>
      <c r="AJ48">
        <v>71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13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228</v>
      </c>
      <c r="BG48">
        <v>155</v>
      </c>
      <c r="BH48" t="s">
        <v>96</v>
      </c>
    </row>
    <row r="49" spans="1:60">
      <c r="A49" t="s">
        <v>235</v>
      </c>
      <c r="B49" t="s">
        <v>85</v>
      </c>
      <c r="C49" t="s">
        <v>231</v>
      </c>
      <c r="D49" t="s">
        <v>87</v>
      </c>
      <c r="E49" s="2">
        <f>HYPERLINK("capsilon://?command=openfolder&amp;siteaddress=amerifirsttest.docvelocity4.net&amp;folderid=FX94B8AF22-6878-A9A3-C917-437E39C58932","FX2208111")</f>
        <v>0</v>
      </c>
      <c r="F49" t="s">
        <v>19</v>
      </c>
      <c r="G49" t="s">
        <v>19</v>
      </c>
      <c r="H49" t="s">
        <v>88</v>
      </c>
      <c r="I49" t="s">
        <v>236</v>
      </c>
      <c r="J49">
        <v>242</v>
      </c>
      <c r="K49" t="s">
        <v>90</v>
      </c>
      <c r="L49" t="s">
        <v>91</v>
      </c>
      <c r="M49" t="s">
        <v>92</v>
      </c>
      <c r="N49">
        <v>1</v>
      </c>
      <c r="O49" s="1">
        <v>44784.600613425922</v>
      </c>
      <c r="P49" s="1">
        <v>44784.632407407407</v>
      </c>
      <c r="Q49">
        <v>1217</v>
      </c>
      <c r="R49">
        <v>1530</v>
      </c>
      <c r="S49" t="b">
        <v>0</v>
      </c>
      <c r="T49" t="s">
        <v>93</v>
      </c>
      <c r="U49" t="b">
        <v>0</v>
      </c>
      <c r="V49" t="s">
        <v>169</v>
      </c>
      <c r="W49" s="1">
        <v>44784.632407407407</v>
      </c>
      <c r="X49">
        <v>1530</v>
      </c>
      <c r="Y49">
        <v>113</v>
      </c>
      <c r="Z49">
        <v>0</v>
      </c>
      <c r="AA49">
        <v>113</v>
      </c>
      <c r="AB49">
        <v>63</v>
      </c>
      <c r="AC49">
        <v>61</v>
      </c>
      <c r="AD49">
        <v>129</v>
      </c>
      <c r="AE49">
        <v>52</v>
      </c>
      <c r="AF49">
        <v>0</v>
      </c>
      <c r="AG49">
        <v>1</v>
      </c>
      <c r="AH49" t="s">
        <v>93</v>
      </c>
      <c r="AI49" t="s">
        <v>93</v>
      </c>
      <c r="AJ49" t="s">
        <v>93</v>
      </c>
      <c r="AK49" t="s">
        <v>93</v>
      </c>
      <c r="AL49" t="s">
        <v>93</v>
      </c>
      <c r="AM49" t="s">
        <v>93</v>
      </c>
      <c r="AN49" t="s">
        <v>93</v>
      </c>
      <c r="AO49" t="s">
        <v>93</v>
      </c>
      <c r="AP49" t="s">
        <v>93</v>
      </c>
      <c r="AQ49" t="s">
        <v>93</v>
      </c>
      <c r="AR49" t="s">
        <v>93</v>
      </c>
      <c r="AS49" t="s">
        <v>93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228</v>
      </c>
      <c r="BG49">
        <v>45</v>
      </c>
      <c r="BH49" t="s">
        <v>96</v>
      </c>
    </row>
    <row r="50" spans="1:60">
      <c r="A50" t="s">
        <v>237</v>
      </c>
      <c r="B50" t="s">
        <v>85</v>
      </c>
      <c r="C50" t="s">
        <v>231</v>
      </c>
      <c r="D50" t="s">
        <v>87</v>
      </c>
      <c r="E50" s="2">
        <f>HYPERLINK("capsilon://?command=openfolder&amp;siteaddress=amerifirsttest.docvelocity4.net&amp;folderid=FX94B8AF22-6878-A9A3-C917-437E39C58932","FX2208111")</f>
        <v>0</v>
      </c>
      <c r="F50" t="s">
        <v>19</v>
      </c>
      <c r="G50" t="s">
        <v>19</v>
      </c>
      <c r="H50" t="s">
        <v>88</v>
      </c>
      <c r="I50" t="s">
        <v>236</v>
      </c>
      <c r="J50">
        <v>44</v>
      </c>
      <c r="K50" t="s">
        <v>90</v>
      </c>
      <c r="L50" t="s">
        <v>91</v>
      </c>
      <c r="M50" t="s">
        <v>92</v>
      </c>
      <c r="N50">
        <v>2</v>
      </c>
      <c r="O50" s="1">
        <v>44784.6327662037</v>
      </c>
      <c r="P50" s="1">
        <v>44784.700127314813</v>
      </c>
      <c r="Q50">
        <v>4816</v>
      </c>
      <c r="R50">
        <v>1004</v>
      </c>
      <c r="S50" t="b">
        <v>0</v>
      </c>
      <c r="T50" t="s">
        <v>93</v>
      </c>
      <c r="U50" t="b">
        <v>1</v>
      </c>
      <c r="V50" t="s">
        <v>169</v>
      </c>
      <c r="W50" s="1">
        <v>44784.63753472222</v>
      </c>
      <c r="X50">
        <v>392</v>
      </c>
      <c r="Y50">
        <v>38</v>
      </c>
      <c r="Z50">
        <v>0</v>
      </c>
      <c r="AA50">
        <v>38</v>
      </c>
      <c r="AB50">
        <v>21</v>
      </c>
      <c r="AC50">
        <v>11</v>
      </c>
      <c r="AD50">
        <v>6</v>
      </c>
      <c r="AE50">
        <v>0</v>
      </c>
      <c r="AF50">
        <v>0</v>
      </c>
      <c r="AG50">
        <v>0</v>
      </c>
      <c r="AH50" t="s">
        <v>148</v>
      </c>
      <c r="AI50" s="1">
        <v>44784.700127314813</v>
      </c>
      <c r="AJ50">
        <v>612</v>
      </c>
      <c r="AK50">
        <v>17</v>
      </c>
      <c r="AL50">
        <v>0</v>
      </c>
      <c r="AM50">
        <v>17</v>
      </c>
      <c r="AN50">
        <v>21</v>
      </c>
      <c r="AO50">
        <v>17</v>
      </c>
      <c r="AP50">
        <v>-11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228</v>
      </c>
      <c r="BG50">
        <v>97</v>
      </c>
      <c r="BH50" t="s">
        <v>96</v>
      </c>
    </row>
    <row r="51" spans="1:60">
      <c r="A51" t="s">
        <v>238</v>
      </c>
      <c r="B51" t="s">
        <v>85</v>
      </c>
      <c r="C51" t="s">
        <v>239</v>
      </c>
      <c r="D51" t="s">
        <v>87</v>
      </c>
      <c r="E51" s="2">
        <f>HYPERLINK("capsilon://?command=openfolder&amp;siteaddress=amerifirsttest.docvelocity4.net&amp;folderid=FXD8D831D9-C853-6CFF-D5CC-424292C408D5","FX2208121")</f>
        <v>0</v>
      </c>
      <c r="F51" t="s">
        <v>19</v>
      </c>
      <c r="G51" t="s">
        <v>19</v>
      </c>
      <c r="H51" t="s">
        <v>88</v>
      </c>
      <c r="I51" t="s">
        <v>240</v>
      </c>
      <c r="J51">
        <v>470</v>
      </c>
      <c r="K51" t="s">
        <v>90</v>
      </c>
      <c r="L51" t="s">
        <v>91</v>
      </c>
      <c r="M51" t="s">
        <v>92</v>
      </c>
      <c r="N51">
        <v>2</v>
      </c>
      <c r="O51" s="1">
        <v>44784.680578703701</v>
      </c>
      <c r="P51" s="1">
        <v>44784.802789351852</v>
      </c>
      <c r="Q51">
        <v>7162</v>
      </c>
      <c r="R51">
        <v>3397</v>
      </c>
      <c r="S51" t="b">
        <v>0</v>
      </c>
      <c r="T51" t="s">
        <v>93</v>
      </c>
      <c r="U51" t="b">
        <v>0</v>
      </c>
      <c r="V51" t="s">
        <v>169</v>
      </c>
      <c r="W51" s="1">
        <v>44784.792164351849</v>
      </c>
      <c r="X51">
        <v>2692</v>
      </c>
      <c r="Y51">
        <v>338</v>
      </c>
      <c r="Z51">
        <v>0</v>
      </c>
      <c r="AA51">
        <v>338</v>
      </c>
      <c r="AB51">
        <v>66</v>
      </c>
      <c r="AC51">
        <v>138</v>
      </c>
      <c r="AD51">
        <v>132</v>
      </c>
      <c r="AE51">
        <v>0</v>
      </c>
      <c r="AF51">
        <v>0</v>
      </c>
      <c r="AG51">
        <v>0</v>
      </c>
      <c r="AH51" t="s">
        <v>148</v>
      </c>
      <c r="AI51" s="1">
        <v>44784.802789351852</v>
      </c>
      <c r="AJ51">
        <v>705</v>
      </c>
      <c r="AK51">
        <v>2</v>
      </c>
      <c r="AL51">
        <v>0</v>
      </c>
      <c r="AM51">
        <v>2</v>
      </c>
      <c r="AN51">
        <v>66</v>
      </c>
      <c r="AO51">
        <v>2</v>
      </c>
      <c r="AP51">
        <v>130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228</v>
      </c>
      <c r="BG51">
        <v>175</v>
      </c>
      <c r="BH51" t="s">
        <v>96</v>
      </c>
    </row>
    <row r="52" spans="1:60">
      <c r="A52" t="s">
        <v>241</v>
      </c>
      <c r="B52" t="s">
        <v>85</v>
      </c>
      <c r="C52" t="s">
        <v>242</v>
      </c>
      <c r="D52" t="s">
        <v>87</v>
      </c>
      <c r="E52" s="2">
        <f>HYPERLINK("capsilon://?command=openfolder&amp;siteaddress=amerifirsttest.docvelocity4.net&amp;folderid=FX5342C8FE-6707-82C1-56B6-E9E7495541CE","FX220816")</f>
        <v>0</v>
      </c>
      <c r="F52" t="s">
        <v>19</v>
      </c>
      <c r="G52" t="s">
        <v>19</v>
      </c>
      <c r="H52" t="s">
        <v>88</v>
      </c>
      <c r="I52" t="s">
        <v>243</v>
      </c>
      <c r="J52">
        <v>1109</v>
      </c>
      <c r="K52" t="s">
        <v>90</v>
      </c>
      <c r="L52" t="s">
        <v>91</v>
      </c>
      <c r="M52" t="s">
        <v>92</v>
      </c>
      <c r="N52">
        <v>1</v>
      </c>
      <c r="O52" s="1">
        <v>44774.040405092594</v>
      </c>
      <c r="P52" s="1">
        <v>44774.303587962961</v>
      </c>
      <c r="Q52">
        <v>22577</v>
      </c>
      <c r="R52">
        <v>162</v>
      </c>
      <c r="S52" t="b">
        <v>0</v>
      </c>
      <c r="T52" t="s">
        <v>93</v>
      </c>
      <c r="U52" t="b">
        <v>0</v>
      </c>
      <c r="V52" t="s">
        <v>94</v>
      </c>
      <c r="W52" s="1">
        <v>44774.303587962961</v>
      </c>
      <c r="X52">
        <v>162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1109</v>
      </c>
      <c r="AE52">
        <v>900</v>
      </c>
      <c r="AF52">
        <v>0</v>
      </c>
      <c r="AG52">
        <v>20</v>
      </c>
      <c r="AH52" t="s">
        <v>93</v>
      </c>
      <c r="AI52" t="s">
        <v>93</v>
      </c>
      <c r="AJ52" t="s">
        <v>93</v>
      </c>
      <c r="AK52" t="s">
        <v>93</v>
      </c>
      <c r="AL52" t="s">
        <v>93</v>
      </c>
      <c r="AM52" t="s">
        <v>93</v>
      </c>
      <c r="AN52" t="s">
        <v>93</v>
      </c>
      <c r="AO52" t="s">
        <v>93</v>
      </c>
      <c r="AP52" t="s">
        <v>93</v>
      </c>
      <c r="AQ52" t="s">
        <v>93</v>
      </c>
      <c r="AR52" t="s">
        <v>93</v>
      </c>
      <c r="AS52" t="s">
        <v>93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95</v>
      </c>
      <c r="BG52">
        <v>378</v>
      </c>
      <c r="BH52" t="s">
        <v>96</v>
      </c>
    </row>
    <row r="53" spans="1:60">
      <c r="A53" t="s">
        <v>244</v>
      </c>
      <c r="B53" t="s">
        <v>85</v>
      </c>
      <c r="C53" t="s">
        <v>239</v>
      </c>
      <c r="D53" t="s">
        <v>87</v>
      </c>
      <c r="E53" s="2">
        <f>HYPERLINK("capsilon://?command=openfolder&amp;siteaddress=amerifirsttest.docvelocity4.net&amp;folderid=FXD8D831D9-C853-6CFF-D5CC-424292C408D5","FX2208121")</f>
        <v>0</v>
      </c>
      <c r="F53" t="s">
        <v>19</v>
      </c>
      <c r="G53" t="s">
        <v>19</v>
      </c>
      <c r="H53" t="s">
        <v>88</v>
      </c>
      <c r="I53" t="s">
        <v>245</v>
      </c>
      <c r="J53">
        <v>134</v>
      </c>
      <c r="K53" t="s">
        <v>90</v>
      </c>
      <c r="L53" t="s">
        <v>91</v>
      </c>
      <c r="M53" t="s">
        <v>92</v>
      </c>
      <c r="N53">
        <v>2</v>
      </c>
      <c r="O53" s="1">
        <v>44784.680937500001</v>
      </c>
      <c r="P53" s="1">
        <v>44784.790254629632</v>
      </c>
      <c r="Q53">
        <v>9278</v>
      </c>
      <c r="R53">
        <v>167</v>
      </c>
      <c r="S53" t="b">
        <v>0</v>
      </c>
      <c r="T53" t="s">
        <v>93</v>
      </c>
      <c r="U53" t="b">
        <v>0</v>
      </c>
      <c r="V53" t="s">
        <v>147</v>
      </c>
      <c r="W53" s="1">
        <v>44784.78943287037</v>
      </c>
      <c r="X53">
        <v>142</v>
      </c>
      <c r="Y53">
        <v>0</v>
      </c>
      <c r="Z53">
        <v>0</v>
      </c>
      <c r="AA53">
        <v>0</v>
      </c>
      <c r="AB53">
        <v>104</v>
      </c>
      <c r="AC53">
        <v>0</v>
      </c>
      <c r="AD53">
        <v>134</v>
      </c>
      <c r="AE53">
        <v>0</v>
      </c>
      <c r="AF53">
        <v>0</v>
      </c>
      <c r="AG53">
        <v>0</v>
      </c>
      <c r="AH53" t="s">
        <v>148</v>
      </c>
      <c r="AI53" s="1">
        <v>44784.790254629632</v>
      </c>
      <c r="AJ53">
        <v>25</v>
      </c>
      <c r="AK53">
        <v>0</v>
      </c>
      <c r="AL53">
        <v>0</v>
      </c>
      <c r="AM53">
        <v>0</v>
      </c>
      <c r="AN53">
        <v>104</v>
      </c>
      <c r="AO53">
        <v>0</v>
      </c>
      <c r="AP53">
        <v>134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228</v>
      </c>
      <c r="BG53">
        <v>157</v>
      </c>
      <c r="BH53" t="s">
        <v>96</v>
      </c>
    </row>
    <row r="54" spans="1:60">
      <c r="A54" t="s">
        <v>246</v>
      </c>
      <c r="B54" t="s">
        <v>85</v>
      </c>
      <c r="C54" t="s">
        <v>247</v>
      </c>
      <c r="D54" t="s">
        <v>87</v>
      </c>
      <c r="E54" s="2">
        <f>HYPERLINK("capsilon://?command=openfolder&amp;siteaddress=amerifirsttest.docvelocity4.net&amp;folderid=FX02278539-A379-3D93-859A-885FB1C82BDB","FX220832")</f>
        <v>0</v>
      </c>
      <c r="F54" t="s">
        <v>19</v>
      </c>
      <c r="G54" t="s">
        <v>19</v>
      </c>
      <c r="H54" t="s">
        <v>88</v>
      </c>
      <c r="I54" t="s">
        <v>248</v>
      </c>
      <c r="J54">
        <v>134</v>
      </c>
      <c r="K54" t="s">
        <v>90</v>
      </c>
      <c r="L54" t="s">
        <v>91</v>
      </c>
      <c r="M54" t="s">
        <v>92</v>
      </c>
      <c r="N54">
        <v>2</v>
      </c>
      <c r="O54" s="1">
        <v>44784.687303240738</v>
      </c>
      <c r="P54" s="1">
        <v>44784.803344907406</v>
      </c>
      <c r="Q54">
        <v>9799</v>
      </c>
      <c r="R54">
        <v>227</v>
      </c>
      <c r="S54" t="b">
        <v>0</v>
      </c>
      <c r="T54" t="s">
        <v>93</v>
      </c>
      <c r="U54" t="b">
        <v>0</v>
      </c>
      <c r="V54" t="s">
        <v>147</v>
      </c>
      <c r="W54" s="1">
        <v>44784.791527777779</v>
      </c>
      <c r="X54">
        <v>180</v>
      </c>
      <c r="Y54">
        <v>0</v>
      </c>
      <c r="Z54">
        <v>0</v>
      </c>
      <c r="AA54">
        <v>0</v>
      </c>
      <c r="AB54">
        <v>104</v>
      </c>
      <c r="AC54">
        <v>0</v>
      </c>
      <c r="AD54">
        <v>134</v>
      </c>
      <c r="AE54">
        <v>0</v>
      </c>
      <c r="AF54">
        <v>0</v>
      </c>
      <c r="AG54">
        <v>0</v>
      </c>
      <c r="AH54" t="s">
        <v>148</v>
      </c>
      <c r="AI54" s="1">
        <v>44784.803344907406</v>
      </c>
      <c r="AJ54">
        <v>47</v>
      </c>
      <c r="AK54">
        <v>0</v>
      </c>
      <c r="AL54">
        <v>0</v>
      </c>
      <c r="AM54">
        <v>0</v>
      </c>
      <c r="AN54">
        <v>104</v>
      </c>
      <c r="AO54">
        <v>0</v>
      </c>
      <c r="AP54">
        <v>134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228</v>
      </c>
      <c r="BG54">
        <v>167</v>
      </c>
      <c r="BH54" t="s">
        <v>96</v>
      </c>
    </row>
    <row r="55" spans="1:60">
      <c r="A55" t="s">
        <v>249</v>
      </c>
      <c r="B55" t="s">
        <v>85</v>
      </c>
      <c r="C55" t="s">
        <v>250</v>
      </c>
      <c r="D55" t="s">
        <v>87</v>
      </c>
      <c r="E55" s="2">
        <f>HYPERLINK("capsilon://?command=openfolder&amp;siteaddress=amerifirsttest.docvelocity4.net&amp;folderid=FXD023F06E-0D50-D120-323F-08852D68508B","FX2208122")</f>
        <v>0</v>
      </c>
      <c r="F55" t="s">
        <v>19</v>
      </c>
      <c r="G55" t="s">
        <v>19</v>
      </c>
      <c r="H55" t="s">
        <v>88</v>
      </c>
      <c r="I55" t="s">
        <v>251</v>
      </c>
      <c r="J55">
        <v>285</v>
      </c>
      <c r="K55" t="s">
        <v>90</v>
      </c>
      <c r="L55" t="s">
        <v>91</v>
      </c>
      <c r="M55" t="s">
        <v>92</v>
      </c>
      <c r="N55">
        <v>2</v>
      </c>
      <c r="O55" s="1">
        <v>44784.731736111113</v>
      </c>
      <c r="P55" s="1">
        <v>44785.18886574074</v>
      </c>
      <c r="Q55">
        <v>36589</v>
      </c>
      <c r="R55">
        <v>2907</v>
      </c>
      <c r="S55" t="b">
        <v>0</v>
      </c>
      <c r="T55" t="s">
        <v>93</v>
      </c>
      <c r="U55" t="b">
        <v>0</v>
      </c>
      <c r="V55" t="s">
        <v>252</v>
      </c>
      <c r="W55" s="1">
        <v>44784.805648148147</v>
      </c>
      <c r="X55">
        <v>1344</v>
      </c>
      <c r="Y55">
        <v>323</v>
      </c>
      <c r="Z55">
        <v>0</v>
      </c>
      <c r="AA55">
        <v>323</v>
      </c>
      <c r="AB55">
        <v>0</v>
      </c>
      <c r="AC55">
        <v>146</v>
      </c>
      <c r="AD55">
        <v>-38</v>
      </c>
      <c r="AE55">
        <v>0</v>
      </c>
      <c r="AF55">
        <v>0</v>
      </c>
      <c r="AG55">
        <v>0</v>
      </c>
      <c r="AH55" t="s">
        <v>189</v>
      </c>
      <c r="AI55" s="1">
        <v>44785.18886574074</v>
      </c>
      <c r="AJ55">
        <v>1532</v>
      </c>
      <c r="AK55">
        <v>3</v>
      </c>
      <c r="AL55">
        <v>0</v>
      </c>
      <c r="AM55">
        <v>3</v>
      </c>
      <c r="AN55">
        <v>0</v>
      </c>
      <c r="AO55">
        <v>2</v>
      </c>
      <c r="AP55">
        <v>-41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228</v>
      </c>
      <c r="BG55">
        <v>658</v>
      </c>
      <c r="BH55" t="s">
        <v>96</v>
      </c>
    </row>
    <row r="56" spans="1:60">
      <c r="A56" t="s">
        <v>253</v>
      </c>
      <c r="B56" t="s">
        <v>85</v>
      </c>
      <c r="C56" t="s">
        <v>250</v>
      </c>
      <c r="D56" t="s">
        <v>87</v>
      </c>
      <c r="E56" s="2">
        <f>HYPERLINK("capsilon://?command=openfolder&amp;siteaddress=amerifirsttest.docvelocity4.net&amp;folderid=FXD023F06E-0D50-D120-323F-08852D68508B","FX2208122")</f>
        <v>0</v>
      </c>
      <c r="F56" t="s">
        <v>19</v>
      </c>
      <c r="G56" t="s">
        <v>19</v>
      </c>
      <c r="H56" t="s">
        <v>88</v>
      </c>
      <c r="I56" t="s">
        <v>254</v>
      </c>
      <c r="J56">
        <v>134</v>
      </c>
      <c r="K56" t="s">
        <v>90</v>
      </c>
      <c r="L56" t="s">
        <v>91</v>
      </c>
      <c r="M56" t="s">
        <v>92</v>
      </c>
      <c r="N56">
        <v>2</v>
      </c>
      <c r="O56" s="1">
        <v>44784.732094907406</v>
      </c>
      <c r="P56" s="1">
        <v>44784.803993055553</v>
      </c>
      <c r="Q56">
        <v>6085</v>
      </c>
      <c r="R56">
        <v>127</v>
      </c>
      <c r="S56" t="b">
        <v>0</v>
      </c>
      <c r="T56" t="s">
        <v>93</v>
      </c>
      <c r="U56" t="b">
        <v>0</v>
      </c>
      <c r="V56" t="s">
        <v>147</v>
      </c>
      <c r="W56" s="1">
        <v>44784.792372685188</v>
      </c>
      <c r="X56">
        <v>72</v>
      </c>
      <c r="Y56">
        <v>0</v>
      </c>
      <c r="Z56">
        <v>0</v>
      </c>
      <c r="AA56">
        <v>0</v>
      </c>
      <c r="AB56">
        <v>104</v>
      </c>
      <c r="AC56">
        <v>0</v>
      </c>
      <c r="AD56">
        <v>134</v>
      </c>
      <c r="AE56">
        <v>0</v>
      </c>
      <c r="AF56">
        <v>0</v>
      </c>
      <c r="AG56">
        <v>0</v>
      </c>
      <c r="AH56" t="s">
        <v>148</v>
      </c>
      <c r="AI56" s="1">
        <v>44784.803993055553</v>
      </c>
      <c r="AJ56">
        <v>55</v>
      </c>
      <c r="AK56">
        <v>0</v>
      </c>
      <c r="AL56">
        <v>0</v>
      </c>
      <c r="AM56">
        <v>0</v>
      </c>
      <c r="AN56">
        <v>104</v>
      </c>
      <c r="AO56">
        <v>0</v>
      </c>
      <c r="AP56">
        <v>134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228</v>
      </c>
      <c r="BG56">
        <v>103</v>
      </c>
      <c r="BH56" t="s">
        <v>96</v>
      </c>
    </row>
    <row r="57" spans="1:60">
      <c r="A57" t="s">
        <v>255</v>
      </c>
      <c r="B57" t="s">
        <v>85</v>
      </c>
      <c r="C57" t="s">
        <v>250</v>
      </c>
      <c r="D57" t="s">
        <v>87</v>
      </c>
      <c r="E57" s="2">
        <f>HYPERLINK("capsilon://?command=openfolder&amp;siteaddress=amerifirsttest.docvelocity4.net&amp;folderid=FXD023F06E-0D50-D120-323F-08852D68508B","FX2208122")</f>
        <v>0</v>
      </c>
      <c r="F57" t="s">
        <v>19</v>
      </c>
      <c r="G57" t="s">
        <v>19</v>
      </c>
      <c r="H57" t="s">
        <v>88</v>
      </c>
      <c r="I57" t="s">
        <v>256</v>
      </c>
      <c r="J57">
        <v>30</v>
      </c>
      <c r="K57" t="s">
        <v>90</v>
      </c>
      <c r="L57" t="s">
        <v>91</v>
      </c>
      <c r="M57" t="s">
        <v>92</v>
      </c>
      <c r="N57">
        <v>2</v>
      </c>
      <c r="O57" s="1">
        <v>44785.555925925924</v>
      </c>
      <c r="P57" s="1">
        <v>44785.813784722224</v>
      </c>
      <c r="Q57">
        <v>21528</v>
      </c>
      <c r="R57">
        <v>751</v>
      </c>
      <c r="S57" t="b">
        <v>0</v>
      </c>
      <c r="T57" t="s">
        <v>93</v>
      </c>
      <c r="U57" t="b">
        <v>0</v>
      </c>
      <c r="V57" t="s">
        <v>169</v>
      </c>
      <c r="W57" s="1">
        <v>44785.736898148149</v>
      </c>
      <c r="X57">
        <v>678</v>
      </c>
      <c r="Y57">
        <v>16</v>
      </c>
      <c r="Z57">
        <v>0</v>
      </c>
      <c r="AA57">
        <v>16</v>
      </c>
      <c r="AB57">
        <v>0</v>
      </c>
      <c r="AC57">
        <v>5</v>
      </c>
      <c r="AD57">
        <v>14</v>
      </c>
      <c r="AE57">
        <v>0</v>
      </c>
      <c r="AF57">
        <v>0</v>
      </c>
      <c r="AG57">
        <v>0</v>
      </c>
      <c r="AH57" t="s">
        <v>148</v>
      </c>
      <c r="AI57" s="1">
        <v>44785.813784722224</v>
      </c>
      <c r="AJ57">
        <v>73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14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257</v>
      </c>
      <c r="BG57">
        <v>371</v>
      </c>
      <c r="BH57" t="s">
        <v>96</v>
      </c>
    </row>
    <row r="58" spans="1:60">
      <c r="A58" t="s">
        <v>258</v>
      </c>
      <c r="B58" t="s">
        <v>85</v>
      </c>
      <c r="C58" t="s">
        <v>259</v>
      </c>
      <c r="D58" t="s">
        <v>87</v>
      </c>
      <c r="E58" s="2">
        <f>HYPERLINK("capsilon://?command=openfolder&amp;siteaddress=amerifirsttest.docvelocity4.net&amp;folderid=FX51590ECC-C10A-49BA-0122-7BC9AAFE0EEE","FX220854")</f>
        <v>0</v>
      </c>
      <c r="F58" t="s">
        <v>19</v>
      </c>
      <c r="G58" t="s">
        <v>19</v>
      </c>
      <c r="H58" t="s">
        <v>88</v>
      </c>
      <c r="I58" t="s">
        <v>260</v>
      </c>
      <c r="J58">
        <v>638</v>
      </c>
      <c r="K58" t="s">
        <v>90</v>
      </c>
      <c r="L58" t="s">
        <v>91</v>
      </c>
      <c r="M58" t="s">
        <v>92</v>
      </c>
      <c r="N58">
        <v>1</v>
      </c>
      <c r="O58" s="1">
        <v>44789.676620370374</v>
      </c>
      <c r="P58" s="1">
        <v>44789.699895833335</v>
      </c>
      <c r="Q58">
        <v>1180</v>
      </c>
      <c r="R58">
        <v>831</v>
      </c>
      <c r="S58" t="b">
        <v>0</v>
      </c>
      <c r="T58" t="s">
        <v>93</v>
      </c>
      <c r="U58" t="b">
        <v>0</v>
      </c>
      <c r="V58" t="s">
        <v>169</v>
      </c>
      <c r="W58" s="1">
        <v>44789.699895833335</v>
      </c>
      <c r="X58">
        <v>831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638</v>
      </c>
      <c r="AE58">
        <v>518</v>
      </c>
      <c r="AF58">
        <v>0</v>
      </c>
      <c r="AG58">
        <v>19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261</v>
      </c>
      <c r="BG58">
        <v>33</v>
      </c>
      <c r="BH58" t="s">
        <v>96</v>
      </c>
    </row>
    <row r="59" spans="1:60">
      <c r="A59" t="s">
        <v>262</v>
      </c>
      <c r="B59" t="s">
        <v>85</v>
      </c>
      <c r="C59" t="s">
        <v>259</v>
      </c>
      <c r="D59" t="s">
        <v>87</v>
      </c>
      <c r="E59" s="2">
        <f>HYPERLINK("capsilon://?command=openfolder&amp;siteaddress=amerifirsttest.docvelocity4.net&amp;folderid=FX51590ECC-C10A-49BA-0122-7BC9AAFE0EEE","FX220854")</f>
        <v>0</v>
      </c>
      <c r="F59" t="s">
        <v>19</v>
      </c>
      <c r="G59" t="s">
        <v>19</v>
      </c>
      <c r="H59" t="s">
        <v>88</v>
      </c>
      <c r="I59" t="s">
        <v>260</v>
      </c>
      <c r="J59">
        <v>747</v>
      </c>
      <c r="K59" t="s">
        <v>90</v>
      </c>
      <c r="L59" t="s">
        <v>91</v>
      </c>
      <c r="M59" t="s">
        <v>92</v>
      </c>
      <c r="N59">
        <v>2</v>
      </c>
      <c r="O59" s="1">
        <v>44789.701643518521</v>
      </c>
      <c r="P59" s="1">
        <v>44789.991168981483</v>
      </c>
      <c r="Q59">
        <v>17701</v>
      </c>
      <c r="R59">
        <v>7314</v>
      </c>
      <c r="S59" t="b">
        <v>0</v>
      </c>
      <c r="T59" t="s">
        <v>93</v>
      </c>
      <c r="U59" t="b">
        <v>1</v>
      </c>
      <c r="V59" t="s">
        <v>169</v>
      </c>
      <c r="W59" s="1">
        <v>44789.754803240743</v>
      </c>
      <c r="X59">
        <v>4584</v>
      </c>
      <c r="Y59">
        <v>588</v>
      </c>
      <c r="Z59">
        <v>0</v>
      </c>
      <c r="AA59">
        <v>588</v>
      </c>
      <c r="AB59">
        <v>126</v>
      </c>
      <c r="AC59">
        <v>259</v>
      </c>
      <c r="AD59">
        <v>159</v>
      </c>
      <c r="AE59">
        <v>0</v>
      </c>
      <c r="AF59">
        <v>0</v>
      </c>
      <c r="AG59">
        <v>0</v>
      </c>
      <c r="AH59" t="s">
        <v>104</v>
      </c>
      <c r="AI59" s="1">
        <v>44789.991168981483</v>
      </c>
      <c r="AJ59">
        <v>2688</v>
      </c>
      <c r="AK59">
        <v>25</v>
      </c>
      <c r="AL59">
        <v>0</v>
      </c>
      <c r="AM59">
        <v>25</v>
      </c>
      <c r="AN59">
        <v>42</v>
      </c>
      <c r="AO59">
        <v>25</v>
      </c>
      <c r="AP59">
        <v>134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261</v>
      </c>
      <c r="BG59">
        <v>416</v>
      </c>
      <c r="BH59" t="s">
        <v>96</v>
      </c>
    </row>
    <row r="60" spans="1:60">
      <c r="A60" t="s">
        <v>263</v>
      </c>
      <c r="B60" t="s">
        <v>85</v>
      </c>
      <c r="C60" t="s">
        <v>171</v>
      </c>
      <c r="D60" t="s">
        <v>87</v>
      </c>
      <c r="E60" s="2">
        <f>HYPERLINK("capsilon://?command=openfolder&amp;siteaddress=amerifirsttest.docvelocity4.net&amp;folderid=FX26A3FD6D-CA62-6694-C69A-EACB798FB959","FX220892")</f>
        <v>0</v>
      </c>
      <c r="F60" t="s">
        <v>19</v>
      </c>
      <c r="G60" t="s">
        <v>19</v>
      </c>
      <c r="H60" t="s">
        <v>88</v>
      </c>
      <c r="I60" t="s">
        <v>264</v>
      </c>
      <c r="J60">
        <v>134</v>
      </c>
      <c r="K60" t="s">
        <v>90</v>
      </c>
      <c r="L60" t="s">
        <v>91</v>
      </c>
      <c r="M60" t="s">
        <v>92</v>
      </c>
      <c r="N60">
        <v>2</v>
      </c>
      <c r="O60" s="1">
        <v>44790.308703703704</v>
      </c>
      <c r="P60" s="1">
        <v>44790.36787037037</v>
      </c>
      <c r="Q60">
        <v>4990</v>
      </c>
      <c r="R60">
        <v>122</v>
      </c>
      <c r="S60" t="b">
        <v>0</v>
      </c>
      <c r="T60" t="s">
        <v>93</v>
      </c>
      <c r="U60" t="b">
        <v>0</v>
      </c>
      <c r="V60" t="s">
        <v>210</v>
      </c>
      <c r="W60" s="1">
        <v>44790.364699074074</v>
      </c>
      <c r="X60">
        <v>45</v>
      </c>
      <c r="Y60">
        <v>0</v>
      </c>
      <c r="Z60">
        <v>0</v>
      </c>
      <c r="AA60">
        <v>0</v>
      </c>
      <c r="AB60">
        <v>104</v>
      </c>
      <c r="AC60">
        <v>0</v>
      </c>
      <c r="AD60">
        <v>134</v>
      </c>
      <c r="AE60">
        <v>0</v>
      </c>
      <c r="AF60">
        <v>0</v>
      </c>
      <c r="AG60">
        <v>0</v>
      </c>
      <c r="AH60" t="s">
        <v>131</v>
      </c>
      <c r="AI60" s="1">
        <v>44790.36787037037</v>
      </c>
      <c r="AJ60">
        <v>31</v>
      </c>
      <c r="AK60">
        <v>0</v>
      </c>
      <c r="AL60">
        <v>0</v>
      </c>
      <c r="AM60">
        <v>0</v>
      </c>
      <c r="AN60">
        <v>104</v>
      </c>
      <c r="AO60">
        <v>0</v>
      </c>
      <c r="AP60">
        <v>134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265</v>
      </c>
      <c r="BG60">
        <v>85</v>
      </c>
      <c r="BH60" t="s">
        <v>96</v>
      </c>
    </row>
    <row r="61" spans="1:60">
      <c r="A61" t="s">
        <v>266</v>
      </c>
      <c r="B61" t="s">
        <v>85</v>
      </c>
      <c r="C61" t="s">
        <v>267</v>
      </c>
      <c r="D61" t="s">
        <v>87</v>
      </c>
      <c r="E61" s="2">
        <f>HYPERLINK("capsilon://?command=openfolder&amp;siteaddress=amerifirsttest.docvelocity4.net&amp;folderid=FXAFE1ED8A-4305-EF2A-E5FF-71773C359C76","FX220814")</f>
        <v>0</v>
      </c>
      <c r="F61" t="s">
        <v>19</v>
      </c>
      <c r="G61" t="s">
        <v>19</v>
      </c>
      <c r="H61" t="s">
        <v>88</v>
      </c>
      <c r="I61" t="s">
        <v>268</v>
      </c>
      <c r="J61">
        <v>1109</v>
      </c>
      <c r="K61" t="s">
        <v>90</v>
      </c>
      <c r="L61" t="s">
        <v>91</v>
      </c>
      <c r="M61" t="s">
        <v>92</v>
      </c>
      <c r="N61">
        <v>1</v>
      </c>
      <c r="O61" s="1">
        <v>44774.040578703702</v>
      </c>
      <c r="P61" s="1">
        <v>44774.305891203701</v>
      </c>
      <c r="Q61">
        <v>22744</v>
      </c>
      <c r="R61">
        <v>179</v>
      </c>
      <c r="S61" t="b">
        <v>0</v>
      </c>
      <c r="T61" t="s">
        <v>93</v>
      </c>
      <c r="U61" t="b">
        <v>0</v>
      </c>
      <c r="V61" t="s">
        <v>94</v>
      </c>
      <c r="W61" s="1">
        <v>44774.305891203701</v>
      </c>
      <c r="X61">
        <v>179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1109</v>
      </c>
      <c r="AE61">
        <v>900</v>
      </c>
      <c r="AF61">
        <v>0</v>
      </c>
      <c r="AG61">
        <v>20</v>
      </c>
      <c r="AH61" t="s">
        <v>93</v>
      </c>
      <c r="AI61" t="s">
        <v>93</v>
      </c>
      <c r="AJ61" t="s">
        <v>93</v>
      </c>
      <c r="AK61" t="s">
        <v>93</v>
      </c>
      <c r="AL61" t="s">
        <v>93</v>
      </c>
      <c r="AM61" t="s">
        <v>93</v>
      </c>
      <c r="AN61" t="s">
        <v>93</v>
      </c>
      <c r="AO61" t="s">
        <v>93</v>
      </c>
      <c r="AP61" t="s">
        <v>93</v>
      </c>
      <c r="AQ61" t="s">
        <v>93</v>
      </c>
      <c r="AR61" t="s">
        <v>93</v>
      </c>
      <c r="AS61" t="s">
        <v>93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95</v>
      </c>
      <c r="BG61">
        <v>382</v>
      </c>
      <c r="BH61" t="s">
        <v>96</v>
      </c>
    </row>
    <row r="62" spans="1:60">
      <c r="A62" t="s">
        <v>269</v>
      </c>
      <c r="B62" t="s">
        <v>85</v>
      </c>
      <c r="C62" t="s">
        <v>270</v>
      </c>
      <c r="D62" t="s">
        <v>87</v>
      </c>
      <c r="E62" s="2">
        <f>HYPERLINK("capsilon://?command=openfolder&amp;siteaddress=amerifirsttest.docvelocity4.net&amp;folderid=FX9708E2CC-21DB-D825-9EF3-F89EE0DBB4A5","FX2208125")</f>
        <v>0</v>
      </c>
      <c r="F62" t="s">
        <v>19</v>
      </c>
      <c r="G62" t="s">
        <v>19</v>
      </c>
      <c r="H62" t="s">
        <v>88</v>
      </c>
      <c r="I62" t="s">
        <v>271</v>
      </c>
      <c r="J62">
        <v>134</v>
      </c>
      <c r="K62" t="s">
        <v>90</v>
      </c>
      <c r="L62" t="s">
        <v>91</v>
      </c>
      <c r="M62" t="s">
        <v>92</v>
      </c>
      <c r="N62">
        <v>2</v>
      </c>
      <c r="O62" s="1">
        <v>44790.556585648148</v>
      </c>
      <c r="P62" s="1">
        <v>44790.701550925929</v>
      </c>
      <c r="Q62">
        <v>12318</v>
      </c>
      <c r="R62">
        <v>207</v>
      </c>
      <c r="S62" t="b">
        <v>0</v>
      </c>
      <c r="T62" t="s">
        <v>93</v>
      </c>
      <c r="U62" t="b">
        <v>0</v>
      </c>
      <c r="V62" t="s">
        <v>169</v>
      </c>
      <c r="W62" s="1">
        <v>44790.610543981478</v>
      </c>
      <c r="X62">
        <v>169</v>
      </c>
      <c r="Y62">
        <v>0</v>
      </c>
      <c r="Z62">
        <v>0</v>
      </c>
      <c r="AA62">
        <v>0</v>
      </c>
      <c r="AB62">
        <v>104</v>
      </c>
      <c r="AC62">
        <v>0</v>
      </c>
      <c r="AD62">
        <v>134</v>
      </c>
      <c r="AE62">
        <v>0</v>
      </c>
      <c r="AF62">
        <v>0</v>
      </c>
      <c r="AG62">
        <v>0</v>
      </c>
      <c r="AH62" t="s">
        <v>148</v>
      </c>
      <c r="AI62" s="1">
        <v>44790.701550925929</v>
      </c>
      <c r="AJ62">
        <v>8</v>
      </c>
      <c r="AK62">
        <v>0</v>
      </c>
      <c r="AL62">
        <v>0</v>
      </c>
      <c r="AM62">
        <v>0</v>
      </c>
      <c r="AN62">
        <v>104</v>
      </c>
      <c r="AO62">
        <v>0</v>
      </c>
      <c r="AP62">
        <v>134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265</v>
      </c>
      <c r="BG62">
        <v>208</v>
      </c>
      <c r="BH62" t="s">
        <v>96</v>
      </c>
    </row>
    <row r="63" spans="1:60">
      <c r="A63" t="s">
        <v>272</v>
      </c>
      <c r="B63" t="s">
        <v>85</v>
      </c>
      <c r="C63" t="s">
        <v>270</v>
      </c>
      <c r="D63" t="s">
        <v>87</v>
      </c>
      <c r="E63" s="2">
        <f>HYPERLINK("capsilon://?command=openfolder&amp;siteaddress=amerifirsttest.docvelocity4.net&amp;folderid=FX9708E2CC-21DB-D825-9EF3-F89EE0DBB4A5","FX2208125")</f>
        <v>0</v>
      </c>
      <c r="F63" t="s">
        <v>19</v>
      </c>
      <c r="G63" t="s">
        <v>19</v>
      </c>
      <c r="H63" t="s">
        <v>88</v>
      </c>
      <c r="I63" t="s">
        <v>273</v>
      </c>
      <c r="J63">
        <v>285</v>
      </c>
      <c r="K63" t="s">
        <v>90</v>
      </c>
      <c r="L63" t="s">
        <v>91</v>
      </c>
      <c r="M63" t="s">
        <v>92</v>
      </c>
      <c r="N63">
        <v>2</v>
      </c>
      <c r="O63" s="1">
        <v>44790.562268518515</v>
      </c>
      <c r="P63" s="1">
        <v>44790.714872685188</v>
      </c>
      <c r="Q63">
        <v>8725</v>
      </c>
      <c r="R63">
        <v>4460</v>
      </c>
      <c r="S63" t="b">
        <v>0</v>
      </c>
      <c r="T63" t="s">
        <v>93</v>
      </c>
      <c r="U63" t="b">
        <v>0</v>
      </c>
      <c r="V63" t="s">
        <v>169</v>
      </c>
      <c r="W63" s="1">
        <v>44790.655138888891</v>
      </c>
      <c r="X63">
        <v>3310</v>
      </c>
      <c r="Y63">
        <v>244</v>
      </c>
      <c r="Z63">
        <v>0</v>
      </c>
      <c r="AA63">
        <v>244</v>
      </c>
      <c r="AB63">
        <v>0</v>
      </c>
      <c r="AC63">
        <v>75</v>
      </c>
      <c r="AD63">
        <v>41</v>
      </c>
      <c r="AE63">
        <v>0</v>
      </c>
      <c r="AF63">
        <v>0</v>
      </c>
      <c r="AG63">
        <v>0</v>
      </c>
      <c r="AH63" t="s">
        <v>148</v>
      </c>
      <c r="AI63" s="1">
        <v>44790.714872685188</v>
      </c>
      <c r="AJ63">
        <v>1150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41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265</v>
      </c>
      <c r="BG63">
        <v>219</v>
      </c>
      <c r="BH63" t="s">
        <v>96</v>
      </c>
    </row>
    <row r="64" spans="1:60">
      <c r="A64" t="s">
        <v>274</v>
      </c>
      <c r="B64" t="s">
        <v>85</v>
      </c>
      <c r="C64" t="s">
        <v>275</v>
      </c>
      <c r="D64" t="s">
        <v>87</v>
      </c>
      <c r="E64" s="2">
        <f>HYPERLINK("capsilon://?command=openfolder&amp;siteaddress=amerifirsttest.docvelocity4.net&amp;folderid=FX4D04EF6F-41D7-E3A6-C7DE-26B11EACF0F7","FX220727")</f>
        <v>0</v>
      </c>
      <c r="F64" t="s">
        <v>19</v>
      </c>
      <c r="G64" t="s">
        <v>19</v>
      </c>
      <c r="H64" t="s">
        <v>88</v>
      </c>
      <c r="I64" t="s">
        <v>276</v>
      </c>
      <c r="J64">
        <v>134</v>
      </c>
      <c r="K64" t="s">
        <v>90</v>
      </c>
      <c r="L64" t="s">
        <v>91</v>
      </c>
      <c r="M64" t="s">
        <v>92</v>
      </c>
      <c r="N64">
        <v>2</v>
      </c>
      <c r="O64" s="1">
        <v>44790.601840277777</v>
      </c>
      <c r="P64" s="1">
        <v>44790.715416666666</v>
      </c>
      <c r="Q64">
        <v>9551</v>
      </c>
      <c r="R64">
        <v>262</v>
      </c>
      <c r="S64" t="b">
        <v>0</v>
      </c>
      <c r="T64" t="s">
        <v>93</v>
      </c>
      <c r="U64" t="b">
        <v>0</v>
      </c>
      <c r="V64" t="s">
        <v>147</v>
      </c>
      <c r="W64" s="1">
        <v>44790.624456018515</v>
      </c>
      <c r="X64">
        <v>215</v>
      </c>
      <c r="Y64">
        <v>0</v>
      </c>
      <c r="Z64">
        <v>0</v>
      </c>
      <c r="AA64">
        <v>0</v>
      </c>
      <c r="AB64">
        <v>104</v>
      </c>
      <c r="AC64">
        <v>0</v>
      </c>
      <c r="AD64">
        <v>134</v>
      </c>
      <c r="AE64">
        <v>0</v>
      </c>
      <c r="AF64">
        <v>0</v>
      </c>
      <c r="AG64">
        <v>0</v>
      </c>
      <c r="AH64" t="s">
        <v>148</v>
      </c>
      <c r="AI64" s="1">
        <v>44790.715416666666</v>
      </c>
      <c r="AJ64">
        <v>47</v>
      </c>
      <c r="AK64">
        <v>0</v>
      </c>
      <c r="AL64">
        <v>0</v>
      </c>
      <c r="AM64">
        <v>0</v>
      </c>
      <c r="AN64">
        <v>104</v>
      </c>
      <c r="AO64">
        <v>1</v>
      </c>
      <c r="AP64">
        <v>134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265</v>
      </c>
      <c r="BG64">
        <v>163</v>
      </c>
      <c r="BH64" t="s">
        <v>96</v>
      </c>
    </row>
    <row r="65" spans="1:60">
      <c r="A65" t="s">
        <v>277</v>
      </c>
      <c r="B65" t="s">
        <v>85</v>
      </c>
      <c r="C65" t="s">
        <v>278</v>
      </c>
      <c r="D65" t="s">
        <v>87</v>
      </c>
      <c r="E65" s="2">
        <f>HYPERLINK("capsilon://?command=openfolder&amp;siteaddress=amerifirsttest.docvelocity4.net&amp;folderid=FXDE863EE4-D23C-1F3B-FE04-6185CDB33D0C","FX220834")</f>
        <v>0</v>
      </c>
      <c r="F65" t="s">
        <v>19</v>
      </c>
      <c r="G65" t="s">
        <v>19</v>
      </c>
      <c r="H65" t="s">
        <v>88</v>
      </c>
      <c r="I65" t="s">
        <v>279</v>
      </c>
      <c r="J65">
        <v>67</v>
      </c>
      <c r="K65" t="s">
        <v>90</v>
      </c>
      <c r="L65" t="s">
        <v>91</v>
      </c>
      <c r="M65" t="s">
        <v>92</v>
      </c>
      <c r="N65">
        <v>2</v>
      </c>
      <c r="O65" s="1">
        <v>44790.631064814814</v>
      </c>
      <c r="P65" s="1">
        <v>44790.717256944445</v>
      </c>
      <c r="Q65">
        <v>6747</v>
      </c>
      <c r="R65">
        <v>700</v>
      </c>
      <c r="S65" t="b">
        <v>0</v>
      </c>
      <c r="T65" t="s">
        <v>93</v>
      </c>
      <c r="U65" t="b">
        <v>0</v>
      </c>
      <c r="V65" t="s">
        <v>147</v>
      </c>
      <c r="W65" s="1">
        <v>44790.648819444446</v>
      </c>
      <c r="X65">
        <v>542</v>
      </c>
      <c r="Y65">
        <v>52</v>
      </c>
      <c r="Z65">
        <v>0</v>
      </c>
      <c r="AA65">
        <v>52</v>
      </c>
      <c r="AB65">
        <v>0</v>
      </c>
      <c r="AC65">
        <v>23</v>
      </c>
      <c r="AD65">
        <v>15</v>
      </c>
      <c r="AE65">
        <v>0</v>
      </c>
      <c r="AF65">
        <v>0</v>
      </c>
      <c r="AG65">
        <v>0</v>
      </c>
      <c r="AH65" t="s">
        <v>148</v>
      </c>
      <c r="AI65" s="1">
        <v>44790.717256944445</v>
      </c>
      <c r="AJ65">
        <v>158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14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265</v>
      </c>
      <c r="BG65">
        <v>124</v>
      </c>
      <c r="BH65" t="s">
        <v>96</v>
      </c>
    </row>
    <row r="66" spans="1:60">
      <c r="A66" t="s">
        <v>280</v>
      </c>
      <c r="B66" t="s">
        <v>85</v>
      </c>
      <c r="C66" t="s">
        <v>278</v>
      </c>
      <c r="D66" t="s">
        <v>87</v>
      </c>
      <c r="E66" s="2">
        <f>HYPERLINK("capsilon://?command=openfolder&amp;siteaddress=amerifirsttest.docvelocity4.net&amp;folderid=FXDE863EE4-D23C-1F3B-FE04-6185CDB33D0C","FX220834")</f>
        <v>0</v>
      </c>
      <c r="F66" t="s">
        <v>19</v>
      </c>
      <c r="G66" t="s">
        <v>19</v>
      </c>
      <c r="H66" t="s">
        <v>88</v>
      </c>
      <c r="I66" t="s">
        <v>281</v>
      </c>
      <c r="J66">
        <v>134</v>
      </c>
      <c r="K66" t="s">
        <v>90</v>
      </c>
      <c r="L66" t="s">
        <v>91</v>
      </c>
      <c r="M66" t="s">
        <v>92</v>
      </c>
      <c r="N66">
        <v>2</v>
      </c>
      <c r="O66" s="1">
        <v>44790.631284722222</v>
      </c>
      <c r="P66" s="1">
        <v>44790.717847222222</v>
      </c>
      <c r="Q66">
        <v>7265</v>
      </c>
      <c r="R66">
        <v>214</v>
      </c>
      <c r="S66" t="b">
        <v>0</v>
      </c>
      <c r="T66" t="s">
        <v>93</v>
      </c>
      <c r="U66" t="b">
        <v>0</v>
      </c>
      <c r="V66" t="s">
        <v>147</v>
      </c>
      <c r="W66" s="1">
        <v>44790.650729166664</v>
      </c>
      <c r="X66">
        <v>164</v>
      </c>
      <c r="Y66">
        <v>0</v>
      </c>
      <c r="Z66">
        <v>0</v>
      </c>
      <c r="AA66">
        <v>0</v>
      </c>
      <c r="AB66">
        <v>104</v>
      </c>
      <c r="AC66">
        <v>0</v>
      </c>
      <c r="AD66">
        <v>134</v>
      </c>
      <c r="AE66">
        <v>0</v>
      </c>
      <c r="AF66">
        <v>0</v>
      </c>
      <c r="AG66">
        <v>0</v>
      </c>
      <c r="AH66" t="s">
        <v>148</v>
      </c>
      <c r="AI66" s="1">
        <v>44790.717847222222</v>
      </c>
      <c r="AJ66">
        <v>50</v>
      </c>
      <c r="AK66">
        <v>0</v>
      </c>
      <c r="AL66">
        <v>0</v>
      </c>
      <c r="AM66">
        <v>0</v>
      </c>
      <c r="AN66">
        <v>104</v>
      </c>
      <c r="AO66">
        <v>1</v>
      </c>
      <c r="AP66">
        <v>134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265</v>
      </c>
      <c r="BG66">
        <v>124</v>
      </c>
      <c r="BH66" t="s">
        <v>96</v>
      </c>
    </row>
    <row r="67" spans="1:60">
      <c r="A67" t="s">
        <v>282</v>
      </c>
      <c r="B67" t="s">
        <v>85</v>
      </c>
      <c r="C67" t="s">
        <v>283</v>
      </c>
      <c r="D67" t="s">
        <v>87</v>
      </c>
      <c r="E67" s="2">
        <f>HYPERLINK("capsilon://?command=openfolder&amp;siteaddress=amerifirsttest.docvelocity4.net&amp;folderid=FXEB624A19-F5A6-35B8-0887-7BE6812B7852","FX220730")</f>
        <v>0</v>
      </c>
      <c r="F67" t="s">
        <v>19</v>
      </c>
      <c r="G67" t="s">
        <v>19</v>
      </c>
      <c r="H67" t="s">
        <v>88</v>
      </c>
      <c r="I67" t="s">
        <v>284</v>
      </c>
      <c r="J67">
        <v>134</v>
      </c>
      <c r="K67" t="s">
        <v>90</v>
      </c>
      <c r="L67" t="s">
        <v>91</v>
      </c>
      <c r="M67" t="s">
        <v>92</v>
      </c>
      <c r="N67">
        <v>2</v>
      </c>
      <c r="O67" s="1">
        <v>44790.70034722222</v>
      </c>
      <c r="P67" s="1">
        <v>44790.718252314815</v>
      </c>
      <c r="Q67">
        <v>1481</v>
      </c>
      <c r="R67">
        <v>66</v>
      </c>
      <c r="S67" t="b">
        <v>0</v>
      </c>
      <c r="T67" t="s">
        <v>93</v>
      </c>
      <c r="U67" t="b">
        <v>0</v>
      </c>
      <c r="V67" t="s">
        <v>169</v>
      </c>
      <c r="W67" s="1">
        <v>44790.706655092596</v>
      </c>
      <c r="X67">
        <v>32</v>
      </c>
      <c r="Y67">
        <v>0</v>
      </c>
      <c r="Z67">
        <v>0</v>
      </c>
      <c r="AA67">
        <v>0</v>
      </c>
      <c r="AB67">
        <v>104</v>
      </c>
      <c r="AC67">
        <v>0</v>
      </c>
      <c r="AD67">
        <v>134</v>
      </c>
      <c r="AE67">
        <v>0</v>
      </c>
      <c r="AF67">
        <v>0</v>
      </c>
      <c r="AG67">
        <v>0</v>
      </c>
      <c r="AH67" t="s">
        <v>148</v>
      </c>
      <c r="AI67" s="1">
        <v>44790.718252314815</v>
      </c>
      <c r="AJ67">
        <v>34</v>
      </c>
      <c r="AK67">
        <v>0</v>
      </c>
      <c r="AL67">
        <v>0</v>
      </c>
      <c r="AM67">
        <v>0</v>
      </c>
      <c r="AN67">
        <v>104</v>
      </c>
      <c r="AO67">
        <v>0</v>
      </c>
      <c r="AP67">
        <v>134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265</v>
      </c>
      <c r="BG67">
        <v>25</v>
      </c>
      <c r="BH67" t="s">
        <v>96</v>
      </c>
    </row>
    <row r="68" spans="1:60">
      <c r="A68" t="s">
        <v>285</v>
      </c>
      <c r="B68" t="s">
        <v>85</v>
      </c>
      <c r="C68" t="s">
        <v>286</v>
      </c>
      <c r="D68" t="s">
        <v>87</v>
      </c>
      <c r="E68" s="2">
        <f>HYPERLINK("capsilon://?command=openfolder&amp;siteaddress=amerifirsttest.docvelocity4.net&amp;folderid=FXC9EE1BDF-B3C0-9DB9-E505-060C18997C38","FX2208126")</f>
        <v>0</v>
      </c>
      <c r="F68" t="s">
        <v>19</v>
      </c>
      <c r="G68" t="s">
        <v>19</v>
      </c>
      <c r="H68" t="s">
        <v>88</v>
      </c>
      <c r="I68" t="s">
        <v>287</v>
      </c>
      <c r="J68">
        <v>285</v>
      </c>
      <c r="K68" t="s">
        <v>90</v>
      </c>
      <c r="L68" t="s">
        <v>91</v>
      </c>
      <c r="M68" t="s">
        <v>92</v>
      </c>
      <c r="N68">
        <v>2</v>
      </c>
      <c r="O68" s="1">
        <v>44790.72896990741</v>
      </c>
      <c r="P68" s="1">
        <v>44790.785104166665</v>
      </c>
      <c r="Q68">
        <v>2810</v>
      </c>
      <c r="R68">
        <v>2040</v>
      </c>
      <c r="S68" t="b">
        <v>0</v>
      </c>
      <c r="T68" t="s">
        <v>93</v>
      </c>
      <c r="U68" t="b">
        <v>0</v>
      </c>
      <c r="V68" t="s">
        <v>169</v>
      </c>
      <c r="W68" s="1">
        <v>44790.757708333331</v>
      </c>
      <c r="X68">
        <v>1580</v>
      </c>
      <c r="Y68">
        <v>242</v>
      </c>
      <c r="Z68">
        <v>0</v>
      </c>
      <c r="AA68">
        <v>242</v>
      </c>
      <c r="AB68">
        <v>0</v>
      </c>
      <c r="AC68">
        <v>74</v>
      </c>
      <c r="AD68">
        <v>43</v>
      </c>
      <c r="AE68">
        <v>0</v>
      </c>
      <c r="AF68">
        <v>0</v>
      </c>
      <c r="AG68">
        <v>0</v>
      </c>
      <c r="AH68" t="s">
        <v>148</v>
      </c>
      <c r="AI68" s="1">
        <v>44790.785104166665</v>
      </c>
      <c r="AJ68">
        <v>460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43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265</v>
      </c>
      <c r="BG68">
        <v>80</v>
      </c>
      <c r="BH68" t="s">
        <v>96</v>
      </c>
    </row>
    <row r="69" spans="1:60">
      <c r="A69" t="s">
        <v>288</v>
      </c>
      <c r="B69" t="s">
        <v>85</v>
      </c>
      <c r="C69" t="s">
        <v>289</v>
      </c>
      <c r="D69" t="s">
        <v>87</v>
      </c>
      <c r="E69" s="2">
        <f>HYPERLINK("capsilon://?command=openfolder&amp;siteaddress=amerifirsttest.docvelocity4.net&amp;folderid=FXD8322514-73DF-6AAE-55C9-E660111D17AB","FX2208133")</f>
        <v>0</v>
      </c>
      <c r="F69" t="s">
        <v>19</v>
      </c>
      <c r="G69" t="s">
        <v>19</v>
      </c>
      <c r="H69" t="s">
        <v>88</v>
      </c>
      <c r="I69" t="s">
        <v>290</v>
      </c>
      <c r="J69">
        <v>321</v>
      </c>
      <c r="K69" t="s">
        <v>90</v>
      </c>
      <c r="L69" t="s">
        <v>91</v>
      </c>
      <c r="M69" t="s">
        <v>92</v>
      </c>
      <c r="N69">
        <v>2</v>
      </c>
      <c r="O69" s="1">
        <v>44794.72179398148</v>
      </c>
      <c r="P69" s="1">
        <v>44795.009930555556</v>
      </c>
      <c r="Q69">
        <v>22652</v>
      </c>
      <c r="R69">
        <v>2243</v>
      </c>
      <c r="S69" t="b">
        <v>0</v>
      </c>
      <c r="T69" t="s">
        <v>93</v>
      </c>
      <c r="U69" t="b">
        <v>0</v>
      </c>
      <c r="V69" t="s">
        <v>291</v>
      </c>
      <c r="W69" s="1">
        <v>44795.003877314812</v>
      </c>
      <c r="X69">
        <v>1735</v>
      </c>
      <c r="Y69">
        <v>232</v>
      </c>
      <c r="Z69">
        <v>0</v>
      </c>
      <c r="AA69">
        <v>232</v>
      </c>
      <c r="AB69">
        <v>104</v>
      </c>
      <c r="AC69">
        <v>134</v>
      </c>
      <c r="AD69">
        <v>89</v>
      </c>
      <c r="AE69">
        <v>0</v>
      </c>
      <c r="AF69">
        <v>0</v>
      </c>
      <c r="AG69">
        <v>0</v>
      </c>
      <c r="AH69" t="s">
        <v>292</v>
      </c>
      <c r="AI69" s="1">
        <v>44795.009930555556</v>
      </c>
      <c r="AJ69">
        <v>508</v>
      </c>
      <c r="AK69">
        <v>5</v>
      </c>
      <c r="AL69">
        <v>0</v>
      </c>
      <c r="AM69">
        <v>5</v>
      </c>
      <c r="AN69">
        <v>104</v>
      </c>
      <c r="AO69">
        <v>4</v>
      </c>
      <c r="AP69">
        <v>84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293</v>
      </c>
      <c r="BG69">
        <v>414</v>
      </c>
      <c r="BH69" t="s">
        <v>96</v>
      </c>
    </row>
    <row r="70" spans="1:60">
      <c r="A70" t="s">
        <v>294</v>
      </c>
      <c r="B70" t="s">
        <v>85</v>
      </c>
      <c r="C70" t="s">
        <v>295</v>
      </c>
      <c r="D70" t="s">
        <v>87</v>
      </c>
      <c r="E70" s="2">
        <f>HYPERLINK("capsilon://?command=openfolder&amp;siteaddress=amerifirsttest.docvelocity4.net&amp;folderid=FX56DEAC96-5AB3-2194-9096-2B86AABFE5CF","FX2208134")</f>
        <v>0</v>
      </c>
      <c r="F70" t="s">
        <v>19</v>
      </c>
      <c r="G70" t="s">
        <v>19</v>
      </c>
      <c r="H70" t="s">
        <v>88</v>
      </c>
      <c r="I70" t="s">
        <v>296</v>
      </c>
      <c r="J70">
        <v>516</v>
      </c>
      <c r="K70" t="s">
        <v>90</v>
      </c>
      <c r="L70" t="s">
        <v>91</v>
      </c>
      <c r="M70" t="s">
        <v>92</v>
      </c>
      <c r="N70">
        <v>2</v>
      </c>
      <c r="O70" s="1">
        <v>44795.412615740737</v>
      </c>
      <c r="P70" s="1">
        <v>44795.558969907404</v>
      </c>
      <c r="Q70">
        <v>7939</v>
      </c>
      <c r="R70">
        <v>4706</v>
      </c>
      <c r="S70" t="b">
        <v>0</v>
      </c>
      <c r="T70" t="s">
        <v>93</v>
      </c>
      <c r="U70" t="b">
        <v>0</v>
      </c>
      <c r="V70" t="s">
        <v>147</v>
      </c>
      <c r="W70" s="1">
        <v>44795.542013888888</v>
      </c>
      <c r="X70">
        <v>3504</v>
      </c>
      <c r="Y70">
        <v>249</v>
      </c>
      <c r="Z70">
        <v>0</v>
      </c>
      <c r="AA70">
        <v>249</v>
      </c>
      <c r="AB70">
        <v>260</v>
      </c>
      <c r="AC70">
        <v>113</v>
      </c>
      <c r="AD70">
        <v>267</v>
      </c>
      <c r="AE70">
        <v>0</v>
      </c>
      <c r="AF70">
        <v>0</v>
      </c>
      <c r="AG70">
        <v>0</v>
      </c>
      <c r="AH70" t="s">
        <v>148</v>
      </c>
      <c r="AI70" s="1">
        <v>44795.558969907404</v>
      </c>
      <c r="AJ70">
        <v>618</v>
      </c>
      <c r="AK70">
        <v>3</v>
      </c>
      <c r="AL70">
        <v>0</v>
      </c>
      <c r="AM70">
        <v>3</v>
      </c>
      <c r="AN70">
        <v>156</v>
      </c>
      <c r="AO70">
        <v>3</v>
      </c>
      <c r="AP70">
        <v>264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297</v>
      </c>
      <c r="BG70">
        <v>210</v>
      </c>
      <c r="BH70" t="s">
        <v>96</v>
      </c>
    </row>
    <row r="71" spans="1:60">
      <c r="A71" t="s">
        <v>298</v>
      </c>
      <c r="B71" t="s">
        <v>85</v>
      </c>
      <c r="C71" t="s">
        <v>299</v>
      </c>
      <c r="D71" t="s">
        <v>87</v>
      </c>
      <c r="E71" s="2">
        <f>HYPERLINK("capsilon://?command=openfolder&amp;siteaddress=amerifirsttest.docvelocity4.net&amp;folderid=FX8C9D5195-96CF-B168-8D26-B3974B64FCE2","FX220817")</f>
        <v>0</v>
      </c>
      <c r="F71" t="s">
        <v>19</v>
      </c>
      <c r="G71" t="s">
        <v>19</v>
      </c>
      <c r="H71" t="s">
        <v>88</v>
      </c>
      <c r="I71" t="s">
        <v>300</v>
      </c>
      <c r="J71">
        <v>1109</v>
      </c>
      <c r="K71" t="s">
        <v>90</v>
      </c>
      <c r="L71" t="s">
        <v>91</v>
      </c>
      <c r="M71" t="s">
        <v>92</v>
      </c>
      <c r="N71">
        <v>1</v>
      </c>
      <c r="O71" s="1">
        <v>44774.041875000003</v>
      </c>
      <c r="P71" s="1">
        <v>44774.307685185187</v>
      </c>
      <c r="Q71">
        <v>22823</v>
      </c>
      <c r="R71">
        <v>143</v>
      </c>
      <c r="S71" t="b">
        <v>0</v>
      </c>
      <c r="T71" t="s">
        <v>93</v>
      </c>
      <c r="U71" t="b">
        <v>0</v>
      </c>
      <c r="V71" t="s">
        <v>94</v>
      </c>
      <c r="W71" s="1">
        <v>44774.307685185187</v>
      </c>
      <c r="X71">
        <v>143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1109</v>
      </c>
      <c r="AE71">
        <v>900</v>
      </c>
      <c r="AF71">
        <v>0</v>
      </c>
      <c r="AG71">
        <v>20</v>
      </c>
      <c r="AH71" t="s">
        <v>93</v>
      </c>
      <c r="AI71" t="s">
        <v>93</v>
      </c>
      <c r="AJ71" t="s">
        <v>93</v>
      </c>
      <c r="AK71" t="s">
        <v>93</v>
      </c>
      <c r="AL71" t="s">
        <v>93</v>
      </c>
      <c r="AM71" t="s">
        <v>93</v>
      </c>
      <c r="AN71" t="s">
        <v>93</v>
      </c>
      <c r="AO71" t="s">
        <v>93</v>
      </c>
      <c r="AP71" t="s">
        <v>93</v>
      </c>
      <c r="AQ71" t="s">
        <v>93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95</v>
      </c>
      <c r="BG71">
        <v>382</v>
      </c>
      <c r="BH71" t="s">
        <v>96</v>
      </c>
    </row>
    <row r="72" spans="1:60">
      <c r="A72" t="s">
        <v>301</v>
      </c>
      <c r="B72" t="s">
        <v>85</v>
      </c>
      <c r="C72" t="s">
        <v>225</v>
      </c>
      <c r="D72" t="s">
        <v>87</v>
      </c>
      <c r="E72" s="2">
        <f>HYPERLINK("capsilon://?command=openfolder&amp;siteaddress=amerifirsttest.docvelocity4.net&amp;folderid=FXE8341384-532B-CEE3-5629-29F98829BD6E","FX2208101")</f>
        <v>0</v>
      </c>
      <c r="F72" t="s">
        <v>19</v>
      </c>
      <c r="G72" t="s">
        <v>19</v>
      </c>
      <c r="H72" t="s">
        <v>88</v>
      </c>
      <c r="I72" t="s">
        <v>302</v>
      </c>
      <c r="J72">
        <v>44</v>
      </c>
      <c r="K72" t="s">
        <v>90</v>
      </c>
      <c r="L72" t="s">
        <v>91</v>
      </c>
      <c r="M72" t="s">
        <v>92</v>
      </c>
      <c r="N72">
        <v>2</v>
      </c>
      <c r="O72" s="1">
        <v>44795.734791666669</v>
      </c>
      <c r="P72" s="1">
        <v>44795.765821759262</v>
      </c>
      <c r="Q72">
        <v>2120</v>
      </c>
      <c r="R72">
        <v>561</v>
      </c>
      <c r="S72" t="b">
        <v>0</v>
      </c>
      <c r="T72" t="s">
        <v>93</v>
      </c>
      <c r="U72" t="b">
        <v>0</v>
      </c>
      <c r="V72" t="s">
        <v>147</v>
      </c>
      <c r="W72" s="1">
        <v>44795.740567129629</v>
      </c>
      <c r="X72">
        <v>454</v>
      </c>
      <c r="Y72">
        <v>37</v>
      </c>
      <c r="Z72">
        <v>0</v>
      </c>
      <c r="AA72">
        <v>37</v>
      </c>
      <c r="AB72">
        <v>0</v>
      </c>
      <c r="AC72">
        <v>8</v>
      </c>
      <c r="AD72">
        <v>7</v>
      </c>
      <c r="AE72">
        <v>0</v>
      </c>
      <c r="AF72">
        <v>0</v>
      </c>
      <c r="AG72">
        <v>0</v>
      </c>
      <c r="AH72" t="s">
        <v>148</v>
      </c>
      <c r="AI72" s="1">
        <v>44795.765821759262</v>
      </c>
      <c r="AJ72">
        <v>107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297</v>
      </c>
      <c r="BG72">
        <v>44</v>
      </c>
      <c r="BH72" t="s">
        <v>96</v>
      </c>
    </row>
    <row r="73" spans="1:60">
      <c r="A73" t="s">
        <v>303</v>
      </c>
      <c r="B73" t="s">
        <v>85</v>
      </c>
      <c r="C73" t="s">
        <v>304</v>
      </c>
      <c r="D73" t="s">
        <v>87</v>
      </c>
      <c r="E73" s="2">
        <f>HYPERLINK("capsilon://?command=openfolder&amp;siteaddress=amerifirsttest.docvelocity4.net&amp;folderid=FX2A5B6066-494C-6679-935B-7CCE2101DCD8","FX220818")</f>
        <v>0</v>
      </c>
      <c r="F73" t="s">
        <v>19</v>
      </c>
      <c r="G73" t="s">
        <v>19</v>
      </c>
      <c r="H73" t="s">
        <v>88</v>
      </c>
      <c r="I73" t="s">
        <v>305</v>
      </c>
      <c r="J73">
        <v>1109</v>
      </c>
      <c r="K73" t="s">
        <v>90</v>
      </c>
      <c r="L73" t="s">
        <v>91</v>
      </c>
      <c r="M73" t="s">
        <v>92</v>
      </c>
      <c r="N73">
        <v>1</v>
      </c>
      <c r="O73" s="1">
        <v>44774.042326388888</v>
      </c>
      <c r="P73" s="1">
        <v>44774.309305555558</v>
      </c>
      <c r="Q73">
        <v>22928</v>
      </c>
      <c r="R73">
        <v>139</v>
      </c>
      <c r="S73" t="b">
        <v>0</v>
      </c>
      <c r="T73" t="s">
        <v>93</v>
      </c>
      <c r="U73" t="b">
        <v>0</v>
      </c>
      <c r="V73" t="s">
        <v>94</v>
      </c>
      <c r="W73" s="1">
        <v>44774.309305555558</v>
      </c>
      <c r="X73">
        <v>139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1109</v>
      </c>
      <c r="AE73">
        <v>900</v>
      </c>
      <c r="AF73">
        <v>0</v>
      </c>
      <c r="AG73">
        <v>20</v>
      </c>
      <c r="AH73" t="s">
        <v>93</v>
      </c>
      <c r="AI73" t="s">
        <v>93</v>
      </c>
      <c r="AJ73" t="s">
        <v>93</v>
      </c>
      <c r="AK73" t="s">
        <v>93</v>
      </c>
      <c r="AL73" t="s">
        <v>93</v>
      </c>
      <c r="AM73" t="s">
        <v>93</v>
      </c>
      <c r="AN73" t="s">
        <v>93</v>
      </c>
      <c r="AO73" t="s">
        <v>93</v>
      </c>
      <c r="AP73" t="s">
        <v>93</v>
      </c>
      <c r="AQ73" t="s">
        <v>93</v>
      </c>
      <c r="AR73" t="s">
        <v>93</v>
      </c>
      <c r="AS73" t="s">
        <v>93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95</v>
      </c>
      <c r="BG73">
        <v>384</v>
      </c>
      <c r="BH73" t="s">
        <v>96</v>
      </c>
    </row>
    <row r="74" spans="1:60">
      <c r="A74" t="s">
        <v>306</v>
      </c>
      <c r="B74" t="s">
        <v>85</v>
      </c>
      <c r="C74" t="s">
        <v>307</v>
      </c>
      <c r="D74" t="s">
        <v>87</v>
      </c>
      <c r="E74" s="2">
        <f>HYPERLINK("capsilon://?command=openfolder&amp;siteaddress=amerifirsttest.docvelocity4.net&amp;folderid=FX1069D2B4-4070-D6CC-E8F5-D96BBD2DA861","FX2208124")</f>
        <v>0</v>
      </c>
      <c r="F74" t="s">
        <v>19</v>
      </c>
      <c r="G74" t="s">
        <v>19</v>
      </c>
      <c r="H74" t="s">
        <v>88</v>
      </c>
      <c r="I74" t="s">
        <v>308</v>
      </c>
      <c r="J74">
        <v>28</v>
      </c>
      <c r="K74" t="s">
        <v>90</v>
      </c>
      <c r="L74" t="s">
        <v>91</v>
      </c>
      <c r="M74" t="s">
        <v>92</v>
      </c>
      <c r="N74">
        <v>2</v>
      </c>
      <c r="O74" s="1">
        <v>44796.558206018519</v>
      </c>
      <c r="P74" s="1">
        <v>44796.590682870374</v>
      </c>
      <c r="Q74">
        <v>2536</v>
      </c>
      <c r="R74">
        <v>270</v>
      </c>
      <c r="S74" t="b">
        <v>0</v>
      </c>
      <c r="T74" t="s">
        <v>93</v>
      </c>
      <c r="U74" t="b">
        <v>0</v>
      </c>
      <c r="V74" t="s">
        <v>147</v>
      </c>
      <c r="W74" s="1">
        <v>44796.581076388888</v>
      </c>
      <c r="X74">
        <v>143</v>
      </c>
      <c r="Y74">
        <v>21</v>
      </c>
      <c r="Z74">
        <v>0</v>
      </c>
      <c r="AA74">
        <v>21</v>
      </c>
      <c r="AB74">
        <v>0</v>
      </c>
      <c r="AC74">
        <v>2</v>
      </c>
      <c r="AD74">
        <v>7</v>
      </c>
      <c r="AE74">
        <v>0</v>
      </c>
      <c r="AF74">
        <v>0</v>
      </c>
      <c r="AG74">
        <v>0</v>
      </c>
      <c r="AH74" t="s">
        <v>148</v>
      </c>
      <c r="AI74" s="1">
        <v>44796.590682870374</v>
      </c>
      <c r="AJ74">
        <v>127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309</v>
      </c>
      <c r="BG74">
        <v>46</v>
      </c>
      <c r="BH74" t="s">
        <v>96</v>
      </c>
    </row>
    <row r="75" spans="1:60">
      <c r="A75" t="s">
        <v>310</v>
      </c>
      <c r="B75" t="s">
        <v>85</v>
      </c>
      <c r="C75" t="s">
        <v>307</v>
      </c>
      <c r="D75" t="s">
        <v>87</v>
      </c>
      <c r="E75" s="2">
        <f>HYPERLINK("capsilon://?command=openfolder&amp;siteaddress=amerifirsttest.docvelocity4.net&amp;folderid=FX1069D2B4-4070-D6CC-E8F5-D96BBD2DA861","FX2208124")</f>
        <v>0</v>
      </c>
      <c r="F75" t="s">
        <v>19</v>
      </c>
      <c r="G75" t="s">
        <v>19</v>
      </c>
      <c r="H75" t="s">
        <v>88</v>
      </c>
      <c r="I75" t="s">
        <v>311</v>
      </c>
      <c r="J75">
        <v>82</v>
      </c>
      <c r="K75" t="s">
        <v>90</v>
      </c>
      <c r="L75" t="s">
        <v>91</v>
      </c>
      <c r="M75" t="s">
        <v>92</v>
      </c>
      <c r="N75">
        <v>2</v>
      </c>
      <c r="O75" s="1">
        <v>44796.558379629627</v>
      </c>
      <c r="P75" s="1">
        <v>44796.593321759261</v>
      </c>
      <c r="Q75">
        <v>2155</v>
      </c>
      <c r="R75">
        <v>864</v>
      </c>
      <c r="S75" t="b">
        <v>0</v>
      </c>
      <c r="T75" t="s">
        <v>93</v>
      </c>
      <c r="U75" t="b">
        <v>0</v>
      </c>
      <c r="V75" t="s">
        <v>147</v>
      </c>
      <c r="W75" s="1">
        <v>44796.588460648149</v>
      </c>
      <c r="X75">
        <v>637</v>
      </c>
      <c r="Y75">
        <v>66</v>
      </c>
      <c r="Z75">
        <v>0</v>
      </c>
      <c r="AA75">
        <v>66</v>
      </c>
      <c r="AB75">
        <v>0</v>
      </c>
      <c r="AC75">
        <v>44</v>
      </c>
      <c r="AD75">
        <v>16</v>
      </c>
      <c r="AE75">
        <v>0</v>
      </c>
      <c r="AF75">
        <v>0</v>
      </c>
      <c r="AG75">
        <v>0</v>
      </c>
      <c r="AH75" t="s">
        <v>148</v>
      </c>
      <c r="AI75" s="1">
        <v>44796.593321759261</v>
      </c>
      <c r="AJ75">
        <v>227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16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309</v>
      </c>
      <c r="BG75">
        <v>50</v>
      </c>
      <c r="BH75" t="s">
        <v>96</v>
      </c>
    </row>
    <row r="76" spans="1:60">
      <c r="A76" t="s">
        <v>312</v>
      </c>
      <c r="B76" t="s">
        <v>85</v>
      </c>
      <c r="C76" t="s">
        <v>307</v>
      </c>
      <c r="D76" t="s">
        <v>87</v>
      </c>
      <c r="E76" s="2">
        <f>HYPERLINK("capsilon://?command=openfolder&amp;siteaddress=amerifirsttest.docvelocity4.net&amp;folderid=FX1069D2B4-4070-D6CC-E8F5-D96BBD2DA861","FX2208124")</f>
        <v>0</v>
      </c>
      <c r="F76" t="s">
        <v>19</v>
      </c>
      <c r="G76" t="s">
        <v>19</v>
      </c>
      <c r="H76" t="s">
        <v>88</v>
      </c>
      <c r="I76" t="s">
        <v>313</v>
      </c>
      <c r="J76">
        <v>44</v>
      </c>
      <c r="K76" t="s">
        <v>90</v>
      </c>
      <c r="L76" t="s">
        <v>91</v>
      </c>
      <c r="M76" t="s">
        <v>92</v>
      </c>
      <c r="N76">
        <v>2</v>
      </c>
      <c r="O76" s="1">
        <v>44796.558506944442</v>
      </c>
      <c r="P76" s="1">
        <v>44796.594733796293</v>
      </c>
      <c r="Q76">
        <v>2488</v>
      </c>
      <c r="R76">
        <v>642</v>
      </c>
      <c r="S76" t="b">
        <v>0</v>
      </c>
      <c r="T76" t="s">
        <v>93</v>
      </c>
      <c r="U76" t="b">
        <v>0</v>
      </c>
      <c r="V76" t="s">
        <v>147</v>
      </c>
      <c r="W76" s="1">
        <v>44796.592858796299</v>
      </c>
      <c r="X76">
        <v>379</v>
      </c>
      <c r="Y76">
        <v>37</v>
      </c>
      <c r="Z76">
        <v>0</v>
      </c>
      <c r="AA76">
        <v>37</v>
      </c>
      <c r="AB76">
        <v>0</v>
      </c>
      <c r="AC76">
        <v>11</v>
      </c>
      <c r="AD76">
        <v>7</v>
      </c>
      <c r="AE76">
        <v>0</v>
      </c>
      <c r="AF76">
        <v>0</v>
      </c>
      <c r="AG76">
        <v>0</v>
      </c>
      <c r="AH76" t="s">
        <v>148</v>
      </c>
      <c r="AI76" s="1">
        <v>44796.594733796293</v>
      </c>
      <c r="AJ76">
        <v>121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7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309</v>
      </c>
      <c r="BG76">
        <v>52</v>
      </c>
      <c r="BH76" t="s">
        <v>96</v>
      </c>
    </row>
    <row r="77" spans="1:60">
      <c r="A77" t="s">
        <v>314</v>
      </c>
      <c r="B77" t="s">
        <v>85</v>
      </c>
      <c r="C77" t="s">
        <v>307</v>
      </c>
      <c r="D77" t="s">
        <v>87</v>
      </c>
      <c r="E77" s="2">
        <f>HYPERLINK("capsilon://?command=openfolder&amp;siteaddress=amerifirsttest.docvelocity4.net&amp;folderid=FX1069D2B4-4070-D6CC-E8F5-D96BBD2DA861","FX2208124")</f>
        <v>0</v>
      </c>
      <c r="F77" t="s">
        <v>19</v>
      </c>
      <c r="G77" t="s">
        <v>19</v>
      </c>
      <c r="H77" t="s">
        <v>88</v>
      </c>
      <c r="I77" t="s">
        <v>315</v>
      </c>
      <c r="J77">
        <v>303</v>
      </c>
      <c r="K77" t="s">
        <v>90</v>
      </c>
      <c r="L77" t="s">
        <v>91</v>
      </c>
      <c r="M77" t="s">
        <v>92</v>
      </c>
      <c r="N77">
        <v>2</v>
      </c>
      <c r="O77" s="1">
        <v>44796.559293981481</v>
      </c>
      <c r="P77" s="1">
        <v>44796.711631944447</v>
      </c>
      <c r="Q77">
        <v>10379</v>
      </c>
      <c r="R77">
        <v>2783</v>
      </c>
      <c r="S77" t="b">
        <v>0</v>
      </c>
      <c r="T77" t="s">
        <v>93</v>
      </c>
      <c r="U77" t="b">
        <v>0</v>
      </c>
      <c r="V77" t="s">
        <v>169</v>
      </c>
      <c r="W77" s="1">
        <v>44796.633993055555</v>
      </c>
      <c r="X77">
        <v>2194</v>
      </c>
      <c r="Y77">
        <v>271</v>
      </c>
      <c r="Z77">
        <v>0</v>
      </c>
      <c r="AA77">
        <v>271</v>
      </c>
      <c r="AB77">
        <v>0</v>
      </c>
      <c r="AC77">
        <v>147</v>
      </c>
      <c r="AD77">
        <v>32</v>
      </c>
      <c r="AE77">
        <v>0</v>
      </c>
      <c r="AF77">
        <v>0</v>
      </c>
      <c r="AG77">
        <v>0</v>
      </c>
      <c r="AH77" t="s">
        <v>148</v>
      </c>
      <c r="AI77" s="1">
        <v>44796.711631944447</v>
      </c>
      <c r="AJ77">
        <v>555</v>
      </c>
      <c r="AK77">
        <v>4</v>
      </c>
      <c r="AL77">
        <v>0</v>
      </c>
      <c r="AM77">
        <v>4</v>
      </c>
      <c r="AN77">
        <v>0</v>
      </c>
      <c r="AO77">
        <v>4</v>
      </c>
      <c r="AP77">
        <v>28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309</v>
      </c>
      <c r="BG77">
        <v>219</v>
      </c>
      <c r="BH77" t="s">
        <v>96</v>
      </c>
    </row>
    <row r="78" spans="1:60">
      <c r="A78" t="s">
        <v>316</v>
      </c>
      <c r="B78" t="s">
        <v>85</v>
      </c>
      <c r="C78" t="s">
        <v>317</v>
      </c>
      <c r="D78" t="s">
        <v>87</v>
      </c>
      <c r="E78" s="2">
        <f>HYPERLINK("capsilon://?command=openfolder&amp;siteaddress=amerifirsttest.docvelocity4.net&amp;folderid=FX5D00AFC4-C27E-54B7-0CC5-B3E47A6D83B7","FX2208138")</f>
        <v>0</v>
      </c>
      <c r="F78" t="s">
        <v>19</v>
      </c>
      <c r="G78" t="s">
        <v>19</v>
      </c>
      <c r="H78" t="s">
        <v>88</v>
      </c>
      <c r="I78" t="s">
        <v>318</v>
      </c>
      <c r="J78">
        <v>134</v>
      </c>
      <c r="K78" t="s">
        <v>90</v>
      </c>
      <c r="L78" t="s">
        <v>91</v>
      </c>
      <c r="M78" t="s">
        <v>92</v>
      </c>
      <c r="N78">
        <v>2</v>
      </c>
      <c r="O78" s="1">
        <v>44797.478449074071</v>
      </c>
      <c r="P78" s="1">
        <v>44797.568599537037</v>
      </c>
      <c r="Q78">
        <v>7613</v>
      </c>
      <c r="R78">
        <v>176</v>
      </c>
      <c r="S78" t="b">
        <v>0</v>
      </c>
      <c r="T78" t="s">
        <v>93</v>
      </c>
      <c r="U78" t="b">
        <v>0</v>
      </c>
      <c r="V78" t="s">
        <v>169</v>
      </c>
      <c r="W78" s="1">
        <v>44797.484756944446</v>
      </c>
      <c r="X78">
        <v>109</v>
      </c>
      <c r="Y78">
        <v>0</v>
      </c>
      <c r="Z78">
        <v>0</v>
      </c>
      <c r="AA78">
        <v>0</v>
      </c>
      <c r="AB78">
        <v>104</v>
      </c>
      <c r="AC78">
        <v>0</v>
      </c>
      <c r="AD78">
        <v>134</v>
      </c>
      <c r="AE78">
        <v>0</v>
      </c>
      <c r="AF78">
        <v>0</v>
      </c>
      <c r="AG78">
        <v>0</v>
      </c>
      <c r="AH78" t="s">
        <v>148</v>
      </c>
      <c r="AI78" s="1">
        <v>44797.568599537037</v>
      </c>
      <c r="AJ78">
        <v>43</v>
      </c>
      <c r="AK78">
        <v>0</v>
      </c>
      <c r="AL78">
        <v>0</v>
      </c>
      <c r="AM78">
        <v>0</v>
      </c>
      <c r="AN78">
        <v>104</v>
      </c>
      <c r="AO78">
        <v>1</v>
      </c>
      <c r="AP78">
        <v>134</v>
      </c>
      <c r="AQ78">
        <v>0</v>
      </c>
      <c r="AR78">
        <v>0</v>
      </c>
      <c r="AS78">
        <v>0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319</v>
      </c>
      <c r="BG78">
        <v>129</v>
      </c>
      <c r="BH78" t="s">
        <v>96</v>
      </c>
    </row>
    <row r="79" spans="1:60">
      <c r="A79" t="s">
        <v>320</v>
      </c>
      <c r="B79" t="s">
        <v>85</v>
      </c>
      <c r="C79" t="s">
        <v>317</v>
      </c>
      <c r="D79" t="s">
        <v>87</v>
      </c>
      <c r="E79" s="2">
        <f>HYPERLINK("capsilon://?command=openfolder&amp;siteaddress=amerifirsttest.docvelocity4.net&amp;folderid=FX5D00AFC4-C27E-54B7-0CC5-B3E47A6D83B7","FX2208138")</f>
        <v>0</v>
      </c>
      <c r="F79" t="s">
        <v>19</v>
      </c>
      <c r="G79" t="s">
        <v>19</v>
      </c>
      <c r="H79" t="s">
        <v>88</v>
      </c>
      <c r="I79" t="s">
        <v>321</v>
      </c>
      <c r="J79">
        <v>253</v>
      </c>
      <c r="K79" t="s">
        <v>90</v>
      </c>
      <c r="L79" t="s">
        <v>91</v>
      </c>
      <c r="M79" t="s">
        <v>92</v>
      </c>
      <c r="N79">
        <v>1</v>
      </c>
      <c r="O79" s="1">
        <v>44797.481516203705</v>
      </c>
      <c r="P79" s="1">
        <v>44797.49015046296</v>
      </c>
      <c r="Q79">
        <v>281</v>
      </c>
      <c r="R79">
        <v>465</v>
      </c>
      <c r="S79" t="b">
        <v>0</v>
      </c>
      <c r="T79" t="s">
        <v>93</v>
      </c>
      <c r="U79" t="b">
        <v>0</v>
      </c>
      <c r="V79" t="s">
        <v>169</v>
      </c>
      <c r="W79" s="1">
        <v>44797.49015046296</v>
      </c>
      <c r="X79">
        <v>465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253</v>
      </c>
      <c r="AE79">
        <v>214</v>
      </c>
      <c r="AF79">
        <v>0</v>
      </c>
      <c r="AG79">
        <v>7</v>
      </c>
      <c r="AH79" t="s">
        <v>93</v>
      </c>
      <c r="AI79" t="s">
        <v>93</v>
      </c>
      <c r="AJ79" t="s">
        <v>93</v>
      </c>
      <c r="AK79" t="s">
        <v>93</v>
      </c>
      <c r="AL79" t="s">
        <v>93</v>
      </c>
      <c r="AM79" t="s">
        <v>93</v>
      </c>
      <c r="AN79" t="s">
        <v>93</v>
      </c>
      <c r="AO79" t="s">
        <v>93</v>
      </c>
      <c r="AP79" t="s">
        <v>93</v>
      </c>
      <c r="AQ79" t="s">
        <v>93</v>
      </c>
      <c r="AR79" t="s">
        <v>93</v>
      </c>
      <c r="AS79" t="s">
        <v>93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319</v>
      </c>
      <c r="BG79">
        <v>12</v>
      </c>
      <c r="BH79" t="s">
        <v>96</v>
      </c>
    </row>
    <row r="80" spans="1:60">
      <c r="A80" t="s">
        <v>322</v>
      </c>
      <c r="B80" t="s">
        <v>85</v>
      </c>
      <c r="C80" t="s">
        <v>317</v>
      </c>
      <c r="D80" t="s">
        <v>87</v>
      </c>
      <c r="E80" s="2">
        <f>HYPERLINK("capsilon://?command=openfolder&amp;siteaddress=amerifirsttest.docvelocity4.net&amp;folderid=FX5D00AFC4-C27E-54B7-0CC5-B3E47A6D83B7","FX2208138")</f>
        <v>0</v>
      </c>
      <c r="F80" t="s">
        <v>19</v>
      </c>
      <c r="G80" t="s">
        <v>19</v>
      </c>
      <c r="H80" t="s">
        <v>88</v>
      </c>
      <c r="I80" t="s">
        <v>321</v>
      </c>
      <c r="J80">
        <v>309</v>
      </c>
      <c r="K80" t="s">
        <v>90</v>
      </c>
      <c r="L80" t="s">
        <v>91</v>
      </c>
      <c r="M80" t="s">
        <v>92</v>
      </c>
      <c r="N80">
        <v>2</v>
      </c>
      <c r="O80" s="1">
        <v>44797.491111111114</v>
      </c>
      <c r="P80" s="1">
        <v>44797.568090277775</v>
      </c>
      <c r="Q80">
        <v>3562</v>
      </c>
      <c r="R80">
        <v>3089</v>
      </c>
      <c r="S80" t="b">
        <v>0</v>
      </c>
      <c r="T80" t="s">
        <v>93</v>
      </c>
      <c r="U80" t="b">
        <v>1</v>
      </c>
      <c r="V80" t="s">
        <v>169</v>
      </c>
      <c r="W80" s="1">
        <v>44797.522141203706</v>
      </c>
      <c r="X80">
        <v>2308</v>
      </c>
      <c r="Y80">
        <v>206</v>
      </c>
      <c r="Z80">
        <v>0</v>
      </c>
      <c r="AA80">
        <v>206</v>
      </c>
      <c r="AB80">
        <v>42</v>
      </c>
      <c r="AC80">
        <v>99</v>
      </c>
      <c r="AD80">
        <v>103</v>
      </c>
      <c r="AE80">
        <v>0</v>
      </c>
      <c r="AF80">
        <v>0</v>
      </c>
      <c r="AG80">
        <v>0</v>
      </c>
      <c r="AH80" t="s">
        <v>148</v>
      </c>
      <c r="AI80" s="1">
        <v>44797.568090277775</v>
      </c>
      <c r="AJ80">
        <v>781</v>
      </c>
      <c r="AK80">
        <v>0</v>
      </c>
      <c r="AL80">
        <v>0</v>
      </c>
      <c r="AM80">
        <v>0</v>
      </c>
      <c r="AN80">
        <v>42</v>
      </c>
      <c r="AO80">
        <v>1</v>
      </c>
      <c r="AP80">
        <v>103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319</v>
      </c>
      <c r="BG80">
        <v>110</v>
      </c>
      <c r="BH80" t="s">
        <v>96</v>
      </c>
    </row>
    <row r="81" spans="1:60">
      <c r="A81" t="s">
        <v>323</v>
      </c>
      <c r="B81" t="s">
        <v>85</v>
      </c>
      <c r="C81" t="s">
        <v>324</v>
      </c>
      <c r="D81" t="s">
        <v>87</v>
      </c>
      <c r="E81" s="2">
        <f>HYPERLINK("capsilon://?command=openfolder&amp;siteaddress=amerifirsttest.docvelocity4.net&amp;folderid=FX1C8870A8-0F6F-7FC1-C341-9067AF093DB1","FX2208139")</f>
        <v>0</v>
      </c>
      <c r="F81" t="s">
        <v>19</v>
      </c>
      <c r="G81" t="s">
        <v>19</v>
      </c>
      <c r="H81" t="s">
        <v>88</v>
      </c>
      <c r="I81" t="s">
        <v>325</v>
      </c>
      <c r="J81">
        <v>67</v>
      </c>
      <c r="K81" t="s">
        <v>90</v>
      </c>
      <c r="L81" t="s">
        <v>91</v>
      </c>
      <c r="M81" t="s">
        <v>92</v>
      </c>
      <c r="N81">
        <v>2</v>
      </c>
      <c r="O81" s="1">
        <v>44797.499490740738</v>
      </c>
      <c r="P81" s="1">
        <v>44797.571608796294</v>
      </c>
      <c r="Q81">
        <v>5516</v>
      </c>
      <c r="R81">
        <v>715</v>
      </c>
      <c r="S81" t="b">
        <v>0</v>
      </c>
      <c r="T81" t="s">
        <v>93</v>
      </c>
      <c r="U81" t="b">
        <v>0</v>
      </c>
      <c r="V81" t="s">
        <v>147</v>
      </c>
      <c r="W81" s="1">
        <v>44797.514837962961</v>
      </c>
      <c r="X81">
        <v>456</v>
      </c>
      <c r="Y81">
        <v>52</v>
      </c>
      <c r="Z81">
        <v>0</v>
      </c>
      <c r="AA81">
        <v>52</v>
      </c>
      <c r="AB81">
        <v>0</v>
      </c>
      <c r="AC81">
        <v>22</v>
      </c>
      <c r="AD81">
        <v>15</v>
      </c>
      <c r="AE81">
        <v>0</v>
      </c>
      <c r="AF81">
        <v>0</v>
      </c>
      <c r="AG81">
        <v>0</v>
      </c>
      <c r="AH81" t="s">
        <v>148</v>
      </c>
      <c r="AI81" s="1">
        <v>44797.571608796294</v>
      </c>
      <c r="AJ81">
        <v>259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15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319</v>
      </c>
      <c r="BG81">
        <v>103</v>
      </c>
      <c r="BH81" t="s">
        <v>96</v>
      </c>
    </row>
    <row r="82" spans="1:60">
      <c r="A82" t="s">
        <v>326</v>
      </c>
      <c r="B82" t="s">
        <v>85</v>
      </c>
      <c r="C82" t="s">
        <v>327</v>
      </c>
      <c r="D82" t="s">
        <v>87</v>
      </c>
      <c r="E82" s="2">
        <f>HYPERLINK("capsilon://?command=openfolder&amp;siteaddress=amerifirsttest.docvelocity4.net&amp;folderid=FXB96109DA-EEDC-5DAC-E421-DCEB3D163E4D","FX220819")</f>
        <v>0</v>
      </c>
      <c r="F82" t="s">
        <v>19</v>
      </c>
      <c r="G82" t="s">
        <v>19</v>
      </c>
      <c r="H82" t="s">
        <v>88</v>
      </c>
      <c r="I82" t="s">
        <v>328</v>
      </c>
      <c r="J82">
        <v>1109</v>
      </c>
      <c r="K82" t="s">
        <v>90</v>
      </c>
      <c r="L82" t="s">
        <v>91</v>
      </c>
      <c r="M82" t="s">
        <v>92</v>
      </c>
      <c r="N82">
        <v>1</v>
      </c>
      <c r="O82" s="1">
        <v>44774.043761574074</v>
      </c>
      <c r="P82" s="1">
        <v>44774.311979166669</v>
      </c>
      <c r="Q82">
        <v>22966</v>
      </c>
      <c r="R82">
        <v>208</v>
      </c>
      <c r="S82" t="b">
        <v>0</v>
      </c>
      <c r="T82" t="s">
        <v>93</v>
      </c>
      <c r="U82" t="b">
        <v>0</v>
      </c>
      <c r="V82" t="s">
        <v>94</v>
      </c>
      <c r="W82" s="1">
        <v>44774.311979166669</v>
      </c>
      <c r="X82">
        <v>208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1109</v>
      </c>
      <c r="AE82">
        <v>900</v>
      </c>
      <c r="AF82">
        <v>0</v>
      </c>
      <c r="AG82">
        <v>20</v>
      </c>
      <c r="AH82" t="s">
        <v>93</v>
      </c>
      <c r="AI82" t="s">
        <v>93</v>
      </c>
      <c r="AJ82" t="s">
        <v>93</v>
      </c>
      <c r="AK82" t="s">
        <v>93</v>
      </c>
      <c r="AL82" t="s">
        <v>93</v>
      </c>
      <c r="AM82" t="s">
        <v>93</v>
      </c>
      <c r="AN82" t="s">
        <v>93</v>
      </c>
      <c r="AO82" t="s">
        <v>93</v>
      </c>
      <c r="AP82" t="s">
        <v>93</v>
      </c>
      <c r="AQ82" t="s">
        <v>93</v>
      </c>
      <c r="AR82" t="s">
        <v>93</v>
      </c>
      <c r="AS82" t="s">
        <v>93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95</v>
      </c>
      <c r="BG82">
        <v>386</v>
      </c>
      <c r="BH82" t="s">
        <v>96</v>
      </c>
    </row>
    <row r="83" spans="1:60">
      <c r="A83" t="s">
        <v>329</v>
      </c>
      <c r="B83" t="s">
        <v>85</v>
      </c>
      <c r="C83" t="s">
        <v>324</v>
      </c>
      <c r="D83" t="s">
        <v>87</v>
      </c>
      <c r="E83" s="2">
        <f>HYPERLINK("capsilon://?command=openfolder&amp;siteaddress=amerifirsttest.docvelocity4.net&amp;folderid=FX1C8870A8-0F6F-7FC1-C341-9067AF093DB1","FX2208139")</f>
        <v>0</v>
      </c>
      <c r="F83" t="s">
        <v>19</v>
      </c>
      <c r="G83" t="s">
        <v>19</v>
      </c>
      <c r="H83" t="s">
        <v>88</v>
      </c>
      <c r="I83" t="s">
        <v>330</v>
      </c>
      <c r="J83">
        <v>134</v>
      </c>
      <c r="K83" t="s">
        <v>90</v>
      </c>
      <c r="L83" t="s">
        <v>91</v>
      </c>
      <c r="M83" t="s">
        <v>92</v>
      </c>
      <c r="N83">
        <v>2</v>
      </c>
      <c r="O83" s="1">
        <v>44797.501018518517</v>
      </c>
      <c r="P83" s="1">
        <v>44797.572337962964</v>
      </c>
      <c r="Q83">
        <v>5926</v>
      </c>
      <c r="R83">
        <v>236</v>
      </c>
      <c r="S83" t="b">
        <v>0</v>
      </c>
      <c r="T83" t="s">
        <v>93</v>
      </c>
      <c r="U83" t="b">
        <v>0</v>
      </c>
      <c r="V83" t="s">
        <v>147</v>
      </c>
      <c r="W83" s="1">
        <v>44797.516863425924</v>
      </c>
      <c r="X83">
        <v>174</v>
      </c>
      <c r="Y83">
        <v>0</v>
      </c>
      <c r="Z83">
        <v>0</v>
      </c>
      <c r="AA83">
        <v>0</v>
      </c>
      <c r="AB83">
        <v>104</v>
      </c>
      <c r="AC83">
        <v>0</v>
      </c>
      <c r="AD83">
        <v>134</v>
      </c>
      <c r="AE83">
        <v>0</v>
      </c>
      <c r="AF83">
        <v>0</v>
      </c>
      <c r="AG83">
        <v>0</v>
      </c>
      <c r="AH83" t="s">
        <v>148</v>
      </c>
      <c r="AI83" s="1">
        <v>44797.572337962964</v>
      </c>
      <c r="AJ83">
        <v>62</v>
      </c>
      <c r="AK83">
        <v>0</v>
      </c>
      <c r="AL83">
        <v>0</v>
      </c>
      <c r="AM83">
        <v>0</v>
      </c>
      <c r="AN83">
        <v>104</v>
      </c>
      <c r="AO83">
        <v>0</v>
      </c>
      <c r="AP83">
        <v>134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319</v>
      </c>
      <c r="BG83">
        <v>102</v>
      </c>
      <c r="BH83" t="s">
        <v>96</v>
      </c>
    </row>
    <row r="84" spans="1:60">
      <c r="A84" t="s">
        <v>331</v>
      </c>
      <c r="B84" t="s">
        <v>85</v>
      </c>
      <c r="C84" t="s">
        <v>332</v>
      </c>
      <c r="D84" t="s">
        <v>87</v>
      </c>
      <c r="E84" s="2">
        <f>HYPERLINK("capsilon://?command=openfolder&amp;siteaddress=amerifirsttest.docvelocity4.net&amp;folderid=FX84061981-529E-E40F-9086-BBBB21CA027E","FX2208140")</f>
        <v>0</v>
      </c>
      <c r="F84" t="s">
        <v>19</v>
      </c>
      <c r="G84" t="s">
        <v>19</v>
      </c>
      <c r="H84" t="s">
        <v>88</v>
      </c>
      <c r="I84" t="s">
        <v>333</v>
      </c>
      <c r="J84">
        <v>299</v>
      </c>
      <c r="K84" t="s">
        <v>90</v>
      </c>
      <c r="L84" t="s">
        <v>91</v>
      </c>
      <c r="M84" t="s">
        <v>92</v>
      </c>
      <c r="N84">
        <v>2</v>
      </c>
      <c r="O84" s="1">
        <v>44797.547881944447</v>
      </c>
      <c r="P84" s="1">
        <v>44797.609930555554</v>
      </c>
      <c r="Q84">
        <v>2163</v>
      </c>
      <c r="R84">
        <v>3198</v>
      </c>
      <c r="S84" t="b">
        <v>0</v>
      </c>
      <c r="T84" t="s">
        <v>93</v>
      </c>
      <c r="U84" t="b">
        <v>1</v>
      </c>
      <c r="V84" t="s">
        <v>169</v>
      </c>
      <c r="W84" s="1">
        <v>44797.58216435185</v>
      </c>
      <c r="X84">
        <v>2674</v>
      </c>
      <c r="Y84">
        <v>257</v>
      </c>
      <c r="Z84">
        <v>0</v>
      </c>
      <c r="AA84">
        <v>257</v>
      </c>
      <c r="AB84">
        <v>0</v>
      </c>
      <c r="AC84">
        <v>120</v>
      </c>
      <c r="AD84">
        <v>42</v>
      </c>
      <c r="AE84">
        <v>0</v>
      </c>
      <c r="AF84">
        <v>0</v>
      </c>
      <c r="AG84">
        <v>0</v>
      </c>
      <c r="AH84" t="s">
        <v>148</v>
      </c>
      <c r="AI84" s="1">
        <v>44797.609930555554</v>
      </c>
      <c r="AJ84">
        <v>524</v>
      </c>
      <c r="AK84">
        <v>2</v>
      </c>
      <c r="AL84">
        <v>0</v>
      </c>
      <c r="AM84">
        <v>2</v>
      </c>
      <c r="AN84">
        <v>0</v>
      </c>
      <c r="AO84">
        <v>2</v>
      </c>
      <c r="AP84">
        <v>40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319</v>
      </c>
      <c r="BG84">
        <v>89</v>
      </c>
      <c r="BH84" t="s">
        <v>96</v>
      </c>
    </row>
    <row r="85" spans="1:60">
      <c r="A85" t="s">
        <v>334</v>
      </c>
      <c r="B85" t="s">
        <v>85</v>
      </c>
      <c r="C85" t="s">
        <v>332</v>
      </c>
      <c r="D85" t="s">
        <v>87</v>
      </c>
      <c r="E85" s="2">
        <f>HYPERLINK("capsilon://?command=openfolder&amp;siteaddress=amerifirsttest.docvelocity4.net&amp;folderid=FX84061981-529E-E40F-9086-BBBB21CA027E","FX2208140")</f>
        <v>0</v>
      </c>
      <c r="F85" t="s">
        <v>19</v>
      </c>
      <c r="G85" t="s">
        <v>19</v>
      </c>
      <c r="H85" t="s">
        <v>88</v>
      </c>
      <c r="I85" t="s">
        <v>335</v>
      </c>
      <c r="J85">
        <v>134</v>
      </c>
      <c r="K85" t="s">
        <v>90</v>
      </c>
      <c r="L85" t="s">
        <v>91</v>
      </c>
      <c r="M85" t="s">
        <v>92</v>
      </c>
      <c r="N85">
        <v>2</v>
      </c>
      <c r="O85" s="1">
        <v>44797.548148148147</v>
      </c>
      <c r="P85" s="1">
        <v>44797.612476851849</v>
      </c>
      <c r="Q85">
        <v>5094</v>
      </c>
      <c r="R85">
        <v>464</v>
      </c>
      <c r="S85" t="b">
        <v>0</v>
      </c>
      <c r="T85" t="s">
        <v>93</v>
      </c>
      <c r="U85" t="b">
        <v>1</v>
      </c>
      <c r="V85" t="s">
        <v>169</v>
      </c>
      <c r="W85" s="1">
        <v>44797.584999999999</v>
      </c>
      <c r="X85">
        <v>245</v>
      </c>
      <c r="Y85">
        <v>0</v>
      </c>
      <c r="Z85">
        <v>0</v>
      </c>
      <c r="AA85">
        <v>0</v>
      </c>
      <c r="AB85">
        <v>104</v>
      </c>
      <c r="AC85">
        <v>0</v>
      </c>
      <c r="AD85">
        <v>134</v>
      </c>
      <c r="AE85">
        <v>0</v>
      </c>
      <c r="AF85">
        <v>0</v>
      </c>
      <c r="AG85">
        <v>0</v>
      </c>
      <c r="AH85" t="s">
        <v>148</v>
      </c>
      <c r="AI85" s="1">
        <v>44797.612476851849</v>
      </c>
      <c r="AJ85">
        <v>219</v>
      </c>
      <c r="AK85">
        <v>0</v>
      </c>
      <c r="AL85">
        <v>0</v>
      </c>
      <c r="AM85">
        <v>0</v>
      </c>
      <c r="AN85">
        <v>104</v>
      </c>
      <c r="AO85">
        <v>0</v>
      </c>
      <c r="AP85">
        <v>134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319</v>
      </c>
      <c r="BG85">
        <v>92</v>
      </c>
      <c r="BH85" t="s">
        <v>96</v>
      </c>
    </row>
    <row r="86" spans="1:60">
      <c r="A86" t="s">
        <v>336</v>
      </c>
      <c r="B86" t="s">
        <v>85</v>
      </c>
      <c r="C86" t="s">
        <v>171</v>
      </c>
      <c r="D86" t="s">
        <v>87</v>
      </c>
      <c r="E86" s="2">
        <f>HYPERLINK("capsilon://?command=openfolder&amp;siteaddress=amerifirsttest.docvelocity4.net&amp;folderid=FX26A3FD6D-CA62-6694-C69A-EACB798FB959","FX220892")</f>
        <v>0</v>
      </c>
      <c r="F86" t="s">
        <v>19</v>
      </c>
      <c r="G86" t="s">
        <v>19</v>
      </c>
      <c r="H86" t="s">
        <v>88</v>
      </c>
      <c r="I86" t="s">
        <v>337</v>
      </c>
      <c r="J86">
        <v>257</v>
      </c>
      <c r="K86" t="s">
        <v>90</v>
      </c>
      <c r="L86" t="s">
        <v>91</v>
      </c>
      <c r="M86" t="s">
        <v>92</v>
      </c>
      <c r="N86">
        <v>2</v>
      </c>
      <c r="O86" s="1">
        <v>44797.622094907405</v>
      </c>
      <c r="P86" s="1">
        <v>44797.718310185184</v>
      </c>
      <c r="Q86">
        <v>6541</v>
      </c>
      <c r="R86">
        <v>1772</v>
      </c>
      <c r="S86" t="b">
        <v>0</v>
      </c>
      <c r="T86" t="s">
        <v>93</v>
      </c>
      <c r="U86" t="b">
        <v>0</v>
      </c>
      <c r="V86" t="s">
        <v>147</v>
      </c>
      <c r="W86" s="1">
        <v>44797.664143518516</v>
      </c>
      <c r="X86">
        <v>1376</v>
      </c>
      <c r="Y86">
        <v>209</v>
      </c>
      <c r="Z86">
        <v>0</v>
      </c>
      <c r="AA86">
        <v>209</v>
      </c>
      <c r="AB86">
        <v>0</v>
      </c>
      <c r="AC86">
        <v>64</v>
      </c>
      <c r="AD86">
        <v>48</v>
      </c>
      <c r="AE86">
        <v>0</v>
      </c>
      <c r="AF86">
        <v>0</v>
      </c>
      <c r="AG86">
        <v>0</v>
      </c>
      <c r="AH86" t="s">
        <v>148</v>
      </c>
      <c r="AI86" s="1">
        <v>44797.718310185184</v>
      </c>
      <c r="AJ86">
        <v>368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48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319</v>
      </c>
      <c r="BG86">
        <v>138</v>
      </c>
      <c r="BH86" t="s">
        <v>96</v>
      </c>
    </row>
    <row r="87" spans="1:60">
      <c r="A87" t="s">
        <v>338</v>
      </c>
      <c r="B87" t="s">
        <v>85</v>
      </c>
      <c r="C87" t="s">
        <v>339</v>
      </c>
      <c r="D87" t="s">
        <v>87</v>
      </c>
      <c r="E87" s="2">
        <f>HYPERLINK("capsilon://?command=openfolder&amp;siteaddress=amerifirsttest.docvelocity4.net&amp;folderid=FXDDBCCFD3-B4E4-278C-D943-87A3FEDFBDF7","FX2208141")</f>
        <v>0</v>
      </c>
      <c r="F87" t="s">
        <v>19</v>
      </c>
      <c r="G87" t="s">
        <v>19</v>
      </c>
      <c r="H87" t="s">
        <v>88</v>
      </c>
      <c r="I87" t="s">
        <v>340</v>
      </c>
      <c r="J87">
        <v>44</v>
      </c>
      <c r="K87" t="s">
        <v>90</v>
      </c>
      <c r="L87" t="s">
        <v>91</v>
      </c>
      <c r="M87" t="s">
        <v>92</v>
      </c>
      <c r="N87">
        <v>2</v>
      </c>
      <c r="O87" s="1">
        <v>44797.636284722219</v>
      </c>
      <c r="P87" s="1">
        <v>44797.719699074078</v>
      </c>
      <c r="Q87">
        <v>6606</v>
      </c>
      <c r="R87">
        <v>601</v>
      </c>
      <c r="S87" t="b">
        <v>0</v>
      </c>
      <c r="T87" t="s">
        <v>93</v>
      </c>
      <c r="U87" t="b">
        <v>0</v>
      </c>
      <c r="V87" t="s">
        <v>169</v>
      </c>
      <c r="W87" s="1">
        <v>44797.658680555556</v>
      </c>
      <c r="X87">
        <v>481</v>
      </c>
      <c r="Y87">
        <v>37</v>
      </c>
      <c r="Z87">
        <v>0</v>
      </c>
      <c r="AA87">
        <v>37</v>
      </c>
      <c r="AB87">
        <v>0</v>
      </c>
      <c r="AC87">
        <v>23</v>
      </c>
      <c r="AD87">
        <v>7</v>
      </c>
      <c r="AE87">
        <v>0</v>
      </c>
      <c r="AF87">
        <v>0</v>
      </c>
      <c r="AG87">
        <v>0</v>
      </c>
      <c r="AH87" t="s">
        <v>148</v>
      </c>
      <c r="AI87" s="1">
        <v>44797.719699074078</v>
      </c>
      <c r="AJ87">
        <v>120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7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319</v>
      </c>
      <c r="BG87">
        <v>120</v>
      </c>
      <c r="BH87" t="s">
        <v>96</v>
      </c>
    </row>
    <row r="88" spans="1:60">
      <c r="A88" t="s">
        <v>341</v>
      </c>
      <c r="B88" t="s">
        <v>85</v>
      </c>
      <c r="C88" t="s">
        <v>342</v>
      </c>
      <c r="D88" t="s">
        <v>87</v>
      </c>
      <c r="E88" s="2">
        <f>HYPERLINK("capsilon://?command=openfolder&amp;siteaddress=amerifirsttest.docvelocity4.net&amp;folderid=FXF2168530-86C8-69AE-ACF1-C339AD6A5206","FX2208142")</f>
        <v>0</v>
      </c>
      <c r="F88" t="s">
        <v>19</v>
      </c>
      <c r="G88" t="s">
        <v>19</v>
      </c>
      <c r="H88" t="s">
        <v>88</v>
      </c>
      <c r="I88" t="s">
        <v>343</v>
      </c>
      <c r="J88">
        <v>257</v>
      </c>
      <c r="K88" t="s">
        <v>90</v>
      </c>
      <c r="L88" t="s">
        <v>91</v>
      </c>
      <c r="M88" t="s">
        <v>92</v>
      </c>
      <c r="N88">
        <v>1</v>
      </c>
      <c r="O88" s="1">
        <v>44797.697708333333</v>
      </c>
      <c r="P88" s="1">
        <v>44797.715312499997</v>
      </c>
      <c r="Q88">
        <v>1073</v>
      </c>
      <c r="R88">
        <v>448</v>
      </c>
      <c r="S88" t="b">
        <v>0</v>
      </c>
      <c r="T88" t="s">
        <v>93</v>
      </c>
      <c r="U88" t="b">
        <v>0</v>
      </c>
      <c r="V88" t="s">
        <v>147</v>
      </c>
      <c r="W88" s="1">
        <v>44797.715312499997</v>
      </c>
      <c r="X88">
        <v>435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257</v>
      </c>
      <c r="AE88">
        <v>213</v>
      </c>
      <c r="AF88">
        <v>0</v>
      </c>
      <c r="AG88">
        <v>6</v>
      </c>
      <c r="AH88" t="s">
        <v>93</v>
      </c>
      <c r="AI88" t="s">
        <v>93</v>
      </c>
      <c r="AJ88" t="s">
        <v>93</v>
      </c>
      <c r="AK88" t="s">
        <v>93</v>
      </c>
      <c r="AL88" t="s">
        <v>93</v>
      </c>
      <c r="AM88" t="s">
        <v>93</v>
      </c>
      <c r="AN88" t="s">
        <v>93</v>
      </c>
      <c r="AO88" t="s">
        <v>93</v>
      </c>
      <c r="AP88" t="s">
        <v>93</v>
      </c>
      <c r="AQ88" t="s">
        <v>93</v>
      </c>
      <c r="AR88" t="s">
        <v>93</v>
      </c>
      <c r="AS88" t="s">
        <v>93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319</v>
      </c>
      <c r="BG88">
        <v>25</v>
      </c>
      <c r="BH88" t="s">
        <v>96</v>
      </c>
    </row>
    <row r="89" spans="1:60">
      <c r="A89" t="s">
        <v>344</v>
      </c>
      <c r="B89" t="s">
        <v>85</v>
      </c>
      <c r="C89" t="s">
        <v>342</v>
      </c>
      <c r="D89" t="s">
        <v>87</v>
      </c>
      <c r="E89" s="2">
        <f>HYPERLINK("capsilon://?command=openfolder&amp;siteaddress=amerifirsttest.docvelocity4.net&amp;folderid=FXF2168530-86C8-69AE-ACF1-C339AD6A5206","FX2208142")</f>
        <v>0</v>
      </c>
      <c r="F89" t="s">
        <v>19</v>
      </c>
      <c r="G89" t="s">
        <v>19</v>
      </c>
      <c r="H89" t="s">
        <v>88</v>
      </c>
      <c r="I89" t="s">
        <v>343</v>
      </c>
      <c r="J89">
        <v>234</v>
      </c>
      <c r="K89" t="s">
        <v>90</v>
      </c>
      <c r="L89" t="s">
        <v>91</v>
      </c>
      <c r="M89" t="s">
        <v>92</v>
      </c>
      <c r="N89">
        <v>2</v>
      </c>
      <c r="O89" s="1">
        <v>44797.716446759259</v>
      </c>
      <c r="P89" s="1">
        <v>44797.782708333332</v>
      </c>
      <c r="Q89">
        <v>3841</v>
      </c>
      <c r="R89">
        <v>1884</v>
      </c>
      <c r="S89" t="b">
        <v>0</v>
      </c>
      <c r="T89" t="s">
        <v>93</v>
      </c>
      <c r="U89" t="b">
        <v>1</v>
      </c>
      <c r="V89" t="s">
        <v>147</v>
      </c>
      <c r="W89" s="1">
        <v>44797.758437500001</v>
      </c>
      <c r="X89">
        <v>1353</v>
      </c>
      <c r="Y89">
        <v>207</v>
      </c>
      <c r="Z89">
        <v>0</v>
      </c>
      <c r="AA89">
        <v>207</v>
      </c>
      <c r="AB89">
        <v>0</v>
      </c>
      <c r="AC89">
        <v>66</v>
      </c>
      <c r="AD89">
        <v>27</v>
      </c>
      <c r="AE89">
        <v>0</v>
      </c>
      <c r="AF89">
        <v>0</v>
      </c>
      <c r="AG89">
        <v>0</v>
      </c>
      <c r="AH89" t="s">
        <v>148</v>
      </c>
      <c r="AI89" s="1">
        <v>44797.782708333332</v>
      </c>
      <c r="AJ89">
        <v>531</v>
      </c>
      <c r="AK89">
        <v>1</v>
      </c>
      <c r="AL89">
        <v>0</v>
      </c>
      <c r="AM89">
        <v>1</v>
      </c>
      <c r="AN89">
        <v>0</v>
      </c>
      <c r="AO89">
        <v>1</v>
      </c>
      <c r="AP89">
        <v>26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319</v>
      </c>
      <c r="BG89">
        <v>95</v>
      </c>
      <c r="BH89" t="s">
        <v>96</v>
      </c>
    </row>
    <row r="90" spans="1:60">
      <c r="A90" t="s">
        <v>345</v>
      </c>
      <c r="B90" t="s">
        <v>85</v>
      </c>
      <c r="C90" t="s">
        <v>346</v>
      </c>
      <c r="D90" t="s">
        <v>87</v>
      </c>
      <c r="E90" s="2">
        <f>HYPERLINK("capsilon://?command=openfolder&amp;siteaddress=amerifirsttest.docvelocity4.net&amp;folderid=FXA79E53C0-1FF3-0049-825C-90CF32CD5C46","FX22083")</f>
        <v>0</v>
      </c>
      <c r="F90" t="s">
        <v>19</v>
      </c>
      <c r="G90" t="s">
        <v>19</v>
      </c>
      <c r="H90" t="s">
        <v>88</v>
      </c>
      <c r="I90" t="s">
        <v>347</v>
      </c>
      <c r="J90">
        <v>1109</v>
      </c>
      <c r="K90" t="s">
        <v>90</v>
      </c>
      <c r="L90" t="s">
        <v>91</v>
      </c>
      <c r="M90" t="s">
        <v>92</v>
      </c>
      <c r="N90">
        <v>1</v>
      </c>
      <c r="O90" s="1">
        <v>44774.023449074077</v>
      </c>
      <c r="P90" s="1">
        <v>44774.256967592592</v>
      </c>
      <c r="Q90">
        <v>19499</v>
      </c>
      <c r="R90">
        <v>677</v>
      </c>
      <c r="S90" t="b">
        <v>0</v>
      </c>
      <c r="T90" t="s">
        <v>93</v>
      </c>
      <c r="U90" t="b">
        <v>0</v>
      </c>
      <c r="V90" t="s">
        <v>348</v>
      </c>
      <c r="W90" s="1">
        <v>44774.256967592592</v>
      </c>
      <c r="X90">
        <v>529</v>
      </c>
      <c r="Y90">
        <v>0</v>
      </c>
      <c r="Z90">
        <v>0</v>
      </c>
      <c r="AA90">
        <v>0</v>
      </c>
      <c r="AB90">
        <v>0</v>
      </c>
      <c r="AC90">
        <v>2</v>
      </c>
      <c r="AD90">
        <v>1109</v>
      </c>
      <c r="AE90">
        <v>900</v>
      </c>
      <c r="AF90">
        <v>0</v>
      </c>
      <c r="AG90">
        <v>20</v>
      </c>
      <c r="AH90" t="s">
        <v>93</v>
      </c>
      <c r="AI90" t="s">
        <v>93</v>
      </c>
      <c r="AJ90" t="s">
        <v>93</v>
      </c>
      <c r="AK90" t="s">
        <v>93</v>
      </c>
      <c r="AL90" t="s">
        <v>93</v>
      </c>
      <c r="AM90" t="s">
        <v>93</v>
      </c>
      <c r="AN90" t="s">
        <v>93</v>
      </c>
      <c r="AO90" t="s">
        <v>93</v>
      </c>
      <c r="AP90" t="s">
        <v>93</v>
      </c>
      <c r="AQ90" t="s">
        <v>93</v>
      </c>
      <c r="AR90" t="s">
        <v>93</v>
      </c>
      <c r="AS90" t="s">
        <v>93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95</v>
      </c>
      <c r="BG90">
        <v>336</v>
      </c>
      <c r="BH90" t="s">
        <v>96</v>
      </c>
    </row>
    <row r="91" spans="1:60">
      <c r="A91" t="s">
        <v>349</v>
      </c>
      <c r="B91" t="s">
        <v>85</v>
      </c>
      <c r="C91" t="s">
        <v>350</v>
      </c>
      <c r="D91" t="s">
        <v>87</v>
      </c>
      <c r="E91" s="2">
        <f>HYPERLINK("capsilon://?command=openfolder&amp;siteaddress=amerifirsttest.docvelocity4.net&amp;folderid=FX783A5317-B51F-0FF5-E921-956284629FB1","FX220821")</f>
        <v>0</v>
      </c>
      <c r="F91" t="s">
        <v>19</v>
      </c>
      <c r="G91" t="s">
        <v>19</v>
      </c>
      <c r="H91" t="s">
        <v>88</v>
      </c>
      <c r="I91" t="s">
        <v>351</v>
      </c>
      <c r="J91">
        <v>1109</v>
      </c>
      <c r="K91" t="s">
        <v>90</v>
      </c>
      <c r="L91" t="s">
        <v>91</v>
      </c>
      <c r="M91" t="s">
        <v>92</v>
      </c>
      <c r="N91">
        <v>1</v>
      </c>
      <c r="O91" s="1">
        <v>44774.044178240743</v>
      </c>
      <c r="P91" s="1">
        <v>44774.319363425922</v>
      </c>
      <c r="Q91">
        <v>23151</v>
      </c>
      <c r="R91">
        <v>625</v>
      </c>
      <c r="S91" t="b">
        <v>0</v>
      </c>
      <c r="T91" t="s">
        <v>93</v>
      </c>
      <c r="U91" t="b">
        <v>0</v>
      </c>
      <c r="V91" t="s">
        <v>94</v>
      </c>
      <c r="W91" s="1">
        <v>44774.319363425922</v>
      </c>
      <c r="X91">
        <v>625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1109</v>
      </c>
      <c r="AE91">
        <v>900</v>
      </c>
      <c r="AF91">
        <v>0</v>
      </c>
      <c r="AG91">
        <v>20</v>
      </c>
      <c r="AH91" t="s">
        <v>93</v>
      </c>
      <c r="AI91" t="s">
        <v>93</v>
      </c>
      <c r="AJ91" t="s">
        <v>93</v>
      </c>
      <c r="AK91" t="s">
        <v>93</v>
      </c>
      <c r="AL91" t="s">
        <v>93</v>
      </c>
      <c r="AM91" t="s">
        <v>93</v>
      </c>
      <c r="AN91" t="s">
        <v>93</v>
      </c>
      <c r="AO91" t="s">
        <v>93</v>
      </c>
      <c r="AP91" t="s">
        <v>93</v>
      </c>
      <c r="AQ91" t="s">
        <v>93</v>
      </c>
      <c r="AR91" t="s">
        <v>93</v>
      </c>
      <c r="AS91" t="s">
        <v>93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95</v>
      </c>
      <c r="BG91">
        <v>396</v>
      </c>
      <c r="BH91" t="s">
        <v>96</v>
      </c>
    </row>
    <row r="92" spans="1:60">
      <c r="A92" t="s">
        <v>352</v>
      </c>
      <c r="B92" t="s">
        <v>85</v>
      </c>
      <c r="C92" t="s">
        <v>353</v>
      </c>
      <c r="D92" t="s">
        <v>87</v>
      </c>
      <c r="E92" s="2">
        <f>HYPERLINK("capsilon://?command=openfolder&amp;siteaddress=amerifirsttest.docvelocity4.net&amp;folderid=FXAFA8ADBE-8B25-2FA6-3C83-E4EB370770D7","FX2208143")</f>
        <v>0</v>
      </c>
      <c r="F92" t="s">
        <v>19</v>
      </c>
      <c r="G92" t="s">
        <v>19</v>
      </c>
      <c r="H92" t="s">
        <v>88</v>
      </c>
      <c r="I92" t="s">
        <v>354</v>
      </c>
      <c r="J92">
        <v>319</v>
      </c>
      <c r="K92" t="s">
        <v>90</v>
      </c>
      <c r="L92" t="s">
        <v>91</v>
      </c>
      <c r="M92" t="s">
        <v>92</v>
      </c>
      <c r="N92">
        <v>2</v>
      </c>
      <c r="O92" s="1">
        <v>44797.743622685186</v>
      </c>
      <c r="P92" s="1">
        <v>44797.800069444442</v>
      </c>
      <c r="Q92">
        <v>1378</v>
      </c>
      <c r="R92">
        <v>3499</v>
      </c>
      <c r="S92" t="b">
        <v>0</v>
      </c>
      <c r="T92" t="s">
        <v>93</v>
      </c>
      <c r="U92" t="b">
        <v>0</v>
      </c>
      <c r="V92" t="s">
        <v>147</v>
      </c>
      <c r="W92" s="1">
        <v>44797.792997685188</v>
      </c>
      <c r="X92">
        <v>2985</v>
      </c>
      <c r="Y92">
        <v>247</v>
      </c>
      <c r="Z92">
        <v>0</v>
      </c>
      <c r="AA92">
        <v>247</v>
      </c>
      <c r="AB92">
        <v>21</v>
      </c>
      <c r="AC92">
        <v>154</v>
      </c>
      <c r="AD92">
        <v>72</v>
      </c>
      <c r="AE92">
        <v>0</v>
      </c>
      <c r="AF92">
        <v>0</v>
      </c>
      <c r="AG92">
        <v>0</v>
      </c>
      <c r="AH92" t="s">
        <v>148</v>
      </c>
      <c r="AI92" s="1">
        <v>44797.800069444442</v>
      </c>
      <c r="AJ92">
        <v>514</v>
      </c>
      <c r="AK92">
        <v>0</v>
      </c>
      <c r="AL92">
        <v>0</v>
      </c>
      <c r="AM92">
        <v>0</v>
      </c>
      <c r="AN92">
        <v>21</v>
      </c>
      <c r="AO92">
        <v>0</v>
      </c>
      <c r="AP92">
        <v>72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319</v>
      </c>
      <c r="BG92">
        <v>81</v>
      </c>
      <c r="BH92" t="s">
        <v>96</v>
      </c>
    </row>
    <row r="93" spans="1:60">
      <c r="A93" t="s">
        <v>355</v>
      </c>
      <c r="B93" t="s">
        <v>85</v>
      </c>
      <c r="C93" t="s">
        <v>356</v>
      </c>
      <c r="D93" t="s">
        <v>87</v>
      </c>
      <c r="E93" s="2">
        <f>HYPERLINK("capsilon://?command=openfolder&amp;siteaddress=amerifirsttest.docvelocity4.net&amp;folderid=FX0DF5AD56-588A-6224-B110-52F4EAA9347D","FX2208144")</f>
        <v>0</v>
      </c>
      <c r="F93" t="s">
        <v>19</v>
      </c>
      <c r="G93" t="s">
        <v>19</v>
      </c>
      <c r="H93" t="s">
        <v>88</v>
      </c>
      <c r="I93" t="s">
        <v>357</v>
      </c>
      <c r="J93">
        <v>56</v>
      </c>
      <c r="K93" t="s">
        <v>90</v>
      </c>
      <c r="L93" t="s">
        <v>91</v>
      </c>
      <c r="M93" t="s">
        <v>92</v>
      </c>
      <c r="N93">
        <v>2</v>
      </c>
      <c r="O93" s="1">
        <v>44797.889328703706</v>
      </c>
      <c r="P93" s="1">
        <v>44798.003750000003</v>
      </c>
      <c r="Q93">
        <v>8970</v>
      </c>
      <c r="R93">
        <v>916</v>
      </c>
      <c r="S93" t="b">
        <v>0</v>
      </c>
      <c r="T93" t="s">
        <v>93</v>
      </c>
      <c r="U93" t="b">
        <v>0</v>
      </c>
      <c r="V93" t="s">
        <v>358</v>
      </c>
      <c r="W93" s="1">
        <v>44797.972384259258</v>
      </c>
      <c r="X93">
        <v>830</v>
      </c>
      <c r="Y93">
        <v>42</v>
      </c>
      <c r="Z93">
        <v>0</v>
      </c>
      <c r="AA93">
        <v>42</v>
      </c>
      <c r="AB93">
        <v>0</v>
      </c>
      <c r="AC93">
        <v>5</v>
      </c>
      <c r="AD93">
        <v>14</v>
      </c>
      <c r="AE93">
        <v>0</v>
      </c>
      <c r="AF93">
        <v>0</v>
      </c>
      <c r="AG93">
        <v>0</v>
      </c>
      <c r="AH93" t="s">
        <v>292</v>
      </c>
      <c r="AI93" s="1">
        <v>44798.003750000003</v>
      </c>
      <c r="AJ93">
        <v>86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14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319</v>
      </c>
      <c r="BG93">
        <v>164</v>
      </c>
      <c r="BH93" t="s">
        <v>96</v>
      </c>
    </row>
    <row r="94" spans="1:60">
      <c r="A94" t="s">
        <v>359</v>
      </c>
      <c r="B94" t="s">
        <v>85</v>
      </c>
      <c r="C94" t="s">
        <v>360</v>
      </c>
      <c r="D94" t="s">
        <v>87</v>
      </c>
      <c r="E94" s="2">
        <f>HYPERLINK("capsilon://?command=openfolder&amp;siteaddress=amerifirsttest.docvelocity4.net&amp;folderid=FXF9ED99FA-2644-0DDD-96E6-EC5D76C1C83F","FX220820")</f>
        <v>0</v>
      </c>
      <c r="F94" t="s">
        <v>19</v>
      </c>
      <c r="G94" t="s">
        <v>19</v>
      </c>
      <c r="H94" t="s">
        <v>88</v>
      </c>
      <c r="I94" t="s">
        <v>361</v>
      </c>
      <c r="J94">
        <v>1109</v>
      </c>
      <c r="K94" t="s">
        <v>90</v>
      </c>
      <c r="L94" t="s">
        <v>91</v>
      </c>
      <c r="M94" t="s">
        <v>92</v>
      </c>
      <c r="N94">
        <v>1</v>
      </c>
      <c r="O94" s="1">
        <v>44774.045243055552</v>
      </c>
      <c r="P94" s="1">
        <v>44774.322881944441</v>
      </c>
      <c r="Q94">
        <v>23695</v>
      </c>
      <c r="R94">
        <v>293</v>
      </c>
      <c r="S94" t="b">
        <v>0</v>
      </c>
      <c r="T94" t="s">
        <v>93</v>
      </c>
      <c r="U94" t="b">
        <v>0</v>
      </c>
      <c r="V94" t="s">
        <v>94</v>
      </c>
      <c r="W94" s="1">
        <v>44774.322881944441</v>
      </c>
      <c r="X94">
        <v>293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1109</v>
      </c>
      <c r="AE94">
        <v>900</v>
      </c>
      <c r="AF94">
        <v>0</v>
      </c>
      <c r="AG94">
        <v>20</v>
      </c>
      <c r="AH94" t="s">
        <v>93</v>
      </c>
      <c r="AI94" t="s">
        <v>93</v>
      </c>
      <c r="AJ94" t="s">
        <v>93</v>
      </c>
      <c r="AK94" t="s">
        <v>93</v>
      </c>
      <c r="AL94" t="s">
        <v>93</v>
      </c>
      <c r="AM94" t="s">
        <v>93</v>
      </c>
      <c r="AN94" t="s">
        <v>93</v>
      </c>
      <c r="AO94" t="s">
        <v>93</v>
      </c>
      <c r="AP94" t="s">
        <v>93</v>
      </c>
      <c r="AQ94" t="s">
        <v>93</v>
      </c>
      <c r="AR94" t="s">
        <v>93</v>
      </c>
      <c r="AS94" t="s">
        <v>93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95</v>
      </c>
      <c r="BG94">
        <v>399</v>
      </c>
      <c r="BH94" t="s">
        <v>96</v>
      </c>
    </row>
    <row r="95" spans="1:60">
      <c r="A95" t="s">
        <v>362</v>
      </c>
      <c r="B95" t="s">
        <v>85</v>
      </c>
      <c r="C95" t="s">
        <v>363</v>
      </c>
      <c r="D95" t="s">
        <v>87</v>
      </c>
      <c r="E95" s="2">
        <f>HYPERLINK("capsilon://?command=openfolder&amp;siteaddress=amerifirsttest.docvelocity4.net&amp;folderid=FX3286897C-F9E6-CEA9-4472-2415C6031F2C","FX2208145")</f>
        <v>0</v>
      </c>
      <c r="F95" t="s">
        <v>19</v>
      </c>
      <c r="G95" t="s">
        <v>19</v>
      </c>
      <c r="H95" t="s">
        <v>88</v>
      </c>
      <c r="I95" t="s">
        <v>364</v>
      </c>
      <c r="J95">
        <v>307</v>
      </c>
      <c r="K95" t="s">
        <v>90</v>
      </c>
      <c r="L95" t="s">
        <v>91</v>
      </c>
      <c r="M95" t="s">
        <v>92</v>
      </c>
      <c r="N95">
        <v>2</v>
      </c>
      <c r="O95" s="1">
        <v>44798.779953703706</v>
      </c>
      <c r="P95" s="1">
        <v>44799.246689814812</v>
      </c>
      <c r="Q95">
        <v>33970</v>
      </c>
      <c r="R95">
        <v>6356</v>
      </c>
      <c r="S95" t="b">
        <v>0</v>
      </c>
      <c r="T95" t="s">
        <v>93</v>
      </c>
      <c r="U95" t="b">
        <v>0</v>
      </c>
      <c r="V95" t="s">
        <v>103</v>
      </c>
      <c r="W95" s="1">
        <v>44799.012881944444</v>
      </c>
      <c r="X95">
        <v>4564</v>
      </c>
      <c r="Y95">
        <v>480</v>
      </c>
      <c r="Z95">
        <v>0</v>
      </c>
      <c r="AA95">
        <v>480</v>
      </c>
      <c r="AB95">
        <v>5</v>
      </c>
      <c r="AC95">
        <v>445</v>
      </c>
      <c r="AD95">
        <v>-173</v>
      </c>
      <c r="AE95">
        <v>0</v>
      </c>
      <c r="AF95">
        <v>0</v>
      </c>
      <c r="AG95">
        <v>0</v>
      </c>
      <c r="AH95" t="s">
        <v>206</v>
      </c>
      <c r="AI95" s="1">
        <v>44799.246689814812</v>
      </c>
      <c r="AJ95">
        <v>41</v>
      </c>
      <c r="AK95">
        <v>2</v>
      </c>
      <c r="AL95">
        <v>0</v>
      </c>
      <c r="AM95">
        <v>2</v>
      </c>
      <c r="AN95">
        <v>0</v>
      </c>
      <c r="AO95">
        <v>0</v>
      </c>
      <c r="AP95">
        <v>-175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365</v>
      </c>
      <c r="BG95">
        <v>672</v>
      </c>
      <c r="BH95" t="s">
        <v>96</v>
      </c>
    </row>
    <row r="96" spans="1:60">
      <c r="A96" t="s">
        <v>366</v>
      </c>
      <c r="B96" t="s">
        <v>85</v>
      </c>
      <c r="C96" t="s">
        <v>363</v>
      </c>
      <c r="D96" t="s">
        <v>87</v>
      </c>
      <c r="E96" s="2">
        <f>HYPERLINK("capsilon://?command=openfolder&amp;siteaddress=amerifirsttest.docvelocity4.net&amp;folderid=FX3286897C-F9E6-CEA9-4472-2415C6031F2C","FX2208145")</f>
        <v>0</v>
      </c>
      <c r="F96" t="s">
        <v>19</v>
      </c>
      <c r="G96" t="s">
        <v>19</v>
      </c>
      <c r="H96" t="s">
        <v>88</v>
      </c>
      <c r="I96" t="s">
        <v>367</v>
      </c>
      <c r="J96">
        <v>134</v>
      </c>
      <c r="K96" t="s">
        <v>90</v>
      </c>
      <c r="L96" t="s">
        <v>91</v>
      </c>
      <c r="M96" t="s">
        <v>92</v>
      </c>
      <c r="N96">
        <v>2</v>
      </c>
      <c r="O96" s="1">
        <v>44798.780127314814</v>
      </c>
      <c r="P96" s="1">
        <v>44799.142106481479</v>
      </c>
      <c r="Q96">
        <v>31089</v>
      </c>
      <c r="R96">
        <v>186</v>
      </c>
      <c r="S96" t="b">
        <v>0</v>
      </c>
      <c r="T96" t="s">
        <v>93</v>
      </c>
      <c r="U96" t="b">
        <v>0</v>
      </c>
      <c r="V96" t="s">
        <v>368</v>
      </c>
      <c r="W96" s="1">
        <v>44798.983715277776</v>
      </c>
      <c r="X96">
        <v>136</v>
      </c>
      <c r="Y96">
        <v>0</v>
      </c>
      <c r="Z96">
        <v>0</v>
      </c>
      <c r="AA96">
        <v>0</v>
      </c>
      <c r="AB96">
        <v>104</v>
      </c>
      <c r="AC96">
        <v>0</v>
      </c>
      <c r="AD96">
        <v>134</v>
      </c>
      <c r="AE96">
        <v>0</v>
      </c>
      <c r="AF96">
        <v>0</v>
      </c>
      <c r="AG96">
        <v>0</v>
      </c>
      <c r="AH96" t="s">
        <v>110</v>
      </c>
      <c r="AI96" s="1">
        <v>44799.142106481479</v>
      </c>
      <c r="AJ96">
        <v>50</v>
      </c>
      <c r="AK96">
        <v>0</v>
      </c>
      <c r="AL96">
        <v>0</v>
      </c>
      <c r="AM96">
        <v>0</v>
      </c>
      <c r="AN96">
        <v>104</v>
      </c>
      <c r="AO96">
        <v>0</v>
      </c>
      <c r="AP96">
        <v>134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365</v>
      </c>
      <c r="BG96">
        <v>521</v>
      </c>
      <c r="BH96" t="s">
        <v>96</v>
      </c>
    </row>
    <row r="97" spans="1:60">
      <c r="A97" t="s">
        <v>369</v>
      </c>
      <c r="B97" t="s">
        <v>85</v>
      </c>
      <c r="C97" t="s">
        <v>370</v>
      </c>
      <c r="D97" t="s">
        <v>87</v>
      </c>
      <c r="E97" s="2">
        <f>HYPERLINK("capsilon://?command=openfolder&amp;siteaddress=amerifirsttest.docvelocity4.net&amp;folderid=FX6447DD44-DD2B-994B-D52D-8BB5DFFFD87E","FX220759")</f>
        <v>0</v>
      </c>
      <c r="F97" t="s">
        <v>19</v>
      </c>
      <c r="G97" t="s">
        <v>19</v>
      </c>
      <c r="H97" t="s">
        <v>88</v>
      </c>
      <c r="I97" t="s">
        <v>371</v>
      </c>
      <c r="J97">
        <v>287</v>
      </c>
      <c r="K97" t="s">
        <v>90</v>
      </c>
      <c r="L97" t="s">
        <v>91</v>
      </c>
      <c r="M97" t="s">
        <v>92</v>
      </c>
      <c r="N97">
        <v>2</v>
      </c>
      <c r="O97" s="1">
        <v>44799.66028935185</v>
      </c>
      <c r="P97" s="1">
        <v>44799.716747685183</v>
      </c>
      <c r="Q97">
        <v>875</v>
      </c>
      <c r="R97">
        <v>4003</v>
      </c>
      <c r="S97" t="b">
        <v>0</v>
      </c>
      <c r="T97" t="s">
        <v>93</v>
      </c>
      <c r="U97" t="b">
        <v>0</v>
      </c>
      <c r="V97" t="s">
        <v>169</v>
      </c>
      <c r="W97" s="1">
        <v>44799.708067129628</v>
      </c>
      <c r="X97">
        <v>3487</v>
      </c>
      <c r="Y97">
        <v>218</v>
      </c>
      <c r="Z97">
        <v>0</v>
      </c>
      <c r="AA97">
        <v>218</v>
      </c>
      <c r="AB97">
        <v>42</v>
      </c>
      <c r="AC97">
        <v>104</v>
      </c>
      <c r="AD97">
        <v>69</v>
      </c>
      <c r="AE97">
        <v>0</v>
      </c>
      <c r="AF97">
        <v>0</v>
      </c>
      <c r="AG97">
        <v>0</v>
      </c>
      <c r="AH97" t="s">
        <v>148</v>
      </c>
      <c r="AI97" s="1">
        <v>44799.716747685183</v>
      </c>
      <c r="AJ97">
        <v>499</v>
      </c>
      <c r="AK97">
        <v>2</v>
      </c>
      <c r="AL97">
        <v>0</v>
      </c>
      <c r="AM97">
        <v>2</v>
      </c>
      <c r="AN97">
        <v>42</v>
      </c>
      <c r="AO97">
        <v>3</v>
      </c>
      <c r="AP97">
        <v>67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372</v>
      </c>
      <c r="BG97">
        <v>81</v>
      </c>
      <c r="BH97" t="s">
        <v>96</v>
      </c>
    </row>
    <row r="98" spans="1:60">
      <c r="A98" t="s">
        <v>373</v>
      </c>
      <c r="B98" t="s">
        <v>85</v>
      </c>
      <c r="C98" t="s">
        <v>374</v>
      </c>
      <c r="D98" t="s">
        <v>87</v>
      </c>
      <c r="E98" s="2">
        <f>HYPERLINK("capsilon://?command=openfolder&amp;siteaddress=amerifirsttest.docvelocity4.net&amp;folderid=FX2C9F3846-3F22-9DC7-DB71-97EF96179A4E","FX220758")</f>
        <v>0</v>
      </c>
      <c r="F98" t="s">
        <v>19</v>
      </c>
      <c r="G98" t="s">
        <v>19</v>
      </c>
      <c r="H98" t="s">
        <v>88</v>
      </c>
      <c r="I98" t="s">
        <v>375</v>
      </c>
      <c r="J98">
        <v>242</v>
      </c>
      <c r="K98" t="s">
        <v>90</v>
      </c>
      <c r="L98" t="s">
        <v>91</v>
      </c>
      <c r="M98" t="s">
        <v>92</v>
      </c>
      <c r="N98">
        <v>1</v>
      </c>
      <c r="O98" s="1">
        <v>44799.668344907404</v>
      </c>
      <c r="P98" s="1">
        <v>44799.725821759261</v>
      </c>
      <c r="Q98">
        <v>3391</v>
      </c>
      <c r="R98">
        <v>1575</v>
      </c>
      <c r="S98" t="b">
        <v>0</v>
      </c>
      <c r="T98" t="s">
        <v>93</v>
      </c>
      <c r="U98" t="b">
        <v>0</v>
      </c>
      <c r="V98" t="s">
        <v>169</v>
      </c>
      <c r="W98" s="1">
        <v>44799.725821759261</v>
      </c>
      <c r="X98">
        <v>1533</v>
      </c>
      <c r="Y98">
        <v>113</v>
      </c>
      <c r="Z98">
        <v>0</v>
      </c>
      <c r="AA98">
        <v>113</v>
      </c>
      <c r="AB98">
        <v>42</v>
      </c>
      <c r="AC98">
        <v>58</v>
      </c>
      <c r="AD98">
        <v>129</v>
      </c>
      <c r="AE98">
        <v>52</v>
      </c>
      <c r="AF98">
        <v>0</v>
      </c>
      <c r="AG98">
        <v>1</v>
      </c>
      <c r="AH98" t="s">
        <v>93</v>
      </c>
      <c r="AI98" t="s">
        <v>93</v>
      </c>
      <c r="AJ98" t="s">
        <v>93</v>
      </c>
      <c r="AK98" t="s">
        <v>93</v>
      </c>
      <c r="AL98" t="s">
        <v>93</v>
      </c>
      <c r="AM98" t="s">
        <v>93</v>
      </c>
      <c r="AN98" t="s">
        <v>93</v>
      </c>
      <c r="AO98" t="s">
        <v>93</v>
      </c>
      <c r="AP98" t="s">
        <v>93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372</v>
      </c>
      <c r="BG98">
        <v>82</v>
      </c>
      <c r="BH98" t="s">
        <v>96</v>
      </c>
    </row>
    <row r="99" spans="1:60">
      <c r="A99" t="s">
        <v>376</v>
      </c>
      <c r="B99" t="s">
        <v>85</v>
      </c>
      <c r="C99" t="s">
        <v>377</v>
      </c>
      <c r="D99" t="s">
        <v>87</v>
      </c>
      <c r="E99" s="2">
        <f>HYPERLINK("capsilon://?command=openfolder&amp;siteaddress=amerifirsttest.docvelocity4.net&amp;folderid=FX74AF6339-4A69-D0A1-4B9C-CC53D926ECD0","FX220747")</f>
        <v>0</v>
      </c>
      <c r="F99" t="s">
        <v>19</v>
      </c>
      <c r="G99" t="s">
        <v>19</v>
      </c>
      <c r="H99" t="s">
        <v>88</v>
      </c>
      <c r="I99" t="s">
        <v>378</v>
      </c>
      <c r="J99">
        <v>381</v>
      </c>
      <c r="K99" t="s">
        <v>90</v>
      </c>
      <c r="L99" t="s">
        <v>91</v>
      </c>
      <c r="M99" t="s">
        <v>92</v>
      </c>
      <c r="N99">
        <v>1</v>
      </c>
      <c r="O99" s="1">
        <v>44799.689988425926</v>
      </c>
      <c r="P99" s="1">
        <v>44799.72761574074</v>
      </c>
      <c r="Q99">
        <v>3086</v>
      </c>
      <c r="R99">
        <v>165</v>
      </c>
      <c r="S99" t="b">
        <v>0</v>
      </c>
      <c r="T99" t="s">
        <v>93</v>
      </c>
      <c r="U99" t="b">
        <v>0</v>
      </c>
      <c r="V99" t="s">
        <v>169</v>
      </c>
      <c r="W99" s="1">
        <v>44799.72761574074</v>
      </c>
      <c r="X99">
        <v>155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381</v>
      </c>
      <c r="AE99">
        <v>0</v>
      </c>
      <c r="AF99">
        <v>0</v>
      </c>
      <c r="AG99">
        <v>6</v>
      </c>
      <c r="AH99" t="s">
        <v>93</v>
      </c>
      <c r="AI99" t="s">
        <v>93</v>
      </c>
      <c r="AJ99" t="s">
        <v>93</v>
      </c>
      <c r="AK99" t="s">
        <v>93</v>
      </c>
      <c r="AL99" t="s">
        <v>93</v>
      </c>
      <c r="AM99" t="s">
        <v>93</v>
      </c>
      <c r="AN99" t="s">
        <v>93</v>
      </c>
      <c r="AO99" t="s">
        <v>93</v>
      </c>
      <c r="AP99" t="s">
        <v>93</v>
      </c>
      <c r="AQ99" t="s">
        <v>93</v>
      </c>
      <c r="AR99" t="s">
        <v>93</v>
      </c>
      <c r="AS99" t="s">
        <v>93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372</v>
      </c>
      <c r="BG99">
        <v>54</v>
      </c>
      <c r="BH99" t="s">
        <v>96</v>
      </c>
    </row>
    <row r="100" spans="1:60">
      <c r="A100" t="s">
        <v>379</v>
      </c>
      <c r="B100" t="s">
        <v>85</v>
      </c>
      <c r="C100" t="s">
        <v>374</v>
      </c>
      <c r="D100" t="s">
        <v>87</v>
      </c>
      <c r="E100" s="2">
        <f>HYPERLINK("capsilon://?command=openfolder&amp;siteaddress=amerifirsttest.docvelocity4.net&amp;folderid=FX2C9F3846-3F22-9DC7-DB71-97EF96179A4E","FX220758")</f>
        <v>0</v>
      </c>
      <c r="F100" t="s">
        <v>19</v>
      </c>
      <c r="G100" t="s">
        <v>19</v>
      </c>
      <c r="H100" t="s">
        <v>88</v>
      </c>
      <c r="I100" t="s">
        <v>375</v>
      </c>
      <c r="J100">
        <v>44</v>
      </c>
      <c r="K100" t="s">
        <v>90</v>
      </c>
      <c r="L100" t="s">
        <v>91</v>
      </c>
      <c r="M100" t="s">
        <v>92</v>
      </c>
      <c r="N100">
        <v>2</v>
      </c>
      <c r="O100" s="1">
        <v>44799.726145833331</v>
      </c>
      <c r="P100" s="1">
        <v>44799.751400462963</v>
      </c>
      <c r="Q100">
        <v>1167</v>
      </c>
      <c r="R100">
        <v>1015</v>
      </c>
      <c r="S100" t="b">
        <v>0</v>
      </c>
      <c r="T100" t="s">
        <v>93</v>
      </c>
      <c r="U100" t="b">
        <v>1</v>
      </c>
      <c r="V100" t="s">
        <v>169</v>
      </c>
      <c r="W100" s="1">
        <v>44799.734479166669</v>
      </c>
      <c r="X100">
        <v>593</v>
      </c>
      <c r="Y100">
        <v>38</v>
      </c>
      <c r="Z100">
        <v>0</v>
      </c>
      <c r="AA100">
        <v>38</v>
      </c>
      <c r="AB100">
        <v>21</v>
      </c>
      <c r="AC100">
        <v>11</v>
      </c>
      <c r="AD100">
        <v>6</v>
      </c>
      <c r="AE100">
        <v>0</v>
      </c>
      <c r="AF100">
        <v>0</v>
      </c>
      <c r="AG100">
        <v>0</v>
      </c>
      <c r="AH100" t="s">
        <v>148</v>
      </c>
      <c r="AI100" s="1">
        <v>44799.751400462963</v>
      </c>
      <c r="AJ100">
        <v>422</v>
      </c>
      <c r="AK100">
        <v>4</v>
      </c>
      <c r="AL100">
        <v>0</v>
      </c>
      <c r="AM100">
        <v>4</v>
      </c>
      <c r="AN100">
        <v>21</v>
      </c>
      <c r="AO100">
        <v>4</v>
      </c>
      <c r="AP100">
        <v>2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372</v>
      </c>
      <c r="BG100">
        <v>36</v>
      </c>
      <c r="BH100" t="s">
        <v>96</v>
      </c>
    </row>
    <row r="101" spans="1:60">
      <c r="A101" t="s">
        <v>380</v>
      </c>
      <c r="B101" t="s">
        <v>85</v>
      </c>
      <c r="C101" t="s">
        <v>377</v>
      </c>
      <c r="D101" t="s">
        <v>87</v>
      </c>
      <c r="E101" s="2">
        <f>HYPERLINK("capsilon://?command=openfolder&amp;siteaddress=amerifirsttest.docvelocity4.net&amp;folderid=FX74AF6339-4A69-D0A1-4B9C-CC53D926ECD0","FX220747")</f>
        <v>0</v>
      </c>
      <c r="F101" t="s">
        <v>19</v>
      </c>
      <c r="G101" t="s">
        <v>19</v>
      </c>
      <c r="H101" t="s">
        <v>88</v>
      </c>
      <c r="I101" t="s">
        <v>378</v>
      </c>
      <c r="J101">
        <v>291</v>
      </c>
      <c r="K101" t="s">
        <v>90</v>
      </c>
      <c r="L101" t="s">
        <v>91</v>
      </c>
      <c r="M101" t="s">
        <v>92</v>
      </c>
      <c r="N101">
        <v>2</v>
      </c>
      <c r="O101" s="1">
        <v>44799.728888888887</v>
      </c>
      <c r="P101" s="1">
        <v>44799.780775462961</v>
      </c>
      <c r="Q101">
        <v>2433</v>
      </c>
      <c r="R101">
        <v>2050</v>
      </c>
      <c r="S101" t="b">
        <v>0</v>
      </c>
      <c r="T101" t="s">
        <v>93</v>
      </c>
      <c r="U101" t="b">
        <v>1</v>
      </c>
      <c r="V101" t="s">
        <v>381</v>
      </c>
      <c r="W101" s="1">
        <v>44799.766631944447</v>
      </c>
      <c r="X101">
        <v>1680</v>
      </c>
      <c r="Y101">
        <v>145</v>
      </c>
      <c r="Z101">
        <v>0</v>
      </c>
      <c r="AA101">
        <v>145</v>
      </c>
      <c r="AB101">
        <v>73</v>
      </c>
      <c r="AC101">
        <v>63</v>
      </c>
      <c r="AD101">
        <v>146</v>
      </c>
      <c r="AE101">
        <v>0</v>
      </c>
      <c r="AF101">
        <v>0</v>
      </c>
      <c r="AG101">
        <v>0</v>
      </c>
      <c r="AH101" t="s">
        <v>148</v>
      </c>
      <c r="AI101" s="1">
        <v>44799.780775462961</v>
      </c>
      <c r="AJ101">
        <v>345</v>
      </c>
      <c r="AK101">
        <v>0</v>
      </c>
      <c r="AL101">
        <v>0</v>
      </c>
      <c r="AM101">
        <v>0</v>
      </c>
      <c r="AN101">
        <v>73</v>
      </c>
      <c r="AO101">
        <v>0</v>
      </c>
      <c r="AP101">
        <v>146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372</v>
      </c>
      <c r="BG101">
        <v>74</v>
      </c>
      <c r="BH101" t="s">
        <v>96</v>
      </c>
    </row>
    <row r="102" spans="1:60">
      <c r="A102" t="s">
        <v>382</v>
      </c>
      <c r="B102" t="s">
        <v>85</v>
      </c>
      <c r="C102" t="s">
        <v>363</v>
      </c>
      <c r="D102" t="s">
        <v>87</v>
      </c>
      <c r="E102" s="2">
        <f>HYPERLINK("capsilon://?command=openfolder&amp;siteaddress=amerifirsttest.docvelocity4.net&amp;folderid=FX3286897C-F9E6-CEA9-4472-2415C6031F2C","FX2208145")</f>
        <v>0</v>
      </c>
      <c r="F102" t="s">
        <v>19</v>
      </c>
      <c r="G102" t="s">
        <v>19</v>
      </c>
      <c r="H102" t="s">
        <v>88</v>
      </c>
      <c r="I102" t="s">
        <v>383</v>
      </c>
      <c r="J102">
        <v>44</v>
      </c>
      <c r="K102" t="s">
        <v>90</v>
      </c>
      <c r="L102" t="s">
        <v>91</v>
      </c>
      <c r="M102" t="s">
        <v>92</v>
      </c>
      <c r="N102">
        <v>2</v>
      </c>
      <c r="O102" s="1">
        <v>44799.836481481485</v>
      </c>
      <c r="P102" s="1">
        <v>44799.923877314817</v>
      </c>
      <c r="Q102">
        <v>7128</v>
      </c>
      <c r="R102">
        <v>423</v>
      </c>
      <c r="S102" t="b">
        <v>0</v>
      </c>
      <c r="T102" t="s">
        <v>93</v>
      </c>
      <c r="U102" t="b">
        <v>0</v>
      </c>
      <c r="V102" t="s">
        <v>103</v>
      </c>
      <c r="W102" s="1">
        <v>44799.918969907405</v>
      </c>
      <c r="X102">
        <v>280</v>
      </c>
      <c r="Y102">
        <v>37</v>
      </c>
      <c r="Z102">
        <v>0</v>
      </c>
      <c r="AA102">
        <v>37</v>
      </c>
      <c r="AB102">
        <v>0</v>
      </c>
      <c r="AC102">
        <v>26</v>
      </c>
      <c r="AD102">
        <v>7</v>
      </c>
      <c r="AE102">
        <v>0</v>
      </c>
      <c r="AF102">
        <v>0</v>
      </c>
      <c r="AG102">
        <v>0</v>
      </c>
      <c r="AH102" t="s">
        <v>292</v>
      </c>
      <c r="AI102" s="1">
        <v>44799.923877314817</v>
      </c>
      <c r="AJ102">
        <v>118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372</v>
      </c>
      <c r="BG102">
        <v>125</v>
      </c>
      <c r="BH102" t="s">
        <v>96</v>
      </c>
    </row>
    <row r="103" spans="1:60">
      <c r="A103" t="s">
        <v>384</v>
      </c>
      <c r="B103" t="s">
        <v>85</v>
      </c>
      <c r="C103" t="s">
        <v>385</v>
      </c>
      <c r="D103" t="s">
        <v>87</v>
      </c>
      <c r="E103" s="2">
        <f>HYPERLINK("capsilon://?command=openfolder&amp;siteaddress=amerifirsttest.docvelocity4.net&amp;folderid=FX8A54D105-4388-1FDA-95F4-B55B4A633464","FX2208146")</f>
        <v>0</v>
      </c>
      <c r="F103" t="s">
        <v>19</v>
      </c>
      <c r="G103" t="s">
        <v>19</v>
      </c>
      <c r="H103" t="s">
        <v>88</v>
      </c>
      <c r="I103" t="s">
        <v>386</v>
      </c>
      <c r="J103">
        <v>1110</v>
      </c>
      <c r="K103" t="s">
        <v>90</v>
      </c>
      <c r="L103" t="s">
        <v>91</v>
      </c>
      <c r="M103" t="s">
        <v>92</v>
      </c>
      <c r="N103">
        <v>2</v>
      </c>
      <c r="O103" s="1">
        <v>44802.723530092589</v>
      </c>
      <c r="P103" s="1">
        <v>44803.057662037034</v>
      </c>
      <c r="Q103">
        <v>18161</v>
      </c>
      <c r="R103">
        <v>10708</v>
      </c>
      <c r="S103" t="b">
        <v>0</v>
      </c>
      <c r="T103" t="s">
        <v>93</v>
      </c>
      <c r="U103" t="b">
        <v>0</v>
      </c>
      <c r="V103" t="s">
        <v>169</v>
      </c>
      <c r="W103" s="1">
        <v>44802.788495370369</v>
      </c>
      <c r="X103">
        <v>5451</v>
      </c>
      <c r="Y103">
        <v>934</v>
      </c>
      <c r="Z103">
        <v>0</v>
      </c>
      <c r="AA103">
        <v>934</v>
      </c>
      <c r="AB103">
        <v>0</v>
      </c>
      <c r="AC103">
        <v>438</v>
      </c>
      <c r="AD103">
        <v>176</v>
      </c>
      <c r="AE103">
        <v>0</v>
      </c>
      <c r="AF103">
        <v>0</v>
      </c>
      <c r="AG103">
        <v>0</v>
      </c>
      <c r="AH103" t="s">
        <v>110</v>
      </c>
      <c r="AI103" s="1">
        <v>44803.057662037034</v>
      </c>
      <c r="AJ103">
        <v>5207</v>
      </c>
      <c r="AK103">
        <v>55</v>
      </c>
      <c r="AL103">
        <v>0</v>
      </c>
      <c r="AM103">
        <v>55</v>
      </c>
      <c r="AN103">
        <v>0</v>
      </c>
      <c r="AO103">
        <v>55</v>
      </c>
      <c r="AP103">
        <v>121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387</v>
      </c>
      <c r="BG103">
        <v>481</v>
      </c>
      <c r="BH103" t="s">
        <v>96</v>
      </c>
    </row>
    <row r="104" spans="1:60">
      <c r="A104" t="s">
        <v>388</v>
      </c>
      <c r="B104" t="s">
        <v>85</v>
      </c>
      <c r="C104" t="s">
        <v>389</v>
      </c>
      <c r="D104" t="s">
        <v>87</v>
      </c>
      <c r="E104" s="2">
        <f>HYPERLINK("capsilon://?command=openfolder&amp;siteaddress=amerifirsttest.docvelocity4.net&amp;folderid=FX43B7D749-EE96-6567-9BB5-CD6FE35B2C74","FX220822")</f>
        <v>0</v>
      </c>
      <c r="F104" t="s">
        <v>19</v>
      </c>
      <c r="G104" t="s">
        <v>19</v>
      </c>
      <c r="H104" t="s">
        <v>88</v>
      </c>
      <c r="I104" t="s">
        <v>390</v>
      </c>
      <c r="J104">
        <v>1109</v>
      </c>
      <c r="K104" t="s">
        <v>90</v>
      </c>
      <c r="L104" t="s">
        <v>91</v>
      </c>
      <c r="M104" t="s">
        <v>92</v>
      </c>
      <c r="N104">
        <v>1</v>
      </c>
      <c r="O104" s="1">
        <v>44774.047847222224</v>
      </c>
      <c r="P104" s="1">
        <v>44774.341574074075</v>
      </c>
      <c r="Q104">
        <v>25072</v>
      </c>
      <c r="R104">
        <v>306</v>
      </c>
      <c r="S104" t="b">
        <v>0</v>
      </c>
      <c r="T104" t="s">
        <v>93</v>
      </c>
      <c r="U104" t="b">
        <v>0</v>
      </c>
      <c r="V104" t="s">
        <v>94</v>
      </c>
      <c r="W104" s="1">
        <v>44774.341574074075</v>
      </c>
      <c r="X104">
        <v>306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1109</v>
      </c>
      <c r="AE104">
        <v>900</v>
      </c>
      <c r="AF104">
        <v>0</v>
      </c>
      <c r="AG104">
        <v>20</v>
      </c>
      <c r="AH104" t="s">
        <v>93</v>
      </c>
      <c r="AI104" t="s">
        <v>93</v>
      </c>
      <c r="AJ104" t="s">
        <v>93</v>
      </c>
      <c r="AK104" t="s">
        <v>93</v>
      </c>
      <c r="AL104" t="s">
        <v>93</v>
      </c>
      <c r="AM104" t="s">
        <v>93</v>
      </c>
      <c r="AN104" t="s">
        <v>93</v>
      </c>
      <c r="AO104" t="s">
        <v>93</v>
      </c>
      <c r="AP104" t="s">
        <v>93</v>
      </c>
      <c r="AQ104" t="s">
        <v>93</v>
      </c>
      <c r="AR104" t="s">
        <v>93</v>
      </c>
      <c r="AS104" t="s">
        <v>93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95</v>
      </c>
      <c r="BG104">
        <v>422</v>
      </c>
      <c r="BH104" t="s">
        <v>96</v>
      </c>
    </row>
    <row r="105" spans="1:60">
      <c r="A105" t="s">
        <v>391</v>
      </c>
      <c r="B105" t="s">
        <v>85</v>
      </c>
      <c r="C105" t="s">
        <v>392</v>
      </c>
      <c r="D105" t="s">
        <v>87</v>
      </c>
      <c r="E105" s="2">
        <f>HYPERLINK("capsilon://?command=openfolder&amp;siteaddress=amerifirsttest.docvelocity4.net&amp;folderid=FX6D0E764D-9BD9-2514-E9C1-3C2463E0526B","FX220823")</f>
        <v>0</v>
      </c>
      <c r="F105" t="s">
        <v>19</v>
      </c>
      <c r="G105" t="s">
        <v>19</v>
      </c>
      <c r="H105" t="s">
        <v>88</v>
      </c>
      <c r="I105" t="s">
        <v>393</v>
      </c>
      <c r="J105">
        <v>1109</v>
      </c>
      <c r="K105" t="s">
        <v>90</v>
      </c>
      <c r="L105" t="s">
        <v>91</v>
      </c>
      <c r="M105" t="s">
        <v>92</v>
      </c>
      <c r="N105">
        <v>1</v>
      </c>
      <c r="O105" s="1">
        <v>44774.049375000002</v>
      </c>
      <c r="P105" s="1">
        <v>44774.344525462962</v>
      </c>
      <c r="Q105">
        <v>25247</v>
      </c>
      <c r="R105">
        <v>254</v>
      </c>
      <c r="S105" t="b">
        <v>0</v>
      </c>
      <c r="T105" t="s">
        <v>93</v>
      </c>
      <c r="U105" t="b">
        <v>0</v>
      </c>
      <c r="V105" t="s">
        <v>94</v>
      </c>
      <c r="W105" s="1">
        <v>44774.344525462962</v>
      </c>
      <c r="X105">
        <v>254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1109</v>
      </c>
      <c r="AE105">
        <v>900</v>
      </c>
      <c r="AF105">
        <v>0</v>
      </c>
      <c r="AG105">
        <v>20</v>
      </c>
      <c r="AH105" t="s">
        <v>93</v>
      </c>
      <c r="AI105" t="s">
        <v>93</v>
      </c>
      <c r="AJ105" t="s">
        <v>93</v>
      </c>
      <c r="AK105" t="s">
        <v>93</v>
      </c>
      <c r="AL105" t="s">
        <v>93</v>
      </c>
      <c r="AM105" t="s">
        <v>93</v>
      </c>
      <c r="AN105" t="s">
        <v>93</v>
      </c>
      <c r="AO105" t="s">
        <v>93</v>
      </c>
      <c r="AP105" t="s">
        <v>93</v>
      </c>
      <c r="AQ105" t="s">
        <v>93</v>
      </c>
      <c r="AR105" t="s">
        <v>93</v>
      </c>
      <c r="AS105" t="s">
        <v>93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95</v>
      </c>
      <c r="BG105">
        <v>425</v>
      </c>
      <c r="BH105" t="s">
        <v>96</v>
      </c>
    </row>
    <row r="106" spans="1:60">
      <c r="A106" t="s">
        <v>394</v>
      </c>
      <c r="B106" t="s">
        <v>85</v>
      </c>
      <c r="C106" t="s">
        <v>395</v>
      </c>
      <c r="D106" t="s">
        <v>87</v>
      </c>
      <c r="E106" s="2">
        <f>HYPERLINK("capsilon://?command=openfolder&amp;siteaddress=amerifirsttest.docvelocity4.net&amp;folderid=FXE9324699-995A-F95A-806D-44F14A0C45F6","FX220824")</f>
        <v>0</v>
      </c>
      <c r="F106" t="s">
        <v>19</v>
      </c>
      <c r="G106" t="s">
        <v>19</v>
      </c>
      <c r="H106" t="s">
        <v>88</v>
      </c>
      <c r="I106" t="s">
        <v>396</v>
      </c>
      <c r="J106">
        <v>1109</v>
      </c>
      <c r="K106" t="s">
        <v>90</v>
      </c>
      <c r="L106" t="s">
        <v>91</v>
      </c>
      <c r="M106" t="s">
        <v>92</v>
      </c>
      <c r="N106">
        <v>1</v>
      </c>
      <c r="O106" s="1">
        <v>44774.050115740742</v>
      </c>
      <c r="P106" s="1">
        <v>44774.34642361111</v>
      </c>
      <c r="Q106">
        <v>25452</v>
      </c>
      <c r="R106">
        <v>149</v>
      </c>
      <c r="S106" t="b">
        <v>0</v>
      </c>
      <c r="T106" t="s">
        <v>93</v>
      </c>
      <c r="U106" t="b">
        <v>0</v>
      </c>
      <c r="V106" t="s">
        <v>94</v>
      </c>
      <c r="W106" s="1">
        <v>44774.34642361111</v>
      </c>
      <c r="X106">
        <v>149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1109</v>
      </c>
      <c r="AE106">
        <v>900</v>
      </c>
      <c r="AF106">
        <v>0</v>
      </c>
      <c r="AG106">
        <v>20</v>
      </c>
      <c r="AH106" t="s">
        <v>93</v>
      </c>
      <c r="AI106" t="s">
        <v>93</v>
      </c>
      <c r="AJ106" t="s">
        <v>93</v>
      </c>
      <c r="AK106" t="s">
        <v>93</v>
      </c>
      <c r="AL106" t="s">
        <v>93</v>
      </c>
      <c r="AM106" t="s">
        <v>93</v>
      </c>
      <c r="AN106" t="s">
        <v>93</v>
      </c>
      <c r="AO106" t="s">
        <v>93</v>
      </c>
      <c r="AP106" t="s">
        <v>93</v>
      </c>
      <c r="AQ106" t="s">
        <v>93</v>
      </c>
      <c r="AR106" t="s">
        <v>93</v>
      </c>
      <c r="AS106" t="s">
        <v>93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95</v>
      </c>
      <c r="BG106">
        <v>426</v>
      </c>
      <c r="BH106" t="s">
        <v>96</v>
      </c>
    </row>
    <row r="107" spans="1:60">
      <c r="A107" t="s">
        <v>397</v>
      </c>
      <c r="B107" t="s">
        <v>85</v>
      </c>
      <c r="C107" t="s">
        <v>398</v>
      </c>
      <c r="D107" t="s">
        <v>87</v>
      </c>
      <c r="E107" s="2">
        <f>HYPERLINK("capsilon://?command=openfolder&amp;siteaddress=amerifirsttest.docvelocity4.net&amp;folderid=FX7D1DCF97-9A77-700D-7DCA-81F189A58BE4","FX220825")</f>
        <v>0</v>
      </c>
      <c r="F107" t="s">
        <v>19</v>
      </c>
      <c r="G107" t="s">
        <v>19</v>
      </c>
      <c r="H107" t="s">
        <v>88</v>
      </c>
      <c r="I107" t="s">
        <v>399</v>
      </c>
      <c r="J107">
        <v>1109</v>
      </c>
      <c r="K107" t="s">
        <v>90</v>
      </c>
      <c r="L107" t="s">
        <v>91</v>
      </c>
      <c r="M107" t="s">
        <v>92</v>
      </c>
      <c r="N107">
        <v>1</v>
      </c>
      <c r="O107" s="1">
        <v>44774.050798611112</v>
      </c>
      <c r="P107" s="1">
        <v>44774.349097222221</v>
      </c>
      <c r="Q107">
        <v>25554</v>
      </c>
      <c r="R107">
        <v>219</v>
      </c>
      <c r="S107" t="b">
        <v>0</v>
      </c>
      <c r="T107" t="s">
        <v>93</v>
      </c>
      <c r="U107" t="b">
        <v>0</v>
      </c>
      <c r="V107" t="s">
        <v>94</v>
      </c>
      <c r="W107" s="1">
        <v>44774.349097222221</v>
      </c>
      <c r="X107">
        <v>219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1109</v>
      </c>
      <c r="AE107">
        <v>900</v>
      </c>
      <c r="AF107">
        <v>0</v>
      </c>
      <c r="AG107">
        <v>20</v>
      </c>
      <c r="AH107" t="s">
        <v>93</v>
      </c>
      <c r="AI107" t="s">
        <v>93</v>
      </c>
      <c r="AJ107" t="s">
        <v>93</v>
      </c>
      <c r="AK107" t="s">
        <v>93</v>
      </c>
      <c r="AL107" t="s">
        <v>93</v>
      </c>
      <c r="AM107" t="s">
        <v>93</v>
      </c>
      <c r="AN107" t="s">
        <v>93</v>
      </c>
      <c r="AO107" t="s">
        <v>93</v>
      </c>
      <c r="AP107" t="s">
        <v>93</v>
      </c>
      <c r="AQ107" t="s">
        <v>93</v>
      </c>
      <c r="AR107" t="s">
        <v>93</v>
      </c>
      <c r="AS107" t="s">
        <v>93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95</v>
      </c>
      <c r="BG107">
        <v>429</v>
      </c>
      <c r="BH107" t="s">
        <v>96</v>
      </c>
    </row>
    <row r="108" spans="1:60">
      <c r="A108" t="s">
        <v>400</v>
      </c>
      <c r="B108" t="s">
        <v>85</v>
      </c>
      <c r="C108" t="s">
        <v>401</v>
      </c>
      <c r="D108" t="s">
        <v>87</v>
      </c>
      <c r="E108" s="2">
        <f>HYPERLINK("capsilon://?command=openfolder&amp;siteaddress=amerifirsttest.docvelocity4.net&amp;folderid=FXE9794584-F1F5-2A05-947C-B27EBF7A7772","FX220826")</f>
        <v>0</v>
      </c>
      <c r="F108" t="s">
        <v>19</v>
      </c>
      <c r="G108" t="s">
        <v>19</v>
      </c>
      <c r="H108" t="s">
        <v>88</v>
      </c>
      <c r="I108" t="s">
        <v>402</v>
      </c>
      <c r="J108">
        <v>1109</v>
      </c>
      <c r="K108" t="s">
        <v>90</v>
      </c>
      <c r="L108" t="s">
        <v>91</v>
      </c>
      <c r="M108" t="s">
        <v>92</v>
      </c>
      <c r="N108">
        <v>1</v>
      </c>
      <c r="O108" s="1">
        <v>44774.051863425928</v>
      </c>
      <c r="P108" s="1">
        <v>44774.350775462961</v>
      </c>
      <c r="Q108">
        <v>25695</v>
      </c>
      <c r="R108">
        <v>131</v>
      </c>
      <c r="S108" t="b">
        <v>0</v>
      </c>
      <c r="T108" t="s">
        <v>93</v>
      </c>
      <c r="U108" t="b">
        <v>0</v>
      </c>
      <c r="V108" t="s">
        <v>94</v>
      </c>
      <c r="W108" s="1">
        <v>44774.350775462961</v>
      </c>
      <c r="X108">
        <v>131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1109</v>
      </c>
      <c r="AE108">
        <v>900</v>
      </c>
      <c r="AF108">
        <v>0</v>
      </c>
      <c r="AG108">
        <v>20</v>
      </c>
      <c r="AH108" t="s">
        <v>93</v>
      </c>
      <c r="AI108" t="s">
        <v>93</v>
      </c>
      <c r="AJ108" t="s">
        <v>93</v>
      </c>
      <c r="AK108" t="s">
        <v>93</v>
      </c>
      <c r="AL108" t="s">
        <v>93</v>
      </c>
      <c r="AM108" t="s">
        <v>93</v>
      </c>
      <c r="AN108" t="s">
        <v>93</v>
      </c>
      <c r="AO108" t="s">
        <v>93</v>
      </c>
      <c r="AP108" t="s">
        <v>93</v>
      </c>
      <c r="AQ108" t="s">
        <v>93</v>
      </c>
      <c r="AR108" t="s">
        <v>93</v>
      </c>
      <c r="AS108" t="s">
        <v>93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95</v>
      </c>
      <c r="BG108">
        <v>430</v>
      </c>
      <c r="BH108" t="s">
        <v>96</v>
      </c>
    </row>
    <row r="109" spans="1:60">
      <c r="A109" t="s">
        <v>403</v>
      </c>
      <c r="B109" t="s">
        <v>85</v>
      </c>
      <c r="C109" t="s">
        <v>346</v>
      </c>
      <c r="D109" t="s">
        <v>87</v>
      </c>
      <c r="E109" s="2">
        <f>HYPERLINK("capsilon://?command=openfolder&amp;siteaddress=amerifirsttest.docvelocity4.net&amp;folderid=FXA79E53C0-1FF3-0049-825C-90CF32CD5C46","FX22083")</f>
        <v>0</v>
      </c>
      <c r="F109" t="s">
        <v>19</v>
      </c>
      <c r="G109" t="s">
        <v>19</v>
      </c>
      <c r="H109" t="s">
        <v>88</v>
      </c>
      <c r="I109" t="s">
        <v>347</v>
      </c>
      <c r="J109">
        <v>1065</v>
      </c>
      <c r="K109" t="s">
        <v>90</v>
      </c>
      <c r="L109" t="s">
        <v>91</v>
      </c>
      <c r="M109" t="s">
        <v>92</v>
      </c>
      <c r="N109">
        <v>2</v>
      </c>
      <c r="O109" s="1">
        <v>44774.258715277778</v>
      </c>
      <c r="P109" s="1">
        <v>44774.328136574077</v>
      </c>
      <c r="Q109">
        <v>1044</v>
      </c>
      <c r="R109">
        <v>4954</v>
      </c>
      <c r="S109" t="b">
        <v>0</v>
      </c>
      <c r="T109" t="s">
        <v>93</v>
      </c>
      <c r="U109" t="b">
        <v>1</v>
      </c>
      <c r="V109" t="s">
        <v>135</v>
      </c>
      <c r="W109" s="1">
        <v>44774.298090277778</v>
      </c>
      <c r="X109">
        <v>2485</v>
      </c>
      <c r="Y109">
        <v>821</v>
      </c>
      <c r="Z109">
        <v>0</v>
      </c>
      <c r="AA109">
        <v>821</v>
      </c>
      <c r="AB109">
        <v>52</v>
      </c>
      <c r="AC109">
        <v>170</v>
      </c>
      <c r="AD109">
        <v>244</v>
      </c>
      <c r="AE109">
        <v>0</v>
      </c>
      <c r="AF109">
        <v>0</v>
      </c>
      <c r="AG109">
        <v>0</v>
      </c>
      <c r="AH109" t="s">
        <v>131</v>
      </c>
      <c r="AI109" s="1">
        <v>44774.328136574077</v>
      </c>
      <c r="AJ109">
        <v>1582</v>
      </c>
      <c r="AK109">
        <v>18</v>
      </c>
      <c r="AL109">
        <v>0</v>
      </c>
      <c r="AM109">
        <v>18</v>
      </c>
      <c r="AN109">
        <v>52</v>
      </c>
      <c r="AO109">
        <v>18</v>
      </c>
      <c r="AP109">
        <v>226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95</v>
      </c>
      <c r="BG109">
        <v>99</v>
      </c>
      <c r="BH109" t="s">
        <v>96</v>
      </c>
    </row>
    <row r="110" spans="1:60">
      <c r="A110" t="s">
        <v>404</v>
      </c>
      <c r="B110" t="s">
        <v>85</v>
      </c>
      <c r="C110" t="s">
        <v>86</v>
      </c>
      <c r="D110" t="s">
        <v>87</v>
      </c>
      <c r="E110" s="2">
        <f>HYPERLINK("capsilon://?command=openfolder&amp;siteaddress=amerifirsttest.docvelocity4.net&amp;folderid=FXB2F366E4-3A02-5B97-B53F-95FD338F1DE3","FX22082")</f>
        <v>0</v>
      </c>
      <c r="F110" t="s">
        <v>19</v>
      </c>
      <c r="G110" t="s">
        <v>19</v>
      </c>
      <c r="H110" t="s">
        <v>88</v>
      </c>
      <c r="I110" t="s">
        <v>89</v>
      </c>
      <c r="J110">
        <v>1132</v>
      </c>
      <c r="K110" t="s">
        <v>90</v>
      </c>
      <c r="L110" t="s">
        <v>91</v>
      </c>
      <c r="M110" t="s">
        <v>92</v>
      </c>
      <c r="N110">
        <v>2</v>
      </c>
      <c r="O110" s="1">
        <v>44774.259722222225</v>
      </c>
      <c r="P110" s="1">
        <v>44774.348101851851</v>
      </c>
      <c r="Q110">
        <v>1015</v>
      </c>
      <c r="R110">
        <v>6621</v>
      </c>
      <c r="S110" t="b">
        <v>0</v>
      </c>
      <c r="T110" t="s">
        <v>93</v>
      </c>
      <c r="U110" t="b">
        <v>1</v>
      </c>
      <c r="V110" t="s">
        <v>130</v>
      </c>
      <c r="W110" s="1">
        <v>44774.321168981478</v>
      </c>
      <c r="X110">
        <v>4238</v>
      </c>
      <c r="Y110">
        <v>775</v>
      </c>
      <c r="Z110">
        <v>0</v>
      </c>
      <c r="AA110">
        <v>775</v>
      </c>
      <c r="AB110">
        <v>156</v>
      </c>
      <c r="AC110">
        <v>320</v>
      </c>
      <c r="AD110">
        <v>357</v>
      </c>
      <c r="AE110">
        <v>0</v>
      </c>
      <c r="AF110">
        <v>0</v>
      </c>
      <c r="AG110">
        <v>0</v>
      </c>
      <c r="AH110" t="s">
        <v>131</v>
      </c>
      <c r="AI110" s="1">
        <v>44774.348101851851</v>
      </c>
      <c r="AJ110">
        <v>1724</v>
      </c>
      <c r="AK110">
        <v>67</v>
      </c>
      <c r="AL110">
        <v>0</v>
      </c>
      <c r="AM110">
        <v>67</v>
      </c>
      <c r="AN110">
        <v>104</v>
      </c>
      <c r="AO110">
        <v>27</v>
      </c>
      <c r="AP110">
        <v>290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95</v>
      </c>
      <c r="BG110">
        <v>127</v>
      </c>
      <c r="BH110" t="s">
        <v>96</v>
      </c>
    </row>
    <row r="111" spans="1:60">
      <c r="A111" t="s">
        <v>405</v>
      </c>
      <c r="B111" t="s">
        <v>85</v>
      </c>
      <c r="C111" t="s">
        <v>406</v>
      </c>
      <c r="D111" t="s">
        <v>87</v>
      </c>
      <c r="E111" s="2">
        <f>HYPERLINK("capsilon://?command=openfolder&amp;siteaddress=amerifirsttest.docvelocity4.net&amp;folderid=FX3EF6C485-1D39-C2D3-9F10-7F2224EFA8C3","FX22084")</f>
        <v>0</v>
      </c>
      <c r="F111" t="s">
        <v>19</v>
      </c>
      <c r="G111" t="s">
        <v>19</v>
      </c>
      <c r="H111" t="s">
        <v>88</v>
      </c>
      <c r="I111" t="s">
        <v>407</v>
      </c>
      <c r="J111">
        <v>1065</v>
      </c>
      <c r="K111" t="s">
        <v>90</v>
      </c>
      <c r="L111" t="s">
        <v>91</v>
      </c>
      <c r="M111" t="s">
        <v>92</v>
      </c>
      <c r="N111">
        <v>2</v>
      </c>
      <c r="O111" s="1">
        <v>44774.260925925926</v>
      </c>
      <c r="P111" s="1">
        <v>44774.307372685187</v>
      </c>
      <c r="Q111">
        <v>43</v>
      </c>
      <c r="R111">
        <v>3970</v>
      </c>
      <c r="S111" t="b">
        <v>0</v>
      </c>
      <c r="T111" t="s">
        <v>93</v>
      </c>
      <c r="U111" t="b">
        <v>1</v>
      </c>
      <c r="V111" t="s">
        <v>348</v>
      </c>
      <c r="W111" s="1">
        <v>44774.291331018518</v>
      </c>
      <c r="X111">
        <v>2585</v>
      </c>
      <c r="Y111">
        <v>821</v>
      </c>
      <c r="Z111">
        <v>0</v>
      </c>
      <c r="AA111">
        <v>821</v>
      </c>
      <c r="AB111">
        <v>52</v>
      </c>
      <c r="AC111">
        <v>320</v>
      </c>
      <c r="AD111">
        <v>244</v>
      </c>
      <c r="AE111">
        <v>0</v>
      </c>
      <c r="AF111">
        <v>0</v>
      </c>
      <c r="AG111">
        <v>0</v>
      </c>
      <c r="AH111" t="s">
        <v>131</v>
      </c>
      <c r="AI111" s="1">
        <v>44774.307372685187</v>
      </c>
      <c r="AJ111">
        <v>1385</v>
      </c>
      <c r="AK111">
        <v>7</v>
      </c>
      <c r="AL111">
        <v>0</v>
      </c>
      <c r="AM111">
        <v>7</v>
      </c>
      <c r="AN111">
        <v>52</v>
      </c>
      <c r="AO111">
        <v>7</v>
      </c>
      <c r="AP111">
        <v>237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95</v>
      </c>
      <c r="BG111">
        <v>66</v>
      </c>
      <c r="BH111" t="s">
        <v>96</v>
      </c>
    </row>
    <row r="112" spans="1:60">
      <c r="A112" t="s">
        <v>408</v>
      </c>
      <c r="B112" t="s">
        <v>85</v>
      </c>
      <c r="C112" t="s">
        <v>406</v>
      </c>
      <c r="D112" t="s">
        <v>87</v>
      </c>
      <c r="E112" s="2">
        <f>HYPERLINK("capsilon://?command=openfolder&amp;siteaddress=amerifirsttest.docvelocity4.net&amp;folderid=FX3EF6C485-1D39-C2D3-9F10-7F2224EFA8C3","FX22084")</f>
        <v>0</v>
      </c>
      <c r="F112" t="s">
        <v>19</v>
      </c>
      <c r="G112" t="s">
        <v>19</v>
      </c>
      <c r="H112" t="s">
        <v>88</v>
      </c>
      <c r="I112" t="s">
        <v>407</v>
      </c>
      <c r="J112">
        <v>1109</v>
      </c>
      <c r="K112" t="s">
        <v>90</v>
      </c>
      <c r="L112" t="s">
        <v>91</v>
      </c>
      <c r="M112" t="s">
        <v>92</v>
      </c>
      <c r="N112">
        <v>1</v>
      </c>
      <c r="O112" s="1">
        <v>44774.02685185185</v>
      </c>
      <c r="P112" s="1">
        <v>44774.259108796294</v>
      </c>
      <c r="Q112">
        <v>19587</v>
      </c>
      <c r="R112">
        <v>480</v>
      </c>
      <c r="S112" t="b">
        <v>0</v>
      </c>
      <c r="T112" t="s">
        <v>93</v>
      </c>
      <c r="U112" t="b">
        <v>0</v>
      </c>
      <c r="V112" t="s">
        <v>348</v>
      </c>
      <c r="W112" s="1">
        <v>44774.259108796294</v>
      </c>
      <c r="X112">
        <v>184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1109</v>
      </c>
      <c r="AE112">
        <v>0</v>
      </c>
      <c r="AF112">
        <v>0</v>
      </c>
      <c r="AG112">
        <v>20</v>
      </c>
      <c r="AH112" t="s">
        <v>93</v>
      </c>
      <c r="AI112" t="s">
        <v>93</v>
      </c>
      <c r="AJ112" t="s">
        <v>93</v>
      </c>
      <c r="AK112" t="s">
        <v>93</v>
      </c>
      <c r="AL112" t="s">
        <v>93</v>
      </c>
      <c r="AM112" t="s">
        <v>93</v>
      </c>
      <c r="AN112" t="s">
        <v>93</v>
      </c>
      <c r="AO112" t="s">
        <v>93</v>
      </c>
      <c r="AP112" t="s">
        <v>93</v>
      </c>
      <c r="AQ112" t="s">
        <v>93</v>
      </c>
      <c r="AR112" t="s">
        <v>93</v>
      </c>
      <c r="AS112" t="s">
        <v>93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95</v>
      </c>
      <c r="BG112">
        <v>334</v>
      </c>
      <c r="BH112" t="s">
        <v>96</v>
      </c>
    </row>
    <row r="113" spans="1:60">
      <c r="A113" t="s">
        <v>409</v>
      </c>
      <c r="B113" t="s">
        <v>85</v>
      </c>
      <c r="C113" t="s">
        <v>410</v>
      </c>
      <c r="D113" t="s">
        <v>87</v>
      </c>
      <c r="E113" s="2">
        <f>HYPERLINK("capsilon://?command=openfolder&amp;siteaddress=amerifirsttest.docvelocity4.net&amp;folderid=FXEB446E8E-D4CB-A7B6-6F70-74687BD96048","FX22086")</f>
        <v>0</v>
      </c>
      <c r="F113" t="s">
        <v>19</v>
      </c>
      <c r="G113" t="s">
        <v>19</v>
      </c>
      <c r="H113" t="s">
        <v>88</v>
      </c>
      <c r="I113" t="s">
        <v>411</v>
      </c>
      <c r="J113">
        <v>1065</v>
      </c>
      <c r="K113" t="s">
        <v>90</v>
      </c>
      <c r="L113" t="s">
        <v>91</v>
      </c>
      <c r="M113" t="s">
        <v>92</v>
      </c>
      <c r="N113">
        <v>2</v>
      </c>
      <c r="O113" s="1">
        <v>44774.263067129628</v>
      </c>
      <c r="P113" s="1">
        <v>44774.34574074074</v>
      </c>
      <c r="Q113">
        <v>2121</v>
      </c>
      <c r="R113">
        <v>5022</v>
      </c>
      <c r="S113" t="b">
        <v>0</v>
      </c>
      <c r="T113" t="s">
        <v>93</v>
      </c>
      <c r="U113" t="b">
        <v>1</v>
      </c>
      <c r="V113" t="s">
        <v>223</v>
      </c>
      <c r="W113" s="1">
        <v>44774.292581018519</v>
      </c>
      <c r="X113">
        <v>2174</v>
      </c>
      <c r="Y113">
        <v>769</v>
      </c>
      <c r="Z113">
        <v>0</v>
      </c>
      <c r="AA113">
        <v>769</v>
      </c>
      <c r="AB113">
        <v>104</v>
      </c>
      <c r="AC113">
        <v>175</v>
      </c>
      <c r="AD113">
        <v>296</v>
      </c>
      <c r="AE113">
        <v>0</v>
      </c>
      <c r="AF113">
        <v>0</v>
      </c>
      <c r="AG113">
        <v>0</v>
      </c>
      <c r="AH113" t="s">
        <v>206</v>
      </c>
      <c r="AI113" s="1">
        <v>44774.34574074074</v>
      </c>
      <c r="AJ113">
        <v>1162</v>
      </c>
      <c r="AK113">
        <v>41</v>
      </c>
      <c r="AL113">
        <v>0</v>
      </c>
      <c r="AM113">
        <v>41</v>
      </c>
      <c r="AN113">
        <v>104</v>
      </c>
      <c r="AO113">
        <v>19</v>
      </c>
      <c r="AP113">
        <v>255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95</v>
      </c>
      <c r="BG113">
        <v>119</v>
      </c>
      <c r="BH113" t="s">
        <v>96</v>
      </c>
    </row>
    <row r="114" spans="1:60">
      <c r="A114" t="s">
        <v>412</v>
      </c>
      <c r="B114" t="s">
        <v>85</v>
      </c>
      <c r="C114" t="s">
        <v>413</v>
      </c>
      <c r="D114" t="s">
        <v>87</v>
      </c>
      <c r="E114" s="2">
        <f>HYPERLINK("capsilon://?command=openfolder&amp;siteaddress=amerifirsttest.docvelocity4.net&amp;folderid=FX30AF1139-0192-D88D-550D-4AA91D165020","FX22085")</f>
        <v>0</v>
      </c>
      <c r="F114" t="s">
        <v>19</v>
      </c>
      <c r="G114" t="s">
        <v>19</v>
      </c>
      <c r="H114" t="s">
        <v>88</v>
      </c>
      <c r="I114" t="s">
        <v>414</v>
      </c>
      <c r="J114">
        <v>977</v>
      </c>
      <c r="K114" t="s">
        <v>90</v>
      </c>
      <c r="L114" t="s">
        <v>91</v>
      </c>
      <c r="M114" t="s">
        <v>92</v>
      </c>
      <c r="N114">
        <v>2</v>
      </c>
      <c r="O114" s="1">
        <v>44774.264826388891</v>
      </c>
      <c r="P114" s="1">
        <v>44774.383275462962</v>
      </c>
      <c r="Q114">
        <v>5135</v>
      </c>
      <c r="R114">
        <v>5099</v>
      </c>
      <c r="S114" t="b">
        <v>0</v>
      </c>
      <c r="T114" t="s">
        <v>93</v>
      </c>
      <c r="U114" t="b">
        <v>1</v>
      </c>
      <c r="V114" t="s">
        <v>210</v>
      </c>
      <c r="W114" s="1">
        <v>44774.314293981479</v>
      </c>
      <c r="X114">
        <v>3234</v>
      </c>
      <c r="Y114">
        <v>814</v>
      </c>
      <c r="Z114">
        <v>0</v>
      </c>
      <c r="AA114">
        <v>814</v>
      </c>
      <c r="AB114">
        <v>0</v>
      </c>
      <c r="AC114">
        <v>262</v>
      </c>
      <c r="AD114">
        <v>163</v>
      </c>
      <c r="AE114">
        <v>0</v>
      </c>
      <c r="AF114">
        <v>0</v>
      </c>
      <c r="AG114">
        <v>0</v>
      </c>
      <c r="AH114" t="s">
        <v>131</v>
      </c>
      <c r="AI114" s="1">
        <v>44774.383275462962</v>
      </c>
      <c r="AJ114">
        <v>1467</v>
      </c>
      <c r="AK114">
        <v>6</v>
      </c>
      <c r="AL114">
        <v>0</v>
      </c>
      <c r="AM114">
        <v>6</v>
      </c>
      <c r="AN114">
        <v>0</v>
      </c>
      <c r="AO114">
        <v>6</v>
      </c>
      <c r="AP114">
        <v>157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95</v>
      </c>
      <c r="BG114">
        <v>170</v>
      </c>
      <c r="BH114" t="s">
        <v>96</v>
      </c>
    </row>
    <row r="115" spans="1:60">
      <c r="A115" t="s">
        <v>415</v>
      </c>
      <c r="B115" t="s">
        <v>85</v>
      </c>
      <c r="C115" t="s">
        <v>416</v>
      </c>
      <c r="D115" t="s">
        <v>87</v>
      </c>
      <c r="E115" s="2">
        <f>HYPERLINK("capsilon://?command=openfolder&amp;siteaddress=amerifirsttest.docvelocity4.net&amp;folderid=FX18E12C78-7222-AA69-9DE0-BE88F6FDDD32","FX22087")</f>
        <v>0</v>
      </c>
      <c r="F115" t="s">
        <v>19</v>
      </c>
      <c r="G115" t="s">
        <v>19</v>
      </c>
      <c r="H115" t="s">
        <v>88</v>
      </c>
      <c r="I115" t="s">
        <v>417</v>
      </c>
      <c r="J115">
        <v>1132</v>
      </c>
      <c r="K115" t="s">
        <v>90</v>
      </c>
      <c r="L115" t="s">
        <v>91</v>
      </c>
      <c r="M115" t="s">
        <v>92</v>
      </c>
      <c r="N115">
        <v>2</v>
      </c>
      <c r="O115" s="1">
        <v>44774.278217592589</v>
      </c>
      <c r="P115" s="1">
        <v>44774.401631944442</v>
      </c>
      <c r="Q115">
        <v>7435</v>
      </c>
      <c r="R115">
        <v>3228</v>
      </c>
      <c r="S115" t="b">
        <v>0</v>
      </c>
      <c r="T115" t="s">
        <v>93</v>
      </c>
      <c r="U115" t="b">
        <v>1</v>
      </c>
      <c r="V115" t="s">
        <v>348</v>
      </c>
      <c r="W115" s="1">
        <v>44774.310115740744</v>
      </c>
      <c r="X115">
        <v>1622</v>
      </c>
      <c r="Y115">
        <v>821</v>
      </c>
      <c r="Z115">
        <v>0</v>
      </c>
      <c r="AA115">
        <v>821</v>
      </c>
      <c r="AB115">
        <v>104</v>
      </c>
      <c r="AC115">
        <v>315</v>
      </c>
      <c r="AD115">
        <v>311</v>
      </c>
      <c r="AE115">
        <v>0</v>
      </c>
      <c r="AF115">
        <v>0</v>
      </c>
      <c r="AG115">
        <v>0</v>
      </c>
      <c r="AH115" t="s">
        <v>131</v>
      </c>
      <c r="AI115" s="1">
        <v>44774.401631944442</v>
      </c>
      <c r="AJ115">
        <v>1585</v>
      </c>
      <c r="AK115">
        <v>3</v>
      </c>
      <c r="AL115">
        <v>0</v>
      </c>
      <c r="AM115">
        <v>3</v>
      </c>
      <c r="AN115">
        <v>104</v>
      </c>
      <c r="AO115">
        <v>3</v>
      </c>
      <c r="AP115">
        <v>308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95</v>
      </c>
      <c r="BG115">
        <v>177</v>
      </c>
      <c r="BH115" t="s">
        <v>96</v>
      </c>
    </row>
    <row r="116" spans="1:60">
      <c r="A116" t="s">
        <v>418</v>
      </c>
      <c r="B116" t="s">
        <v>85</v>
      </c>
      <c r="C116" t="s">
        <v>419</v>
      </c>
      <c r="D116" t="s">
        <v>87</v>
      </c>
      <c r="E116" s="2">
        <f>HYPERLINK("capsilon://?command=openfolder&amp;siteaddress=amerifirsttest.docvelocity4.net&amp;folderid=FX57423371-5B6A-BB45-10F4-4722B392FDA1","FX22088")</f>
        <v>0</v>
      </c>
      <c r="F116" t="s">
        <v>19</v>
      </c>
      <c r="G116" t="s">
        <v>19</v>
      </c>
      <c r="H116" t="s">
        <v>88</v>
      </c>
      <c r="I116" t="s">
        <v>420</v>
      </c>
      <c r="J116">
        <v>1132</v>
      </c>
      <c r="K116" t="s">
        <v>90</v>
      </c>
      <c r="L116" t="s">
        <v>91</v>
      </c>
      <c r="M116" t="s">
        <v>92</v>
      </c>
      <c r="N116">
        <v>2</v>
      </c>
      <c r="O116" s="1">
        <v>44774.280405092592</v>
      </c>
      <c r="P116" s="1">
        <v>44774.418414351851</v>
      </c>
      <c r="Q116">
        <v>8002</v>
      </c>
      <c r="R116">
        <v>3922</v>
      </c>
      <c r="S116" t="b">
        <v>0</v>
      </c>
      <c r="T116" t="s">
        <v>93</v>
      </c>
      <c r="U116" t="b">
        <v>1</v>
      </c>
      <c r="V116" t="s">
        <v>135</v>
      </c>
      <c r="W116" s="1">
        <v>44774.326527777775</v>
      </c>
      <c r="X116">
        <v>2456</v>
      </c>
      <c r="Y116">
        <v>821</v>
      </c>
      <c r="Z116">
        <v>0</v>
      </c>
      <c r="AA116">
        <v>821</v>
      </c>
      <c r="AB116">
        <v>104</v>
      </c>
      <c r="AC116">
        <v>173</v>
      </c>
      <c r="AD116">
        <v>311</v>
      </c>
      <c r="AE116">
        <v>0</v>
      </c>
      <c r="AF116">
        <v>0</v>
      </c>
      <c r="AG116">
        <v>0</v>
      </c>
      <c r="AH116" t="s">
        <v>131</v>
      </c>
      <c r="AI116" s="1">
        <v>44774.418414351851</v>
      </c>
      <c r="AJ116">
        <v>1449</v>
      </c>
      <c r="AK116">
        <v>11</v>
      </c>
      <c r="AL116">
        <v>0</v>
      </c>
      <c r="AM116">
        <v>11</v>
      </c>
      <c r="AN116">
        <v>104</v>
      </c>
      <c r="AO116">
        <v>11</v>
      </c>
      <c r="AP116">
        <v>300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95</v>
      </c>
      <c r="BG116">
        <v>198</v>
      </c>
      <c r="BH116" t="s">
        <v>96</v>
      </c>
    </row>
    <row r="117" spans="1:60">
      <c r="A117" t="s">
        <v>421</v>
      </c>
      <c r="B117" t="s">
        <v>85</v>
      </c>
      <c r="C117" t="s">
        <v>422</v>
      </c>
      <c r="D117" t="s">
        <v>87</v>
      </c>
      <c r="E117" s="2">
        <f>HYPERLINK("capsilon://?command=openfolder&amp;siteaddress=amerifirsttest.docvelocity4.net&amp;folderid=FX76FA3A8A-FDE9-D447-54C8-A83D37FA0C3A","FX22089")</f>
        <v>0</v>
      </c>
      <c r="F117" t="s">
        <v>19</v>
      </c>
      <c r="G117" t="s">
        <v>19</v>
      </c>
      <c r="H117" t="s">
        <v>88</v>
      </c>
      <c r="I117" t="s">
        <v>423</v>
      </c>
      <c r="J117">
        <v>1132</v>
      </c>
      <c r="K117" t="s">
        <v>90</v>
      </c>
      <c r="L117" t="s">
        <v>91</v>
      </c>
      <c r="M117" t="s">
        <v>92</v>
      </c>
      <c r="N117">
        <v>2</v>
      </c>
      <c r="O117" s="1">
        <v>44774.289074074077</v>
      </c>
      <c r="P117" s="1">
        <v>44774.435648148145</v>
      </c>
      <c r="Q117">
        <v>8959</v>
      </c>
      <c r="R117">
        <v>3705</v>
      </c>
      <c r="S117" t="b">
        <v>0</v>
      </c>
      <c r="T117" t="s">
        <v>93</v>
      </c>
      <c r="U117" t="b">
        <v>1</v>
      </c>
      <c r="V117" t="s">
        <v>135</v>
      </c>
      <c r="W117" s="1">
        <v>44774.349016203705</v>
      </c>
      <c r="X117">
        <v>2032</v>
      </c>
      <c r="Y117">
        <v>822</v>
      </c>
      <c r="Z117">
        <v>0</v>
      </c>
      <c r="AA117">
        <v>822</v>
      </c>
      <c r="AB117">
        <v>208</v>
      </c>
      <c r="AC117">
        <v>181</v>
      </c>
      <c r="AD117">
        <v>310</v>
      </c>
      <c r="AE117">
        <v>0</v>
      </c>
      <c r="AF117">
        <v>0</v>
      </c>
      <c r="AG117">
        <v>0</v>
      </c>
      <c r="AH117" t="s">
        <v>131</v>
      </c>
      <c r="AI117" s="1">
        <v>44774.435648148145</v>
      </c>
      <c r="AJ117">
        <v>1488</v>
      </c>
      <c r="AK117">
        <v>11</v>
      </c>
      <c r="AL117">
        <v>0</v>
      </c>
      <c r="AM117">
        <v>11</v>
      </c>
      <c r="AN117">
        <v>104</v>
      </c>
      <c r="AO117">
        <v>11</v>
      </c>
      <c r="AP117">
        <v>299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95</v>
      </c>
      <c r="BG117">
        <v>211</v>
      </c>
      <c r="BH117" t="s">
        <v>96</v>
      </c>
    </row>
    <row r="118" spans="1:60">
      <c r="A118" t="s">
        <v>424</v>
      </c>
      <c r="B118" t="s">
        <v>85</v>
      </c>
      <c r="C118" t="s">
        <v>98</v>
      </c>
      <c r="D118" t="s">
        <v>87</v>
      </c>
      <c r="E118" s="2">
        <f>HYPERLINK("capsilon://?command=openfolder&amp;siteaddress=amerifirsttest.docvelocity4.net&amp;folderid=FX5D41FD8E-E528-5FE2-902B-1468E96FC1C6","FX220810")</f>
        <v>0</v>
      </c>
      <c r="F118" t="s">
        <v>19</v>
      </c>
      <c r="G118" t="s">
        <v>19</v>
      </c>
      <c r="H118" t="s">
        <v>88</v>
      </c>
      <c r="I118" t="s">
        <v>99</v>
      </c>
      <c r="J118">
        <v>1132</v>
      </c>
      <c r="K118" t="s">
        <v>90</v>
      </c>
      <c r="L118" t="s">
        <v>91</v>
      </c>
      <c r="M118" t="s">
        <v>92</v>
      </c>
      <c r="N118">
        <v>2</v>
      </c>
      <c r="O118" s="1">
        <v>44774.292372685188</v>
      </c>
      <c r="P118" s="1">
        <v>44774.453182870369</v>
      </c>
      <c r="Q118">
        <v>11078</v>
      </c>
      <c r="R118">
        <v>2816</v>
      </c>
      <c r="S118" t="b">
        <v>0</v>
      </c>
      <c r="T118" t="s">
        <v>93</v>
      </c>
      <c r="U118" t="b">
        <v>1</v>
      </c>
      <c r="V118" t="s">
        <v>348</v>
      </c>
      <c r="W118" s="1">
        <v>44774.382071759261</v>
      </c>
      <c r="X118">
        <v>1357</v>
      </c>
      <c r="Y118">
        <v>821</v>
      </c>
      <c r="Z118">
        <v>0</v>
      </c>
      <c r="AA118">
        <v>821</v>
      </c>
      <c r="AB118">
        <v>104</v>
      </c>
      <c r="AC118">
        <v>316</v>
      </c>
      <c r="AD118">
        <v>311</v>
      </c>
      <c r="AE118">
        <v>0</v>
      </c>
      <c r="AF118">
        <v>0</v>
      </c>
      <c r="AG118">
        <v>0</v>
      </c>
      <c r="AH118" t="s">
        <v>131</v>
      </c>
      <c r="AI118" s="1">
        <v>44774.453182870369</v>
      </c>
      <c r="AJ118">
        <v>1355</v>
      </c>
      <c r="AK118">
        <v>7</v>
      </c>
      <c r="AL118">
        <v>0</v>
      </c>
      <c r="AM118">
        <v>7</v>
      </c>
      <c r="AN118">
        <v>104</v>
      </c>
      <c r="AO118">
        <v>7</v>
      </c>
      <c r="AP118">
        <v>304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95</v>
      </c>
      <c r="BG118">
        <v>231</v>
      </c>
      <c r="BH118" t="s">
        <v>96</v>
      </c>
    </row>
    <row r="119" spans="1:60">
      <c r="A119" t="s">
        <v>425</v>
      </c>
      <c r="B119" t="s">
        <v>85</v>
      </c>
      <c r="C119" t="s">
        <v>122</v>
      </c>
      <c r="D119" t="s">
        <v>87</v>
      </c>
      <c r="E119" s="2">
        <f>HYPERLINK("capsilon://?command=openfolder&amp;siteaddress=amerifirsttest.docvelocity4.net&amp;folderid=FX94877603-A7BC-170D-279E-3976AB111913","FX220811")</f>
        <v>0</v>
      </c>
      <c r="F119" t="s">
        <v>19</v>
      </c>
      <c r="G119" t="s">
        <v>19</v>
      </c>
      <c r="H119" t="s">
        <v>88</v>
      </c>
      <c r="I119" t="s">
        <v>123</v>
      </c>
      <c r="J119">
        <v>1065</v>
      </c>
      <c r="K119" t="s">
        <v>90</v>
      </c>
      <c r="L119" t="s">
        <v>91</v>
      </c>
      <c r="M119" t="s">
        <v>92</v>
      </c>
      <c r="N119">
        <v>2</v>
      </c>
      <c r="O119" s="1">
        <v>44774.295300925929</v>
      </c>
      <c r="P119" s="1">
        <v>44774.469467592593</v>
      </c>
      <c r="Q119">
        <v>11720</v>
      </c>
      <c r="R119">
        <v>3328</v>
      </c>
      <c r="S119" t="b">
        <v>0</v>
      </c>
      <c r="T119" t="s">
        <v>93</v>
      </c>
      <c r="U119" t="b">
        <v>1</v>
      </c>
      <c r="V119" t="s">
        <v>348</v>
      </c>
      <c r="W119" s="1">
        <v>44774.40420138889</v>
      </c>
      <c r="X119">
        <v>1911</v>
      </c>
      <c r="Y119">
        <v>821</v>
      </c>
      <c r="Z119">
        <v>0</v>
      </c>
      <c r="AA119">
        <v>821</v>
      </c>
      <c r="AB119">
        <v>52</v>
      </c>
      <c r="AC119">
        <v>314</v>
      </c>
      <c r="AD119">
        <v>244</v>
      </c>
      <c r="AE119">
        <v>0</v>
      </c>
      <c r="AF119">
        <v>0</v>
      </c>
      <c r="AG119">
        <v>0</v>
      </c>
      <c r="AH119" t="s">
        <v>131</v>
      </c>
      <c r="AI119" s="1">
        <v>44774.469467592593</v>
      </c>
      <c r="AJ119">
        <v>1406</v>
      </c>
      <c r="AK119">
        <v>5</v>
      </c>
      <c r="AL119">
        <v>0</v>
      </c>
      <c r="AM119">
        <v>5</v>
      </c>
      <c r="AN119">
        <v>52</v>
      </c>
      <c r="AO119">
        <v>5</v>
      </c>
      <c r="AP119">
        <v>239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95</v>
      </c>
      <c r="BG119">
        <v>250</v>
      </c>
      <c r="BH119" t="s">
        <v>96</v>
      </c>
    </row>
    <row r="120" spans="1:60">
      <c r="A120" t="s">
        <v>426</v>
      </c>
      <c r="B120" t="s">
        <v>85</v>
      </c>
      <c r="C120" t="s">
        <v>150</v>
      </c>
      <c r="D120" t="s">
        <v>87</v>
      </c>
      <c r="E120" s="2">
        <f>HYPERLINK("capsilon://?command=openfolder&amp;siteaddress=amerifirsttest.docvelocity4.net&amp;folderid=FXB872A0BF-8387-3173-89E6-C25E0937DF42","FX220812")</f>
        <v>0</v>
      </c>
      <c r="F120" t="s">
        <v>19</v>
      </c>
      <c r="G120" t="s">
        <v>19</v>
      </c>
      <c r="H120" t="s">
        <v>88</v>
      </c>
      <c r="I120" t="s">
        <v>151</v>
      </c>
      <c r="J120">
        <v>1065</v>
      </c>
      <c r="K120" t="s">
        <v>90</v>
      </c>
      <c r="L120" t="s">
        <v>91</v>
      </c>
      <c r="M120" t="s">
        <v>92</v>
      </c>
      <c r="N120">
        <v>2</v>
      </c>
      <c r="O120" s="1">
        <v>44774.299166666664</v>
      </c>
      <c r="P120" s="1">
        <v>44774.498912037037</v>
      </c>
      <c r="Q120">
        <v>15705</v>
      </c>
      <c r="R120">
        <v>1553</v>
      </c>
      <c r="S120" t="b">
        <v>0</v>
      </c>
      <c r="T120" t="s">
        <v>93</v>
      </c>
      <c r="U120" t="b">
        <v>1</v>
      </c>
      <c r="V120" t="s">
        <v>348</v>
      </c>
      <c r="W120" s="1">
        <v>44774.420127314814</v>
      </c>
      <c r="X120">
        <v>1375</v>
      </c>
      <c r="Y120">
        <v>821</v>
      </c>
      <c r="Z120">
        <v>0</v>
      </c>
      <c r="AA120">
        <v>821</v>
      </c>
      <c r="AB120">
        <v>52</v>
      </c>
      <c r="AC120">
        <v>318</v>
      </c>
      <c r="AD120">
        <v>244</v>
      </c>
      <c r="AE120">
        <v>0</v>
      </c>
      <c r="AF120">
        <v>0</v>
      </c>
      <c r="AG120">
        <v>0</v>
      </c>
      <c r="AH120" t="s">
        <v>155</v>
      </c>
      <c r="AI120" s="1">
        <v>44774.498912037037</v>
      </c>
      <c r="AJ120">
        <v>133</v>
      </c>
      <c r="AK120">
        <v>1</v>
      </c>
      <c r="AL120">
        <v>0</v>
      </c>
      <c r="AM120">
        <v>1</v>
      </c>
      <c r="AN120">
        <v>61</v>
      </c>
      <c r="AO120">
        <v>0</v>
      </c>
      <c r="AP120">
        <v>243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95</v>
      </c>
      <c r="BG120">
        <v>287</v>
      </c>
      <c r="BH120" t="s">
        <v>96</v>
      </c>
    </row>
    <row r="121" spans="1:60">
      <c r="A121" t="s">
        <v>427</v>
      </c>
      <c r="B121" t="s">
        <v>85</v>
      </c>
      <c r="C121" t="s">
        <v>184</v>
      </c>
      <c r="D121" t="s">
        <v>87</v>
      </c>
      <c r="E121" s="2">
        <f>HYPERLINK("capsilon://?command=openfolder&amp;siteaddress=amerifirsttest.docvelocity4.net&amp;folderid=FXDA54CB4C-D558-B812-0B46-802AA811DB7C","FX220815")</f>
        <v>0</v>
      </c>
      <c r="F121" t="s">
        <v>19</v>
      </c>
      <c r="G121" t="s">
        <v>19</v>
      </c>
      <c r="H121" t="s">
        <v>88</v>
      </c>
      <c r="I121" t="s">
        <v>185</v>
      </c>
      <c r="J121">
        <v>1065</v>
      </c>
      <c r="K121" t="s">
        <v>90</v>
      </c>
      <c r="L121" t="s">
        <v>91</v>
      </c>
      <c r="M121" t="s">
        <v>92</v>
      </c>
      <c r="N121">
        <v>2</v>
      </c>
      <c r="O121" s="1">
        <v>44774.301354166666</v>
      </c>
      <c r="P121" s="1">
        <v>44774.503217592595</v>
      </c>
      <c r="Q121">
        <v>15604</v>
      </c>
      <c r="R121">
        <v>1837</v>
      </c>
      <c r="S121" t="b">
        <v>0</v>
      </c>
      <c r="T121" t="s">
        <v>93</v>
      </c>
      <c r="U121" t="b">
        <v>1</v>
      </c>
      <c r="V121" t="s">
        <v>348</v>
      </c>
      <c r="W121" s="1">
        <v>44774.436793981484</v>
      </c>
      <c r="X121">
        <v>1439</v>
      </c>
      <c r="Y121">
        <v>821</v>
      </c>
      <c r="Z121">
        <v>0</v>
      </c>
      <c r="AA121">
        <v>821</v>
      </c>
      <c r="AB121">
        <v>52</v>
      </c>
      <c r="AC121">
        <v>313</v>
      </c>
      <c r="AD121">
        <v>244</v>
      </c>
      <c r="AE121">
        <v>0</v>
      </c>
      <c r="AF121">
        <v>0</v>
      </c>
      <c r="AG121">
        <v>0</v>
      </c>
      <c r="AH121" t="s">
        <v>155</v>
      </c>
      <c r="AI121" s="1">
        <v>44774.503217592595</v>
      </c>
      <c r="AJ121">
        <v>371</v>
      </c>
      <c r="AK121">
        <v>11</v>
      </c>
      <c r="AL121">
        <v>0</v>
      </c>
      <c r="AM121">
        <v>11</v>
      </c>
      <c r="AN121">
        <v>61</v>
      </c>
      <c r="AO121">
        <v>11</v>
      </c>
      <c r="AP121">
        <v>233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95</v>
      </c>
      <c r="BG121">
        <v>290</v>
      </c>
      <c r="BH121" t="s">
        <v>96</v>
      </c>
    </row>
    <row r="122" spans="1:60">
      <c r="A122" t="s">
        <v>428</v>
      </c>
      <c r="B122" t="s">
        <v>85</v>
      </c>
      <c r="C122" t="s">
        <v>215</v>
      </c>
      <c r="D122" t="s">
        <v>87</v>
      </c>
      <c r="E122" s="2">
        <f>HYPERLINK("capsilon://?command=openfolder&amp;siteaddress=amerifirsttest.docvelocity4.net&amp;folderid=FX896F9603-79C6-B941-593D-AFCCA2F812D3","FX220813")</f>
        <v>0</v>
      </c>
      <c r="F122" t="s">
        <v>19</v>
      </c>
      <c r="G122" t="s">
        <v>19</v>
      </c>
      <c r="H122" t="s">
        <v>88</v>
      </c>
      <c r="I122" t="s">
        <v>216</v>
      </c>
      <c r="J122">
        <v>1065</v>
      </c>
      <c r="K122" t="s">
        <v>90</v>
      </c>
      <c r="L122" t="s">
        <v>91</v>
      </c>
      <c r="M122" t="s">
        <v>92</v>
      </c>
      <c r="N122">
        <v>2</v>
      </c>
      <c r="O122" s="1">
        <v>44774.303483796299</v>
      </c>
      <c r="P122" s="1">
        <v>44774.526747685188</v>
      </c>
      <c r="Q122">
        <v>15649</v>
      </c>
      <c r="R122">
        <v>3641</v>
      </c>
      <c r="S122" t="b">
        <v>0</v>
      </c>
      <c r="T122" t="s">
        <v>93</v>
      </c>
      <c r="U122" t="b">
        <v>1</v>
      </c>
      <c r="V122" t="s">
        <v>348</v>
      </c>
      <c r="W122" s="1">
        <v>44774.458564814813</v>
      </c>
      <c r="X122">
        <v>1591</v>
      </c>
      <c r="Y122">
        <v>821</v>
      </c>
      <c r="Z122">
        <v>0</v>
      </c>
      <c r="AA122">
        <v>821</v>
      </c>
      <c r="AB122">
        <v>52</v>
      </c>
      <c r="AC122">
        <v>315</v>
      </c>
      <c r="AD122">
        <v>244</v>
      </c>
      <c r="AE122">
        <v>0</v>
      </c>
      <c r="AF122">
        <v>0</v>
      </c>
      <c r="AG122">
        <v>0</v>
      </c>
      <c r="AH122" t="s">
        <v>155</v>
      </c>
      <c r="AI122" s="1">
        <v>44774.526747685188</v>
      </c>
      <c r="AJ122">
        <v>2032</v>
      </c>
      <c r="AK122">
        <v>13</v>
      </c>
      <c r="AL122">
        <v>0</v>
      </c>
      <c r="AM122">
        <v>13</v>
      </c>
      <c r="AN122">
        <v>61</v>
      </c>
      <c r="AO122">
        <v>13</v>
      </c>
      <c r="AP122">
        <v>231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95</v>
      </c>
      <c r="BG122">
        <v>321</v>
      </c>
      <c r="BH122" t="s">
        <v>96</v>
      </c>
    </row>
    <row r="123" spans="1:60">
      <c r="A123" t="s">
        <v>429</v>
      </c>
      <c r="B123" t="s">
        <v>85</v>
      </c>
      <c r="C123" t="s">
        <v>413</v>
      </c>
      <c r="D123" t="s">
        <v>87</v>
      </c>
      <c r="E123" s="2">
        <f>HYPERLINK("capsilon://?command=openfolder&amp;siteaddress=amerifirsttest.docvelocity4.net&amp;folderid=FX30AF1139-0192-D88D-550D-4AA91D165020","FX22085")</f>
        <v>0</v>
      </c>
      <c r="F123" t="s">
        <v>19</v>
      </c>
      <c r="G123" t="s">
        <v>19</v>
      </c>
      <c r="H123" t="s">
        <v>88</v>
      </c>
      <c r="I123" t="s">
        <v>430</v>
      </c>
      <c r="J123">
        <v>176</v>
      </c>
      <c r="K123" t="s">
        <v>90</v>
      </c>
      <c r="L123" t="s">
        <v>91</v>
      </c>
      <c r="M123" t="s">
        <v>92</v>
      </c>
      <c r="N123">
        <v>2</v>
      </c>
      <c r="O123" s="1">
        <v>44774.028043981481</v>
      </c>
      <c r="P123" s="1">
        <v>44774.262291666666</v>
      </c>
      <c r="Q123">
        <v>19400</v>
      </c>
      <c r="R123">
        <v>839</v>
      </c>
      <c r="S123" t="b">
        <v>0</v>
      </c>
      <c r="T123" t="s">
        <v>93</v>
      </c>
      <c r="U123" t="b">
        <v>0</v>
      </c>
      <c r="V123" t="s">
        <v>130</v>
      </c>
      <c r="W123" s="1">
        <v>44774.259699074071</v>
      </c>
      <c r="X123">
        <v>619</v>
      </c>
      <c r="Y123">
        <v>9</v>
      </c>
      <c r="Z123">
        <v>0</v>
      </c>
      <c r="AA123">
        <v>9</v>
      </c>
      <c r="AB123">
        <v>113</v>
      </c>
      <c r="AC123">
        <v>0</v>
      </c>
      <c r="AD123">
        <v>167</v>
      </c>
      <c r="AE123">
        <v>0</v>
      </c>
      <c r="AF123">
        <v>0</v>
      </c>
      <c r="AG123">
        <v>0</v>
      </c>
      <c r="AH123" t="s">
        <v>131</v>
      </c>
      <c r="AI123" s="1">
        <v>44774.262291666666</v>
      </c>
      <c r="AJ123">
        <v>197</v>
      </c>
      <c r="AK123">
        <v>2</v>
      </c>
      <c r="AL123">
        <v>0</v>
      </c>
      <c r="AM123">
        <v>2</v>
      </c>
      <c r="AN123">
        <v>113</v>
      </c>
      <c r="AO123">
        <v>2</v>
      </c>
      <c r="AP123">
        <v>165</v>
      </c>
      <c r="AQ123">
        <v>0</v>
      </c>
      <c r="AR123">
        <v>0</v>
      </c>
      <c r="AS123">
        <v>0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95</v>
      </c>
      <c r="BG123">
        <v>337</v>
      </c>
      <c r="BH123" t="s">
        <v>96</v>
      </c>
    </row>
    <row r="124" spans="1:60">
      <c r="A124" t="s">
        <v>431</v>
      </c>
      <c r="B124" t="s">
        <v>85</v>
      </c>
      <c r="C124" t="s">
        <v>242</v>
      </c>
      <c r="D124" t="s">
        <v>87</v>
      </c>
      <c r="E124" s="2">
        <f>HYPERLINK("capsilon://?command=openfolder&amp;siteaddress=amerifirsttest.docvelocity4.net&amp;folderid=FX5342C8FE-6707-82C1-56B6-E9E7495541CE","FX220816")</f>
        <v>0</v>
      </c>
      <c r="F124" t="s">
        <v>19</v>
      </c>
      <c r="G124" t="s">
        <v>19</v>
      </c>
      <c r="H124" t="s">
        <v>88</v>
      </c>
      <c r="I124" t="s">
        <v>243</v>
      </c>
      <c r="J124">
        <v>1065</v>
      </c>
      <c r="K124" t="s">
        <v>90</v>
      </c>
      <c r="L124" t="s">
        <v>91</v>
      </c>
      <c r="M124" t="s">
        <v>92</v>
      </c>
      <c r="N124">
        <v>2</v>
      </c>
      <c r="O124" s="1">
        <v>44774.305520833332</v>
      </c>
      <c r="P124" s="1">
        <v>44774.53392361111</v>
      </c>
      <c r="Q124">
        <v>15476</v>
      </c>
      <c r="R124">
        <v>4258</v>
      </c>
      <c r="S124" t="b">
        <v>0</v>
      </c>
      <c r="T124" t="s">
        <v>93</v>
      </c>
      <c r="U124" t="b">
        <v>1</v>
      </c>
      <c r="V124" t="s">
        <v>432</v>
      </c>
      <c r="W124" s="1">
        <v>44774.531400462962</v>
      </c>
      <c r="X124">
        <v>4051</v>
      </c>
      <c r="Y124">
        <v>821</v>
      </c>
      <c r="Z124">
        <v>0</v>
      </c>
      <c r="AA124">
        <v>821</v>
      </c>
      <c r="AB124">
        <v>52</v>
      </c>
      <c r="AC124">
        <v>315</v>
      </c>
      <c r="AD124">
        <v>244</v>
      </c>
      <c r="AE124">
        <v>0</v>
      </c>
      <c r="AF124">
        <v>0</v>
      </c>
      <c r="AG124">
        <v>0</v>
      </c>
      <c r="AH124" t="s">
        <v>155</v>
      </c>
      <c r="AI124" s="1">
        <v>44774.53392361111</v>
      </c>
      <c r="AJ124">
        <v>187</v>
      </c>
      <c r="AK124">
        <v>0</v>
      </c>
      <c r="AL124">
        <v>0</v>
      </c>
      <c r="AM124">
        <v>0</v>
      </c>
      <c r="AN124">
        <v>61</v>
      </c>
      <c r="AO124">
        <v>0</v>
      </c>
      <c r="AP124">
        <v>244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95</v>
      </c>
      <c r="BG124">
        <v>328</v>
      </c>
      <c r="BH124" t="s">
        <v>96</v>
      </c>
    </row>
    <row r="125" spans="1:60">
      <c r="A125" t="s">
        <v>433</v>
      </c>
      <c r="B125" t="s">
        <v>85</v>
      </c>
      <c r="C125" t="s">
        <v>267</v>
      </c>
      <c r="D125" t="s">
        <v>87</v>
      </c>
      <c r="E125" s="2">
        <f>HYPERLINK("capsilon://?command=openfolder&amp;siteaddress=amerifirsttest.docvelocity4.net&amp;folderid=FXAFE1ED8A-4305-EF2A-E5FF-71773C359C76","FX220814")</f>
        <v>0</v>
      </c>
      <c r="F125" t="s">
        <v>19</v>
      </c>
      <c r="G125" t="s">
        <v>19</v>
      </c>
      <c r="H125" t="s">
        <v>88</v>
      </c>
      <c r="I125" t="s">
        <v>268</v>
      </c>
      <c r="J125">
        <v>1065</v>
      </c>
      <c r="K125" t="s">
        <v>90</v>
      </c>
      <c r="L125" t="s">
        <v>91</v>
      </c>
      <c r="M125" t="s">
        <v>92</v>
      </c>
      <c r="N125">
        <v>2</v>
      </c>
      <c r="O125" s="1">
        <v>44774.307800925926</v>
      </c>
      <c r="P125" s="1">
        <v>44774.591493055559</v>
      </c>
      <c r="Q125">
        <v>17605</v>
      </c>
      <c r="R125">
        <v>6906</v>
      </c>
      <c r="S125" t="b">
        <v>0</v>
      </c>
      <c r="T125" t="s">
        <v>93</v>
      </c>
      <c r="U125" t="b">
        <v>1</v>
      </c>
      <c r="V125" t="s">
        <v>147</v>
      </c>
      <c r="W125" s="1">
        <v>44774.574016203704</v>
      </c>
      <c r="X125">
        <v>5886</v>
      </c>
      <c r="Y125">
        <v>822</v>
      </c>
      <c r="Z125">
        <v>0</v>
      </c>
      <c r="AA125">
        <v>822</v>
      </c>
      <c r="AB125">
        <v>104</v>
      </c>
      <c r="AC125">
        <v>329</v>
      </c>
      <c r="AD125">
        <v>243</v>
      </c>
      <c r="AE125">
        <v>0</v>
      </c>
      <c r="AF125">
        <v>0</v>
      </c>
      <c r="AG125">
        <v>0</v>
      </c>
      <c r="AH125" t="s">
        <v>148</v>
      </c>
      <c r="AI125" s="1">
        <v>44774.591493055559</v>
      </c>
      <c r="AJ125">
        <v>1010</v>
      </c>
      <c r="AK125">
        <v>11</v>
      </c>
      <c r="AL125">
        <v>0</v>
      </c>
      <c r="AM125">
        <v>11</v>
      </c>
      <c r="AN125">
        <v>52</v>
      </c>
      <c r="AO125">
        <v>11</v>
      </c>
      <c r="AP125">
        <v>232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95</v>
      </c>
      <c r="BG125">
        <v>408</v>
      </c>
      <c r="BH125" t="s">
        <v>96</v>
      </c>
    </row>
    <row r="126" spans="1:60">
      <c r="A126" t="s">
        <v>434</v>
      </c>
      <c r="B126" t="s">
        <v>85</v>
      </c>
      <c r="C126" t="s">
        <v>299</v>
      </c>
      <c r="D126" t="s">
        <v>87</v>
      </c>
      <c r="E126" s="2">
        <f>HYPERLINK("capsilon://?command=openfolder&amp;siteaddress=amerifirsttest.docvelocity4.net&amp;folderid=FX8C9D5195-96CF-B168-8D26-B3974B64FCE2","FX220817")</f>
        <v>0</v>
      </c>
      <c r="F126" t="s">
        <v>19</v>
      </c>
      <c r="G126" t="s">
        <v>19</v>
      </c>
      <c r="H126" t="s">
        <v>88</v>
      </c>
      <c r="I126" t="s">
        <v>300</v>
      </c>
      <c r="J126">
        <v>1065</v>
      </c>
      <c r="K126" t="s">
        <v>90</v>
      </c>
      <c r="L126" t="s">
        <v>91</v>
      </c>
      <c r="M126" t="s">
        <v>92</v>
      </c>
      <c r="N126">
        <v>2</v>
      </c>
      <c r="O126" s="1">
        <v>44774.309282407405</v>
      </c>
      <c r="P126" s="1">
        <v>44774.579791666663</v>
      </c>
      <c r="Q126">
        <v>19219</v>
      </c>
      <c r="R126">
        <v>4153</v>
      </c>
      <c r="S126" t="b">
        <v>0</v>
      </c>
      <c r="T126" t="s">
        <v>93</v>
      </c>
      <c r="U126" t="b">
        <v>1</v>
      </c>
      <c r="V126" t="s">
        <v>435</v>
      </c>
      <c r="W126" s="1">
        <v>44774.558564814812</v>
      </c>
      <c r="X126">
        <v>2694</v>
      </c>
      <c r="Y126">
        <v>824</v>
      </c>
      <c r="Z126">
        <v>0</v>
      </c>
      <c r="AA126">
        <v>824</v>
      </c>
      <c r="AB126">
        <v>156</v>
      </c>
      <c r="AC126">
        <v>324</v>
      </c>
      <c r="AD126">
        <v>241</v>
      </c>
      <c r="AE126">
        <v>0</v>
      </c>
      <c r="AF126">
        <v>0</v>
      </c>
      <c r="AG126">
        <v>0</v>
      </c>
      <c r="AH126" t="s">
        <v>148</v>
      </c>
      <c r="AI126" s="1">
        <v>44774.579791666663</v>
      </c>
      <c r="AJ126">
        <v>1113</v>
      </c>
      <c r="AK126">
        <v>13</v>
      </c>
      <c r="AL126">
        <v>0</v>
      </c>
      <c r="AM126">
        <v>13</v>
      </c>
      <c r="AN126">
        <v>52</v>
      </c>
      <c r="AO126">
        <v>13</v>
      </c>
      <c r="AP126">
        <v>228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95</v>
      </c>
      <c r="BG126">
        <v>389</v>
      </c>
      <c r="BH126" t="s">
        <v>96</v>
      </c>
    </row>
    <row r="127" spans="1:60">
      <c r="A127" t="s">
        <v>436</v>
      </c>
      <c r="B127" t="s">
        <v>85</v>
      </c>
      <c r="C127" t="s">
        <v>304</v>
      </c>
      <c r="D127" t="s">
        <v>87</v>
      </c>
      <c r="E127" s="2">
        <f>HYPERLINK("capsilon://?command=openfolder&amp;siteaddress=amerifirsttest.docvelocity4.net&amp;folderid=FX2A5B6066-494C-6679-935B-7CCE2101DCD8","FX220818")</f>
        <v>0</v>
      </c>
      <c r="F127" t="s">
        <v>19</v>
      </c>
      <c r="G127" t="s">
        <v>19</v>
      </c>
      <c r="H127" t="s">
        <v>88</v>
      </c>
      <c r="I127" t="s">
        <v>305</v>
      </c>
      <c r="J127">
        <v>1065</v>
      </c>
      <c r="K127" t="s">
        <v>90</v>
      </c>
      <c r="L127" t="s">
        <v>91</v>
      </c>
      <c r="M127" t="s">
        <v>92</v>
      </c>
      <c r="N127">
        <v>1</v>
      </c>
      <c r="O127" s="1">
        <v>44774.311180555553</v>
      </c>
      <c r="P127" s="1">
        <v>44774.566967592589</v>
      </c>
      <c r="Q127">
        <v>19221</v>
      </c>
      <c r="R127">
        <v>2879</v>
      </c>
      <c r="S127" t="b">
        <v>0</v>
      </c>
      <c r="T127" t="s">
        <v>93</v>
      </c>
      <c r="U127" t="b">
        <v>1</v>
      </c>
      <c r="V127" t="s">
        <v>155</v>
      </c>
      <c r="W127" s="1">
        <v>44774.566967592589</v>
      </c>
      <c r="X127">
        <v>2854</v>
      </c>
      <c r="Y127">
        <v>806</v>
      </c>
      <c r="Z127">
        <v>0</v>
      </c>
      <c r="AA127">
        <v>806</v>
      </c>
      <c r="AB127">
        <v>61</v>
      </c>
      <c r="AC127">
        <v>117</v>
      </c>
      <c r="AD127">
        <v>259</v>
      </c>
      <c r="AE127">
        <v>0</v>
      </c>
      <c r="AF127">
        <v>0</v>
      </c>
      <c r="AG127">
        <v>0</v>
      </c>
      <c r="AH127" t="s">
        <v>93</v>
      </c>
      <c r="AI127" t="s">
        <v>93</v>
      </c>
      <c r="AJ127" t="s">
        <v>93</v>
      </c>
      <c r="AK127" t="s">
        <v>93</v>
      </c>
      <c r="AL127" t="s">
        <v>93</v>
      </c>
      <c r="AM127" t="s">
        <v>93</v>
      </c>
      <c r="AN127" t="s">
        <v>93</v>
      </c>
      <c r="AO127" t="s">
        <v>93</v>
      </c>
      <c r="AP127" t="s">
        <v>93</v>
      </c>
      <c r="AQ127" t="s">
        <v>93</v>
      </c>
      <c r="AR127" t="s">
        <v>93</v>
      </c>
      <c r="AS127" t="s">
        <v>93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95</v>
      </c>
      <c r="BG127">
        <v>368</v>
      </c>
      <c r="BH127" t="s">
        <v>96</v>
      </c>
    </row>
    <row r="128" spans="1:60">
      <c r="A128" t="s">
        <v>437</v>
      </c>
      <c r="B128" t="s">
        <v>85</v>
      </c>
      <c r="C128" t="s">
        <v>327</v>
      </c>
      <c r="D128" t="s">
        <v>87</v>
      </c>
      <c r="E128" s="2">
        <f>HYPERLINK("capsilon://?command=openfolder&amp;siteaddress=amerifirsttest.docvelocity4.net&amp;folderid=FXB96109DA-EEDC-5DAC-E421-DCEB3D163E4D","FX220819")</f>
        <v>0</v>
      </c>
      <c r="F128" t="s">
        <v>19</v>
      </c>
      <c r="G128" t="s">
        <v>19</v>
      </c>
      <c r="H128" t="s">
        <v>88</v>
      </c>
      <c r="I128" t="s">
        <v>328</v>
      </c>
      <c r="J128">
        <v>1065</v>
      </c>
      <c r="K128" t="s">
        <v>90</v>
      </c>
      <c r="L128" t="s">
        <v>91</v>
      </c>
      <c r="M128" t="s">
        <v>92</v>
      </c>
      <c r="N128">
        <v>2</v>
      </c>
      <c r="O128" s="1">
        <v>44774.31355324074</v>
      </c>
      <c r="P128" s="1">
        <v>44774.614201388889</v>
      </c>
      <c r="Q128">
        <v>22073</v>
      </c>
      <c r="R128">
        <v>3903</v>
      </c>
      <c r="S128" t="b">
        <v>0</v>
      </c>
      <c r="T128" t="s">
        <v>93</v>
      </c>
      <c r="U128" t="b">
        <v>1</v>
      </c>
      <c r="V128" t="s">
        <v>435</v>
      </c>
      <c r="W128" s="1">
        <v>44774.600706018522</v>
      </c>
      <c r="X128">
        <v>3461</v>
      </c>
      <c r="Y128">
        <v>822</v>
      </c>
      <c r="Z128">
        <v>0</v>
      </c>
      <c r="AA128">
        <v>822</v>
      </c>
      <c r="AB128">
        <v>156</v>
      </c>
      <c r="AC128">
        <v>322</v>
      </c>
      <c r="AD128">
        <v>243</v>
      </c>
      <c r="AE128">
        <v>0</v>
      </c>
      <c r="AF128">
        <v>0</v>
      </c>
      <c r="AG128">
        <v>0</v>
      </c>
      <c r="AH128" t="s">
        <v>155</v>
      </c>
      <c r="AI128" s="1">
        <v>44774.614201388889</v>
      </c>
      <c r="AJ128">
        <v>433</v>
      </c>
      <c r="AK128">
        <v>5</v>
      </c>
      <c r="AL128">
        <v>0</v>
      </c>
      <c r="AM128">
        <v>5</v>
      </c>
      <c r="AN128">
        <v>61</v>
      </c>
      <c r="AO128">
        <v>4</v>
      </c>
      <c r="AP128">
        <v>238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95</v>
      </c>
      <c r="BG128">
        <v>432</v>
      </c>
      <c r="BH128" t="s">
        <v>96</v>
      </c>
    </row>
    <row r="129" spans="1:60">
      <c r="A129" t="s">
        <v>438</v>
      </c>
      <c r="B129" t="s">
        <v>85</v>
      </c>
      <c r="C129" t="s">
        <v>350</v>
      </c>
      <c r="D129" t="s">
        <v>87</v>
      </c>
      <c r="E129" s="2">
        <f>HYPERLINK("capsilon://?command=openfolder&amp;siteaddress=amerifirsttest.docvelocity4.net&amp;folderid=FX783A5317-B51F-0FF5-E921-956284629FB1","FX220821")</f>
        <v>0</v>
      </c>
      <c r="F129" t="s">
        <v>19</v>
      </c>
      <c r="G129" t="s">
        <v>19</v>
      </c>
      <c r="H129" t="s">
        <v>88</v>
      </c>
      <c r="I129" t="s">
        <v>351</v>
      </c>
      <c r="J129">
        <v>1065</v>
      </c>
      <c r="K129" t="s">
        <v>90</v>
      </c>
      <c r="L129" t="s">
        <v>91</v>
      </c>
      <c r="M129" t="s">
        <v>92</v>
      </c>
      <c r="N129">
        <v>1</v>
      </c>
      <c r="O129" s="1">
        <v>44774.321250000001</v>
      </c>
      <c r="P129" s="1">
        <v>44774.582997685182</v>
      </c>
      <c r="Q129">
        <v>21212</v>
      </c>
      <c r="R129">
        <v>1403</v>
      </c>
      <c r="S129" t="b">
        <v>0</v>
      </c>
      <c r="T129" t="s">
        <v>93</v>
      </c>
      <c r="U129" t="b">
        <v>1</v>
      </c>
      <c r="V129" t="s">
        <v>155</v>
      </c>
      <c r="W129" s="1">
        <v>44774.582997685182</v>
      </c>
      <c r="X129">
        <v>1384</v>
      </c>
      <c r="Y129">
        <v>809</v>
      </c>
      <c r="Z129">
        <v>0</v>
      </c>
      <c r="AA129">
        <v>809</v>
      </c>
      <c r="AB129">
        <v>61</v>
      </c>
      <c r="AC129">
        <v>116</v>
      </c>
      <c r="AD129">
        <v>256</v>
      </c>
      <c r="AE129">
        <v>0</v>
      </c>
      <c r="AF129">
        <v>0</v>
      </c>
      <c r="AG129">
        <v>0</v>
      </c>
      <c r="AH129" t="s">
        <v>93</v>
      </c>
      <c r="AI129" t="s">
        <v>93</v>
      </c>
      <c r="AJ129" t="s">
        <v>93</v>
      </c>
      <c r="AK129" t="s">
        <v>93</v>
      </c>
      <c r="AL129" t="s">
        <v>93</v>
      </c>
      <c r="AM129" t="s">
        <v>93</v>
      </c>
      <c r="AN129" t="s">
        <v>93</v>
      </c>
      <c r="AO129" t="s">
        <v>93</v>
      </c>
      <c r="AP129" t="s">
        <v>93</v>
      </c>
      <c r="AQ129" t="s">
        <v>93</v>
      </c>
      <c r="AR129" t="s">
        <v>93</v>
      </c>
      <c r="AS129" t="s">
        <v>93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95</v>
      </c>
      <c r="BG129">
        <v>376</v>
      </c>
      <c r="BH129" t="s">
        <v>96</v>
      </c>
    </row>
    <row r="130" spans="1:60">
      <c r="A130" t="s">
        <v>439</v>
      </c>
      <c r="B130" t="s">
        <v>85</v>
      </c>
      <c r="C130" t="s">
        <v>360</v>
      </c>
      <c r="D130" t="s">
        <v>87</v>
      </c>
      <c r="E130" s="2">
        <f>HYPERLINK("capsilon://?command=openfolder&amp;siteaddress=amerifirsttest.docvelocity4.net&amp;folderid=FXF9ED99FA-2644-0DDD-96E6-EC5D76C1C83F","FX220820")</f>
        <v>0</v>
      </c>
      <c r="F130" t="s">
        <v>19</v>
      </c>
      <c r="G130" t="s">
        <v>19</v>
      </c>
      <c r="H130" t="s">
        <v>88</v>
      </c>
      <c r="I130" t="s">
        <v>361</v>
      </c>
      <c r="J130">
        <v>1065</v>
      </c>
      <c r="K130" t="s">
        <v>90</v>
      </c>
      <c r="L130" t="s">
        <v>91</v>
      </c>
      <c r="M130" t="s">
        <v>92</v>
      </c>
      <c r="N130">
        <v>2</v>
      </c>
      <c r="O130" s="1">
        <v>44774.324548611112</v>
      </c>
      <c r="P130" s="1">
        <v>44774.650648148148</v>
      </c>
      <c r="Q130">
        <v>22349</v>
      </c>
      <c r="R130">
        <v>5826</v>
      </c>
      <c r="S130" t="b">
        <v>0</v>
      </c>
      <c r="T130" t="s">
        <v>93</v>
      </c>
      <c r="U130" t="b">
        <v>1</v>
      </c>
      <c r="V130" t="s">
        <v>147</v>
      </c>
      <c r="W130" s="1">
        <v>44774.635439814818</v>
      </c>
      <c r="X130">
        <v>5304</v>
      </c>
      <c r="Y130">
        <v>822</v>
      </c>
      <c r="Z130">
        <v>0</v>
      </c>
      <c r="AA130">
        <v>822</v>
      </c>
      <c r="AB130">
        <v>104</v>
      </c>
      <c r="AC130">
        <v>271</v>
      </c>
      <c r="AD130">
        <v>243</v>
      </c>
      <c r="AE130">
        <v>0</v>
      </c>
      <c r="AF130">
        <v>0</v>
      </c>
      <c r="AG130">
        <v>0</v>
      </c>
      <c r="AH130" t="s">
        <v>155</v>
      </c>
      <c r="AI130" s="1">
        <v>44774.650648148148</v>
      </c>
      <c r="AJ130">
        <v>491</v>
      </c>
      <c r="AK130">
        <v>8</v>
      </c>
      <c r="AL130">
        <v>0</v>
      </c>
      <c r="AM130">
        <v>8</v>
      </c>
      <c r="AN130">
        <v>61</v>
      </c>
      <c r="AO130">
        <v>8</v>
      </c>
      <c r="AP130">
        <v>235</v>
      </c>
      <c r="AQ130">
        <v>0</v>
      </c>
      <c r="AR130">
        <v>0</v>
      </c>
      <c r="AS130">
        <v>0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95</v>
      </c>
      <c r="BG130">
        <v>469</v>
      </c>
      <c r="BH130" t="s">
        <v>96</v>
      </c>
    </row>
    <row r="131" spans="1:60">
      <c r="A131" t="s">
        <v>440</v>
      </c>
      <c r="B131" t="s">
        <v>85</v>
      </c>
      <c r="C131" t="s">
        <v>389</v>
      </c>
      <c r="D131" t="s">
        <v>87</v>
      </c>
      <c r="E131" s="2">
        <f>HYPERLINK("capsilon://?command=openfolder&amp;siteaddress=amerifirsttest.docvelocity4.net&amp;folderid=FX43B7D749-EE96-6567-9BB5-CD6FE35B2C74","FX220822")</f>
        <v>0</v>
      </c>
      <c r="F131" t="s">
        <v>19</v>
      </c>
      <c r="G131" t="s">
        <v>19</v>
      </c>
      <c r="H131" t="s">
        <v>88</v>
      </c>
      <c r="I131" t="s">
        <v>390</v>
      </c>
      <c r="J131">
        <v>1065</v>
      </c>
      <c r="K131" t="s">
        <v>90</v>
      </c>
      <c r="L131" t="s">
        <v>91</v>
      </c>
      <c r="M131" t="s">
        <v>92</v>
      </c>
      <c r="N131">
        <v>1</v>
      </c>
      <c r="O131" s="1">
        <v>44774.343194444446</v>
      </c>
      <c r="P131" s="1">
        <v>44774.609189814815</v>
      </c>
      <c r="Q131">
        <v>20706</v>
      </c>
      <c r="R131">
        <v>2276</v>
      </c>
      <c r="S131" t="b">
        <v>0</v>
      </c>
      <c r="T131" t="s">
        <v>93</v>
      </c>
      <c r="U131" t="b">
        <v>1</v>
      </c>
      <c r="V131" t="s">
        <v>155</v>
      </c>
      <c r="W131" s="1">
        <v>44774.609189814815</v>
      </c>
      <c r="X131">
        <v>2263</v>
      </c>
      <c r="Y131">
        <v>809</v>
      </c>
      <c r="Z131">
        <v>0</v>
      </c>
      <c r="AA131">
        <v>809</v>
      </c>
      <c r="AB131">
        <v>61</v>
      </c>
      <c r="AC131">
        <v>130</v>
      </c>
      <c r="AD131">
        <v>256</v>
      </c>
      <c r="AE131">
        <v>0</v>
      </c>
      <c r="AF131">
        <v>0</v>
      </c>
      <c r="AG131">
        <v>0</v>
      </c>
      <c r="AH131" t="s">
        <v>93</v>
      </c>
      <c r="AI131" t="s">
        <v>93</v>
      </c>
      <c r="AJ131" t="s">
        <v>93</v>
      </c>
      <c r="AK131" t="s">
        <v>93</v>
      </c>
      <c r="AL131" t="s">
        <v>93</v>
      </c>
      <c r="AM131" t="s">
        <v>93</v>
      </c>
      <c r="AN131" t="s">
        <v>93</v>
      </c>
      <c r="AO131" t="s">
        <v>93</v>
      </c>
      <c r="AP131" t="s">
        <v>93</v>
      </c>
      <c r="AQ131" t="s">
        <v>93</v>
      </c>
      <c r="AR131" t="s">
        <v>93</v>
      </c>
      <c r="AS131" t="s">
        <v>93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95</v>
      </c>
      <c r="BG131">
        <v>383</v>
      </c>
      <c r="BH131" t="s">
        <v>96</v>
      </c>
    </row>
    <row r="132" spans="1:60">
      <c r="A132" t="s">
        <v>441</v>
      </c>
      <c r="B132" t="s">
        <v>85</v>
      </c>
      <c r="C132" t="s">
        <v>392</v>
      </c>
      <c r="D132" t="s">
        <v>87</v>
      </c>
      <c r="E132" s="2">
        <f>HYPERLINK("capsilon://?command=openfolder&amp;siteaddress=amerifirsttest.docvelocity4.net&amp;folderid=FX6D0E764D-9BD9-2514-E9C1-3C2463E0526B","FX220823")</f>
        <v>0</v>
      </c>
      <c r="F132" t="s">
        <v>19</v>
      </c>
      <c r="G132" t="s">
        <v>19</v>
      </c>
      <c r="H132" t="s">
        <v>88</v>
      </c>
      <c r="I132" t="s">
        <v>393</v>
      </c>
      <c r="J132">
        <v>1065</v>
      </c>
      <c r="K132" t="s">
        <v>90</v>
      </c>
      <c r="L132" t="s">
        <v>91</v>
      </c>
      <c r="M132" t="s">
        <v>92</v>
      </c>
      <c r="N132">
        <v>2</v>
      </c>
      <c r="O132" s="1">
        <v>44774.346122685187</v>
      </c>
      <c r="P132" s="1">
        <v>44774.692615740743</v>
      </c>
      <c r="Q132">
        <v>24151</v>
      </c>
      <c r="R132">
        <v>5786</v>
      </c>
      <c r="S132" t="b">
        <v>0</v>
      </c>
      <c r="T132" t="s">
        <v>93</v>
      </c>
      <c r="U132" t="b">
        <v>1</v>
      </c>
      <c r="V132" t="s">
        <v>435</v>
      </c>
      <c r="W132" s="1">
        <v>44774.650416666664</v>
      </c>
      <c r="X132">
        <v>4294</v>
      </c>
      <c r="Y132">
        <v>821</v>
      </c>
      <c r="Z132">
        <v>0</v>
      </c>
      <c r="AA132">
        <v>821</v>
      </c>
      <c r="AB132">
        <v>52</v>
      </c>
      <c r="AC132">
        <v>323</v>
      </c>
      <c r="AD132">
        <v>244</v>
      </c>
      <c r="AE132">
        <v>0</v>
      </c>
      <c r="AF132">
        <v>0</v>
      </c>
      <c r="AG132">
        <v>0</v>
      </c>
      <c r="AH132" t="s">
        <v>155</v>
      </c>
      <c r="AI132" s="1">
        <v>44774.692615740743</v>
      </c>
      <c r="AJ132">
        <v>175</v>
      </c>
      <c r="AK132">
        <v>0</v>
      </c>
      <c r="AL132">
        <v>0</v>
      </c>
      <c r="AM132">
        <v>0</v>
      </c>
      <c r="AN132">
        <v>61</v>
      </c>
      <c r="AO132">
        <v>0</v>
      </c>
      <c r="AP132">
        <v>244</v>
      </c>
      <c r="AQ132">
        <v>0</v>
      </c>
      <c r="AR132">
        <v>0</v>
      </c>
      <c r="AS132">
        <v>0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95</v>
      </c>
      <c r="BG132">
        <v>498</v>
      </c>
      <c r="BH132" t="s">
        <v>96</v>
      </c>
    </row>
    <row r="133" spans="1:60">
      <c r="A133" t="s">
        <v>442</v>
      </c>
      <c r="B133" t="s">
        <v>85</v>
      </c>
      <c r="C133" t="s">
        <v>395</v>
      </c>
      <c r="D133" t="s">
        <v>87</v>
      </c>
      <c r="E133" s="2">
        <f>HYPERLINK("capsilon://?command=openfolder&amp;siteaddress=amerifirsttest.docvelocity4.net&amp;folderid=FXE9324699-995A-F95A-806D-44F14A0C45F6","FX220824")</f>
        <v>0</v>
      </c>
      <c r="F133" t="s">
        <v>19</v>
      </c>
      <c r="G133" t="s">
        <v>19</v>
      </c>
      <c r="H133" t="s">
        <v>88</v>
      </c>
      <c r="I133" t="s">
        <v>396</v>
      </c>
      <c r="J133">
        <v>1065</v>
      </c>
      <c r="K133" t="s">
        <v>90</v>
      </c>
      <c r="L133" t="s">
        <v>91</v>
      </c>
      <c r="M133" t="s">
        <v>92</v>
      </c>
      <c r="N133">
        <v>1</v>
      </c>
      <c r="O133" s="1">
        <v>44774.348356481481</v>
      </c>
      <c r="P133" s="1">
        <v>44774.62972222222</v>
      </c>
      <c r="Q133">
        <v>22958</v>
      </c>
      <c r="R133">
        <v>1352</v>
      </c>
      <c r="S133" t="b">
        <v>0</v>
      </c>
      <c r="T133" t="s">
        <v>93</v>
      </c>
      <c r="U133" t="b">
        <v>1</v>
      </c>
      <c r="V133" t="s">
        <v>155</v>
      </c>
      <c r="W133" s="1">
        <v>44774.62972222222</v>
      </c>
      <c r="X133">
        <v>1340</v>
      </c>
      <c r="Y133">
        <v>754</v>
      </c>
      <c r="Z133">
        <v>0</v>
      </c>
      <c r="AA133">
        <v>754</v>
      </c>
      <c r="AB133">
        <v>113</v>
      </c>
      <c r="AC133">
        <v>114</v>
      </c>
      <c r="AD133">
        <v>311</v>
      </c>
      <c r="AE133">
        <v>0</v>
      </c>
      <c r="AF133">
        <v>0</v>
      </c>
      <c r="AG133">
        <v>0</v>
      </c>
      <c r="AH133" t="s">
        <v>93</v>
      </c>
      <c r="AI133" t="s">
        <v>93</v>
      </c>
      <c r="AJ133" t="s">
        <v>93</v>
      </c>
      <c r="AK133" t="s">
        <v>93</v>
      </c>
      <c r="AL133" t="s">
        <v>93</v>
      </c>
      <c r="AM133" t="s">
        <v>93</v>
      </c>
      <c r="AN133" t="s">
        <v>93</v>
      </c>
      <c r="AO133" t="s">
        <v>93</v>
      </c>
      <c r="AP133" t="s">
        <v>93</v>
      </c>
      <c r="AQ133" t="s">
        <v>93</v>
      </c>
      <c r="AR133" t="s">
        <v>93</v>
      </c>
      <c r="AS133" t="s">
        <v>93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95</v>
      </c>
      <c r="BG133">
        <v>405</v>
      </c>
      <c r="BH133" t="s">
        <v>96</v>
      </c>
    </row>
    <row r="134" spans="1:60">
      <c r="A134" t="s">
        <v>443</v>
      </c>
      <c r="B134" t="s">
        <v>85</v>
      </c>
      <c r="C134" t="s">
        <v>413</v>
      </c>
      <c r="D134" t="s">
        <v>87</v>
      </c>
      <c r="E134" s="2">
        <f>HYPERLINK("capsilon://?command=openfolder&amp;siteaddress=amerifirsttest.docvelocity4.net&amp;folderid=FX30AF1139-0192-D88D-550D-4AA91D165020","FX22085")</f>
        <v>0</v>
      </c>
      <c r="F134" t="s">
        <v>19</v>
      </c>
      <c r="G134" t="s">
        <v>19</v>
      </c>
      <c r="H134" t="s">
        <v>88</v>
      </c>
      <c r="I134" t="s">
        <v>414</v>
      </c>
      <c r="J134">
        <v>933</v>
      </c>
      <c r="K134" t="s">
        <v>90</v>
      </c>
      <c r="L134" t="s">
        <v>91</v>
      </c>
      <c r="M134" t="s">
        <v>92</v>
      </c>
      <c r="N134">
        <v>1</v>
      </c>
      <c r="O134" s="1">
        <v>44774.028645833336</v>
      </c>
      <c r="P134" s="1">
        <v>44774.262881944444</v>
      </c>
      <c r="Q134">
        <v>19685</v>
      </c>
      <c r="R134">
        <v>553</v>
      </c>
      <c r="S134" t="b">
        <v>0</v>
      </c>
      <c r="T134" t="s">
        <v>93</v>
      </c>
      <c r="U134" t="b">
        <v>0</v>
      </c>
      <c r="V134" t="s">
        <v>94</v>
      </c>
      <c r="W134" s="1">
        <v>44774.262881944444</v>
      </c>
      <c r="X134">
        <v>430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933</v>
      </c>
      <c r="AE134">
        <v>778</v>
      </c>
      <c r="AF134">
        <v>0</v>
      </c>
      <c r="AG134">
        <v>18</v>
      </c>
      <c r="AH134" t="s">
        <v>93</v>
      </c>
      <c r="AI134" t="s">
        <v>93</v>
      </c>
      <c r="AJ134" t="s">
        <v>93</v>
      </c>
      <c r="AK134" t="s">
        <v>93</v>
      </c>
      <c r="AL134" t="s">
        <v>93</v>
      </c>
      <c r="AM134" t="s">
        <v>93</v>
      </c>
      <c r="AN134" t="s">
        <v>93</v>
      </c>
      <c r="AO134" t="s">
        <v>93</v>
      </c>
      <c r="AP134" t="s">
        <v>93</v>
      </c>
      <c r="AQ134" t="s">
        <v>93</v>
      </c>
      <c r="AR134" t="s">
        <v>93</v>
      </c>
      <c r="AS134" t="s">
        <v>93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95</v>
      </c>
      <c r="BG134">
        <v>337</v>
      </c>
      <c r="BH134" t="s">
        <v>96</v>
      </c>
    </row>
    <row r="135" spans="1:60">
      <c r="A135" t="s">
        <v>444</v>
      </c>
      <c r="B135" t="s">
        <v>85</v>
      </c>
      <c r="C135" t="s">
        <v>398</v>
      </c>
      <c r="D135" t="s">
        <v>87</v>
      </c>
      <c r="E135" s="2">
        <f>HYPERLINK("capsilon://?command=openfolder&amp;siteaddress=amerifirsttest.docvelocity4.net&amp;folderid=FX7D1DCF97-9A77-700D-7DCA-81F189A58BE4","FX220825")</f>
        <v>0</v>
      </c>
      <c r="F135" t="s">
        <v>19</v>
      </c>
      <c r="G135" t="s">
        <v>19</v>
      </c>
      <c r="H135" t="s">
        <v>88</v>
      </c>
      <c r="I135" t="s">
        <v>399</v>
      </c>
      <c r="J135">
        <v>1065</v>
      </c>
      <c r="K135" t="s">
        <v>90</v>
      </c>
      <c r="L135" t="s">
        <v>91</v>
      </c>
      <c r="M135" t="s">
        <v>92</v>
      </c>
      <c r="N135">
        <v>2</v>
      </c>
      <c r="O135" s="1">
        <v>44774.350995370369</v>
      </c>
      <c r="P135" s="1">
        <v>44774.534363425926</v>
      </c>
      <c r="Q135">
        <v>12124</v>
      </c>
      <c r="R135">
        <v>3719</v>
      </c>
      <c r="S135" t="b">
        <v>0</v>
      </c>
      <c r="T135" t="s">
        <v>93</v>
      </c>
      <c r="U135" t="b">
        <v>1</v>
      </c>
      <c r="V135" t="s">
        <v>94</v>
      </c>
      <c r="W135" s="1">
        <v>44774.42460648148</v>
      </c>
      <c r="X135">
        <v>2402</v>
      </c>
      <c r="Y135">
        <v>821</v>
      </c>
      <c r="Z135">
        <v>0</v>
      </c>
      <c r="AA135">
        <v>821</v>
      </c>
      <c r="AB135">
        <v>52</v>
      </c>
      <c r="AC135">
        <v>181</v>
      </c>
      <c r="AD135">
        <v>244</v>
      </c>
      <c r="AE135">
        <v>0</v>
      </c>
      <c r="AF135">
        <v>0</v>
      </c>
      <c r="AG135">
        <v>0</v>
      </c>
      <c r="AH135" t="s">
        <v>148</v>
      </c>
      <c r="AI135" s="1">
        <v>44774.534363425926</v>
      </c>
      <c r="AJ135">
        <v>1317</v>
      </c>
      <c r="AK135">
        <v>16</v>
      </c>
      <c r="AL135">
        <v>0</v>
      </c>
      <c r="AM135">
        <v>16</v>
      </c>
      <c r="AN135">
        <v>52</v>
      </c>
      <c r="AO135">
        <v>16</v>
      </c>
      <c r="AP135">
        <v>228</v>
      </c>
      <c r="AQ135">
        <v>0</v>
      </c>
      <c r="AR135">
        <v>0</v>
      </c>
      <c r="AS135">
        <v>0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95</v>
      </c>
      <c r="BG135">
        <v>264</v>
      </c>
      <c r="BH135" t="s">
        <v>96</v>
      </c>
    </row>
    <row r="136" spans="1:60">
      <c r="A136" t="s">
        <v>445</v>
      </c>
      <c r="B136" t="s">
        <v>85</v>
      </c>
      <c r="C136" t="s">
        <v>401</v>
      </c>
      <c r="D136" t="s">
        <v>87</v>
      </c>
      <c r="E136" s="2">
        <f>HYPERLINK("capsilon://?command=openfolder&amp;siteaddress=amerifirsttest.docvelocity4.net&amp;folderid=FXE9794584-F1F5-2A05-947C-B27EBF7A7772","FX220826")</f>
        <v>0</v>
      </c>
      <c r="F136" t="s">
        <v>19</v>
      </c>
      <c r="G136" t="s">
        <v>19</v>
      </c>
      <c r="H136" t="s">
        <v>88</v>
      </c>
      <c r="I136" t="s">
        <v>402</v>
      </c>
      <c r="J136">
        <v>1065</v>
      </c>
      <c r="K136" t="s">
        <v>90</v>
      </c>
      <c r="L136" t="s">
        <v>91</v>
      </c>
      <c r="M136" t="s">
        <v>92</v>
      </c>
      <c r="N136">
        <v>2</v>
      </c>
      <c r="O136" s="1">
        <v>44774.352395833332</v>
      </c>
      <c r="P136" s="1">
        <v>44774.531759259262</v>
      </c>
      <c r="Q136">
        <v>13160</v>
      </c>
      <c r="R136">
        <v>2337</v>
      </c>
      <c r="S136" t="b">
        <v>0</v>
      </c>
      <c r="T136" t="s">
        <v>93</v>
      </c>
      <c r="U136" t="b">
        <v>1</v>
      </c>
      <c r="V136" t="s">
        <v>94</v>
      </c>
      <c r="W136" s="1">
        <v>44774.448993055557</v>
      </c>
      <c r="X136">
        <v>1905</v>
      </c>
      <c r="Y136">
        <v>822</v>
      </c>
      <c r="Z136">
        <v>0</v>
      </c>
      <c r="AA136">
        <v>822</v>
      </c>
      <c r="AB136">
        <v>104</v>
      </c>
      <c r="AC136">
        <v>183</v>
      </c>
      <c r="AD136">
        <v>243</v>
      </c>
      <c r="AE136">
        <v>0</v>
      </c>
      <c r="AF136">
        <v>0</v>
      </c>
      <c r="AG136">
        <v>0</v>
      </c>
      <c r="AH136" t="s">
        <v>155</v>
      </c>
      <c r="AI136" s="1">
        <v>44774.531759259262</v>
      </c>
      <c r="AJ136">
        <v>432</v>
      </c>
      <c r="AK136">
        <v>0</v>
      </c>
      <c r="AL136">
        <v>0</v>
      </c>
      <c r="AM136">
        <v>0</v>
      </c>
      <c r="AN136">
        <v>61</v>
      </c>
      <c r="AO136">
        <v>0</v>
      </c>
      <c r="AP136">
        <v>243</v>
      </c>
      <c r="AQ136">
        <v>0</v>
      </c>
      <c r="AR136">
        <v>0</v>
      </c>
      <c r="AS136">
        <v>0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95</v>
      </c>
      <c r="BG136">
        <v>258</v>
      </c>
      <c r="BH136" t="s">
        <v>96</v>
      </c>
    </row>
    <row r="137" spans="1:60">
      <c r="A137" t="s">
        <v>446</v>
      </c>
      <c r="B137" t="s">
        <v>85</v>
      </c>
      <c r="C137" t="s">
        <v>447</v>
      </c>
      <c r="D137" t="s">
        <v>87</v>
      </c>
      <c r="E137" s="2">
        <f>HYPERLINK("capsilon://?command=openfolder&amp;siteaddress=amerifirsttest.docvelocity4.net&amp;folderid=FXF98E1989-1375-EB2A-5347-A9372A5FDFE1","FX220828")</f>
        <v>0</v>
      </c>
      <c r="F137" t="s">
        <v>19</v>
      </c>
      <c r="G137" t="s">
        <v>19</v>
      </c>
      <c r="H137" t="s">
        <v>88</v>
      </c>
      <c r="I137" t="s">
        <v>448</v>
      </c>
      <c r="J137">
        <v>134</v>
      </c>
      <c r="K137" t="s">
        <v>90</v>
      </c>
      <c r="L137" t="s">
        <v>91</v>
      </c>
      <c r="M137" t="s">
        <v>87</v>
      </c>
      <c r="N137">
        <v>1</v>
      </c>
      <c r="O137" s="1">
        <v>44774.630393518521</v>
      </c>
      <c r="P137" s="1">
        <v>44774.632789351854</v>
      </c>
      <c r="Q137">
        <v>182</v>
      </c>
      <c r="R137">
        <v>25</v>
      </c>
      <c r="S137" t="b">
        <v>0</v>
      </c>
      <c r="T137" t="s">
        <v>155</v>
      </c>
      <c r="U137" t="b">
        <v>0</v>
      </c>
      <c r="V137" t="s">
        <v>155</v>
      </c>
      <c r="W137" s="1">
        <v>44774.632789351854</v>
      </c>
      <c r="X137">
        <v>25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134</v>
      </c>
      <c r="AE137">
        <v>104</v>
      </c>
      <c r="AF137">
        <v>0</v>
      </c>
      <c r="AG137">
        <v>1</v>
      </c>
      <c r="AH137" t="s">
        <v>93</v>
      </c>
      <c r="AI137" t="s">
        <v>93</v>
      </c>
      <c r="AJ137" t="s">
        <v>93</v>
      </c>
      <c r="AK137" t="s">
        <v>93</v>
      </c>
      <c r="AL137" t="s">
        <v>93</v>
      </c>
      <c r="AM137" t="s">
        <v>93</v>
      </c>
      <c r="AN137" t="s">
        <v>93</v>
      </c>
      <c r="AO137" t="s">
        <v>93</v>
      </c>
      <c r="AP137" t="s">
        <v>93</v>
      </c>
      <c r="AQ137" t="s">
        <v>93</v>
      </c>
      <c r="AR137" t="s">
        <v>93</v>
      </c>
      <c r="AS137" t="s">
        <v>93</v>
      </c>
      <c r="AT137" t="s">
        <v>93</v>
      </c>
      <c r="AU137" t="s">
        <v>93</v>
      </c>
      <c r="AV137" t="s">
        <v>93</v>
      </c>
      <c r="AW137" t="s">
        <v>93</v>
      </c>
      <c r="AX137" t="s">
        <v>93</v>
      </c>
      <c r="AY137" t="s">
        <v>93</v>
      </c>
      <c r="AZ137" t="s">
        <v>93</v>
      </c>
      <c r="BA137" t="s">
        <v>93</v>
      </c>
      <c r="BB137" t="s">
        <v>93</v>
      </c>
      <c r="BC137" t="s">
        <v>93</v>
      </c>
      <c r="BD137" t="s">
        <v>93</v>
      </c>
      <c r="BE137" t="s">
        <v>93</v>
      </c>
      <c r="BF137" t="s">
        <v>95</v>
      </c>
      <c r="BG137">
        <v>3</v>
      </c>
      <c r="BH137" t="s">
        <v>96</v>
      </c>
    </row>
    <row r="138" spans="1:60">
      <c r="A138" t="s">
        <v>449</v>
      </c>
      <c r="B138" t="s">
        <v>85</v>
      </c>
      <c r="C138" t="s">
        <v>447</v>
      </c>
      <c r="D138" t="s">
        <v>87</v>
      </c>
      <c r="E138" s="2">
        <f>HYPERLINK("capsilon://?command=openfolder&amp;siteaddress=amerifirsttest.docvelocity4.net&amp;folderid=FXF98E1989-1375-EB2A-5347-A9372A5FDFE1","FX220828")</f>
        <v>0</v>
      </c>
      <c r="F138" t="s">
        <v>19</v>
      </c>
      <c r="G138" t="s">
        <v>19</v>
      </c>
      <c r="H138" t="s">
        <v>88</v>
      </c>
      <c r="I138" t="s">
        <v>448</v>
      </c>
      <c r="J138">
        <v>67</v>
      </c>
      <c r="K138" t="s">
        <v>90</v>
      </c>
      <c r="L138" t="s">
        <v>91</v>
      </c>
      <c r="M138" t="s">
        <v>92</v>
      </c>
      <c r="N138">
        <v>2</v>
      </c>
      <c r="O138" s="1">
        <v>44774.633275462962</v>
      </c>
      <c r="P138" s="1">
        <v>44774.692824074074</v>
      </c>
      <c r="Q138">
        <v>4787</v>
      </c>
      <c r="R138">
        <v>358</v>
      </c>
      <c r="S138" t="b">
        <v>0</v>
      </c>
      <c r="T138" t="s">
        <v>93</v>
      </c>
      <c r="U138" t="b">
        <v>1</v>
      </c>
      <c r="V138" t="s">
        <v>147</v>
      </c>
      <c r="W138" s="1">
        <v>44774.639374999999</v>
      </c>
      <c r="X138">
        <v>340</v>
      </c>
      <c r="Y138">
        <v>0</v>
      </c>
      <c r="Z138">
        <v>0</v>
      </c>
      <c r="AA138">
        <v>0</v>
      </c>
      <c r="AB138">
        <v>52</v>
      </c>
      <c r="AC138">
        <v>0</v>
      </c>
      <c r="AD138">
        <v>67</v>
      </c>
      <c r="AE138">
        <v>0</v>
      </c>
      <c r="AF138">
        <v>0</v>
      </c>
      <c r="AG138">
        <v>0</v>
      </c>
      <c r="AH138" t="s">
        <v>155</v>
      </c>
      <c r="AI138" s="1">
        <v>44774.692824074074</v>
      </c>
      <c r="AJ138">
        <v>18</v>
      </c>
      <c r="AK138">
        <v>0</v>
      </c>
      <c r="AL138">
        <v>0</v>
      </c>
      <c r="AM138">
        <v>0</v>
      </c>
      <c r="AN138">
        <v>52</v>
      </c>
      <c r="AO138">
        <v>0</v>
      </c>
      <c r="AP138">
        <v>67</v>
      </c>
      <c r="AQ138">
        <v>0</v>
      </c>
      <c r="AR138">
        <v>0</v>
      </c>
      <c r="AS138">
        <v>0</v>
      </c>
      <c r="AT138" t="s">
        <v>93</v>
      </c>
      <c r="AU138" t="s">
        <v>93</v>
      </c>
      <c r="AV138" t="s">
        <v>93</v>
      </c>
      <c r="AW138" t="s">
        <v>93</v>
      </c>
      <c r="AX138" t="s">
        <v>93</v>
      </c>
      <c r="AY138" t="s">
        <v>93</v>
      </c>
      <c r="AZ138" t="s">
        <v>93</v>
      </c>
      <c r="BA138" t="s">
        <v>93</v>
      </c>
      <c r="BB138" t="s">
        <v>93</v>
      </c>
      <c r="BC138" t="s">
        <v>93</v>
      </c>
      <c r="BD138" t="s">
        <v>93</v>
      </c>
      <c r="BE138" t="s">
        <v>93</v>
      </c>
      <c r="BF138" t="s">
        <v>95</v>
      </c>
      <c r="BG138">
        <v>85</v>
      </c>
      <c r="BH138" t="s">
        <v>96</v>
      </c>
    </row>
    <row r="139" spans="1:60">
      <c r="A139" t="s">
        <v>450</v>
      </c>
      <c r="B139" t="s">
        <v>85</v>
      </c>
      <c r="C139" t="s">
        <v>278</v>
      </c>
      <c r="D139" t="s">
        <v>87</v>
      </c>
      <c r="E139" s="2">
        <f>HYPERLINK("capsilon://?command=openfolder&amp;siteaddress=amerifirsttest.docvelocity4.net&amp;folderid=FXDE863EE4-D23C-1F3B-FE04-6185CDB33D0C","FX220834")</f>
        <v>0</v>
      </c>
      <c r="F139" t="s">
        <v>19</v>
      </c>
      <c r="G139" t="s">
        <v>19</v>
      </c>
      <c r="H139" t="s">
        <v>88</v>
      </c>
      <c r="I139" t="s">
        <v>451</v>
      </c>
      <c r="J139">
        <v>268</v>
      </c>
      <c r="K139" t="s">
        <v>90</v>
      </c>
      <c r="L139" t="s">
        <v>91</v>
      </c>
      <c r="M139" t="s">
        <v>92</v>
      </c>
      <c r="N139">
        <v>2</v>
      </c>
      <c r="O139" s="1">
        <v>44774.63517361111</v>
      </c>
      <c r="P139" s="1">
        <v>44774.692962962959</v>
      </c>
      <c r="Q139">
        <v>4876</v>
      </c>
      <c r="R139">
        <v>117</v>
      </c>
      <c r="S139" t="b">
        <v>0</v>
      </c>
      <c r="T139" t="s">
        <v>93</v>
      </c>
      <c r="U139" t="b">
        <v>0</v>
      </c>
      <c r="V139" t="s">
        <v>147</v>
      </c>
      <c r="W139" s="1">
        <v>44774.640601851854</v>
      </c>
      <c r="X139">
        <v>106</v>
      </c>
      <c r="Y139">
        <v>0</v>
      </c>
      <c r="Z139">
        <v>0</v>
      </c>
      <c r="AA139">
        <v>0</v>
      </c>
      <c r="AB139">
        <v>208</v>
      </c>
      <c r="AC139">
        <v>0</v>
      </c>
      <c r="AD139">
        <v>268</v>
      </c>
      <c r="AE139">
        <v>0</v>
      </c>
      <c r="AF139">
        <v>0</v>
      </c>
      <c r="AG139">
        <v>0</v>
      </c>
      <c r="AH139" t="s">
        <v>155</v>
      </c>
      <c r="AI139" s="1">
        <v>44774.692962962959</v>
      </c>
      <c r="AJ139">
        <v>11</v>
      </c>
      <c r="AK139">
        <v>0</v>
      </c>
      <c r="AL139">
        <v>0</v>
      </c>
      <c r="AM139">
        <v>0</v>
      </c>
      <c r="AN139">
        <v>208</v>
      </c>
      <c r="AO139">
        <v>0</v>
      </c>
      <c r="AP139">
        <v>268</v>
      </c>
      <c r="AQ139">
        <v>0</v>
      </c>
      <c r="AR139">
        <v>0</v>
      </c>
      <c r="AS139">
        <v>0</v>
      </c>
      <c r="AT139" t="s">
        <v>93</v>
      </c>
      <c r="AU139" t="s">
        <v>93</v>
      </c>
      <c r="AV139" t="s">
        <v>93</v>
      </c>
      <c r="AW139" t="s">
        <v>93</v>
      </c>
      <c r="AX139" t="s">
        <v>93</v>
      </c>
      <c r="AY139" t="s">
        <v>93</v>
      </c>
      <c r="AZ139" t="s">
        <v>93</v>
      </c>
      <c r="BA139" t="s">
        <v>93</v>
      </c>
      <c r="BB139" t="s">
        <v>93</v>
      </c>
      <c r="BC139" t="s">
        <v>93</v>
      </c>
      <c r="BD139" t="s">
        <v>93</v>
      </c>
      <c r="BE139" t="s">
        <v>93</v>
      </c>
      <c r="BF139" t="s">
        <v>95</v>
      </c>
      <c r="BG139">
        <v>83</v>
      </c>
      <c r="BH139" t="s">
        <v>96</v>
      </c>
    </row>
    <row r="140" spans="1:60">
      <c r="A140" t="s">
        <v>452</v>
      </c>
      <c r="B140" t="s">
        <v>85</v>
      </c>
      <c r="C140" t="s">
        <v>453</v>
      </c>
      <c r="D140" t="s">
        <v>87</v>
      </c>
      <c r="E140" s="2">
        <f>HYPERLINK("capsilon://?command=openfolder&amp;siteaddress=amerifirsttest.docvelocity4.net&amp;folderid=FXAE7B0D22-D313-3546-A432-380345F78E11","FX220829")</f>
        <v>0</v>
      </c>
      <c r="F140" t="s">
        <v>19</v>
      </c>
      <c r="G140" t="s">
        <v>19</v>
      </c>
      <c r="H140" t="s">
        <v>88</v>
      </c>
      <c r="I140" t="s">
        <v>454</v>
      </c>
      <c r="J140">
        <v>134</v>
      </c>
      <c r="K140" t="s">
        <v>90</v>
      </c>
      <c r="L140" t="s">
        <v>91</v>
      </c>
      <c r="M140" t="s">
        <v>92</v>
      </c>
      <c r="N140">
        <v>2</v>
      </c>
      <c r="O140" s="1">
        <v>44774.636608796296</v>
      </c>
      <c r="P140" s="1">
        <v>44774.693032407406</v>
      </c>
      <c r="Q140">
        <v>4827</v>
      </c>
      <c r="R140">
        <v>48</v>
      </c>
      <c r="S140" t="b">
        <v>0</v>
      </c>
      <c r="T140" t="s">
        <v>93</v>
      </c>
      <c r="U140" t="b">
        <v>0</v>
      </c>
      <c r="V140" t="s">
        <v>147</v>
      </c>
      <c r="W140" s="1">
        <v>44774.641111111108</v>
      </c>
      <c r="X140">
        <v>43</v>
      </c>
      <c r="Y140">
        <v>0</v>
      </c>
      <c r="Z140">
        <v>0</v>
      </c>
      <c r="AA140">
        <v>0</v>
      </c>
      <c r="AB140">
        <v>104</v>
      </c>
      <c r="AC140">
        <v>0</v>
      </c>
      <c r="AD140">
        <v>134</v>
      </c>
      <c r="AE140">
        <v>0</v>
      </c>
      <c r="AF140">
        <v>0</v>
      </c>
      <c r="AG140">
        <v>0</v>
      </c>
      <c r="AH140" t="s">
        <v>155</v>
      </c>
      <c r="AI140" s="1">
        <v>44774.693032407406</v>
      </c>
      <c r="AJ140">
        <v>5</v>
      </c>
      <c r="AK140">
        <v>0</v>
      </c>
      <c r="AL140">
        <v>0</v>
      </c>
      <c r="AM140">
        <v>0</v>
      </c>
      <c r="AN140">
        <v>104</v>
      </c>
      <c r="AO140">
        <v>0</v>
      </c>
      <c r="AP140">
        <v>134</v>
      </c>
      <c r="AQ140">
        <v>0</v>
      </c>
      <c r="AR140">
        <v>0</v>
      </c>
      <c r="AS140">
        <v>0</v>
      </c>
      <c r="AT140" t="s">
        <v>93</v>
      </c>
      <c r="AU140" t="s">
        <v>93</v>
      </c>
      <c r="AV140" t="s">
        <v>93</v>
      </c>
      <c r="AW140" t="s">
        <v>93</v>
      </c>
      <c r="AX140" t="s">
        <v>93</v>
      </c>
      <c r="AY140" t="s">
        <v>93</v>
      </c>
      <c r="AZ140" t="s">
        <v>93</v>
      </c>
      <c r="BA140" t="s">
        <v>93</v>
      </c>
      <c r="BB140" t="s">
        <v>93</v>
      </c>
      <c r="BC140" t="s">
        <v>93</v>
      </c>
      <c r="BD140" t="s">
        <v>93</v>
      </c>
      <c r="BE140" t="s">
        <v>93</v>
      </c>
      <c r="BF140" t="s">
        <v>95</v>
      </c>
      <c r="BG140">
        <v>81</v>
      </c>
      <c r="BH140" t="s">
        <v>96</v>
      </c>
    </row>
    <row r="141" spans="1:60">
      <c r="A141" t="s">
        <v>455</v>
      </c>
      <c r="B141" t="s">
        <v>85</v>
      </c>
      <c r="C141" t="s">
        <v>278</v>
      </c>
      <c r="D141" t="s">
        <v>87</v>
      </c>
      <c r="E141" s="2">
        <f>HYPERLINK("capsilon://?command=openfolder&amp;siteaddress=amerifirsttest.docvelocity4.net&amp;folderid=FXDE863EE4-D23C-1F3B-FE04-6185CDB33D0C","FX220834")</f>
        <v>0</v>
      </c>
      <c r="F141" t="s">
        <v>19</v>
      </c>
      <c r="G141" t="s">
        <v>19</v>
      </c>
      <c r="H141" t="s">
        <v>88</v>
      </c>
      <c r="I141" t="s">
        <v>456</v>
      </c>
      <c r="J141">
        <v>132</v>
      </c>
      <c r="K141" t="s">
        <v>90</v>
      </c>
      <c r="L141" t="s">
        <v>91</v>
      </c>
      <c r="M141" t="s">
        <v>92</v>
      </c>
      <c r="N141">
        <v>2</v>
      </c>
      <c r="O141" s="1">
        <v>44774.669247685182</v>
      </c>
      <c r="P141" s="1">
        <v>44774.694189814814</v>
      </c>
      <c r="Q141">
        <v>1102</v>
      </c>
      <c r="R141">
        <v>1053</v>
      </c>
      <c r="S141" t="b">
        <v>0</v>
      </c>
      <c r="T141" t="s">
        <v>93</v>
      </c>
      <c r="U141" t="b">
        <v>0</v>
      </c>
      <c r="V141" t="s">
        <v>147</v>
      </c>
      <c r="W141" s="1">
        <v>44774.680543981478</v>
      </c>
      <c r="X141">
        <v>954</v>
      </c>
      <c r="Y141">
        <v>122</v>
      </c>
      <c r="Z141">
        <v>0</v>
      </c>
      <c r="AA141">
        <v>122</v>
      </c>
      <c r="AB141">
        <v>0</v>
      </c>
      <c r="AC141">
        <v>38</v>
      </c>
      <c r="AD141">
        <v>10</v>
      </c>
      <c r="AE141">
        <v>0</v>
      </c>
      <c r="AF141">
        <v>0</v>
      </c>
      <c r="AG141">
        <v>0</v>
      </c>
      <c r="AH141" t="s">
        <v>155</v>
      </c>
      <c r="AI141" s="1">
        <v>44774.694189814814</v>
      </c>
      <c r="AJ141">
        <v>99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10</v>
      </c>
      <c r="AQ141">
        <v>0</v>
      </c>
      <c r="AR141">
        <v>0</v>
      </c>
      <c r="AS141">
        <v>0</v>
      </c>
      <c r="AT141" t="s">
        <v>93</v>
      </c>
      <c r="AU141" t="s">
        <v>93</v>
      </c>
      <c r="AV141" t="s">
        <v>93</v>
      </c>
      <c r="AW141" t="s">
        <v>93</v>
      </c>
      <c r="AX141" t="s">
        <v>93</v>
      </c>
      <c r="AY141" t="s">
        <v>93</v>
      </c>
      <c r="AZ141" t="s">
        <v>93</v>
      </c>
      <c r="BA141" t="s">
        <v>93</v>
      </c>
      <c r="BB141" t="s">
        <v>93</v>
      </c>
      <c r="BC141" t="s">
        <v>93</v>
      </c>
      <c r="BD141" t="s">
        <v>93</v>
      </c>
      <c r="BE141" t="s">
        <v>93</v>
      </c>
      <c r="BF141" t="s">
        <v>95</v>
      </c>
      <c r="BG141">
        <v>35</v>
      </c>
      <c r="BH141" t="s">
        <v>96</v>
      </c>
    </row>
    <row r="142" spans="1:60">
      <c r="A142" t="s">
        <v>457</v>
      </c>
      <c r="B142" t="s">
        <v>85</v>
      </c>
      <c r="C142" t="s">
        <v>458</v>
      </c>
      <c r="D142" t="s">
        <v>87</v>
      </c>
      <c r="E142" s="2">
        <f>HYPERLINK("capsilon://?command=openfolder&amp;siteaddress=amerifirsttest.docvelocity4.net&amp;folderid=FX653DFDC1-882A-5577-DC06-B565149FF1F0","FX220837")</f>
        <v>0</v>
      </c>
      <c r="F142" t="s">
        <v>19</v>
      </c>
      <c r="G142" t="s">
        <v>19</v>
      </c>
      <c r="H142" t="s">
        <v>88</v>
      </c>
      <c r="I142" t="s">
        <v>459</v>
      </c>
      <c r="J142">
        <v>134</v>
      </c>
      <c r="K142" t="s">
        <v>90</v>
      </c>
      <c r="L142" t="s">
        <v>91</v>
      </c>
      <c r="M142" t="s">
        <v>92</v>
      </c>
      <c r="N142">
        <v>2</v>
      </c>
      <c r="O142" s="1">
        <v>44775.476689814815</v>
      </c>
      <c r="P142" s="1">
        <v>44775.483912037038</v>
      </c>
      <c r="Q142">
        <v>321</v>
      </c>
      <c r="R142">
        <v>303</v>
      </c>
      <c r="S142" t="b">
        <v>0</v>
      </c>
      <c r="T142" t="s">
        <v>93</v>
      </c>
      <c r="U142" t="b">
        <v>0</v>
      </c>
      <c r="V142" t="s">
        <v>435</v>
      </c>
      <c r="W142" s="1">
        <v>44775.480150462965</v>
      </c>
      <c r="X142">
        <v>294</v>
      </c>
      <c r="Y142">
        <v>0</v>
      </c>
      <c r="Z142">
        <v>0</v>
      </c>
      <c r="AA142">
        <v>0</v>
      </c>
      <c r="AB142">
        <v>104</v>
      </c>
      <c r="AC142">
        <v>0</v>
      </c>
      <c r="AD142">
        <v>134</v>
      </c>
      <c r="AE142">
        <v>0</v>
      </c>
      <c r="AF142">
        <v>0</v>
      </c>
      <c r="AG142">
        <v>0</v>
      </c>
      <c r="AH142" t="s">
        <v>155</v>
      </c>
      <c r="AI142" s="1">
        <v>44775.483912037038</v>
      </c>
      <c r="AJ142">
        <v>9</v>
      </c>
      <c r="AK142">
        <v>0</v>
      </c>
      <c r="AL142">
        <v>0</v>
      </c>
      <c r="AM142">
        <v>0</v>
      </c>
      <c r="AN142">
        <v>104</v>
      </c>
      <c r="AO142">
        <v>0</v>
      </c>
      <c r="AP142">
        <v>134</v>
      </c>
      <c r="AQ142">
        <v>0</v>
      </c>
      <c r="AR142">
        <v>0</v>
      </c>
      <c r="AS142">
        <v>0</v>
      </c>
      <c r="AT142" t="s">
        <v>93</v>
      </c>
      <c r="AU142" t="s">
        <v>93</v>
      </c>
      <c r="AV142" t="s">
        <v>93</v>
      </c>
      <c r="AW142" t="s">
        <v>93</v>
      </c>
      <c r="AX142" t="s">
        <v>93</v>
      </c>
      <c r="AY142" t="s">
        <v>93</v>
      </c>
      <c r="AZ142" t="s">
        <v>93</v>
      </c>
      <c r="BA142" t="s">
        <v>93</v>
      </c>
      <c r="BB142" t="s">
        <v>93</v>
      </c>
      <c r="BC142" t="s">
        <v>93</v>
      </c>
      <c r="BD142" t="s">
        <v>93</v>
      </c>
      <c r="BE142" t="s">
        <v>93</v>
      </c>
      <c r="BF142" t="s">
        <v>460</v>
      </c>
      <c r="BG142">
        <v>10</v>
      </c>
      <c r="BH142" t="s">
        <v>96</v>
      </c>
    </row>
    <row r="143" spans="1:60">
      <c r="A143" t="s">
        <v>461</v>
      </c>
      <c r="B143" t="s">
        <v>85</v>
      </c>
      <c r="C143" t="s">
        <v>462</v>
      </c>
      <c r="D143" t="s">
        <v>87</v>
      </c>
      <c r="E143" s="2">
        <f>HYPERLINK("capsilon://?command=openfolder&amp;siteaddress=amerifirsttest.docvelocity4.net&amp;folderid=FX963785B9-D083-A121-9F39-6F5B6174E06A","FX220841")</f>
        <v>0</v>
      </c>
      <c r="F143" t="s">
        <v>19</v>
      </c>
      <c r="G143" t="s">
        <v>19</v>
      </c>
      <c r="H143" t="s">
        <v>88</v>
      </c>
      <c r="I143" t="s">
        <v>463</v>
      </c>
      <c r="J143">
        <v>134</v>
      </c>
      <c r="K143" t="s">
        <v>90</v>
      </c>
      <c r="L143" t="s">
        <v>91</v>
      </c>
      <c r="M143" t="s">
        <v>92</v>
      </c>
      <c r="N143">
        <v>1</v>
      </c>
      <c r="O143" s="1">
        <v>44775.477002314816</v>
      </c>
      <c r="P143" s="1">
        <v>44775.479456018518</v>
      </c>
      <c r="Q143">
        <v>131</v>
      </c>
      <c r="R143">
        <v>81</v>
      </c>
      <c r="S143" t="b">
        <v>0</v>
      </c>
      <c r="T143" t="s">
        <v>93</v>
      </c>
      <c r="U143" t="b">
        <v>0</v>
      </c>
      <c r="V143" t="s">
        <v>155</v>
      </c>
      <c r="W143" s="1">
        <v>44775.479456018518</v>
      </c>
      <c r="X143">
        <v>81</v>
      </c>
      <c r="Y143">
        <v>0</v>
      </c>
      <c r="Z143">
        <v>0</v>
      </c>
      <c r="AA143">
        <v>0</v>
      </c>
      <c r="AB143">
        <v>52</v>
      </c>
      <c r="AC143">
        <v>0</v>
      </c>
      <c r="AD143">
        <v>134</v>
      </c>
      <c r="AE143">
        <v>52</v>
      </c>
      <c r="AF143">
        <v>1</v>
      </c>
      <c r="AG143">
        <v>1</v>
      </c>
      <c r="AH143" t="s">
        <v>93</v>
      </c>
      <c r="AI143" t="s">
        <v>93</v>
      </c>
      <c r="AJ143" t="s">
        <v>93</v>
      </c>
      <c r="AK143" t="s">
        <v>93</v>
      </c>
      <c r="AL143" t="s">
        <v>93</v>
      </c>
      <c r="AM143" t="s">
        <v>93</v>
      </c>
      <c r="AN143" t="s">
        <v>93</v>
      </c>
      <c r="AO143" t="s">
        <v>93</v>
      </c>
      <c r="AP143" t="s">
        <v>93</v>
      </c>
      <c r="AQ143" t="s">
        <v>93</v>
      </c>
      <c r="AR143" t="s">
        <v>93</v>
      </c>
      <c r="AS143" t="s">
        <v>93</v>
      </c>
      <c r="AT143" t="s">
        <v>93</v>
      </c>
      <c r="AU143" t="s">
        <v>93</v>
      </c>
      <c r="AV143" t="s">
        <v>93</v>
      </c>
      <c r="AW143" t="s">
        <v>93</v>
      </c>
      <c r="AX143" t="s">
        <v>93</v>
      </c>
      <c r="AY143" t="s">
        <v>93</v>
      </c>
      <c r="AZ143" t="s">
        <v>93</v>
      </c>
      <c r="BA143" t="s">
        <v>93</v>
      </c>
      <c r="BB143" t="s">
        <v>93</v>
      </c>
      <c r="BC143" t="s">
        <v>93</v>
      </c>
      <c r="BD143" t="s">
        <v>93</v>
      </c>
      <c r="BE143" t="s">
        <v>93</v>
      </c>
      <c r="BF143" t="s">
        <v>460</v>
      </c>
      <c r="BG143">
        <v>3</v>
      </c>
      <c r="BH143" t="s">
        <v>96</v>
      </c>
    </row>
    <row r="144" spans="1:60">
      <c r="A144" t="s">
        <v>464</v>
      </c>
      <c r="B144" t="s">
        <v>85</v>
      </c>
      <c r="C144" t="s">
        <v>278</v>
      </c>
      <c r="D144" t="s">
        <v>87</v>
      </c>
      <c r="E144" s="2">
        <f>HYPERLINK("capsilon://?command=openfolder&amp;siteaddress=amerifirsttest.docvelocity4.net&amp;folderid=FXDE863EE4-D23C-1F3B-FE04-6185CDB33D0C","FX220834")</f>
        <v>0</v>
      </c>
      <c r="F144" t="s">
        <v>19</v>
      </c>
      <c r="G144" t="s">
        <v>19</v>
      </c>
      <c r="H144" t="s">
        <v>88</v>
      </c>
      <c r="I144" t="s">
        <v>465</v>
      </c>
      <c r="J144">
        <v>208</v>
      </c>
      <c r="K144" t="s">
        <v>466</v>
      </c>
      <c r="L144" t="s">
        <v>19</v>
      </c>
      <c r="M144" t="s">
        <v>92</v>
      </c>
      <c r="N144">
        <v>0</v>
      </c>
      <c r="O144" s="1">
        <v>44775.52621527778</v>
      </c>
      <c r="P144" s="1">
        <v>44775.553599537037</v>
      </c>
      <c r="Q144">
        <v>1363</v>
      </c>
      <c r="R144">
        <v>1003</v>
      </c>
      <c r="S144" t="b">
        <v>0</v>
      </c>
      <c r="T144" t="s">
        <v>93</v>
      </c>
      <c r="U144" t="b">
        <v>0</v>
      </c>
      <c r="V144" t="s">
        <v>93</v>
      </c>
      <c r="W144" t="s">
        <v>93</v>
      </c>
      <c r="X144" t="s">
        <v>93</v>
      </c>
      <c r="Y144" t="s">
        <v>93</v>
      </c>
      <c r="Z144" t="s">
        <v>93</v>
      </c>
      <c r="AA144" t="s">
        <v>93</v>
      </c>
      <c r="AB144" t="s">
        <v>93</v>
      </c>
      <c r="AC144" t="s">
        <v>93</v>
      </c>
      <c r="AD144" t="s">
        <v>93</v>
      </c>
      <c r="AE144" t="s">
        <v>93</v>
      </c>
      <c r="AF144" t="s">
        <v>93</v>
      </c>
      <c r="AG144" t="s">
        <v>93</v>
      </c>
      <c r="AH144" t="s">
        <v>93</v>
      </c>
      <c r="AI144" t="s">
        <v>93</v>
      </c>
      <c r="AJ144" t="s">
        <v>93</v>
      </c>
      <c r="AK144" t="s">
        <v>93</v>
      </c>
      <c r="AL144" t="s">
        <v>93</v>
      </c>
      <c r="AM144" t="s">
        <v>93</v>
      </c>
      <c r="AN144" t="s">
        <v>93</v>
      </c>
      <c r="AO144" t="s">
        <v>93</v>
      </c>
      <c r="AP144" t="s">
        <v>93</v>
      </c>
      <c r="AQ144" t="s">
        <v>93</v>
      </c>
      <c r="AR144" t="s">
        <v>93</v>
      </c>
      <c r="AS144" t="s">
        <v>93</v>
      </c>
      <c r="AT144" t="s">
        <v>93</v>
      </c>
      <c r="AU144" t="s">
        <v>93</v>
      </c>
      <c r="AV144" t="s">
        <v>93</v>
      </c>
      <c r="AW144" t="s">
        <v>93</v>
      </c>
      <c r="AX144" t="s">
        <v>93</v>
      </c>
      <c r="AY144" t="s">
        <v>93</v>
      </c>
      <c r="AZ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460</v>
      </c>
      <c r="BG144">
        <v>39</v>
      </c>
      <c r="BH144" t="s">
        <v>96</v>
      </c>
    </row>
    <row r="145" spans="1:60">
      <c r="A145" t="s">
        <v>467</v>
      </c>
      <c r="B145" t="s">
        <v>85</v>
      </c>
      <c r="C145" t="s">
        <v>410</v>
      </c>
      <c r="D145" t="s">
        <v>87</v>
      </c>
      <c r="E145" s="2">
        <f>HYPERLINK("capsilon://?command=openfolder&amp;siteaddress=amerifirsttest.docvelocity4.net&amp;folderid=FXEB446E8E-D4CB-A7B6-6F70-74687BD96048","FX22086")</f>
        <v>0</v>
      </c>
      <c r="F145" t="s">
        <v>19</v>
      </c>
      <c r="G145" t="s">
        <v>19</v>
      </c>
      <c r="H145" t="s">
        <v>88</v>
      </c>
      <c r="I145" t="s">
        <v>411</v>
      </c>
      <c r="J145">
        <v>1109</v>
      </c>
      <c r="K145" t="s">
        <v>90</v>
      </c>
      <c r="L145" t="s">
        <v>91</v>
      </c>
      <c r="M145" t="s">
        <v>92</v>
      </c>
      <c r="N145">
        <v>1</v>
      </c>
      <c r="O145" s="1">
        <v>44774.032685185186</v>
      </c>
      <c r="P145" s="1">
        <v>44774.261400462965</v>
      </c>
      <c r="Q145">
        <v>19542</v>
      </c>
      <c r="R145">
        <v>219</v>
      </c>
      <c r="S145" t="b">
        <v>0</v>
      </c>
      <c r="T145" t="s">
        <v>93</v>
      </c>
      <c r="U145" t="b">
        <v>0</v>
      </c>
      <c r="V145" t="s">
        <v>348</v>
      </c>
      <c r="W145" s="1">
        <v>44774.261400462965</v>
      </c>
      <c r="X145">
        <v>197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1109</v>
      </c>
      <c r="AE145">
        <v>900</v>
      </c>
      <c r="AF145">
        <v>0</v>
      </c>
      <c r="AG145">
        <v>20</v>
      </c>
      <c r="AH145" t="s">
        <v>93</v>
      </c>
      <c r="AI145" t="s">
        <v>93</v>
      </c>
      <c r="AJ145" t="s">
        <v>93</v>
      </c>
      <c r="AK145" t="s">
        <v>93</v>
      </c>
      <c r="AL145" t="s">
        <v>93</v>
      </c>
      <c r="AM145" t="s">
        <v>93</v>
      </c>
      <c r="AN145" t="s">
        <v>93</v>
      </c>
      <c r="AO145" t="s">
        <v>93</v>
      </c>
      <c r="AP145" t="s">
        <v>93</v>
      </c>
      <c r="AQ145" t="s">
        <v>93</v>
      </c>
      <c r="AR145" t="s">
        <v>93</v>
      </c>
      <c r="AS145" t="s">
        <v>93</v>
      </c>
      <c r="AT145" t="s">
        <v>93</v>
      </c>
      <c r="AU145" t="s">
        <v>93</v>
      </c>
      <c r="AV145" t="s">
        <v>93</v>
      </c>
      <c r="AW145" t="s">
        <v>93</v>
      </c>
      <c r="AX145" t="s">
        <v>93</v>
      </c>
      <c r="AY145" t="s">
        <v>93</v>
      </c>
      <c r="AZ145" t="s">
        <v>93</v>
      </c>
      <c r="BA145" t="s">
        <v>93</v>
      </c>
      <c r="BB145" t="s">
        <v>93</v>
      </c>
      <c r="BC145" t="s">
        <v>93</v>
      </c>
      <c r="BD145" t="s">
        <v>93</v>
      </c>
      <c r="BE145" t="s">
        <v>93</v>
      </c>
      <c r="BF145" t="s">
        <v>95</v>
      </c>
      <c r="BG145">
        <v>329</v>
      </c>
      <c r="BH145" t="s">
        <v>96</v>
      </c>
    </row>
    <row r="146" spans="1:60">
      <c r="A146" t="s">
        <v>468</v>
      </c>
      <c r="B146" t="s">
        <v>85</v>
      </c>
      <c r="C146" t="s">
        <v>469</v>
      </c>
      <c r="D146" t="s">
        <v>87</v>
      </c>
      <c r="E146" s="2">
        <f>HYPERLINK("capsilon://?command=openfolder&amp;siteaddress=amerifirsttest.docvelocity4.net&amp;folderid=FXE0838EEE-1E25-1D10-7722-E71ACE77501D","FX220847")</f>
        <v>0</v>
      </c>
      <c r="F146" t="s">
        <v>19</v>
      </c>
      <c r="G146" t="s">
        <v>19</v>
      </c>
      <c r="H146" t="s">
        <v>88</v>
      </c>
      <c r="I146" t="s">
        <v>470</v>
      </c>
      <c r="J146">
        <v>134</v>
      </c>
      <c r="K146" t="s">
        <v>90</v>
      </c>
      <c r="L146" t="s">
        <v>91</v>
      </c>
      <c r="M146" t="s">
        <v>92</v>
      </c>
      <c r="N146">
        <v>2</v>
      </c>
      <c r="O146" s="1">
        <v>44775.536782407406</v>
      </c>
      <c r="P146" s="1">
        <v>44775.551458333335</v>
      </c>
      <c r="Q146">
        <v>1116</v>
      </c>
      <c r="R146">
        <v>152</v>
      </c>
      <c r="S146" t="b">
        <v>0</v>
      </c>
      <c r="T146" t="s">
        <v>93</v>
      </c>
      <c r="U146" t="b">
        <v>0</v>
      </c>
      <c r="V146" t="s">
        <v>147</v>
      </c>
      <c r="W146" s="1">
        <v>44775.539456018516</v>
      </c>
      <c r="X146">
        <v>96</v>
      </c>
      <c r="Y146">
        <v>0</v>
      </c>
      <c r="Z146">
        <v>0</v>
      </c>
      <c r="AA146">
        <v>0</v>
      </c>
      <c r="AB146">
        <v>104</v>
      </c>
      <c r="AC146">
        <v>0</v>
      </c>
      <c r="AD146">
        <v>134</v>
      </c>
      <c r="AE146">
        <v>0</v>
      </c>
      <c r="AF146">
        <v>0</v>
      </c>
      <c r="AG146">
        <v>0</v>
      </c>
      <c r="AH146" t="s">
        <v>155</v>
      </c>
      <c r="AI146" s="1">
        <v>44775.551458333335</v>
      </c>
      <c r="AJ146">
        <v>12</v>
      </c>
      <c r="AK146">
        <v>0</v>
      </c>
      <c r="AL146">
        <v>0</v>
      </c>
      <c r="AM146">
        <v>0</v>
      </c>
      <c r="AN146">
        <v>104</v>
      </c>
      <c r="AO146">
        <v>0</v>
      </c>
      <c r="AP146">
        <v>134</v>
      </c>
      <c r="AQ146">
        <v>0</v>
      </c>
      <c r="AR146">
        <v>0</v>
      </c>
      <c r="AS146">
        <v>0</v>
      </c>
      <c r="AT146" t="s">
        <v>93</v>
      </c>
      <c r="AU146" t="s">
        <v>93</v>
      </c>
      <c r="AV146" t="s">
        <v>93</v>
      </c>
      <c r="AW146" t="s">
        <v>93</v>
      </c>
      <c r="AX146" t="s">
        <v>93</v>
      </c>
      <c r="AY146" t="s">
        <v>93</v>
      </c>
      <c r="AZ146" t="s">
        <v>93</v>
      </c>
      <c r="BA146" t="s">
        <v>93</v>
      </c>
      <c r="BB146" t="s">
        <v>93</v>
      </c>
      <c r="BC146" t="s">
        <v>93</v>
      </c>
      <c r="BD146" t="s">
        <v>93</v>
      </c>
      <c r="BE146" t="s">
        <v>93</v>
      </c>
      <c r="BF146" t="s">
        <v>460</v>
      </c>
      <c r="BG146">
        <v>21</v>
      </c>
      <c r="BH146" t="s">
        <v>96</v>
      </c>
    </row>
    <row r="147" spans="1:60">
      <c r="A147" t="s">
        <v>471</v>
      </c>
      <c r="B147" t="s">
        <v>85</v>
      </c>
      <c r="C147" t="s">
        <v>472</v>
      </c>
      <c r="D147" t="s">
        <v>87</v>
      </c>
      <c r="E147" s="2">
        <f>HYPERLINK("capsilon://?command=openfolder&amp;siteaddress=amerifirsttest.docvelocity4.net&amp;folderid=FX22C60BB9-65A2-D7C9-91E0-963AE24B2F89","FX220846")</f>
        <v>0</v>
      </c>
      <c r="F147" t="s">
        <v>19</v>
      </c>
      <c r="G147" t="s">
        <v>19</v>
      </c>
      <c r="H147" t="s">
        <v>88</v>
      </c>
      <c r="I147" t="s">
        <v>473</v>
      </c>
      <c r="J147">
        <v>134</v>
      </c>
      <c r="K147" t="s">
        <v>90</v>
      </c>
      <c r="L147" t="s">
        <v>91</v>
      </c>
      <c r="M147" t="s">
        <v>92</v>
      </c>
      <c r="N147">
        <v>2</v>
      </c>
      <c r="O147" s="1">
        <v>44775.536898148152</v>
      </c>
      <c r="P147" s="1">
        <v>44775.551527777781</v>
      </c>
      <c r="Q147">
        <v>1193</v>
      </c>
      <c r="R147">
        <v>71</v>
      </c>
      <c r="S147" t="b">
        <v>0</v>
      </c>
      <c r="T147" t="s">
        <v>93</v>
      </c>
      <c r="U147" t="b">
        <v>0</v>
      </c>
      <c r="V147" t="s">
        <v>147</v>
      </c>
      <c r="W147" s="1">
        <v>44775.540219907409</v>
      </c>
      <c r="X147">
        <v>65</v>
      </c>
      <c r="Y147">
        <v>0</v>
      </c>
      <c r="Z147">
        <v>0</v>
      </c>
      <c r="AA147">
        <v>0</v>
      </c>
      <c r="AB147">
        <v>104</v>
      </c>
      <c r="AC147">
        <v>0</v>
      </c>
      <c r="AD147">
        <v>134</v>
      </c>
      <c r="AE147">
        <v>0</v>
      </c>
      <c r="AF147">
        <v>0</v>
      </c>
      <c r="AG147">
        <v>0</v>
      </c>
      <c r="AH147" t="s">
        <v>155</v>
      </c>
      <c r="AI147" s="1">
        <v>44775.551527777781</v>
      </c>
      <c r="AJ147">
        <v>6</v>
      </c>
      <c r="AK147">
        <v>0</v>
      </c>
      <c r="AL147">
        <v>0</v>
      </c>
      <c r="AM147">
        <v>0</v>
      </c>
      <c r="AN147">
        <v>104</v>
      </c>
      <c r="AO147">
        <v>0</v>
      </c>
      <c r="AP147">
        <v>134</v>
      </c>
      <c r="AQ147">
        <v>0</v>
      </c>
      <c r="AR147">
        <v>0</v>
      </c>
      <c r="AS147">
        <v>0</v>
      </c>
      <c r="AT147" t="s">
        <v>93</v>
      </c>
      <c r="AU147" t="s">
        <v>93</v>
      </c>
      <c r="AV147" t="s">
        <v>93</v>
      </c>
      <c r="AW147" t="s">
        <v>93</v>
      </c>
      <c r="AX147" t="s">
        <v>93</v>
      </c>
      <c r="AY147" t="s">
        <v>93</v>
      </c>
      <c r="AZ147" t="s">
        <v>93</v>
      </c>
      <c r="BA147" t="s">
        <v>93</v>
      </c>
      <c r="BB147" t="s">
        <v>93</v>
      </c>
      <c r="BC147" t="s">
        <v>93</v>
      </c>
      <c r="BD147" t="s">
        <v>93</v>
      </c>
      <c r="BE147" t="s">
        <v>93</v>
      </c>
      <c r="BF147" t="s">
        <v>460</v>
      </c>
      <c r="BG147">
        <v>21</v>
      </c>
      <c r="BH147" t="s">
        <v>96</v>
      </c>
    </row>
    <row r="148" spans="1:60">
      <c r="A148" t="s">
        <v>474</v>
      </c>
      <c r="B148" t="s">
        <v>85</v>
      </c>
      <c r="C148" t="s">
        <v>475</v>
      </c>
      <c r="D148" t="s">
        <v>87</v>
      </c>
      <c r="E148" s="2">
        <f>HYPERLINK("capsilon://?command=openfolder&amp;siteaddress=amerifirsttest.docvelocity4.net&amp;folderid=FX594ABE48-A72F-7B98-79EB-537DDC9FAF63","FX220850")</f>
        <v>0</v>
      </c>
      <c r="F148" t="s">
        <v>19</v>
      </c>
      <c r="G148" t="s">
        <v>19</v>
      </c>
      <c r="H148" t="s">
        <v>88</v>
      </c>
      <c r="I148" t="s">
        <v>476</v>
      </c>
      <c r="J148">
        <v>134</v>
      </c>
      <c r="K148" t="s">
        <v>90</v>
      </c>
      <c r="L148" t="s">
        <v>91</v>
      </c>
      <c r="M148" t="s">
        <v>92</v>
      </c>
      <c r="N148">
        <v>2</v>
      </c>
      <c r="O148" s="1">
        <v>44775.538148148145</v>
      </c>
      <c r="P148" s="1">
        <v>44775.55159722222</v>
      </c>
      <c r="Q148">
        <v>1095</v>
      </c>
      <c r="R148">
        <v>67</v>
      </c>
      <c r="S148" t="b">
        <v>0</v>
      </c>
      <c r="T148" t="s">
        <v>93</v>
      </c>
      <c r="U148" t="b">
        <v>0</v>
      </c>
      <c r="V148" t="s">
        <v>147</v>
      </c>
      <c r="W148" s="1">
        <v>44775.540949074071</v>
      </c>
      <c r="X148">
        <v>62</v>
      </c>
      <c r="Y148">
        <v>0</v>
      </c>
      <c r="Z148">
        <v>0</v>
      </c>
      <c r="AA148">
        <v>0</v>
      </c>
      <c r="AB148">
        <v>104</v>
      </c>
      <c r="AC148">
        <v>0</v>
      </c>
      <c r="AD148">
        <v>134</v>
      </c>
      <c r="AE148">
        <v>0</v>
      </c>
      <c r="AF148">
        <v>0</v>
      </c>
      <c r="AG148">
        <v>0</v>
      </c>
      <c r="AH148" t="s">
        <v>155</v>
      </c>
      <c r="AI148" s="1">
        <v>44775.55159722222</v>
      </c>
      <c r="AJ148">
        <v>5</v>
      </c>
      <c r="AK148">
        <v>0</v>
      </c>
      <c r="AL148">
        <v>0</v>
      </c>
      <c r="AM148">
        <v>0</v>
      </c>
      <c r="AN148">
        <v>104</v>
      </c>
      <c r="AO148">
        <v>0</v>
      </c>
      <c r="AP148">
        <v>134</v>
      </c>
      <c r="AQ148">
        <v>0</v>
      </c>
      <c r="AR148">
        <v>0</v>
      </c>
      <c r="AS148">
        <v>0</v>
      </c>
      <c r="AT148" t="s">
        <v>93</v>
      </c>
      <c r="AU148" t="s">
        <v>93</v>
      </c>
      <c r="AV148" t="s">
        <v>93</v>
      </c>
      <c r="AW148" t="s">
        <v>93</v>
      </c>
      <c r="AX148" t="s">
        <v>93</v>
      </c>
      <c r="AY148" t="s">
        <v>93</v>
      </c>
      <c r="AZ148" t="s">
        <v>93</v>
      </c>
      <c r="BA148" t="s">
        <v>93</v>
      </c>
      <c r="BB148" t="s">
        <v>93</v>
      </c>
      <c r="BC148" t="s">
        <v>93</v>
      </c>
      <c r="BD148" t="s">
        <v>93</v>
      </c>
      <c r="BE148" t="s">
        <v>93</v>
      </c>
      <c r="BF148" t="s">
        <v>460</v>
      </c>
      <c r="BG148">
        <v>19</v>
      </c>
      <c r="BH148" t="s">
        <v>96</v>
      </c>
    </row>
    <row r="149" spans="1:60">
      <c r="A149" t="s">
        <v>477</v>
      </c>
      <c r="B149" t="s">
        <v>85</v>
      </c>
      <c r="C149" t="s">
        <v>478</v>
      </c>
      <c r="D149" t="s">
        <v>87</v>
      </c>
      <c r="E149" s="2">
        <f>HYPERLINK("capsilon://?command=openfolder&amp;siteaddress=amerifirsttest.docvelocity4.net&amp;folderid=FX7AD04FB6-2DD5-0A7B-4F4F-A8090D083B41","FX220849")</f>
        <v>0</v>
      </c>
      <c r="F149" t="s">
        <v>19</v>
      </c>
      <c r="G149" t="s">
        <v>19</v>
      </c>
      <c r="H149" t="s">
        <v>88</v>
      </c>
      <c r="I149" t="s">
        <v>479</v>
      </c>
      <c r="J149">
        <v>134</v>
      </c>
      <c r="K149" t="s">
        <v>90</v>
      </c>
      <c r="L149" t="s">
        <v>91</v>
      </c>
      <c r="M149" t="s">
        <v>92</v>
      </c>
      <c r="N149">
        <v>2</v>
      </c>
      <c r="O149" s="1">
        <v>44775.540231481478</v>
      </c>
      <c r="P149" s="1">
        <v>44775.551689814813</v>
      </c>
      <c r="Q149">
        <v>904</v>
      </c>
      <c r="R149">
        <v>86</v>
      </c>
      <c r="S149" t="b">
        <v>0</v>
      </c>
      <c r="T149" t="s">
        <v>93</v>
      </c>
      <c r="U149" t="b">
        <v>0</v>
      </c>
      <c r="V149" t="s">
        <v>147</v>
      </c>
      <c r="W149" s="1">
        <v>44775.541875000003</v>
      </c>
      <c r="X149">
        <v>79</v>
      </c>
      <c r="Y149">
        <v>0</v>
      </c>
      <c r="Z149">
        <v>0</v>
      </c>
      <c r="AA149">
        <v>0</v>
      </c>
      <c r="AB149">
        <v>104</v>
      </c>
      <c r="AC149">
        <v>0</v>
      </c>
      <c r="AD149">
        <v>134</v>
      </c>
      <c r="AE149">
        <v>0</v>
      </c>
      <c r="AF149">
        <v>0</v>
      </c>
      <c r="AG149">
        <v>0</v>
      </c>
      <c r="AH149" t="s">
        <v>155</v>
      </c>
      <c r="AI149" s="1">
        <v>44775.551689814813</v>
      </c>
      <c r="AJ149">
        <v>7</v>
      </c>
      <c r="AK149">
        <v>0</v>
      </c>
      <c r="AL149">
        <v>0</v>
      </c>
      <c r="AM149">
        <v>0</v>
      </c>
      <c r="AN149">
        <v>104</v>
      </c>
      <c r="AO149">
        <v>0</v>
      </c>
      <c r="AP149">
        <v>134</v>
      </c>
      <c r="AQ149">
        <v>0</v>
      </c>
      <c r="AR149">
        <v>0</v>
      </c>
      <c r="AS149">
        <v>0</v>
      </c>
      <c r="AT149" t="s">
        <v>93</v>
      </c>
      <c r="AU149" t="s">
        <v>93</v>
      </c>
      <c r="AV149" t="s">
        <v>93</v>
      </c>
      <c r="AW149" t="s">
        <v>93</v>
      </c>
      <c r="AX149" t="s">
        <v>93</v>
      </c>
      <c r="AY149" t="s">
        <v>93</v>
      </c>
      <c r="AZ149" t="s">
        <v>93</v>
      </c>
      <c r="BA149" t="s">
        <v>93</v>
      </c>
      <c r="BB149" t="s">
        <v>93</v>
      </c>
      <c r="BC149" t="s">
        <v>93</v>
      </c>
      <c r="BD149" t="s">
        <v>93</v>
      </c>
      <c r="BE149" t="s">
        <v>93</v>
      </c>
      <c r="BF149" t="s">
        <v>460</v>
      </c>
      <c r="BG149">
        <v>16</v>
      </c>
      <c r="BH149" t="s">
        <v>96</v>
      </c>
    </row>
    <row r="150" spans="1:60">
      <c r="A150" t="s">
        <v>480</v>
      </c>
      <c r="B150" t="s">
        <v>85</v>
      </c>
      <c r="C150" t="s">
        <v>259</v>
      </c>
      <c r="D150" t="s">
        <v>87</v>
      </c>
      <c r="E150" s="2">
        <f>HYPERLINK("capsilon://?command=openfolder&amp;siteaddress=amerifirsttest.docvelocity4.net&amp;folderid=FX51590ECC-C10A-49BA-0122-7BC9AAFE0EEE","FX220854")</f>
        <v>0</v>
      </c>
      <c r="F150" t="s">
        <v>19</v>
      </c>
      <c r="G150" t="s">
        <v>19</v>
      </c>
      <c r="H150" t="s">
        <v>88</v>
      </c>
      <c r="I150" t="s">
        <v>481</v>
      </c>
      <c r="J150">
        <v>67</v>
      </c>
      <c r="K150" t="s">
        <v>90</v>
      </c>
      <c r="L150" t="s">
        <v>91</v>
      </c>
      <c r="M150" t="s">
        <v>92</v>
      </c>
      <c r="N150">
        <v>2</v>
      </c>
      <c r="O150" s="1">
        <v>44776.554548611108</v>
      </c>
      <c r="P150" s="1">
        <v>44776.612708333334</v>
      </c>
      <c r="Q150">
        <v>4327</v>
      </c>
      <c r="R150">
        <v>698</v>
      </c>
      <c r="S150" t="b">
        <v>0</v>
      </c>
      <c r="T150" t="s">
        <v>93</v>
      </c>
      <c r="U150" t="b">
        <v>0</v>
      </c>
      <c r="V150" t="s">
        <v>169</v>
      </c>
      <c r="W150" s="1">
        <v>44776.573530092595</v>
      </c>
      <c r="X150">
        <v>472</v>
      </c>
      <c r="Y150">
        <v>52</v>
      </c>
      <c r="Z150">
        <v>0</v>
      </c>
      <c r="AA150">
        <v>52</v>
      </c>
      <c r="AB150">
        <v>0</v>
      </c>
      <c r="AC150">
        <v>27</v>
      </c>
      <c r="AD150">
        <v>15</v>
      </c>
      <c r="AE150">
        <v>0</v>
      </c>
      <c r="AF150">
        <v>0</v>
      </c>
      <c r="AG150">
        <v>0</v>
      </c>
      <c r="AH150" t="s">
        <v>148</v>
      </c>
      <c r="AI150" s="1">
        <v>44776.612708333334</v>
      </c>
      <c r="AJ150">
        <v>226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15</v>
      </c>
      <c r="AQ150">
        <v>0</v>
      </c>
      <c r="AR150">
        <v>0</v>
      </c>
      <c r="AS150">
        <v>0</v>
      </c>
      <c r="AT150" t="s">
        <v>93</v>
      </c>
      <c r="AU150" t="s">
        <v>93</v>
      </c>
      <c r="AV150" t="s">
        <v>93</v>
      </c>
      <c r="AW150" t="s">
        <v>93</v>
      </c>
      <c r="AX150" t="s">
        <v>93</v>
      </c>
      <c r="AY150" t="s">
        <v>93</v>
      </c>
      <c r="AZ150" t="s">
        <v>93</v>
      </c>
      <c r="BA150" t="s">
        <v>93</v>
      </c>
      <c r="BB150" t="s">
        <v>93</v>
      </c>
      <c r="BC150" t="s">
        <v>93</v>
      </c>
      <c r="BD150" t="s">
        <v>93</v>
      </c>
      <c r="BE150" t="s">
        <v>93</v>
      </c>
      <c r="BF150" t="s">
        <v>482</v>
      </c>
      <c r="BG150">
        <v>83</v>
      </c>
      <c r="BH150" t="s">
        <v>96</v>
      </c>
    </row>
    <row r="151" spans="1:60">
      <c r="A151" t="s">
        <v>483</v>
      </c>
      <c r="B151" t="s">
        <v>85</v>
      </c>
      <c r="C151" t="s">
        <v>484</v>
      </c>
      <c r="D151" t="s">
        <v>87</v>
      </c>
      <c r="E151" s="2">
        <f>HYPERLINK("capsilon://?command=openfolder&amp;siteaddress=amerifirsttest.docvelocity4.net&amp;folderid=FXEFC8E04C-A5B4-3036-EA7E-323F0D5E7B14","FX220718")</f>
        <v>0</v>
      </c>
      <c r="F151" t="s">
        <v>19</v>
      </c>
      <c r="G151" t="s">
        <v>19</v>
      </c>
      <c r="H151" t="s">
        <v>88</v>
      </c>
      <c r="I151" t="s">
        <v>485</v>
      </c>
      <c r="J151">
        <v>134</v>
      </c>
      <c r="K151" t="s">
        <v>90</v>
      </c>
      <c r="L151" t="s">
        <v>91</v>
      </c>
      <c r="M151" t="s">
        <v>92</v>
      </c>
      <c r="N151">
        <v>2</v>
      </c>
      <c r="O151" s="1">
        <v>44777.473217592589</v>
      </c>
      <c r="P151" s="1">
        <v>44777.52480324074</v>
      </c>
      <c r="Q151">
        <v>4369</v>
      </c>
      <c r="R151">
        <v>88</v>
      </c>
      <c r="S151" t="b">
        <v>0</v>
      </c>
      <c r="T151" t="s">
        <v>93</v>
      </c>
      <c r="U151" t="b">
        <v>0</v>
      </c>
      <c r="V151" t="s">
        <v>435</v>
      </c>
      <c r="W151" s="1">
        <v>44777.486111111109</v>
      </c>
      <c r="X151">
        <v>60</v>
      </c>
      <c r="Y151">
        <v>0</v>
      </c>
      <c r="Z151">
        <v>0</v>
      </c>
      <c r="AA151">
        <v>0</v>
      </c>
      <c r="AB151">
        <v>104</v>
      </c>
      <c r="AC151">
        <v>0</v>
      </c>
      <c r="AD151">
        <v>134</v>
      </c>
      <c r="AE151">
        <v>0</v>
      </c>
      <c r="AF151">
        <v>0</v>
      </c>
      <c r="AG151">
        <v>0</v>
      </c>
      <c r="AH151" t="s">
        <v>148</v>
      </c>
      <c r="AI151" s="1">
        <v>44777.52480324074</v>
      </c>
      <c r="AJ151">
        <v>28</v>
      </c>
      <c r="AK151">
        <v>0</v>
      </c>
      <c r="AL151">
        <v>0</v>
      </c>
      <c r="AM151">
        <v>0</v>
      </c>
      <c r="AN151">
        <v>104</v>
      </c>
      <c r="AO151">
        <v>0</v>
      </c>
      <c r="AP151">
        <v>134</v>
      </c>
      <c r="AQ151">
        <v>0</v>
      </c>
      <c r="AR151">
        <v>0</v>
      </c>
      <c r="AS151">
        <v>0</v>
      </c>
      <c r="AT151" t="s">
        <v>93</v>
      </c>
      <c r="AU151" t="s">
        <v>93</v>
      </c>
      <c r="AV151" t="s">
        <v>93</v>
      </c>
      <c r="AW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486</v>
      </c>
      <c r="BG151">
        <v>74</v>
      </c>
      <c r="BH151" t="s">
        <v>96</v>
      </c>
    </row>
    <row r="152" spans="1:60">
      <c r="A152" t="s">
        <v>487</v>
      </c>
      <c r="B152" t="s">
        <v>85</v>
      </c>
      <c r="C152" t="s">
        <v>275</v>
      </c>
      <c r="D152" t="s">
        <v>87</v>
      </c>
      <c r="E152" s="2">
        <f>HYPERLINK("capsilon://?command=openfolder&amp;siteaddress=amerifirsttest.docvelocity4.net&amp;folderid=FX4D04EF6F-41D7-E3A6-C7DE-26B11EACF0F7","FX220727")</f>
        <v>0</v>
      </c>
      <c r="F152" t="s">
        <v>19</v>
      </c>
      <c r="G152" t="s">
        <v>19</v>
      </c>
      <c r="H152" t="s">
        <v>88</v>
      </c>
      <c r="I152" t="s">
        <v>488</v>
      </c>
      <c r="J152">
        <v>134</v>
      </c>
      <c r="K152" t="s">
        <v>90</v>
      </c>
      <c r="L152" t="s">
        <v>91</v>
      </c>
      <c r="M152" t="s">
        <v>92</v>
      </c>
      <c r="N152">
        <v>2</v>
      </c>
      <c r="O152" s="1">
        <v>44777.473252314812</v>
      </c>
      <c r="P152" s="1">
        <v>44777.525104166663</v>
      </c>
      <c r="Q152">
        <v>4435</v>
      </c>
      <c r="R152">
        <v>45</v>
      </c>
      <c r="S152" t="b">
        <v>0</v>
      </c>
      <c r="T152" t="s">
        <v>93</v>
      </c>
      <c r="U152" t="b">
        <v>0</v>
      </c>
      <c r="V152" t="s">
        <v>435</v>
      </c>
      <c r="W152" s="1">
        <v>44777.486354166664</v>
      </c>
      <c r="X152">
        <v>20</v>
      </c>
      <c r="Y152">
        <v>0</v>
      </c>
      <c r="Z152">
        <v>0</v>
      </c>
      <c r="AA152">
        <v>0</v>
      </c>
      <c r="AB152">
        <v>104</v>
      </c>
      <c r="AC152">
        <v>0</v>
      </c>
      <c r="AD152">
        <v>134</v>
      </c>
      <c r="AE152">
        <v>0</v>
      </c>
      <c r="AF152">
        <v>0</v>
      </c>
      <c r="AG152">
        <v>0</v>
      </c>
      <c r="AH152" t="s">
        <v>148</v>
      </c>
      <c r="AI152" s="1">
        <v>44777.525104166663</v>
      </c>
      <c r="AJ152">
        <v>25</v>
      </c>
      <c r="AK152">
        <v>0</v>
      </c>
      <c r="AL152">
        <v>0</v>
      </c>
      <c r="AM152">
        <v>0</v>
      </c>
      <c r="AN152">
        <v>104</v>
      </c>
      <c r="AO152">
        <v>0</v>
      </c>
      <c r="AP152">
        <v>134</v>
      </c>
      <c r="AQ152">
        <v>0</v>
      </c>
      <c r="AR152">
        <v>0</v>
      </c>
      <c r="AS152">
        <v>0</v>
      </c>
      <c r="AT152" t="s">
        <v>93</v>
      </c>
      <c r="AU152" t="s">
        <v>93</v>
      </c>
      <c r="AV152" t="s">
        <v>93</v>
      </c>
      <c r="AW152" t="s">
        <v>93</v>
      </c>
      <c r="AX152" t="s">
        <v>93</v>
      </c>
      <c r="AY152" t="s">
        <v>93</v>
      </c>
      <c r="AZ152" t="s">
        <v>93</v>
      </c>
      <c r="BA152" t="s">
        <v>93</v>
      </c>
      <c r="BB152" t="s">
        <v>93</v>
      </c>
      <c r="BC152" t="s">
        <v>93</v>
      </c>
      <c r="BD152" t="s">
        <v>93</v>
      </c>
      <c r="BE152" t="s">
        <v>93</v>
      </c>
      <c r="BF152" t="s">
        <v>486</v>
      </c>
      <c r="BG152">
        <v>74</v>
      </c>
      <c r="BH152" t="s">
        <v>96</v>
      </c>
    </row>
    <row r="153" spans="1:60">
      <c r="A153" t="s">
        <v>489</v>
      </c>
      <c r="B153" t="s">
        <v>85</v>
      </c>
      <c r="C153" t="s">
        <v>490</v>
      </c>
      <c r="D153" t="s">
        <v>87</v>
      </c>
      <c r="E153" s="2">
        <f>HYPERLINK("capsilon://?command=openfolder&amp;siteaddress=amerifirsttest.docvelocity4.net&amp;folderid=FX9227D616-6461-4C02-72AC-59BB49A0C59A","FX220724")</f>
        <v>0</v>
      </c>
      <c r="F153" t="s">
        <v>19</v>
      </c>
      <c r="G153" t="s">
        <v>19</v>
      </c>
      <c r="H153" t="s">
        <v>88</v>
      </c>
      <c r="I153" t="s">
        <v>491</v>
      </c>
      <c r="J153">
        <v>134</v>
      </c>
      <c r="K153" t="s">
        <v>90</v>
      </c>
      <c r="L153" t="s">
        <v>91</v>
      </c>
      <c r="M153" t="s">
        <v>92</v>
      </c>
      <c r="N153">
        <v>2</v>
      </c>
      <c r="O153" s="1">
        <v>44777.47351851852</v>
      </c>
      <c r="P153" s="1">
        <v>44777.525347222225</v>
      </c>
      <c r="Q153">
        <v>4440</v>
      </c>
      <c r="R153">
        <v>38</v>
      </c>
      <c r="S153" t="b">
        <v>0</v>
      </c>
      <c r="T153" t="s">
        <v>93</v>
      </c>
      <c r="U153" t="b">
        <v>0</v>
      </c>
      <c r="V153" t="s">
        <v>435</v>
      </c>
      <c r="W153" s="1">
        <v>44777.486574074072</v>
      </c>
      <c r="X153">
        <v>18</v>
      </c>
      <c r="Y153">
        <v>0</v>
      </c>
      <c r="Z153">
        <v>0</v>
      </c>
      <c r="AA153">
        <v>0</v>
      </c>
      <c r="AB153">
        <v>104</v>
      </c>
      <c r="AC153">
        <v>0</v>
      </c>
      <c r="AD153">
        <v>134</v>
      </c>
      <c r="AE153">
        <v>0</v>
      </c>
      <c r="AF153">
        <v>0</v>
      </c>
      <c r="AG153">
        <v>0</v>
      </c>
      <c r="AH153" t="s">
        <v>148</v>
      </c>
      <c r="AI153" s="1">
        <v>44777.525347222225</v>
      </c>
      <c r="AJ153">
        <v>20</v>
      </c>
      <c r="AK153">
        <v>0</v>
      </c>
      <c r="AL153">
        <v>0</v>
      </c>
      <c r="AM153">
        <v>0</v>
      </c>
      <c r="AN153">
        <v>104</v>
      </c>
      <c r="AO153">
        <v>0</v>
      </c>
      <c r="AP153">
        <v>134</v>
      </c>
      <c r="AQ153">
        <v>0</v>
      </c>
      <c r="AR153">
        <v>0</v>
      </c>
      <c r="AS153">
        <v>0</v>
      </c>
      <c r="AT153" t="s">
        <v>93</v>
      </c>
      <c r="AU153" t="s">
        <v>93</v>
      </c>
      <c r="AV153" t="s">
        <v>93</v>
      </c>
      <c r="AW153" t="s">
        <v>93</v>
      </c>
      <c r="AX153" t="s">
        <v>93</v>
      </c>
      <c r="AY153" t="s">
        <v>93</v>
      </c>
      <c r="AZ153" t="s">
        <v>93</v>
      </c>
      <c r="BA153" t="s">
        <v>93</v>
      </c>
      <c r="BB153" t="s">
        <v>93</v>
      </c>
      <c r="BC153" t="s">
        <v>93</v>
      </c>
      <c r="BD153" t="s">
        <v>93</v>
      </c>
      <c r="BE153" t="s">
        <v>93</v>
      </c>
      <c r="BF153" t="s">
        <v>486</v>
      </c>
      <c r="BG153">
        <v>74</v>
      </c>
      <c r="BH153" t="s">
        <v>96</v>
      </c>
    </row>
    <row r="154" spans="1:60">
      <c r="A154" t="s">
        <v>492</v>
      </c>
      <c r="B154" t="s">
        <v>85</v>
      </c>
      <c r="C154" t="s">
        <v>493</v>
      </c>
      <c r="D154" t="s">
        <v>87</v>
      </c>
      <c r="E154" s="2">
        <f>HYPERLINK("capsilon://?command=openfolder&amp;siteaddress=amerifirsttest.docvelocity4.net&amp;folderid=FXDEE5DF16-B221-592F-30BF-C1659AEB75C5","FX220729")</f>
        <v>0</v>
      </c>
      <c r="F154" t="s">
        <v>19</v>
      </c>
      <c r="G154" t="s">
        <v>19</v>
      </c>
      <c r="H154" t="s">
        <v>88</v>
      </c>
      <c r="I154" t="s">
        <v>494</v>
      </c>
      <c r="J154">
        <v>134</v>
      </c>
      <c r="K154" t="s">
        <v>90</v>
      </c>
      <c r="L154" t="s">
        <v>91</v>
      </c>
      <c r="M154" t="s">
        <v>92</v>
      </c>
      <c r="N154">
        <v>2</v>
      </c>
      <c r="O154" s="1">
        <v>44777.473645833335</v>
      </c>
      <c r="P154" s="1">
        <v>44777.525590277779</v>
      </c>
      <c r="Q154">
        <v>4407</v>
      </c>
      <c r="R154">
        <v>81</v>
      </c>
      <c r="S154" t="b">
        <v>0</v>
      </c>
      <c r="T154" t="s">
        <v>93</v>
      </c>
      <c r="U154" t="b">
        <v>0</v>
      </c>
      <c r="V154" t="s">
        <v>435</v>
      </c>
      <c r="W154" s="1">
        <v>44777.487291666665</v>
      </c>
      <c r="X154">
        <v>61</v>
      </c>
      <c r="Y154">
        <v>0</v>
      </c>
      <c r="Z154">
        <v>0</v>
      </c>
      <c r="AA154">
        <v>0</v>
      </c>
      <c r="AB154">
        <v>104</v>
      </c>
      <c r="AC154">
        <v>0</v>
      </c>
      <c r="AD154">
        <v>134</v>
      </c>
      <c r="AE154">
        <v>0</v>
      </c>
      <c r="AF154">
        <v>0</v>
      </c>
      <c r="AG154">
        <v>0</v>
      </c>
      <c r="AH154" t="s">
        <v>148</v>
      </c>
      <c r="AI154" s="1">
        <v>44777.525590277779</v>
      </c>
      <c r="AJ154">
        <v>20</v>
      </c>
      <c r="AK154">
        <v>0</v>
      </c>
      <c r="AL154">
        <v>0</v>
      </c>
      <c r="AM154">
        <v>0</v>
      </c>
      <c r="AN154">
        <v>104</v>
      </c>
      <c r="AO154">
        <v>0</v>
      </c>
      <c r="AP154">
        <v>134</v>
      </c>
      <c r="AQ154">
        <v>0</v>
      </c>
      <c r="AR154">
        <v>0</v>
      </c>
      <c r="AS154">
        <v>0</v>
      </c>
      <c r="AT154" t="s">
        <v>93</v>
      </c>
      <c r="AU154" t="s">
        <v>93</v>
      </c>
      <c r="AV154" t="s">
        <v>93</v>
      </c>
      <c r="AW154" t="s">
        <v>93</v>
      </c>
      <c r="AX154" t="s">
        <v>93</v>
      </c>
      <c r="AY154" t="s">
        <v>93</v>
      </c>
      <c r="AZ154" t="s">
        <v>93</v>
      </c>
      <c r="BA154" t="s">
        <v>93</v>
      </c>
      <c r="BB154" t="s">
        <v>93</v>
      </c>
      <c r="BC154" t="s">
        <v>93</v>
      </c>
      <c r="BD154" t="s">
        <v>93</v>
      </c>
      <c r="BE154" t="s">
        <v>93</v>
      </c>
      <c r="BF154" t="s">
        <v>486</v>
      </c>
      <c r="BG154">
        <v>74</v>
      </c>
      <c r="BH154" t="s">
        <v>96</v>
      </c>
    </row>
    <row r="155" spans="1:60">
      <c r="A155" t="s">
        <v>495</v>
      </c>
      <c r="B155" t="s">
        <v>85</v>
      </c>
      <c r="C155" t="s">
        <v>484</v>
      </c>
      <c r="D155" t="s">
        <v>87</v>
      </c>
      <c r="E155" s="2">
        <f>HYPERLINK("capsilon://?command=openfolder&amp;siteaddress=amerifirsttest.docvelocity4.net&amp;folderid=FXEFC8E04C-A5B4-3036-EA7E-323F0D5E7B14","FX220718")</f>
        <v>0</v>
      </c>
      <c r="F155" t="s">
        <v>19</v>
      </c>
      <c r="G155" t="s">
        <v>19</v>
      </c>
      <c r="H155" t="s">
        <v>88</v>
      </c>
      <c r="I155" t="s">
        <v>496</v>
      </c>
      <c r="J155">
        <v>134</v>
      </c>
      <c r="K155" t="s">
        <v>90</v>
      </c>
      <c r="L155" t="s">
        <v>91</v>
      </c>
      <c r="M155" t="s">
        <v>92</v>
      </c>
      <c r="N155">
        <v>2</v>
      </c>
      <c r="O155" s="1">
        <v>44777.473819444444</v>
      </c>
      <c r="P155" s="1">
        <v>44777.525856481479</v>
      </c>
      <c r="Q155">
        <v>4237</v>
      </c>
      <c r="R155">
        <v>259</v>
      </c>
      <c r="S155" t="b">
        <v>0</v>
      </c>
      <c r="T155" t="s">
        <v>93</v>
      </c>
      <c r="U155" t="b">
        <v>0</v>
      </c>
      <c r="V155" t="s">
        <v>169</v>
      </c>
      <c r="W155" s="1">
        <v>44777.503449074073</v>
      </c>
      <c r="X155">
        <v>203</v>
      </c>
      <c r="Y155">
        <v>0</v>
      </c>
      <c r="Z155">
        <v>0</v>
      </c>
      <c r="AA155">
        <v>0</v>
      </c>
      <c r="AB155">
        <v>104</v>
      </c>
      <c r="AC155">
        <v>0</v>
      </c>
      <c r="AD155">
        <v>134</v>
      </c>
      <c r="AE155">
        <v>0</v>
      </c>
      <c r="AF155">
        <v>0</v>
      </c>
      <c r="AG155">
        <v>0</v>
      </c>
      <c r="AH155" t="s">
        <v>148</v>
      </c>
      <c r="AI155" s="1">
        <v>44777.525856481479</v>
      </c>
      <c r="AJ155">
        <v>23</v>
      </c>
      <c r="AK155">
        <v>0</v>
      </c>
      <c r="AL155">
        <v>0</v>
      </c>
      <c r="AM155">
        <v>0</v>
      </c>
      <c r="AN155">
        <v>104</v>
      </c>
      <c r="AO155">
        <v>0</v>
      </c>
      <c r="AP155">
        <v>134</v>
      </c>
      <c r="AQ155">
        <v>0</v>
      </c>
      <c r="AR155">
        <v>0</v>
      </c>
      <c r="AS155">
        <v>0</v>
      </c>
      <c r="AT155" t="s">
        <v>93</v>
      </c>
      <c r="AU155" t="s">
        <v>93</v>
      </c>
      <c r="AV155" t="s">
        <v>93</v>
      </c>
      <c r="AW155" t="s">
        <v>93</v>
      </c>
      <c r="AX155" t="s">
        <v>93</v>
      </c>
      <c r="AY155" t="s">
        <v>93</v>
      </c>
      <c r="AZ155" t="s">
        <v>93</v>
      </c>
      <c r="BA155" t="s">
        <v>93</v>
      </c>
      <c r="BB155" t="s">
        <v>93</v>
      </c>
      <c r="BC155" t="s">
        <v>93</v>
      </c>
      <c r="BD155" t="s">
        <v>93</v>
      </c>
      <c r="BE155" t="s">
        <v>93</v>
      </c>
      <c r="BF155" t="s">
        <v>486</v>
      </c>
      <c r="BG155">
        <v>74</v>
      </c>
      <c r="BH155" t="s">
        <v>96</v>
      </c>
    </row>
    <row r="156" spans="1:60">
      <c r="A156" t="s">
        <v>497</v>
      </c>
      <c r="B156" t="s">
        <v>85</v>
      </c>
      <c r="C156" t="s">
        <v>416</v>
      </c>
      <c r="D156" t="s">
        <v>87</v>
      </c>
      <c r="E156" s="2">
        <f>HYPERLINK("capsilon://?command=openfolder&amp;siteaddress=amerifirsttest.docvelocity4.net&amp;folderid=FX18E12C78-7222-AA69-9DE0-BE88F6FDDD32","FX22087")</f>
        <v>0</v>
      </c>
      <c r="F156" t="s">
        <v>19</v>
      </c>
      <c r="G156" t="s">
        <v>19</v>
      </c>
      <c r="H156" t="s">
        <v>88</v>
      </c>
      <c r="I156" t="s">
        <v>417</v>
      </c>
      <c r="J156">
        <v>1109</v>
      </c>
      <c r="K156" t="s">
        <v>90</v>
      </c>
      <c r="L156" t="s">
        <v>91</v>
      </c>
      <c r="M156" t="s">
        <v>92</v>
      </c>
      <c r="N156">
        <v>1</v>
      </c>
      <c r="O156" s="1">
        <v>44774.033703703702</v>
      </c>
      <c r="P156" s="1">
        <v>44774.276331018518</v>
      </c>
      <c r="Q156">
        <v>19528</v>
      </c>
      <c r="R156">
        <v>1435</v>
      </c>
      <c r="S156" t="b">
        <v>0</v>
      </c>
      <c r="T156" t="s">
        <v>93</v>
      </c>
      <c r="U156" t="b">
        <v>0</v>
      </c>
      <c r="V156" t="s">
        <v>94</v>
      </c>
      <c r="W156" s="1">
        <v>44774.276331018518</v>
      </c>
      <c r="X156">
        <v>1161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1109</v>
      </c>
      <c r="AE156">
        <v>900</v>
      </c>
      <c r="AF156">
        <v>0</v>
      </c>
      <c r="AG156">
        <v>21</v>
      </c>
      <c r="AH156" t="s">
        <v>93</v>
      </c>
      <c r="AI156" t="s">
        <v>93</v>
      </c>
      <c r="AJ156" t="s">
        <v>93</v>
      </c>
      <c r="AK156" t="s">
        <v>93</v>
      </c>
      <c r="AL156" t="s">
        <v>93</v>
      </c>
      <c r="AM156" t="s">
        <v>93</v>
      </c>
      <c r="AN156" t="s">
        <v>93</v>
      </c>
      <c r="AO156" t="s">
        <v>93</v>
      </c>
      <c r="AP156" t="s">
        <v>93</v>
      </c>
      <c r="AQ156" t="s">
        <v>93</v>
      </c>
      <c r="AR156" t="s">
        <v>93</v>
      </c>
      <c r="AS156" t="s">
        <v>93</v>
      </c>
      <c r="AT156" t="s">
        <v>93</v>
      </c>
      <c r="AU156" t="s">
        <v>93</v>
      </c>
      <c r="AV156" t="s">
        <v>93</v>
      </c>
      <c r="AW156" t="s">
        <v>93</v>
      </c>
      <c r="AX156" t="s">
        <v>93</v>
      </c>
      <c r="AY156" t="s">
        <v>93</v>
      </c>
      <c r="AZ156" t="s">
        <v>93</v>
      </c>
      <c r="BA156" t="s">
        <v>93</v>
      </c>
      <c r="BB156" t="s">
        <v>93</v>
      </c>
      <c r="BC156" t="s">
        <v>93</v>
      </c>
      <c r="BD156" t="s">
        <v>93</v>
      </c>
      <c r="BE156" t="s">
        <v>93</v>
      </c>
      <c r="BF156" t="s">
        <v>95</v>
      </c>
      <c r="BG156">
        <v>349</v>
      </c>
      <c r="BH156" t="s">
        <v>96</v>
      </c>
    </row>
    <row r="157" spans="1:60">
      <c r="A157" t="s">
        <v>498</v>
      </c>
      <c r="B157" t="s">
        <v>85</v>
      </c>
      <c r="C157" t="s">
        <v>499</v>
      </c>
      <c r="D157" t="s">
        <v>87</v>
      </c>
      <c r="E157" s="2">
        <f>HYPERLINK("capsilon://?command=openfolder&amp;siteaddress=amerifirsttest.docvelocity4.net&amp;folderid=FX96E17862-6D1A-F813-CDCD-E5415387690B","FX220726")</f>
        <v>0</v>
      </c>
      <c r="F157" t="s">
        <v>19</v>
      </c>
      <c r="G157" t="s">
        <v>19</v>
      </c>
      <c r="H157" t="s">
        <v>88</v>
      </c>
      <c r="I157" t="s">
        <v>500</v>
      </c>
      <c r="J157">
        <v>134</v>
      </c>
      <c r="K157" t="s">
        <v>90</v>
      </c>
      <c r="L157" t="s">
        <v>91</v>
      </c>
      <c r="M157" t="s">
        <v>92</v>
      </c>
      <c r="N157">
        <v>2</v>
      </c>
      <c r="O157" s="1">
        <v>44777.474930555552</v>
      </c>
      <c r="P157" s="1">
        <v>44777.526076388887</v>
      </c>
      <c r="Q157">
        <v>4349</v>
      </c>
      <c r="R157">
        <v>70</v>
      </c>
      <c r="S157" t="b">
        <v>0</v>
      </c>
      <c r="T157" t="s">
        <v>93</v>
      </c>
      <c r="U157" t="b">
        <v>0</v>
      </c>
      <c r="V157" t="s">
        <v>169</v>
      </c>
      <c r="W157" s="1">
        <v>44777.504062499997</v>
      </c>
      <c r="X157">
        <v>52</v>
      </c>
      <c r="Y157">
        <v>0</v>
      </c>
      <c r="Z157">
        <v>0</v>
      </c>
      <c r="AA157">
        <v>0</v>
      </c>
      <c r="AB157">
        <v>104</v>
      </c>
      <c r="AC157">
        <v>0</v>
      </c>
      <c r="AD157">
        <v>134</v>
      </c>
      <c r="AE157">
        <v>0</v>
      </c>
      <c r="AF157">
        <v>0</v>
      </c>
      <c r="AG157">
        <v>0</v>
      </c>
      <c r="AH157" t="s">
        <v>148</v>
      </c>
      <c r="AI157" s="1">
        <v>44777.526076388887</v>
      </c>
      <c r="AJ157">
        <v>18</v>
      </c>
      <c r="AK157">
        <v>0</v>
      </c>
      <c r="AL157">
        <v>0</v>
      </c>
      <c r="AM157">
        <v>0</v>
      </c>
      <c r="AN157">
        <v>104</v>
      </c>
      <c r="AO157">
        <v>0</v>
      </c>
      <c r="AP157">
        <v>134</v>
      </c>
      <c r="AQ157">
        <v>0</v>
      </c>
      <c r="AR157">
        <v>0</v>
      </c>
      <c r="AS157">
        <v>0</v>
      </c>
      <c r="AT157" t="s">
        <v>93</v>
      </c>
      <c r="AU157" t="s">
        <v>93</v>
      </c>
      <c r="AV157" t="s">
        <v>93</v>
      </c>
      <c r="AW157" t="s">
        <v>93</v>
      </c>
      <c r="AX157" t="s">
        <v>93</v>
      </c>
      <c r="AY157" t="s">
        <v>93</v>
      </c>
      <c r="AZ157" t="s">
        <v>93</v>
      </c>
      <c r="BA157" t="s">
        <v>93</v>
      </c>
      <c r="BB157" t="s">
        <v>93</v>
      </c>
      <c r="BC157" t="s">
        <v>93</v>
      </c>
      <c r="BD157" t="s">
        <v>93</v>
      </c>
      <c r="BE157" t="s">
        <v>93</v>
      </c>
      <c r="BF157" t="s">
        <v>486</v>
      </c>
      <c r="BG157">
        <v>73</v>
      </c>
      <c r="BH157" t="s">
        <v>96</v>
      </c>
    </row>
    <row r="158" spans="1:60">
      <c r="A158" t="s">
        <v>501</v>
      </c>
      <c r="B158" t="s">
        <v>85</v>
      </c>
      <c r="C158" t="s">
        <v>502</v>
      </c>
      <c r="D158" t="s">
        <v>87</v>
      </c>
      <c r="E158" s="2">
        <f>HYPERLINK("capsilon://?command=openfolder&amp;siteaddress=amerifirsttest.docvelocity4.net&amp;folderid=FXD69592C9-C67A-9BF9-67C9-267F4B7C5AF9","FX220720")</f>
        <v>0</v>
      </c>
      <c r="F158" t="s">
        <v>19</v>
      </c>
      <c r="G158" t="s">
        <v>19</v>
      </c>
      <c r="H158" t="s">
        <v>88</v>
      </c>
      <c r="I158" t="s">
        <v>503</v>
      </c>
      <c r="J158">
        <v>134</v>
      </c>
      <c r="K158" t="s">
        <v>90</v>
      </c>
      <c r="L158" t="s">
        <v>91</v>
      </c>
      <c r="M158" t="s">
        <v>92</v>
      </c>
      <c r="N158">
        <v>2</v>
      </c>
      <c r="O158" s="1">
        <v>44777.480821759258</v>
      </c>
      <c r="P158" s="1">
        <v>44777.526296296295</v>
      </c>
      <c r="Q158">
        <v>3883</v>
      </c>
      <c r="R158">
        <v>46</v>
      </c>
      <c r="S158" t="b">
        <v>0</v>
      </c>
      <c r="T158" t="s">
        <v>93</v>
      </c>
      <c r="U158" t="b">
        <v>0</v>
      </c>
      <c r="V158" t="s">
        <v>169</v>
      </c>
      <c r="W158" s="1">
        <v>44777.504386574074</v>
      </c>
      <c r="X158">
        <v>28</v>
      </c>
      <c r="Y158">
        <v>0</v>
      </c>
      <c r="Z158">
        <v>0</v>
      </c>
      <c r="AA158">
        <v>0</v>
      </c>
      <c r="AB158">
        <v>104</v>
      </c>
      <c r="AC158">
        <v>0</v>
      </c>
      <c r="AD158">
        <v>134</v>
      </c>
      <c r="AE158">
        <v>0</v>
      </c>
      <c r="AF158">
        <v>0</v>
      </c>
      <c r="AG158">
        <v>0</v>
      </c>
      <c r="AH158" t="s">
        <v>148</v>
      </c>
      <c r="AI158" s="1">
        <v>44777.526296296295</v>
      </c>
      <c r="AJ158">
        <v>18</v>
      </c>
      <c r="AK158">
        <v>0</v>
      </c>
      <c r="AL158">
        <v>0</v>
      </c>
      <c r="AM158">
        <v>0</v>
      </c>
      <c r="AN158">
        <v>104</v>
      </c>
      <c r="AO158">
        <v>0</v>
      </c>
      <c r="AP158">
        <v>134</v>
      </c>
      <c r="AQ158">
        <v>0</v>
      </c>
      <c r="AR158">
        <v>0</v>
      </c>
      <c r="AS158">
        <v>0</v>
      </c>
      <c r="AT158" t="s">
        <v>93</v>
      </c>
      <c r="AU158" t="s">
        <v>93</v>
      </c>
      <c r="AV158" t="s">
        <v>93</v>
      </c>
      <c r="AW158" t="s">
        <v>93</v>
      </c>
      <c r="AX158" t="s">
        <v>93</v>
      </c>
      <c r="AY158" t="s">
        <v>93</v>
      </c>
      <c r="AZ158" t="s">
        <v>93</v>
      </c>
      <c r="BA158" t="s">
        <v>93</v>
      </c>
      <c r="BB158" t="s">
        <v>93</v>
      </c>
      <c r="BC158" t="s">
        <v>93</v>
      </c>
      <c r="BD158" t="s">
        <v>93</v>
      </c>
      <c r="BE158" t="s">
        <v>93</v>
      </c>
      <c r="BF158" t="s">
        <v>486</v>
      </c>
      <c r="BG158">
        <v>65</v>
      </c>
      <c r="BH158" t="s">
        <v>96</v>
      </c>
    </row>
    <row r="159" spans="1:60">
      <c r="A159" t="s">
        <v>504</v>
      </c>
      <c r="B159" t="s">
        <v>85</v>
      </c>
      <c r="C159" t="s">
        <v>133</v>
      </c>
      <c r="D159" t="s">
        <v>87</v>
      </c>
      <c r="E159" s="2">
        <f>HYPERLINK("capsilon://?command=openfolder&amp;siteaddress=amerifirsttest.docvelocity4.net&amp;folderid=FXBB6AF4F2-A5BD-EE72-AE29-EB9F0E094AC8","FX220859")</f>
        <v>0</v>
      </c>
      <c r="F159" t="s">
        <v>19</v>
      </c>
      <c r="G159" t="s">
        <v>19</v>
      </c>
      <c r="H159" t="s">
        <v>88</v>
      </c>
      <c r="I159" t="s">
        <v>505</v>
      </c>
      <c r="J159">
        <v>134</v>
      </c>
      <c r="K159" t="s">
        <v>90</v>
      </c>
      <c r="L159" t="s">
        <v>91</v>
      </c>
      <c r="M159" t="s">
        <v>92</v>
      </c>
      <c r="N159">
        <v>2</v>
      </c>
      <c r="O159" s="1">
        <v>44777.575520833336</v>
      </c>
      <c r="P159" s="1">
        <v>44777.831469907411</v>
      </c>
      <c r="Q159">
        <v>22026</v>
      </c>
      <c r="R159">
        <v>88</v>
      </c>
      <c r="S159" t="b">
        <v>0</v>
      </c>
      <c r="T159" t="s">
        <v>93</v>
      </c>
      <c r="U159" t="b">
        <v>0</v>
      </c>
      <c r="V159" t="s">
        <v>435</v>
      </c>
      <c r="W159" s="1">
        <v>44777.57980324074</v>
      </c>
      <c r="X159">
        <v>23</v>
      </c>
      <c r="Y159">
        <v>0</v>
      </c>
      <c r="Z159">
        <v>0</v>
      </c>
      <c r="AA159">
        <v>0</v>
      </c>
      <c r="AB159">
        <v>104</v>
      </c>
      <c r="AC159">
        <v>0</v>
      </c>
      <c r="AD159">
        <v>134</v>
      </c>
      <c r="AE159">
        <v>0</v>
      </c>
      <c r="AF159">
        <v>0</v>
      </c>
      <c r="AG159">
        <v>0</v>
      </c>
      <c r="AH159" t="s">
        <v>104</v>
      </c>
      <c r="AI159" s="1">
        <v>44777.831469907411</v>
      </c>
      <c r="AJ159">
        <v>65</v>
      </c>
      <c r="AK159">
        <v>0</v>
      </c>
      <c r="AL159">
        <v>0</v>
      </c>
      <c r="AM159">
        <v>0</v>
      </c>
      <c r="AN159">
        <v>104</v>
      </c>
      <c r="AO159">
        <v>0</v>
      </c>
      <c r="AP159">
        <v>134</v>
      </c>
      <c r="AQ159">
        <v>0</v>
      </c>
      <c r="AR159">
        <v>0</v>
      </c>
      <c r="AS159">
        <v>0</v>
      </c>
      <c r="AT159" t="s">
        <v>93</v>
      </c>
      <c r="AU159" t="s">
        <v>93</v>
      </c>
      <c r="AV159" t="s">
        <v>93</v>
      </c>
      <c r="AW159" t="s">
        <v>93</v>
      </c>
      <c r="AX159" t="s">
        <v>93</v>
      </c>
      <c r="AY159" t="s">
        <v>93</v>
      </c>
      <c r="AZ159" t="s">
        <v>93</v>
      </c>
      <c r="BA159" t="s">
        <v>93</v>
      </c>
      <c r="BB159" t="s">
        <v>93</v>
      </c>
      <c r="BC159" t="s">
        <v>93</v>
      </c>
      <c r="BD159" t="s">
        <v>93</v>
      </c>
      <c r="BE159" t="s">
        <v>93</v>
      </c>
      <c r="BF159" t="s">
        <v>486</v>
      </c>
      <c r="BG159">
        <v>368</v>
      </c>
      <c r="BH159" t="s">
        <v>96</v>
      </c>
    </row>
    <row r="160" spans="1:60">
      <c r="A160" t="s">
        <v>506</v>
      </c>
      <c r="B160" t="s">
        <v>85</v>
      </c>
      <c r="C160" t="s">
        <v>507</v>
      </c>
      <c r="D160" t="s">
        <v>87</v>
      </c>
      <c r="E160" s="2">
        <f>HYPERLINK("capsilon://?command=openfolder&amp;siteaddress=amerifirsttest.docvelocity4.net&amp;folderid=FXBC620698-2449-8F4E-181E-965230B5E7C8","FX220864")</f>
        <v>0</v>
      </c>
      <c r="F160" t="s">
        <v>19</v>
      </c>
      <c r="G160" t="s">
        <v>19</v>
      </c>
      <c r="H160" t="s">
        <v>88</v>
      </c>
      <c r="I160" t="s">
        <v>508</v>
      </c>
      <c r="J160">
        <v>134</v>
      </c>
      <c r="K160" t="s">
        <v>90</v>
      </c>
      <c r="L160" t="s">
        <v>91</v>
      </c>
      <c r="M160" t="s">
        <v>92</v>
      </c>
      <c r="N160">
        <v>2</v>
      </c>
      <c r="O160" s="1">
        <v>44778.698564814818</v>
      </c>
      <c r="P160" s="1">
        <v>44778.760810185187</v>
      </c>
      <c r="Q160">
        <v>3641</v>
      </c>
      <c r="R160">
        <v>1737</v>
      </c>
      <c r="S160" t="b">
        <v>0</v>
      </c>
      <c r="T160" t="s">
        <v>93</v>
      </c>
      <c r="U160" t="b">
        <v>0</v>
      </c>
      <c r="V160" t="s">
        <v>147</v>
      </c>
      <c r="W160" s="1">
        <v>44778.732499999998</v>
      </c>
      <c r="X160">
        <v>1441</v>
      </c>
      <c r="Y160">
        <v>104</v>
      </c>
      <c r="Z160">
        <v>0</v>
      </c>
      <c r="AA160">
        <v>104</v>
      </c>
      <c r="AB160">
        <v>0</v>
      </c>
      <c r="AC160">
        <v>39</v>
      </c>
      <c r="AD160">
        <v>30</v>
      </c>
      <c r="AE160">
        <v>0</v>
      </c>
      <c r="AF160">
        <v>0</v>
      </c>
      <c r="AG160">
        <v>0</v>
      </c>
      <c r="AH160" t="s">
        <v>148</v>
      </c>
      <c r="AI160" s="1">
        <v>44778.760810185187</v>
      </c>
      <c r="AJ160">
        <v>296</v>
      </c>
      <c r="AK160">
        <v>2</v>
      </c>
      <c r="AL160">
        <v>0</v>
      </c>
      <c r="AM160">
        <v>2</v>
      </c>
      <c r="AN160">
        <v>0</v>
      </c>
      <c r="AO160">
        <v>2</v>
      </c>
      <c r="AP160">
        <v>28</v>
      </c>
      <c r="AQ160">
        <v>0</v>
      </c>
      <c r="AR160">
        <v>0</v>
      </c>
      <c r="AS160">
        <v>0</v>
      </c>
      <c r="AT160" t="s">
        <v>93</v>
      </c>
      <c r="AU160" t="s">
        <v>93</v>
      </c>
      <c r="AV160" t="s">
        <v>93</v>
      </c>
      <c r="AW160" t="s">
        <v>93</v>
      </c>
      <c r="AX160" t="s">
        <v>93</v>
      </c>
      <c r="AY160" t="s">
        <v>93</v>
      </c>
      <c r="AZ160" t="s">
        <v>93</v>
      </c>
      <c r="BA160" t="s">
        <v>93</v>
      </c>
      <c r="BB160" t="s">
        <v>93</v>
      </c>
      <c r="BC160" t="s">
        <v>93</v>
      </c>
      <c r="BD160" t="s">
        <v>93</v>
      </c>
      <c r="BE160" t="s">
        <v>93</v>
      </c>
      <c r="BF160" t="s">
        <v>105</v>
      </c>
      <c r="BG160">
        <v>89</v>
      </c>
      <c r="BH160" t="s">
        <v>96</v>
      </c>
    </row>
    <row r="161" spans="1:60">
      <c r="A161" t="s">
        <v>509</v>
      </c>
      <c r="B161" t="s">
        <v>85</v>
      </c>
      <c r="C161" t="s">
        <v>510</v>
      </c>
      <c r="D161" t="s">
        <v>87</v>
      </c>
      <c r="E161" s="2">
        <f>HYPERLINK("capsilon://?command=openfolder&amp;siteaddress=amerifirsttest.docvelocity4.net&amp;folderid=FX4657E9D0-94CB-F7C6-4B2F-17A17FC33109","FX220865")</f>
        <v>0</v>
      </c>
      <c r="F161" t="s">
        <v>19</v>
      </c>
      <c r="G161" t="s">
        <v>19</v>
      </c>
      <c r="H161" t="s">
        <v>88</v>
      </c>
      <c r="I161" t="s">
        <v>511</v>
      </c>
      <c r="J161">
        <v>134</v>
      </c>
      <c r="K161" t="s">
        <v>90</v>
      </c>
      <c r="L161" t="s">
        <v>91</v>
      </c>
      <c r="M161" t="s">
        <v>92</v>
      </c>
      <c r="N161">
        <v>2</v>
      </c>
      <c r="O161" s="1">
        <v>44778.731273148151</v>
      </c>
      <c r="P161" s="1">
        <v>44778.761064814818</v>
      </c>
      <c r="Q161">
        <v>2180</v>
      </c>
      <c r="R161">
        <v>394</v>
      </c>
      <c r="S161" t="b">
        <v>0</v>
      </c>
      <c r="T161" t="s">
        <v>93</v>
      </c>
      <c r="U161" t="b">
        <v>0</v>
      </c>
      <c r="V161" t="s">
        <v>147</v>
      </c>
      <c r="W161" s="1">
        <v>44778.736817129633</v>
      </c>
      <c r="X161">
        <v>373</v>
      </c>
      <c r="Y161">
        <v>0</v>
      </c>
      <c r="Z161">
        <v>0</v>
      </c>
      <c r="AA161">
        <v>0</v>
      </c>
      <c r="AB161">
        <v>104</v>
      </c>
      <c r="AC161">
        <v>0</v>
      </c>
      <c r="AD161">
        <v>134</v>
      </c>
      <c r="AE161">
        <v>0</v>
      </c>
      <c r="AF161">
        <v>0</v>
      </c>
      <c r="AG161">
        <v>0</v>
      </c>
      <c r="AH161" t="s">
        <v>148</v>
      </c>
      <c r="AI161" s="1">
        <v>44778.761064814818</v>
      </c>
      <c r="AJ161">
        <v>21</v>
      </c>
      <c r="AK161">
        <v>0</v>
      </c>
      <c r="AL161">
        <v>0</v>
      </c>
      <c r="AM161">
        <v>0</v>
      </c>
      <c r="AN161">
        <v>104</v>
      </c>
      <c r="AO161">
        <v>0</v>
      </c>
      <c r="AP161">
        <v>134</v>
      </c>
      <c r="AQ161">
        <v>0</v>
      </c>
      <c r="AR161">
        <v>0</v>
      </c>
      <c r="AS161">
        <v>0</v>
      </c>
      <c r="AT161" t="s">
        <v>93</v>
      </c>
      <c r="AU161" t="s">
        <v>93</v>
      </c>
      <c r="AV161" t="s">
        <v>93</v>
      </c>
      <c r="AW161" t="s">
        <v>93</v>
      </c>
      <c r="AX161" t="s">
        <v>93</v>
      </c>
      <c r="AY161" t="s">
        <v>93</v>
      </c>
      <c r="AZ161" t="s">
        <v>93</v>
      </c>
      <c r="BA161" t="s">
        <v>93</v>
      </c>
      <c r="BB161" t="s">
        <v>93</v>
      </c>
      <c r="BC161" t="s">
        <v>93</v>
      </c>
      <c r="BD161" t="s">
        <v>93</v>
      </c>
      <c r="BE161" t="s">
        <v>93</v>
      </c>
      <c r="BF161" t="s">
        <v>105</v>
      </c>
      <c r="BG161">
        <v>42</v>
      </c>
      <c r="BH161" t="s">
        <v>96</v>
      </c>
    </row>
    <row r="162" spans="1:60">
      <c r="A162" t="s">
        <v>512</v>
      </c>
      <c r="B162" t="s">
        <v>85</v>
      </c>
      <c r="C162" t="s">
        <v>513</v>
      </c>
      <c r="D162" t="s">
        <v>87</v>
      </c>
      <c r="E162" s="2">
        <f>HYPERLINK("capsilon://?command=openfolder&amp;siteaddress=amerifirsttest.docvelocity4.net&amp;folderid=FX2B041ABA-A776-F18A-996F-1028257A4D64","FX220869")</f>
        <v>0</v>
      </c>
      <c r="F162" t="s">
        <v>19</v>
      </c>
      <c r="G162" t="s">
        <v>19</v>
      </c>
      <c r="H162" t="s">
        <v>88</v>
      </c>
      <c r="I162" t="s">
        <v>514</v>
      </c>
      <c r="J162">
        <v>248</v>
      </c>
      <c r="K162" t="s">
        <v>90</v>
      </c>
      <c r="L162" t="s">
        <v>91</v>
      </c>
      <c r="M162" t="s">
        <v>92</v>
      </c>
      <c r="N162">
        <v>2</v>
      </c>
      <c r="O162" s="1">
        <v>44778.75271990741</v>
      </c>
      <c r="P162" s="1">
        <v>44778.909328703703</v>
      </c>
      <c r="Q162">
        <v>11615</v>
      </c>
      <c r="R162">
        <v>1916</v>
      </c>
      <c r="S162" t="b">
        <v>0</v>
      </c>
      <c r="T162" t="s">
        <v>93</v>
      </c>
      <c r="U162" t="b">
        <v>0</v>
      </c>
      <c r="V162" t="s">
        <v>147</v>
      </c>
      <c r="W162" s="1">
        <v>44778.784305555557</v>
      </c>
      <c r="X162">
        <v>1231</v>
      </c>
      <c r="Y162">
        <v>216</v>
      </c>
      <c r="Z162">
        <v>0</v>
      </c>
      <c r="AA162">
        <v>216</v>
      </c>
      <c r="AB162">
        <v>0</v>
      </c>
      <c r="AC162">
        <v>71</v>
      </c>
      <c r="AD162">
        <v>32</v>
      </c>
      <c r="AE162">
        <v>0</v>
      </c>
      <c r="AF162">
        <v>0</v>
      </c>
      <c r="AG162">
        <v>0</v>
      </c>
      <c r="AH162" t="s">
        <v>104</v>
      </c>
      <c r="AI162" s="1">
        <v>44778.909328703703</v>
      </c>
      <c r="AJ162">
        <v>685</v>
      </c>
      <c r="AK162">
        <v>8</v>
      </c>
      <c r="AL162">
        <v>0</v>
      </c>
      <c r="AM162">
        <v>8</v>
      </c>
      <c r="AN162">
        <v>0</v>
      </c>
      <c r="AO162">
        <v>7</v>
      </c>
      <c r="AP162">
        <v>24</v>
      </c>
      <c r="AQ162">
        <v>0</v>
      </c>
      <c r="AR162">
        <v>0</v>
      </c>
      <c r="AS162">
        <v>0</v>
      </c>
      <c r="AT162" t="s">
        <v>93</v>
      </c>
      <c r="AU162" t="s">
        <v>93</v>
      </c>
      <c r="AV162" t="s">
        <v>93</v>
      </c>
      <c r="AW162" t="s">
        <v>93</v>
      </c>
      <c r="AX162" t="s">
        <v>93</v>
      </c>
      <c r="AY162" t="s">
        <v>93</v>
      </c>
      <c r="AZ162" t="s">
        <v>93</v>
      </c>
      <c r="BA162" t="s">
        <v>93</v>
      </c>
      <c r="BB162" t="s">
        <v>93</v>
      </c>
      <c r="BC162" t="s">
        <v>93</v>
      </c>
      <c r="BD162" t="s">
        <v>93</v>
      </c>
      <c r="BE162" t="s">
        <v>93</v>
      </c>
      <c r="BF162" t="s">
        <v>105</v>
      </c>
      <c r="BG162">
        <v>225</v>
      </c>
      <c r="BH162" t="s">
        <v>96</v>
      </c>
    </row>
    <row r="163" spans="1:60">
      <c r="A163" t="s">
        <v>515</v>
      </c>
      <c r="B163" t="s">
        <v>85</v>
      </c>
      <c r="C163" t="s">
        <v>516</v>
      </c>
      <c r="D163" t="s">
        <v>87</v>
      </c>
      <c r="E163" s="2">
        <f>HYPERLINK("capsilon://?command=openfolder&amp;siteaddress=amerifirsttest.docvelocity4.net&amp;folderid=FX0B1A860B-9D3D-531E-D237-5F3607BB5E67","FX220873")</f>
        <v>0</v>
      </c>
      <c r="F163" t="s">
        <v>19</v>
      </c>
      <c r="G163" t="s">
        <v>19</v>
      </c>
      <c r="H163" t="s">
        <v>88</v>
      </c>
      <c r="I163" t="s">
        <v>517</v>
      </c>
      <c r="J163">
        <v>155</v>
      </c>
      <c r="K163" t="s">
        <v>90</v>
      </c>
      <c r="L163" t="s">
        <v>91</v>
      </c>
      <c r="M163" t="s">
        <v>92</v>
      </c>
      <c r="N163">
        <v>1</v>
      </c>
      <c r="O163" s="1">
        <v>44778.754143518519</v>
      </c>
      <c r="P163" s="1">
        <v>44778.774560185186</v>
      </c>
      <c r="Q163">
        <v>1492</v>
      </c>
      <c r="R163">
        <v>272</v>
      </c>
      <c r="S163" t="b">
        <v>0</v>
      </c>
      <c r="T163" t="s">
        <v>93</v>
      </c>
      <c r="U163" t="b">
        <v>0</v>
      </c>
      <c r="V163" t="s">
        <v>435</v>
      </c>
      <c r="W163" s="1">
        <v>44778.774560185186</v>
      </c>
      <c r="X163">
        <v>272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155</v>
      </c>
      <c r="AE163">
        <v>126</v>
      </c>
      <c r="AF163">
        <v>0</v>
      </c>
      <c r="AG163">
        <v>3</v>
      </c>
      <c r="AH163" t="s">
        <v>93</v>
      </c>
      <c r="AI163" t="s">
        <v>93</v>
      </c>
      <c r="AJ163" t="s">
        <v>93</v>
      </c>
      <c r="AK163" t="s">
        <v>93</v>
      </c>
      <c r="AL163" t="s">
        <v>93</v>
      </c>
      <c r="AM163" t="s">
        <v>93</v>
      </c>
      <c r="AN163" t="s">
        <v>93</v>
      </c>
      <c r="AO163" t="s">
        <v>93</v>
      </c>
      <c r="AP163" t="s">
        <v>93</v>
      </c>
      <c r="AQ163" t="s">
        <v>93</v>
      </c>
      <c r="AR163" t="s">
        <v>93</v>
      </c>
      <c r="AS163" t="s">
        <v>93</v>
      </c>
      <c r="AT163" t="s">
        <v>93</v>
      </c>
      <c r="AU163" t="s">
        <v>93</v>
      </c>
      <c r="AV163" t="s">
        <v>93</v>
      </c>
      <c r="AW163" t="s">
        <v>93</v>
      </c>
      <c r="AX163" t="s">
        <v>93</v>
      </c>
      <c r="AY163" t="s">
        <v>93</v>
      </c>
      <c r="AZ163" t="s">
        <v>93</v>
      </c>
      <c r="BA163" t="s">
        <v>93</v>
      </c>
      <c r="BB163" t="s">
        <v>93</v>
      </c>
      <c r="BC163" t="s">
        <v>93</v>
      </c>
      <c r="BD163" t="s">
        <v>93</v>
      </c>
      <c r="BE163" t="s">
        <v>93</v>
      </c>
      <c r="BF163" t="s">
        <v>105</v>
      </c>
      <c r="BG163">
        <v>29</v>
      </c>
      <c r="BH163" t="s">
        <v>96</v>
      </c>
    </row>
    <row r="164" spans="1:60">
      <c r="A164" t="s">
        <v>518</v>
      </c>
      <c r="B164" t="s">
        <v>85</v>
      </c>
      <c r="C164" t="s">
        <v>419</v>
      </c>
      <c r="D164" t="s">
        <v>87</v>
      </c>
      <c r="E164" s="2">
        <f>HYPERLINK("capsilon://?command=openfolder&amp;siteaddress=amerifirsttest.docvelocity4.net&amp;folderid=FX57423371-5B6A-BB45-10F4-4722B392FDA1","FX22088")</f>
        <v>0</v>
      </c>
      <c r="F164" t="s">
        <v>19</v>
      </c>
      <c r="G164" t="s">
        <v>19</v>
      </c>
      <c r="H164" t="s">
        <v>88</v>
      </c>
      <c r="I164" t="s">
        <v>420</v>
      </c>
      <c r="J164">
        <v>1109</v>
      </c>
      <c r="K164" t="s">
        <v>90</v>
      </c>
      <c r="L164" t="s">
        <v>91</v>
      </c>
      <c r="M164" t="s">
        <v>92</v>
      </c>
      <c r="N164">
        <v>1</v>
      </c>
      <c r="O164" s="1">
        <v>44774.034166666665</v>
      </c>
      <c r="P164" s="1">
        <v>44774.278761574074</v>
      </c>
      <c r="Q164">
        <v>20924</v>
      </c>
      <c r="R164">
        <v>209</v>
      </c>
      <c r="S164" t="b">
        <v>0</v>
      </c>
      <c r="T164" t="s">
        <v>93</v>
      </c>
      <c r="U164" t="b">
        <v>0</v>
      </c>
      <c r="V164" t="s">
        <v>94</v>
      </c>
      <c r="W164" s="1">
        <v>44774.278761574074</v>
      </c>
      <c r="X164">
        <v>209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1109</v>
      </c>
      <c r="AE164">
        <v>900</v>
      </c>
      <c r="AF164">
        <v>0</v>
      </c>
      <c r="AG164">
        <v>21</v>
      </c>
      <c r="AH164" t="s">
        <v>93</v>
      </c>
      <c r="AI164" t="s">
        <v>93</v>
      </c>
      <c r="AJ164" t="s">
        <v>93</v>
      </c>
      <c r="AK164" t="s">
        <v>93</v>
      </c>
      <c r="AL164" t="s">
        <v>93</v>
      </c>
      <c r="AM164" t="s">
        <v>93</v>
      </c>
      <c r="AN164" t="s">
        <v>93</v>
      </c>
      <c r="AO164" t="s">
        <v>93</v>
      </c>
      <c r="AP164" t="s">
        <v>93</v>
      </c>
      <c r="AQ164" t="s">
        <v>93</v>
      </c>
      <c r="AR164" t="s">
        <v>93</v>
      </c>
      <c r="AS164" t="s">
        <v>93</v>
      </c>
      <c r="AT164" t="s">
        <v>93</v>
      </c>
      <c r="AU164" t="s">
        <v>93</v>
      </c>
      <c r="AV164" t="s">
        <v>93</v>
      </c>
      <c r="AW164" t="s">
        <v>93</v>
      </c>
      <c r="AX164" t="s">
        <v>93</v>
      </c>
      <c r="AY164" t="s">
        <v>93</v>
      </c>
      <c r="AZ164" t="s">
        <v>93</v>
      </c>
      <c r="BA164" t="s">
        <v>93</v>
      </c>
      <c r="BB164" t="s">
        <v>93</v>
      </c>
      <c r="BC164" t="s">
        <v>93</v>
      </c>
      <c r="BD164" t="s">
        <v>93</v>
      </c>
      <c r="BE164" t="s">
        <v>93</v>
      </c>
      <c r="BF164" t="s">
        <v>95</v>
      </c>
      <c r="BG164">
        <v>352</v>
      </c>
      <c r="BH164" t="s">
        <v>96</v>
      </c>
    </row>
    <row r="165" spans="1:60">
      <c r="A165" t="s">
        <v>519</v>
      </c>
      <c r="B165" t="s">
        <v>85</v>
      </c>
      <c r="C165" t="s">
        <v>520</v>
      </c>
      <c r="D165" t="s">
        <v>87</v>
      </c>
      <c r="E165" s="2">
        <f>HYPERLINK("capsilon://?command=openfolder&amp;siteaddress=amerifirsttest.docvelocity4.net&amp;folderid=FX48164C3E-DE4F-8A26-0EEE-3B3951A85733","FX220876")</f>
        <v>0</v>
      </c>
      <c r="F165" t="s">
        <v>19</v>
      </c>
      <c r="G165" t="s">
        <v>19</v>
      </c>
      <c r="H165" t="s">
        <v>88</v>
      </c>
      <c r="I165" t="s">
        <v>521</v>
      </c>
      <c r="J165">
        <v>119</v>
      </c>
      <c r="K165" t="s">
        <v>90</v>
      </c>
      <c r="L165" t="s">
        <v>91</v>
      </c>
      <c r="M165" t="s">
        <v>92</v>
      </c>
      <c r="N165">
        <v>2</v>
      </c>
      <c r="O165" s="1">
        <v>44778.75576388889</v>
      </c>
      <c r="P165" s="1">
        <v>44778.917708333334</v>
      </c>
      <c r="Q165">
        <v>12698</v>
      </c>
      <c r="R165">
        <v>1294</v>
      </c>
      <c r="S165" t="b">
        <v>0</v>
      </c>
      <c r="T165" t="s">
        <v>93</v>
      </c>
      <c r="U165" t="b">
        <v>0</v>
      </c>
      <c r="V165" t="s">
        <v>169</v>
      </c>
      <c r="W165" s="1">
        <v>44778.77815972222</v>
      </c>
      <c r="X165">
        <v>571</v>
      </c>
      <c r="Y165">
        <v>97</v>
      </c>
      <c r="Z165">
        <v>0</v>
      </c>
      <c r="AA165">
        <v>97</v>
      </c>
      <c r="AB165">
        <v>0</v>
      </c>
      <c r="AC165">
        <v>29</v>
      </c>
      <c r="AD165">
        <v>22</v>
      </c>
      <c r="AE165">
        <v>0</v>
      </c>
      <c r="AF165">
        <v>0</v>
      </c>
      <c r="AG165">
        <v>0</v>
      </c>
      <c r="AH165" t="s">
        <v>104</v>
      </c>
      <c r="AI165" s="1">
        <v>44778.917708333334</v>
      </c>
      <c r="AJ165">
        <v>723</v>
      </c>
      <c r="AK165">
        <v>2</v>
      </c>
      <c r="AL165">
        <v>0</v>
      </c>
      <c r="AM165">
        <v>2</v>
      </c>
      <c r="AN165">
        <v>0</v>
      </c>
      <c r="AO165">
        <v>2</v>
      </c>
      <c r="AP165">
        <v>20</v>
      </c>
      <c r="AQ165">
        <v>0</v>
      </c>
      <c r="AR165">
        <v>0</v>
      </c>
      <c r="AS165">
        <v>0</v>
      </c>
      <c r="AT165" t="s">
        <v>93</v>
      </c>
      <c r="AU165" t="s">
        <v>93</v>
      </c>
      <c r="AV165" t="s">
        <v>93</v>
      </c>
      <c r="AW165" t="s">
        <v>93</v>
      </c>
      <c r="AX165" t="s">
        <v>93</v>
      </c>
      <c r="AY165" t="s">
        <v>93</v>
      </c>
      <c r="AZ165" t="s">
        <v>93</v>
      </c>
      <c r="BA165" t="s">
        <v>93</v>
      </c>
      <c r="BB165" t="s">
        <v>93</v>
      </c>
      <c r="BC165" t="s">
        <v>93</v>
      </c>
      <c r="BD165" t="s">
        <v>93</v>
      </c>
      <c r="BE165" t="s">
        <v>93</v>
      </c>
      <c r="BF165" t="s">
        <v>105</v>
      </c>
      <c r="BG165">
        <v>233</v>
      </c>
      <c r="BH165" t="s">
        <v>96</v>
      </c>
    </row>
    <row r="166" spans="1:60">
      <c r="A166" t="s">
        <v>522</v>
      </c>
      <c r="B166" t="s">
        <v>85</v>
      </c>
      <c r="C166" t="s">
        <v>112</v>
      </c>
      <c r="D166" t="s">
        <v>87</v>
      </c>
      <c r="E166" s="2">
        <f>HYPERLINK("capsilon://?command=openfolder&amp;siteaddress=amerifirsttest.docvelocity4.net&amp;folderid=FX77435497-B447-209A-53B3-36A08BD52AC3","FX220868")</f>
        <v>0</v>
      </c>
      <c r="F166" t="s">
        <v>19</v>
      </c>
      <c r="G166" t="s">
        <v>19</v>
      </c>
      <c r="H166" t="s">
        <v>88</v>
      </c>
      <c r="I166" t="s">
        <v>523</v>
      </c>
      <c r="J166">
        <v>44</v>
      </c>
      <c r="K166" t="s">
        <v>90</v>
      </c>
      <c r="L166" t="s">
        <v>91</v>
      </c>
      <c r="M166" t="s">
        <v>92</v>
      </c>
      <c r="N166">
        <v>2</v>
      </c>
      <c r="O166" s="1">
        <v>44778.756319444445</v>
      </c>
      <c r="P166" s="1">
        <v>44778.920254629629</v>
      </c>
      <c r="Q166">
        <v>13748</v>
      </c>
      <c r="R166">
        <v>416</v>
      </c>
      <c r="S166" t="b">
        <v>0</v>
      </c>
      <c r="T166" t="s">
        <v>93</v>
      </c>
      <c r="U166" t="b">
        <v>0</v>
      </c>
      <c r="V166" t="s">
        <v>435</v>
      </c>
      <c r="W166" s="1">
        <v>44778.77685185185</v>
      </c>
      <c r="X166">
        <v>197</v>
      </c>
      <c r="Y166">
        <v>37</v>
      </c>
      <c r="Z166">
        <v>0</v>
      </c>
      <c r="AA166">
        <v>37</v>
      </c>
      <c r="AB166">
        <v>0</v>
      </c>
      <c r="AC166">
        <v>13</v>
      </c>
      <c r="AD166">
        <v>7</v>
      </c>
      <c r="AE166">
        <v>0</v>
      </c>
      <c r="AF166">
        <v>0</v>
      </c>
      <c r="AG166">
        <v>0</v>
      </c>
      <c r="AH166" t="s">
        <v>104</v>
      </c>
      <c r="AI166" s="1">
        <v>44778.920254629629</v>
      </c>
      <c r="AJ166">
        <v>219</v>
      </c>
      <c r="AK166">
        <v>3</v>
      </c>
      <c r="AL166">
        <v>0</v>
      </c>
      <c r="AM166">
        <v>3</v>
      </c>
      <c r="AN166">
        <v>0</v>
      </c>
      <c r="AO166">
        <v>2</v>
      </c>
      <c r="AP166">
        <v>4</v>
      </c>
      <c r="AQ166">
        <v>0</v>
      </c>
      <c r="AR166">
        <v>0</v>
      </c>
      <c r="AS166">
        <v>0</v>
      </c>
      <c r="AT166" t="s">
        <v>93</v>
      </c>
      <c r="AU166" t="s">
        <v>93</v>
      </c>
      <c r="AV166" t="s">
        <v>93</v>
      </c>
      <c r="AW166" t="s">
        <v>93</v>
      </c>
      <c r="AX166" t="s">
        <v>93</v>
      </c>
      <c r="AY166" t="s">
        <v>93</v>
      </c>
      <c r="AZ166" t="s">
        <v>93</v>
      </c>
      <c r="BA166" t="s">
        <v>93</v>
      </c>
      <c r="BB166" t="s">
        <v>93</v>
      </c>
      <c r="BC166" t="s">
        <v>93</v>
      </c>
      <c r="BD166" t="s">
        <v>93</v>
      </c>
      <c r="BE166" t="s">
        <v>93</v>
      </c>
      <c r="BF166" t="s">
        <v>105</v>
      </c>
      <c r="BG166">
        <v>236</v>
      </c>
      <c r="BH166" t="s">
        <v>96</v>
      </c>
    </row>
    <row r="167" spans="1:60">
      <c r="A167" t="s">
        <v>524</v>
      </c>
      <c r="B167" t="s">
        <v>85</v>
      </c>
      <c r="C167" t="s">
        <v>525</v>
      </c>
      <c r="D167" t="s">
        <v>87</v>
      </c>
      <c r="E167" s="2">
        <f>HYPERLINK("capsilon://?command=openfolder&amp;siteaddress=amerifirsttest.docvelocity4.net&amp;folderid=FXD147650F-0FF9-8AF9-662F-2E5C04D8B4B1","FX220879")</f>
        <v>0</v>
      </c>
      <c r="F167" t="s">
        <v>19</v>
      </c>
      <c r="G167" t="s">
        <v>19</v>
      </c>
      <c r="H167" t="s">
        <v>88</v>
      </c>
      <c r="I167" t="s">
        <v>526</v>
      </c>
      <c r="J167">
        <v>88</v>
      </c>
      <c r="K167" t="s">
        <v>90</v>
      </c>
      <c r="L167" t="s">
        <v>91</v>
      </c>
      <c r="M167" t="s">
        <v>92</v>
      </c>
      <c r="N167">
        <v>2</v>
      </c>
      <c r="O167" s="1">
        <v>44778.75644675926</v>
      </c>
      <c r="P167" s="1">
        <v>44778.923090277778</v>
      </c>
      <c r="Q167">
        <v>13767</v>
      </c>
      <c r="R167">
        <v>631</v>
      </c>
      <c r="S167" t="b">
        <v>0</v>
      </c>
      <c r="T167" t="s">
        <v>93</v>
      </c>
      <c r="U167" t="b">
        <v>0</v>
      </c>
      <c r="V167" t="s">
        <v>169</v>
      </c>
      <c r="W167" s="1">
        <v>44778.782627314817</v>
      </c>
      <c r="X167">
        <v>386</v>
      </c>
      <c r="Y167">
        <v>74</v>
      </c>
      <c r="Z167">
        <v>0</v>
      </c>
      <c r="AA167">
        <v>74</v>
      </c>
      <c r="AB167">
        <v>0</v>
      </c>
      <c r="AC167">
        <v>31</v>
      </c>
      <c r="AD167">
        <v>14</v>
      </c>
      <c r="AE167">
        <v>0</v>
      </c>
      <c r="AF167">
        <v>0</v>
      </c>
      <c r="AG167">
        <v>0</v>
      </c>
      <c r="AH167" t="s">
        <v>104</v>
      </c>
      <c r="AI167" s="1">
        <v>44778.923090277778</v>
      </c>
      <c r="AJ167">
        <v>245</v>
      </c>
      <c r="AK167">
        <v>6</v>
      </c>
      <c r="AL167">
        <v>0</v>
      </c>
      <c r="AM167">
        <v>6</v>
      </c>
      <c r="AN167">
        <v>0</v>
      </c>
      <c r="AO167">
        <v>6</v>
      </c>
      <c r="AP167">
        <v>8</v>
      </c>
      <c r="AQ167">
        <v>0</v>
      </c>
      <c r="AR167">
        <v>0</v>
      </c>
      <c r="AS167">
        <v>0</v>
      </c>
      <c r="AT167" t="s">
        <v>93</v>
      </c>
      <c r="AU167" t="s">
        <v>93</v>
      </c>
      <c r="AV167" t="s">
        <v>93</v>
      </c>
      <c r="AW167" t="s">
        <v>93</v>
      </c>
      <c r="AX167" t="s">
        <v>93</v>
      </c>
      <c r="AY167" t="s">
        <v>93</v>
      </c>
      <c r="AZ167" t="s">
        <v>93</v>
      </c>
      <c r="BA167" t="s">
        <v>93</v>
      </c>
      <c r="BB167" t="s">
        <v>93</v>
      </c>
      <c r="BC167" t="s">
        <v>93</v>
      </c>
      <c r="BD167" t="s">
        <v>93</v>
      </c>
      <c r="BE167" t="s">
        <v>93</v>
      </c>
      <c r="BF167" t="s">
        <v>105</v>
      </c>
      <c r="BG167">
        <v>239</v>
      </c>
      <c r="BH167" t="s">
        <v>96</v>
      </c>
    </row>
    <row r="168" spans="1:60">
      <c r="A168" t="s">
        <v>527</v>
      </c>
      <c r="B168" t="s">
        <v>85</v>
      </c>
      <c r="C168" t="s">
        <v>112</v>
      </c>
      <c r="D168" t="s">
        <v>87</v>
      </c>
      <c r="E168" s="2">
        <f>HYPERLINK("capsilon://?command=openfolder&amp;siteaddress=amerifirsttest.docvelocity4.net&amp;folderid=FX77435497-B447-209A-53B3-36A08BD52AC3","FX220868")</f>
        <v>0</v>
      </c>
      <c r="F168" t="s">
        <v>19</v>
      </c>
      <c r="G168" t="s">
        <v>19</v>
      </c>
      <c r="H168" t="s">
        <v>88</v>
      </c>
      <c r="I168" t="s">
        <v>528</v>
      </c>
      <c r="J168">
        <v>67</v>
      </c>
      <c r="K168" t="s">
        <v>90</v>
      </c>
      <c r="L168" t="s">
        <v>91</v>
      </c>
      <c r="M168" t="s">
        <v>92</v>
      </c>
      <c r="N168">
        <v>2</v>
      </c>
      <c r="O168" s="1">
        <v>44778.756620370368</v>
      </c>
      <c r="P168" s="1">
        <v>44778.925428240742</v>
      </c>
      <c r="Q168">
        <v>13836</v>
      </c>
      <c r="R168">
        <v>749</v>
      </c>
      <c r="S168" t="b">
        <v>0</v>
      </c>
      <c r="T168" t="s">
        <v>93</v>
      </c>
      <c r="U168" t="b">
        <v>0</v>
      </c>
      <c r="V168" t="s">
        <v>169</v>
      </c>
      <c r="W168" s="1">
        <v>44778.788969907408</v>
      </c>
      <c r="X168">
        <v>547</v>
      </c>
      <c r="Y168">
        <v>52</v>
      </c>
      <c r="Z168">
        <v>0</v>
      </c>
      <c r="AA168">
        <v>52</v>
      </c>
      <c r="AB168">
        <v>0</v>
      </c>
      <c r="AC168">
        <v>39</v>
      </c>
      <c r="AD168">
        <v>15</v>
      </c>
      <c r="AE168">
        <v>0</v>
      </c>
      <c r="AF168">
        <v>0</v>
      </c>
      <c r="AG168">
        <v>0</v>
      </c>
      <c r="AH168" t="s">
        <v>104</v>
      </c>
      <c r="AI168" s="1">
        <v>44778.925428240742</v>
      </c>
      <c r="AJ168">
        <v>202</v>
      </c>
      <c r="AK168">
        <v>1</v>
      </c>
      <c r="AL168">
        <v>0</v>
      </c>
      <c r="AM168">
        <v>1</v>
      </c>
      <c r="AN168">
        <v>0</v>
      </c>
      <c r="AO168">
        <v>0</v>
      </c>
      <c r="AP168">
        <v>14</v>
      </c>
      <c r="AQ168">
        <v>0</v>
      </c>
      <c r="AR168">
        <v>0</v>
      </c>
      <c r="AS168">
        <v>0</v>
      </c>
      <c r="AT168" t="s">
        <v>93</v>
      </c>
      <c r="AU168" t="s">
        <v>93</v>
      </c>
      <c r="AV168" t="s">
        <v>93</v>
      </c>
      <c r="AW168" t="s">
        <v>93</v>
      </c>
      <c r="AX168" t="s">
        <v>93</v>
      </c>
      <c r="AY168" t="s">
        <v>93</v>
      </c>
      <c r="AZ168" t="s">
        <v>93</v>
      </c>
      <c r="BA168" t="s">
        <v>93</v>
      </c>
      <c r="BB168" t="s">
        <v>93</v>
      </c>
      <c r="BC168" t="s">
        <v>93</v>
      </c>
      <c r="BD168" t="s">
        <v>93</v>
      </c>
      <c r="BE168" t="s">
        <v>93</v>
      </c>
      <c r="BF168" t="s">
        <v>105</v>
      </c>
      <c r="BG168">
        <v>243</v>
      </c>
      <c r="BH168" t="s">
        <v>96</v>
      </c>
    </row>
    <row r="169" spans="1:60">
      <c r="A169" t="s">
        <v>529</v>
      </c>
      <c r="B169" t="s">
        <v>85</v>
      </c>
      <c r="C169" t="s">
        <v>112</v>
      </c>
      <c r="D169" t="s">
        <v>87</v>
      </c>
      <c r="E169" s="2">
        <f>HYPERLINK("capsilon://?command=openfolder&amp;siteaddress=amerifirsttest.docvelocity4.net&amp;folderid=FX77435497-B447-209A-53B3-36A08BD52AC3","FX220868")</f>
        <v>0</v>
      </c>
      <c r="F169" t="s">
        <v>19</v>
      </c>
      <c r="G169" t="s">
        <v>19</v>
      </c>
      <c r="H169" t="s">
        <v>88</v>
      </c>
      <c r="I169" t="s">
        <v>530</v>
      </c>
      <c r="J169">
        <v>128</v>
      </c>
      <c r="K169" t="s">
        <v>90</v>
      </c>
      <c r="L169" t="s">
        <v>91</v>
      </c>
      <c r="M169" t="s">
        <v>92</v>
      </c>
      <c r="N169">
        <v>2</v>
      </c>
      <c r="O169" s="1">
        <v>44778.757256944446</v>
      </c>
      <c r="P169" s="1">
        <v>44778.936597222222</v>
      </c>
      <c r="Q169">
        <v>12313</v>
      </c>
      <c r="R169">
        <v>3182</v>
      </c>
      <c r="S169" t="b">
        <v>0</v>
      </c>
      <c r="T169" t="s">
        <v>93</v>
      </c>
      <c r="U169" t="b">
        <v>0</v>
      </c>
      <c r="V169" t="s">
        <v>147</v>
      </c>
      <c r="W169" s="1">
        <v>44778.812476851854</v>
      </c>
      <c r="X169">
        <v>2383</v>
      </c>
      <c r="Y169">
        <v>284</v>
      </c>
      <c r="Z169">
        <v>0</v>
      </c>
      <c r="AA169">
        <v>284</v>
      </c>
      <c r="AB169">
        <v>0</v>
      </c>
      <c r="AC169">
        <v>227</v>
      </c>
      <c r="AD169">
        <v>-156</v>
      </c>
      <c r="AE169">
        <v>0</v>
      </c>
      <c r="AF169">
        <v>0</v>
      </c>
      <c r="AG169">
        <v>0</v>
      </c>
      <c r="AH169" t="s">
        <v>104</v>
      </c>
      <c r="AI169" s="1">
        <v>44778.936597222222</v>
      </c>
      <c r="AJ169">
        <v>778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-157</v>
      </c>
      <c r="AQ169">
        <v>0</v>
      </c>
      <c r="AR169">
        <v>0</v>
      </c>
      <c r="AS169">
        <v>0</v>
      </c>
      <c r="AT169" t="s">
        <v>93</v>
      </c>
      <c r="AU169" t="s">
        <v>93</v>
      </c>
      <c r="AV169" t="s">
        <v>93</v>
      </c>
      <c r="AW169" t="s">
        <v>93</v>
      </c>
      <c r="AX169" t="s">
        <v>93</v>
      </c>
      <c r="AY169" t="s">
        <v>93</v>
      </c>
      <c r="AZ169" t="s">
        <v>93</v>
      </c>
      <c r="BA169" t="s">
        <v>93</v>
      </c>
      <c r="BB169" t="s">
        <v>93</v>
      </c>
      <c r="BC169" t="s">
        <v>93</v>
      </c>
      <c r="BD169" t="s">
        <v>93</v>
      </c>
      <c r="BE169" t="s">
        <v>93</v>
      </c>
      <c r="BF169" t="s">
        <v>105</v>
      </c>
      <c r="BG169">
        <v>258</v>
      </c>
      <c r="BH169" t="s">
        <v>96</v>
      </c>
    </row>
    <row r="170" spans="1:60">
      <c r="A170" t="s">
        <v>531</v>
      </c>
      <c r="B170" t="s">
        <v>85</v>
      </c>
      <c r="C170" t="s">
        <v>112</v>
      </c>
      <c r="D170" t="s">
        <v>87</v>
      </c>
      <c r="E170" s="2">
        <f>HYPERLINK("capsilon://?command=openfolder&amp;siteaddress=amerifirsttest.docvelocity4.net&amp;folderid=FX77435497-B447-209A-53B3-36A08BD52AC3","FX220868")</f>
        <v>0</v>
      </c>
      <c r="F170" t="s">
        <v>19</v>
      </c>
      <c r="G170" t="s">
        <v>19</v>
      </c>
      <c r="H170" t="s">
        <v>88</v>
      </c>
      <c r="I170" t="s">
        <v>113</v>
      </c>
      <c r="J170">
        <v>96</v>
      </c>
      <c r="K170" t="s">
        <v>90</v>
      </c>
      <c r="L170" t="s">
        <v>91</v>
      </c>
      <c r="M170" t="s">
        <v>92</v>
      </c>
      <c r="N170">
        <v>1</v>
      </c>
      <c r="O170" s="1">
        <v>44778.757800925923</v>
      </c>
      <c r="P170" s="1">
        <v>44779.041215277779</v>
      </c>
      <c r="Q170">
        <v>24157</v>
      </c>
      <c r="R170">
        <v>330</v>
      </c>
      <c r="S170" t="b">
        <v>0</v>
      </c>
      <c r="T170" t="s">
        <v>93</v>
      </c>
      <c r="U170" t="b">
        <v>0</v>
      </c>
      <c r="V170" t="s">
        <v>103</v>
      </c>
      <c r="W170" s="1">
        <v>44779.041215277779</v>
      </c>
      <c r="X170">
        <v>222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96</v>
      </c>
      <c r="AE170">
        <v>81</v>
      </c>
      <c r="AF170">
        <v>0</v>
      </c>
      <c r="AG170">
        <v>4</v>
      </c>
      <c r="AH170" t="s">
        <v>93</v>
      </c>
      <c r="AI170" t="s">
        <v>93</v>
      </c>
      <c r="AJ170" t="s">
        <v>93</v>
      </c>
      <c r="AK170" t="s">
        <v>93</v>
      </c>
      <c r="AL170" t="s">
        <v>93</v>
      </c>
      <c r="AM170" t="s">
        <v>93</v>
      </c>
      <c r="AN170" t="s">
        <v>93</v>
      </c>
      <c r="AO170" t="s">
        <v>93</v>
      </c>
      <c r="AP170" t="s">
        <v>93</v>
      </c>
      <c r="AQ170" t="s">
        <v>93</v>
      </c>
      <c r="AR170" t="s">
        <v>93</v>
      </c>
      <c r="AS170" t="s">
        <v>93</v>
      </c>
      <c r="AT170" t="s">
        <v>93</v>
      </c>
      <c r="AU170" t="s">
        <v>93</v>
      </c>
      <c r="AV170" t="s">
        <v>93</v>
      </c>
      <c r="AW170" t="s">
        <v>93</v>
      </c>
      <c r="AX170" t="s">
        <v>93</v>
      </c>
      <c r="AY170" t="s">
        <v>93</v>
      </c>
      <c r="AZ170" t="s">
        <v>93</v>
      </c>
      <c r="BA170" t="s">
        <v>93</v>
      </c>
      <c r="BB170" t="s">
        <v>93</v>
      </c>
      <c r="BC170" t="s">
        <v>93</v>
      </c>
      <c r="BD170" t="s">
        <v>93</v>
      </c>
      <c r="BE170" t="s">
        <v>93</v>
      </c>
      <c r="BF170" t="s">
        <v>105</v>
      </c>
      <c r="BG170">
        <v>408</v>
      </c>
      <c r="BH170" t="s">
        <v>96</v>
      </c>
    </row>
    <row r="171" spans="1:60">
      <c r="A171" t="s">
        <v>532</v>
      </c>
      <c r="B171" t="s">
        <v>85</v>
      </c>
      <c r="C171" t="s">
        <v>533</v>
      </c>
      <c r="D171" t="s">
        <v>87</v>
      </c>
      <c r="E171" s="2">
        <f>HYPERLINK("capsilon://?command=openfolder&amp;siteaddress=amerifirsttest.docvelocity4.net&amp;folderid=FX086AFB66-D4BE-2BAB-DBE8-C132F77A96C3","FX220872")</f>
        <v>0</v>
      </c>
      <c r="F171" t="s">
        <v>19</v>
      </c>
      <c r="G171" t="s">
        <v>19</v>
      </c>
      <c r="H171" t="s">
        <v>88</v>
      </c>
      <c r="I171" t="s">
        <v>534</v>
      </c>
      <c r="J171">
        <v>44</v>
      </c>
      <c r="K171" t="s">
        <v>90</v>
      </c>
      <c r="L171" t="s">
        <v>91</v>
      </c>
      <c r="M171" t="s">
        <v>92</v>
      </c>
      <c r="N171">
        <v>2</v>
      </c>
      <c r="O171" s="1">
        <v>44778.767222222225</v>
      </c>
      <c r="P171" s="1">
        <v>44778.940196759257</v>
      </c>
      <c r="Q171">
        <v>14472</v>
      </c>
      <c r="R171">
        <v>473</v>
      </c>
      <c r="S171" t="b">
        <v>0</v>
      </c>
      <c r="T171" t="s">
        <v>93</v>
      </c>
      <c r="U171" t="b">
        <v>0</v>
      </c>
      <c r="V171" t="s">
        <v>435</v>
      </c>
      <c r="W171" s="1">
        <v>44778.791030092594</v>
      </c>
      <c r="X171">
        <v>163</v>
      </c>
      <c r="Y171">
        <v>37</v>
      </c>
      <c r="Z171">
        <v>0</v>
      </c>
      <c r="AA171">
        <v>37</v>
      </c>
      <c r="AB171">
        <v>0</v>
      </c>
      <c r="AC171">
        <v>24</v>
      </c>
      <c r="AD171">
        <v>7</v>
      </c>
      <c r="AE171">
        <v>0</v>
      </c>
      <c r="AF171">
        <v>0</v>
      </c>
      <c r="AG171">
        <v>0</v>
      </c>
      <c r="AH171" t="s">
        <v>104</v>
      </c>
      <c r="AI171" s="1">
        <v>44778.940196759257</v>
      </c>
      <c r="AJ171">
        <v>310</v>
      </c>
      <c r="AK171">
        <v>5</v>
      </c>
      <c r="AL171">
        <v>0</v>
      </c>
      <c r="AM171">
        <v>5</v>
      </c>
      <c r="AN171">
        <v>0</v>
      </c>
      <c r="AO171">
        <v>5</v>
      </c>
      <c r="AP171">
        <v>2</v>
      </c>
      <c r="AQ171">
        <v>0</v>
      </c>
      <c r="AR171">
        <v>0</v>
      </c>
      <c r="AS171">
        <v>0</v>
      </c>
      <c r="AT171" t="s">
        <v>93</v>
      </c>
      <c r="AU171" t="s">
        <v>93</v>
      </c>
      <c r="AV171" t="s">
        <v>93</v>
      </c>
      <c r="AW171" t="s">
        <v>93</v>
      </c>
      <c r="AX171" t="s">
        <v>93</v>
      </c>
      <c r="AY171" t="s">
        <v>93</v>
      </c>
      <c r="AZ171" t="s">
        <v>93</v>
      </c>
      <c r="BA171" t="s">
        <v>93</v>
      </c>
      <c r="BB171" t="s">
        <v>93</v>
      </c>
      <c r="BC171" t="s">
        <v>93</v>
      </c>
      <c r="BD171" t="s">
        <v>93</v>
      </c>
      <c r="BE171" t="s">
        <v>93</v>
      </c>
      <c r="BF171" t="s">
        <v>105</v>
      </c>
      <c r="BG171">
        <v>249</v>
      </c>
      <c r="BH171" t="s">
        <v>96</v>
      </c>
    </row>
    <row r="172" spans="1:60">
      <c r="A172" t="s">
        <v>535</v>
      </c>
      <c r="B172" t="s">
        <v>85</v>
      </c>
      <c r="C172" t="s">
        <v>422</v>
      </c>
      <c r="D172" t="s">
        <v>87</v>
      </c>
      <c r="E172" s="2">
        <f>HYPERLINK("capsilon://?command=openfolder&amp;siteaddress=amerifirsttest.docvelocity4.net&amp;folderid=FX76FA3A8A-FDE9-D447-54C8-A83D37FA0C3A","FX22089")</f>
        <v>0</v>
      </c>
      <c r="F172" t="s">
        <v>19</v>
      </c>
      <c r="G172" t="s">
        <v>19</v>
      </c>
      <c r="H172" t="s">
        <v>88</v>
      </c>
      <c r="I172" t="s">
        <v>423</v>
      </c>
      <c r="J172">
        <v>1109</v>
      </c>
      <c r="K172" t="s">
        <v>90</v>
      </c>
      <c r="L172" t="s">
        <v>91</v>
      </c>
      <c r="M172" t="s">
        <v>92</v>
      </c>
      <c r="N172">
        <v>1</v>
      </c>
      <c r="O172" s="1">
        <v>44774.035416666666</v>
      </c>
      <c r="P172" s="1">
        <v>44774.287418981483</v>
      </c>
      <c r="Q172">
        <v>21071</v>
      </c>
      <c r="R172">
        <v>702</v>
      </c>
      <c r="S172" t="b">
        <v>0</v>
      </c>
      <c r="T172" t="s">
        <v>93</v>
      </c>
      <c r="U172" t="b">
        <v>0</v>
      </c>
      <c r="V172" t="s">
        <v>94</v>
      </c>
      <c r="W172" s="1">
        <v>44774.287418981483</v>
      </c>
      <c r="X172">
        <v>702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1109</v>
      </c>
      <c r="AE172">
        <v>900</v>
      </c>
      <c r="AF172">
        <v>0</v>
      </c>
      <c r="AG172">
        <v>21</v>
      </c>
      <c r="AH172" t="s">
        <v>93</v>
      </c>
      <c r="AI172" t="s">
        <v>93</v>
      </c>
      <c r="AJ172" t="s">
        <v>93</v>
      </c>
      <c r="AK172" t="s">
        <v>93</v>
      </c>
      <c r="AL172" t="s">
        <v>93</v>
      </c>
      <c r="AM172" t="s">
        <v>93</v>
      </c>
      <c r="AN172" t="s">
        <v>93</v>
      </c>
      <c r="AO172" t="s">
        <v>93</v>
      </c>
      <c r="AP172" t="s">
        <v>93</v>
      </c>
      <c r="AQ172" t="s">
        <v>93</v>
      </c>
      <c r="AR172" t="s">
        <v>93</v>
      </c>
      <c r="AS172" t="s">
        <v>93</v>
      </c>
      <c r="AT172" t="s">
        <v>93</v>
      </c>
      <c r="AU172" t="s">
        <v>93</v>
      </c>
      <c r="AV172" t="s">
        <v>93</v>
      </c>
      <c r="AW172" t="s">
        <v>93</v>
      </c>
      <c r="AX172" t="s">
        <v>93</v>
      </c>
      <c r="AY172" t="s">
        <v>93</v>
      </c>
      <c r="AZ172" t="s">
        <v>93</v>
      </c>
      <c r="BA172" t="s">
        <v>93</v>
      </c>
      <c r="BB172" t="s">
        <v>93</v>
      </c>
      <c r="BC172" t="s">
        <v>93</v>
      </c>
      <c r="BD172" t="s">
        <v>93</v>
      </c>
      <c r="BE172" t="s">
        <v>93</v>
      </c>
      <c r="BF172" t="s">
        <v>95</v>
      </c>
      <c r="BG172">
        <v>362</v>
      </c>
      <c r="BH172" t="s">
        <v>96</v>
      </c>
    </row>
    <row r="173" spans="1:60">
      <c r="A173" t="s">
        <v>536</v>
      </c>
      <c r="B173" t="s">
        <v>85</v>
      </c>
      <c r="C173" t="s">
        <v>533</v>
      </c>
      <c r="D173" t="s">
        <v>87</v>
      </c>
      <c r="E173" s="2">
        <f>HYPERLINK("capsilon://?command=openfolder&amp;siteaddress=amerifirsttest.docvelocity4.net&amp;folderid=FX086AFB66-D4BE-2BAB-DBE8-C132F77A96C3","FX220872")</f>
        <v>0</v>
      </c>
      <c r="F173" t="s">
        <v>19</v>
      </c>
      <c r="G173" t="s">
        <v>19</v>
      </c>
      <c r="H173" t="s">
        <v>88</v>
      </c>
      <c r="I173" t="s">
        <v>537</v>
      </c>
      <c r="J173">
        <v>44</v>
      </c>
      <c r="K173" t="s">
        <v>90</v>
      </c>
      <c r="L173" t="s">
        <v>91</v>
      </c>
      <c r="M173" t="s">
        <v>92</v>
      </c>
      <c r="N173">
        <v>2</v>
      </c>
      <c r="O173" s="1">
        <v>44778.767812500002</v>
      </c>
      <c r="P173" s="1">
        <v>44778.942569444444</v>
      </c>
      <c r="Q173">
        <v>14540</v>
      </c>
      <c r="R173">
        <v>559</v>
      </c>
      <c r="S173" t="b">
        <v>0</v>
      </c>
      <c r="T173" t="s">
        <v>93</v>
      </c>
      <c r="U173" t="b">
        <v>0</v>
      </c>
      <c r="V173" t="s">
        <v>169</v>
      </c>
      <c r="W173" s="1">
        <v>44778.793449074074</v>
      </c>
      <c r="X173">
        <v>355</v>
      </c>
      <c r="Y173">
        <v>37</v>
      </c>
      <c r="Z173">
        <v>0</v>
      </c>
      <c r="AA173">
        <v>37</v>
      </c>
      <c r="AB173">
        <v>0</v>
      </c>
      <c r="AC173">
        <v>20</v>
      </c>
      <c r="AD173">
        <v>7</v>
      </c>
      <c r="AE173">
        <v>0</v>
      </c>
      <c r="AF173">
        <v>0</v>
      </c>
      <c r="AG173">
        <v>0</v>
      </c>
      <c r="AH173" t="s">
        <v>104</v>
      </c>
      <c r="AI173" s="1">
        <v>44778.942569444444</v>
      </c>
      <c r="AJ173">
        <v>204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6</v>
      </c>
      <c r="AQ173">
        <v>0</v>
      </c>
      <c r="AR173">
        <v>0</v>
      </c>
      <c r="AS173">
        <v>0</v>
      </c>
      <c r="AT173" t="s">
        <v>93</v>
      </c>
      <c r="AU173" t="s">
        <v>93</v>
      </c>
      <c r="AV173" t="s">
        <v>93</v>
      </c>
      <c r="AW173" t="s">
        <v>93</v>
      </c>
      <c r="AX173" t="s">
        <v>93</v>
      </c>
      <c r="AY173" t="s">
        <v>93</v>
      </c>
      <c r="AZ173" t="s">
        <v>93</v>
      </c>
      <c r="BA173" t="s">
        <v>93</v>
      </c>
      <c r="BB173" t="s">
        <v>93</v>
      </c>
      <c r="BC173" t="s">
        <v>93</v>
      </c>
      <c r="BD173" t="s">
        <v>93</v>
      </c>
      <c r="BE173" t="s">
        <v>93</v>
      </c>
      <c r="BF173" t="s">
        <v>105</v>
      </c>
      <c r="BG173">
        <v>251</v>
      </c>
      <c r="BH173" t="s">
        <v>96</v>
      </c>
    </row>
    <row r="174" spans="1:60">
      <c r="A174" t="s">
        <v>538</v>
      </c>
      <c r="B174" t="s">
        <v>85</v>
      </c>
      <c r="C174" t="s">
        <v>533</v>
      </c>
      <c r="D174" t="s">
        <v>87</v>
      </c>
      <c r="E174" s="2">
        <f>HYPERLINK("capsilon://?command=openfolder&amp;siteaddress=amerifirsttest.docvelocity4.net&amp;folderid=FX086AFB66-D4BE-2BAB-DBE8-C132F77A96C3","FX220872")</f>
        <v>0</v>
      </c>
      <c r="F174" t="s">
        <v>19</v>
      </c>
      <c r="G174" t="s">
        <v>19</v>
      </c>
      <c r="H174" t="s">
        <v>88</v>
      </c>
      <c r="I174" t="s">
        <v>539</v>
      </c>
      <c r="J174">
        <v>280</v>
      </c>
      <c r="K174" t="s">
        <v>90</v>
      </c>
      <c r="L174" t="s">
        <v>91</v>
      </c>
      <c r="M174" t="s">
        <v>92</v>
      </c>
      <c r="N174">
        <v>2</v>
      </c>
      <c r="O174" s="1">
        <v>44778.769618055558</v>
      </c>
      <c r="P174" s="1">
        <v>44778.950185185182</v>
      </c>
      <c r="Q174">
        <v>14316</v>
      </c>
      <c r="R174">
        <v>1285</v>
      </c>
      <c r="S174" t="b">
        <v>0</v>
      </c>
      <c r="T174" t="s">
        <v>93</v>
      </c>
      <c r="U174" t="b">
        <v>0</v>
      </c>
      <c r="V174" t="s">
        <v>169</v>
      </c>
      <c r="W174" s="1">
        <v>44778.800717592596</v>
      </c>
      <c r="X174">
        <v>628</v>
      </c>
      <c r="Y174">
        <v>224</v>
      </c>
      <c r="Z174">
        <v>0</v>
      </c>
      <c r="AA174">
        <v>224</v>
      </c>
      <c r="AB174">
        <v>0</v>
      </c>
      <c r="AC174">
        <v>53</v>
      </c>
      <c r="AD174">
        <v>56</v>
      </c>
      <c r="AE174">
        <v>0</v>
      </c>
      <c r="AF174">
        <v>0</v>
      </c>
      <c r="AG174">
        <v>0</v>
      </c>
      <c r="AH174" t="s">
        <v>104</v>
      </c>
      <c r="AI174" s="1">
        <v>44778.950185185182</v>
      </c>
      <c r="AJ174">
        <v>657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56</v>
      </c>
      <c r="AQ174">
        <v>0</v>
      </c>
      <c r="AR174">
        <v>0</v>
      </c>
      <c r="AS174">
        <v>0</v>
      </c>
      <c r="AT174" t="s">
        <v>93</v>
      </c>
      <c r="AU174" t="s">
        <v>93</v>
      </c>
      <c r="AV174" t="s">
        <v>93</v>
      </c>
      <c r="AW174" t="s">
        <v>93</v>
      </c>
      <c r="AX174" t="s">
        <v>93</v>
      </c>
      <c r="AY174" t="s">
        <v>93</v>
      </c>
      <c r="AZ174" t="s">
        <v>93</v>
      </c>
      <c r="BA174" t="s">
        <v>93</v>
      </c>
      <c r="BB174" t="s">
        <v>93</v>
      </c>
      <c r="BC174" t="s">
        <v>93</v>
      </c>
      <c r="BD174" t="s">
        <v>93</v>
      </c>
      <c r="BE174" t="s">
        <v>93</v>
      </c>
      <c r="BF174" t="s">
        <v>105</v>
      </c>
      <c r="BG174">
        <v>260</v>
      </c>
      <c r="BH174" t="s">
        <v>96</v>
      </c>
    </row>
    <row r="175" spans="1:60">
      <c r="A175" t="s">
        <v>540</v>
      </c>
      <c r="B175" t="s">
        <v>85</v>
      </c>
      <c r="C175" t="s">
        <v>533</v>
      </c>
      <c r="D175" t="s">
        <v>87</v>
      </c>
      <c r="E175" s="2">
        <f>HYPERLINK("capsilon://?command=openfolder&amp;siteaddress=amerifirsttest.docvelocity4.net&amp;folderid=FX086AFB66-D4BE-2BAB-DBE8-C132F77A96C3","FX220872")</f>
        <v>0</v>
      </c>
      <c r="F175" t="s">
        <v>19</v>
      </c>
      <c r="G175" t="s">
        <v>19</v>
      </c>
      <c r="H175" t="s">
        <v>88</v>
      </c>
      <c r="I175" t="s">
        <v>541</v>
      </c>
      <c r="J175">
        <v>112</v>
      </c>
      <c r="K175" t="s">
        <v>90</v>
      </c>
      <c r="L175" t="s">
        <v>91</v>
      </c>
      <c r="M175" t="s">
        <v>92</v>
      </c>
      <c r="N175">
        <v>2</v>
      </c>
      <c r="O175" s="1">
        <v>44778.770543981482</v>
      </c>
      <c r="P175" s="1">
        <v>44779.052349537036</v>
      </c>
      <c r="Q175">
        <v>23557</v>
      </c>
      <c r="R175">
        <v>791</v>
      </c>
      <c r="S175" t="b">
        <v>0</v>
      </c>
      <c r="T175" t="s">
        <v>93</v>
      </c>
      <c r="U175" t="b">
        <v>0</v>
      </c>
      <c r="V175" t="s">
        <v>103</v>
      </c>
      <c r="W175" s="1">
        <v>44779.044340277775</v>
      </c>
      <c r="X175">
        <v>269</v>
      </c>
      <c r="Y175">
        <v>84</v>
      </c>
      <c r="Z175">
        <v>0</v>
      </c>
      <c r="AA175">
        <v>84</v>
      </c>
      <c r="AB175">
        <v>0</v>
      </c>
      <c r="AC175">
        <v>15</v>
      </c>
      <c r="AD175">
        <v>28</v>
      </c>
      <c r="AE175">
        <v>0</v>
      </c>
      <c r="AF175">
        <v>0</v>
      </c>
      <c r="AG175">
        <v>0</v>
      </c>
      <c r="AH175" t="s">
        <v>104</v>
      </c>
      <c r="AI175" s="1">
        <v>44779.052349537036</v>
      </c>
      <c r="AJ175">
        <v>517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28</v>
      </c>
      <c r="AQ175">
        <v>0</v>
      </c>
      <c r="AR175">
        <v>0</v>
      </c>
      <c r="AS175">
        <v>0</v>
      </c>
      <c r="AT175" t="s">
        <v>93</v>
      </c>
      <c r="AU175" t="s">
        <v>93</v>
      </c>
      <c r="AV175" t="s">
        <v>93</v>
      </c>
      <c r="AW175" t="s">
        <v>93</v>
      </c>
      <c r="AX175" t="s">
        <v>93</v>
      </c>
      <c r="AY175" t="s">
        <v>93</v>
      </c>
      <c r="AZ175" t="s">
        <v>93</v>
      </c>
      <c r="BA175" t="s">
        <v>93</v>
      </c>
      <c r="BB175" t="s">
        <v>93</v>
      </c>
      <c r="BC175" t="s">
        <v>93</v>
      </c>
      <c r="BD175" t="s">
        <v>93</v>
      </c>
      <c r="BE175" t="s">
        <v>93</v>
      </c>
      <c r="BF175" t="s">
        <v>105</v>
      </c>
      <c r="BG175">
        <v>405</v>
      </c>
      <c r="BH175" t="s">
        <v>96</v>
      </c>
    </row>
    <row r="176" spans="1:60">
      <c r="A176" t="s">
        <v>542</v>
      </c>
      <c r="B176" t="s">
        <v>85</v>
      </c>
      <c r="C176" t="s">
        <v>533</v>
      </c>
      <c r="D176" t="s">
        <v>87</v>
      </c>
      <c r="E176" s="2">
        <f>HYPERLINK("capsilon://?command=openfolder&amp;siteaddress=amerifirsttest.docvelocity4.net&amp;folderid=FX086AFB66-D4BE-2BAB-DBE8-C132F77A96C3","FX220872")</f>
        <v>0</v>
      </c>
      <c r="F176" t="s">
        <v>19</v>
      </c>
      <c r="G176" t="s">
        <v>19</v>
      </c>
      <c r="H176" t="s">
        <v>88</v>
      </c>
      <c r="I176" t="s">
        <v>543</v>
      </c>
      <c r="J176">
        <v>67</v>
      </c>
      <c r="K176" t="s">
        <v>90</v>
      </c>
      <c r="L176" t="s">
        <v>91</v>
      </c>
      <c r="M176" t="s">
        <v>92</v>
      </c>
      <c r="N176">
        <v>2</v>
      </c>
      <c r="O176" s="1">
        <v>44778.77202546296</v>
      </c>
      <c r="P176" s="1">
        <v>44779.898587962962</v>
      </c>
      <c r="Q176">
        <v>95689</v>
      </c>
      <c r="R176">
        <v>1646</v>
      </c>
      <c r="S176" t="b">
        <v>0</v>
      </c>
      <c r="T176" t="s">
        <v>93</v>
      </c>
      <c r="U176" t="b">
        <v>0</v>
      </c>
      <c r="V176" t="s">
        <v>103</v>
      </c>
      <c r="W176" s="1">
        <v>44779.111956018518</v>
      </c>
      <c r="X176">
        <v>1043</v>
      </c>
      <c r="Y176">
        <v>52</v>
      </c>
      <c r="Z176">
        <v>0</v>
      </c>
      <c r="AA176">
        <v>52</v>
      </c>
      <c r="AB176">
        <v>0</v>
      </c>
      <c r="AC176">
        <v>38</v>
      </c>
      <c r="AD176">
        <v>15</v>
      </c>
      <c r="AE176">
        <v>0</v>
      </c>
      <c r="AF176">
        <v>0</v>
      </c>
      <c r="AG176">
        <v>0</v>
      </c>
      <c r="AH176" t="s">
        <v>104</v>
      </c>
      <c r="AI176" s="1">
        <v>44779.898587962962</v>
      </c>
      <c r="AJ176">
        <v>377</v>
      </c>
      <c r="AK176">
        <v>4</v>
      </c>
      <c r="AL176">
        <v>0</v>
      </c>
      <c r="AM176">
        <v>4</v>
      </c>
      <c r="AN176">
        <v>0</v>
      </c>
      <c r="AO176">
        <v>4</v>
      </c>
      <c r="AP176">
        <v>11</v>
      </c>
      <c r="AQ176">
        <v>0</v>
      </c>
      <c r="AR176">
        <v>0</v>
      </c>
      <c r="AS176">
        <v>0</v>
      </c>
      <c r="AT176" t="s">
        <v>93</v>
      </c>
      <c r="AU176" t="s">
        <v>93</v>
      </c>
      <c r="AV176" t="s">
        <v>93</v>
      </c>
      <c r="AW176" t="s">
        <v>93</v>
      </c>
      <c r="AX176" t="s">
        <v>93</v>
      </c>
      <c r="AY176" t="s">
        <v>93</v>
      </c>
      <c r="AZ176" t="s">
        <v>93</v>
      </c>
      <c r="BA176" t="s">
        <v>93</v>
      </c>
      <c r="BB176" t="s">
        <v>93</v>
      </c>
      <c r="BC176" t="s">
        <v>93</v>
      </c>
      <c r="BD176" t="s">
        <v>93</v>
      </c>
      <c r="BE176" t="s">
        <v>93</v>
      </c>
      <c r="BF176" t="s">
        <v>105</v>
      </c>
      <c r="BG176">
        <v>1622</v>
      </c>
      <c r="BH176" t="s">
        <v>96</v>
      </c>
    </row>
    <row r="177" spans="1:60">
      <c r="A177" t="s">
        <v>544</v>
      </c>
      <c r="B177" t="s">
        <v>85</v>
      </c>
      <c r="C177" t="s">
        <v>516</v>
      </c>
      <c r="D177" t="s">
        <v>87</v>
      </c>
      <c r="E177" s="2">
        <f>HYPERLINK("capsilon://?command=openfolder&amp;siteaddress=amerifirsttest.docvelocity4.net&amp;folderid=FX0B1A860B-9D3D-531E-D237-5F3607BB5E67","FX220873")</f>
        <v>0</v>
      </c>
      <c r="F177" t="s">
        <v>19</v>
      </c>
      <c r="G177" t="s">
        <v>19</v>
      </c>
      <c r="H177" t="s">
        <v>88</v>
      </c>
      <c r="I177" t="s">
        <v>517</v>
      </c>
      <c r="J177">
        <v>178</v>
      </c>
      <c r="K177" t="s">
        <v>90</v>
      </c>
      <c r="L177" t="s">
        <v>91</v>
      </c>
      <c r="M177" t="s">
        <v>92</v>
      </c>
      <c r="N177">
        <v>2</v>
      </c>
      <c r="O177" s="1">
        <v>44778.774976851855</v>
      </c>
      <c r="P177" s="1">
        <v>44778.901388888888</v>
      </c>
      <c r="Q177">
        <v>8995</v>
      </c>
      <c r="R177">
        <v>1927</v>
      </c>
      <c r="S177" t="b">
        <v>0</v>
      </c>
      <c r="T177" t="s">
        <v>93</v>
      </c>
      <c r="U177" t="b">
        <v>1</v>
      </c>
      <c r="V177" t="s">
        <v>435</v>
      </c>
      <c r="W177" s="1">
        <v>44778.789143518516</v>
      </c>
      <c r="X177">
        <v>1061</v>
      </c>
      <c r="Y177">
        <v>141</v>
      </c>
      <c r="Z177">
        <v>0</v>
      </c>
      <c r="AA177">
        <v>141</v>
      </c>
      <c r="AB177">
        <v>0</v>
      </c>
      <c r="AC177">
        <v>70</v>
      </c>
      <c r="AD177">
        <v>37</v>
      </c>
      <c r="AE177">
        <v>0</v>
      </c>
      <c r="AF177">
        <v>0</v>
      </c>
      <c r="AG177">
        <v>0</v>
      </c>
      <c r="AH177" t="s">
        <v>104</v>
      </c>
      <c r="AI177" s="1">
        <v>44778.901388888888</v>
      </c>
      <c r="AJ177">
        <v>349</v>
      </c>
      <c r="AK177">
        <v>9</v>
      </c>
      <c r="AL177">
        <v>0</v>
      </c>
      <c r="AM177">
        <v>9</v>
      </c>
      <c r="AN177">
        <v>52</v>
      </c>
      <c r="AO177">
        <v>9</v>
      </c>
      <c r="AP177">
        <v>28</v>
      </c>
      <c r="AQ177">
        <v>0</v>
      </c>
      <c r="AR177">
        <v>0</v>
      </c>
      <c r="AS177">
        <v>0</v>
      </c>
      <c r="AT177" t="s">
        <v>93</v>
      </c>
      <c r="AU177" t="s">
        <v>93</v>
      </c>
      <c r="AV177" t="s">
        <v>93</v>
      </c>
      <c r="AW177" t="s">
        <v>93</v>
      </c>
      <c r="AX177" t="s">
        <v>93</v>
      </c>
      <c r="AY177" t="s">
        <v>93</v>
      </c>
      <c r="AZ177" t="s">
        <v>93</v>
      </c>
      <c r="BA177" t="s">
        <v>93</v>
      </c>
      <c r="BB177" t="s">
        <v>93</v>
      </c>
      <c r="BC177" t="s">
        <v>93</v>
      </c>
      <c r="BD177" t="s">
        <v>93</v>
      </c>
      <c r="BE177" t="s">
        <v>93</v>
      </c>
      <c r="BF177" t="s">
        <v>105</v>
      </c>
      <c r="BG177">
        <v>182</v>
      </c>
      <c r="BH177" t="s">
        <v>96</v>
      </c>
    </row>
    <row r="178" spans="1:60">
      <c r="A178" t="s">
        <v>545</v>
      </c>
      <c r="B178" t="s">
        <v>85</v>
      </c>
      <c r="C178" t="s">
        <v>546</v>
      </c>
      <c r="D178" t="s">
        <v>87</v>
      </c>
      <c r="E178" s="2">
        <f>HYPERLINK("capsilon://?command=openfolder&amp;siteaddress=amerifirsttest.docvelocity4.net&amp;folderid=FX3E2948C8-1195-1F26-4943-4482DEB2498B","FX220875")</f>
        <v>0</v>
      </c>
      <c r="F178" t="s">
        <v>19</v>
      </c>
      <c r="G178" t="s">
        <v>19</v>
      </c>
      <c r="H178" t="s">
        <v>88</v>
      </c>
      <c r="I178" t="s">
        <v>547</v>
      </c>
      <c r="J178">
        <v>111</v>
      </c>
      <c r="K178" t="s">
        <v>90</v>
      </c>
      <c r="L178" t="s">
        <v>91</v>
      </c>
      <c r="M178" t="s">
        <v>92</v>
      </c>
      <c r="N178">
        <v>2</v>
      </c>
      <c r="O178" s="1">
        <v>44778.777673611112</v>
      </c>
      <c r="P178" s="1">
        <v>44779.905775462961</v>
      </c>
      <c r="Q178">
        <v>96413</v>
      </c>
      <c r="R178">
        <v>1055</v>
      </c>
      <c r="S178" t="b">
        <v>0</v>
      </c>
      <c r="T178" t="s">
        <v>93</v>
      </c>
      <c r="U178" t="b">
        <v>0</v>
      </c>
      <c r="V178" t="s">
        <v>103</v>
      </c>
      <c r="W178" s="1">
        <v>44779.117002314815</v>
      </c>
      <c r="X178">
        <v>435</v>
      </c>
      <c r="Y178">
        <v>89</v>
      </c>
      <c r="Z178">
        <v>0</v>
      </c>
      <c r="AA178">
        <v>89</v>
      </c>
      <c r="AB178">
        <v>0</v>
      </c>
      <c r="AC178">
        <v>43</v>
      </c>
      <c r="AD178">
        <v>22</v>
      </c>
      <c r="AE178">
        <v>0</v>
      </c>
      <c r="AF178">
        <v>0</v>
      </c>
      <c r="AG178">
        <v>0</v>
      </c>
      <c r="AH178" t="s">
        <v>104</v>
      </c>
      <c r="AI178" s="1">
        <v>44779.905775462961</v>
      </c>
      <c r="AJ178">
        <v>620</v>
      </c>
      <c r="AK178">
        <v>2</v>
      </c>
      <c r="AL178">
        <v>0</v>
      </c>
      <c r="AM178">
        <v>2</v>
      </c>
      <c r="AN178">
        <v>0</v>
      </c>
      <c r="AO178">
        <v>2</v>
      </c>
      <c r="AP178">
        <v>20</v>
      </c>
      <c r="AQ178">
        <v>0</v>
      </c>
      <c r="AR178">
        <v>0</v>
      </c>
      <c r="AS178">
        <v>0</v>
      </c>
      <c r="AT178" t="s">
        <v>93</v>
      </c>
      <c r="AU178" t="s">
        <v>93</v>
      </c>
      <c r="AV178" t="s">
        <v>93</v>
      </c>
      <c r="AW178" t="s">
        <v>93</v>
      </c>
      <c r="AX178" t="s">
        <v>93</v>
      </c>
      <c r="AY178" t="s">
        <v>93</v>
      </c>
      <c r="AZ178" t="s">
        <v>93</v>
      </c>
      <c r="BA178" t="s">
        <v>93</v>
      </c>
      <c r="BB178" t="s">
        <v>93</v>
      </c>
      <c r="BC178" t="s">
        <v>93</v>
      </c>
      <c r="BD178" t="s">
        <v>93</v>
      </c>
      <c r="BE178" t="s">
        <v>93</v>
      </c>
      <c r="BF178" t="s">
        <v>105</v>
      </c>
      <c r="BG178">
        <v>1624</v>
      </c>
      <c r="BH178" t="s">
        <v>96</v>
      </c>
    </row>
    <row r="179" spans="1:60">
      <c r="A179" t="s">
        <v>548</v>
      </c>
      <c r="B179" t="s">
        <v>85</v>
      </c>
      <c r="C179" t="s">
        <v>546</v>
      </c>
      <c r="D179" t="s">
        <v>87</v>
      </c>
      <c r="E179" s="2">
        <f>HYPERLINK("capsilon://?command=openfolder&amp;siteaddress=amerifirsttest.docvelocity4.net&amp;folderid=FX3E2948C8-1195-1F26-4943-4482DEB2498B","FX220875")</f>
        <v>0</v>
      </c>
      <c r="F179" t="s">
        <v>19</v>
      </c>
      <c r="G179" t="s">
        <v>19</v>
      </c>
      <c r="H179" t="s">
        <v>88</v>
      </c>
      <c r="I179" t="s">
        <v>549</v>
      </c>
      <c r="J179">
        <v>128</v>
      </c>
      <c r="K179" t="s">
        <v>90</v>
      </c>
      <c r="L179" t="s">
        <v>91</v>
      </c>
      <c r="M179" t="s">
        <v>92</v>
      </c>
      <c r="N179">
        <v>2</v>
      </c>
      <c r="O179" s="1">
        <v>44778.778599537036</v>
      </c>
      <c r="P179" s="1">
        <v>44780.996898148151</v>
      </c>
      <c r="Q179">
        <v>190045</v>
      </c>
      <c r="R179">
        <v>1616</v>
      </c>
      <c r="S179" t="b">
        <v>0</v>
      </c>
      <c r="T179" t="s">
        <v>93</v>
      </c>
      <c r="U179" t="b">
        <v>0</v>
      </c>
      <c r="V179" t="s">
        <v>103</v>
      </c>
      <c r="W179" s="1">
        <v>44779.126342592594</v>
      </c>
      <c r="X179">
        <v>806</v>
      </c>
      <c r="Y179">
        <v>172</v>
      </c>
      <c r="Z179">
        <v>0</v>
      </c>
      <c r="AA179">
        <v>172</v>
      </c>
      <c r="AB179">
        <v>0</v>
      </c>
      <c r="AC179">
        <v>128</v>
      </c>
      <c r="AD179">
        <v>-44</v>
      </c>
      <c r="AE179">
        <v>0</v>
      </c>
      <c r="AF179">
        <v>0</v>
      </c>
      <c r="AG179">
        <v>0</v>
      </c>
      <c r="AH179" t="s">
        <v>104</v>
      </c>
      <c r="AI179" s="1">
        <v>44780.996898148151</v>
      </c>
      <c r="AJ179">
        <v>599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-44</v>
      </c>
      <c r="AQ179">
        <v>0</v>
      </c>
      <c r="AR179">
        <v>0</v>
      </c>
      <c r="AS179">
        <v>0</v>
      </c>
      <c r="AT179" t="s">
        <v>93</v>
      </c>
      <c r="AU179" t="s">
        <v>93</v>
      </c>
      <c r="AV179" t="s">
        <v>93</v>
      </c>
      <c r="AW179" t="s">
        <v>93</v>
      </c>
      <c r="AX179" t="s">
        <v>93</v>
      </c>
      <c r="AY179" t="s">
        <v>93</v>
      </c>
      <c r="AZ179" t="s">
        <v>93</v>
      </c>
      <c r="BA179" t="s">
        <v>93</v>
      </c>
      <c r="BB179" t="s">
        <v>93</v>
      </c>
      <c r="BC179" t="s">
        <v>93</v>
      </c>
      <c r="BD179" t="s">
        <v>93</v>
      </c>
      <c r="BE179" t="s">
        <v>93</v>
      </c>
      <c r="BF179" t="s">
        <v>105</v>
      </c>
      <c r="BG179">
        <v>3194</v>
      </c>
      <c r="BH179" t="s">
        <v>96</v>
      </c>
    </row>
    <row r="180" spans="1:60">
      <c r="A180" t="s">
        <v>550</v>
      </c>
      <c r="B180" t="s">
        <v>85</v>
      </c>
      <c r="C180" t="s">
        <v>546</v>
      </c>
      <c r="D180" t="s">
        <v>87</v>
      </c>
      <c r="E180" s="2">
        <f>HYPERLINK("capsilon://?command=openfolder&amp;siteaddress=amerifirsttest.docvelocity4.net&amp;folderid=FX3E2948C8-1195-1F26-4943-4482DEB2498B","FX220875")</f>
        <v>0</v>
      </c>
      <c r="F180" t="s">
        <v>19</v>
      </c>
      <c r="G180" t="s">
        <v>19</v>
      </c>
      <c r="H180" t="s">
        <v>88</v>
      </c>
      <c r="I180" t="s">
        <v>551</v>
      </c>
      <c r="J180">
        <v>67</v>
      </c>
      <c r="K180" t="s">
        <v>90</v>
      </c>
      <c r="L180" t="s">
        <v>91</v>
      </c>
      <c r="M180" t="s">
        <v>92</v>
      </c>
      <c r="N180">
        <v>2</v>
      </c>
      <c r="O180" s="1">
        <v>44778.780023148145</v>
      </c>
      <c r="P180" s="1">
        <v>44781.006921296299</v>
      </c>
      <c r="Q180">
        <v>191131</v>
      </c>
      <c r="R180">
        <v>1273</v>
      </c>
      <c r="S180" t="b">
        <v>0</v>
      </c>
      <c r="T180" t="s">
        <v>93</v>
      </c>
      <c r="U180" t="b">
        <v>0</v>
      </c>
      <c r="V180" t="s">
        <v>103</v>
      </c>
      <c r="W180" s="1">
        <v>44779.130613425928</v>
      </c>
      <c r="X180">
        <v>368</v>
      </c>
      <c r="Y180">
        <v>52</v>
      </c>
      <c r="Z180">
        <v>0</v>
      </c>
      <c r="AA180">
        <v>52</v>
      </c>
      <c r="AB180">
        <v>0</v>
      </c>
      <c r="AC180">
        <v>28</v>
      </c>
      <c r="AD180">
        <v>15</v>
      </c>
      <c r="AE180">
        <v>0</v>
      </c>
      <c r="AF180">
        <v>0</v>
      </c>
      <c r="AG180">
        <v>0</v>
      </c>
      <c r="AH180" t="s">
        <v>110</v>
      </c>
      <c r="AI180" s="1">
        <v>44781.006921296299</v>
      </c>
      <c r="AJ180">
        <v>872</v>
      </c>
      <c r="AK180">
        <v>2</v>
      </c>
      <c r="AL180">
        <v>0</v>
      </c>
      <c r="AM180">
        <v>2</v>
      </c>
      <c r="AN180">
        <v>0</v>
      </c>
      <c r="AO180">
        <v>2</v>
      </c>
      <c r="AP180">
        <v>13</v>
      </c>
      <c r="AQ180">
        <v>0</v>
      </c>
      <c r="AR180">
        <v>0</v>
      </c>
      <c r="AS180">
        <v>0</v>
      </c>
      <c r="AT180" t="s">
        <v>93</v>
      </c>
      <c r="AU180" t="s">
        <v>93</v>
      </c>
      <c r="AV180" t="s">
        <v>93</v>
      </c>
      <c r="AW180" t="s">
        <v>93</v>
      </c>
      <c r="AX180" t="s">
        <v>93</v>
      </c>
      <c r="AY180" t="s">
        <v>93</v>
      </c>
      <c r="AZ180" t="s">
        <v>93</v>
      </c>
      <c r="BA180" t="s">
        <v>93</v>
      </c>
      <c r="BB180" t="s">
        <v>93</v>
      </c>
      <c r="BC180" t="s">
        <v>93</v>
      </c>
      <c r="BD180" t="s">
        <v>93</v>
      </c>
      <c r="BE180" t="s">
        <v>93</v>
      </c>
      <c r="BF180" t="s">
        <v>105</v>
      </c>
      <c r="BG180">
        <v>3206</v>
      </c>
      <c r="BH180" t="s">
        <v>96</v>
      </c>
    </row>
    <row r="181" spans="1:60">
      <c r="A181" t="s">
        <v>552</v>
      </c>
      <c r="B181" t="s">
        <v>85</v>
      </c>
      <c r="C181" t="s">
        <v>546</v>
      </c>
      <c r="D181" t="s">
        <v>87</v>
      </c>
      <c r="E181" s="2">
        <f>HYPERLINK("capsilon://?command=openfolder&amp;siteaddress=amerifirsttest.docvelocity4.net&amp;folderid=FX3E2948C8-1195-1F26-4943-4482DEB2498B","FX220875")</f>
        <v>0</v>
      </c>
      <c r="F181" t="s">
        <v>19</v>
      </c>
      <c r="G181" t="s">
        <v>19</v>
      </c>
      <c r="H181" t="s">
        <v>88</v>
      </c>
      <c r="I181" t="s">
        <v>553</v>
      </c>
      <c r="J181">
        <v>152</v>
      </c>
      <c r="K181" t="s">
        <v>90</v>
      </c>
      <c r="L181" t="s">
        <v>91</v>
      </c>
      <c r="M181" t="s">
        <v>92</v>
      </c>
      <c r="N181">
        <v>2</v>
      </c>
      <c r="O181" s="1">
        <v>44778.781736111108</v>
      </c>
      <c r="P181" s="1">
        <v>44781.103541666664</v>
      </c>
      <c r="Q181">
        <v>198119</v>
      </c>
      <c r="R181">
        <v>2485</v>
      </c>
      <c r="S181" t="b">
        <v>0</v>
      </c>
      <c r="T181" t="s">
        <v>93</v>
      </c>
      <c r="U181" t="b">
        <v>0</v>
      </c>
      <c r="V181" t="s">
        <v>103</v>
      </c>
      <c r="W181" s="1">
        <v>44781.068287037036</v>
      </c>
      <c r="X181">
        <v>1124</v>
      </c>
      <c r="Y181">
        <v>222</v>
      </c>
      <c r="Z181">
        <v>0</v>
      </c>
      <c r="AA181">
        <v>222</v>
      </c>
      <c r="AB181">
        <v>0</v>
      </c>
      <c r="AC181">
        <v>114</v>
      </c>
      <c r="AD181">
        <v>-70</v>
      </c>
      <c r="AE181">
        <v>0</v>
      </c>
      <c r="AF181">
        <v>0</v>
      </c>
      <c r="AG181">
        <v>0</v>
      </c>
      <c r="AH181" t="s">
        <v>104</v>
      </c>
      <c r="AI181" s="1">
        <v>44781.103541666664</v>
      </c>
      <c r="AJ181">
        <v>1151</v>
      </c>
      <c r="AK181">
        <v>5</v>
      </c>
      <c r="AL181">
        <v>0</v>
      </c>
      <c r="AM181">
        <v>5</v>
      </c>
      <c r="AN181">
        <v>0</v>
      </c>
      <c r="AO181">
        <v>5</v>
      </c>
      <c r="AP181">
        <v>-75</v>
      </c>
      <c r="AQ181">
        <v>0</v>
      </c>
      <c r="AR181">
        <v>0</v>
      </c>
      <c r="AS181">
        <v>0</v>
      </c>
      <c r="AT181" t="s">
        <v>93</v>
      </c>
      <c r="AU181" t="s">
        <v>93</v>
      </c>
      <c r="AV181" t="s">
        <v>93</v>
      </c>
      <c r="AW181" t="s">
        <v>93</v>
      </c>
      <c r="AX181" t="s">
        <v>93</v>
      </c>
      <c r="AY181" t="s">
        <v>93</v>
      </c>
      <c r="AZ181" t="s">
        <v>93</v>
      </c>
      <c r="BA181" t="s">
        <v>93</v>
      </c>
      <c r="BB181" t="s">
        <v>93</v>
      </c>
      <c r="BC181" t="s">
        <v>93</v>
      </c>
      <c r="BD181" t="s">
        <v>93</v>
      </c>
      <c r="BE181" t="s">
        <v>93</v>
      </c>
      <c r="BF181" t="s">
        <v>105</v>
      </c>
      <c r="BG181">
        <v>3343</v>
      </c>
      <c r="BH181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554</v>
      </c>
      <c r="C1" s="3" t="s">
        <v>555</v>
      </c>
      <c r="D1" s="3" t="s">
        <v>556</v>
      </c>
    </row>
    <row r="2" spans="1:4">
      <c r="A2" t="s">
        <v>95</v>
      </c>
      <c r="B2">
        <v>56</v>
      </c>
      <c r="C2">
        <v>0</v>
      </c>
      <c r="D2">
        <v>56</v>
      </c>
    </row>
    <row r="3" spans="1:4">
      <c r="A3" t="s">
        <v>460</v>
      </c>
      <c r="B3">
        <v>7</v>
      </c>
      <c r="C3">
        <v>0</v>
      </c>
      <c r="D3">
        <v>7</v>
      </c>
    </row>
    <row r="4" spans="1:4">
      <c r="A4" t="s">
        <v>482</v>
      </c>
      <c r="B4">
        <v>1</v>
      </c>
      <c r="C4">
        <v>0</v>
      </c>
      <c r="D4">
        <v>1</v>
      </c>
    </row>
    <row r="5" spans="1:4">
      <c r="A5" t="s">
        <v>486</v>
      </c>
      <c r="B5">
        <v>8</v>
      </c>
      <c r="C5">
        <v>0</v>
      </c>
      <c r="D5">
        <v>8</v>
      </c>
    </row>
    <row r="6" spans="1:4">
      <c r="A6" t="s">
        <v>105</v>
      </c>
      <c r="B6">
        <v>23</v>
      </c>
      <c r="C6">
        <v>0</v>
      </c>
      <c r="D6">
        <v>23</v>
      </c>
    </row>
    <row r="7" spans="1:4">
      <c r="A7" t="s">
        <v>114</v>
      </c>
      <c r="B7">
        <v>5</v>
      </c>
      <c r="C7">
        <v>0</v>
      </c>
      <c r="D7">
        <v>5</v>
      </c>
    </row>
    <row r="8" spans="1:4">
      <c r="A8" t="s">
        <v>136</v>
      </c>
      <c r="B8">
        <v>2</v>
      </c>
      <c r="C8">
        <v>0</v>
      </c>
      <c r="D8">
        <v>2</v>
      </c>
    </row>
    <row r="9" spans="1:4">
      <c r="A9" t="s">
        <v>140</v>
      </c>
      <c r="B9">
        <v>8</v>
      </c>
      <c r="C9">
        <v>0</v>
      </c>
      <c r="D9">
        <v>8</v>
      </c>
    </row>
    <row r="10" spans="1:4">
      <c r="A10" t="s">
        <v>166</v>
      </c>
      <c r="B10">
        <v>2</v>
      </c>
      <c r="C10">
        <v>0</v>
      </c>
      <c r="D10">
        <v>2</v>
      </c>
    </row>
    <row r="11" spans="1:4">
      <c r="A11" t="s">
        <v>173</v>
      </c>
      <c r="B11">
        <v>17</v>
      </c>
      <c r="C11">
        <v>0</v>
      </c>
      <c r="D11">
        <v>17</v>
      </c>
    </row>
    <row r="12" spans="1:4">
      <c r="A12" t="s">
        <v>228</v>
      </c>
      <c r="B12">
        <v>11</v>
      </c>
      <c r="C12">
        <v>0</v>
      </c>
      <c r="D12">
        <v>11</v>
      </c>
    </row>
    <row r="13" spans="1:4">
      <c r="A13" t="s">
        <v>257</v>
      </c>
      <c r="B13">
        <v>1</v>
      </c>
      <c r="C13">
        <v>0</v>
      </c>
      <c r="D13">
        <v>1</v>
      </c>
    </row>
    <row r="14" spans="1:4">
      <c r="A14" t="s">
        <v>261</v>
      </c>
      <c r="B14">
        <v>2</v>
      </c>
      <c r="C14">
        <v>0</v>
      </c>
      <c r="D14">
        <v>2</v>
      </c>
    </row>
    <row r="15" spans="1:4">
      <c r="A15" t="s">
        <v>265</v>
      </c>
      <c r="B15">
        <v>8</v>
      </c>
      <c r="C15">
        <v>0</v>
      </c>
      <c r="D15">
        <v>8</v>
      </c>
    </row>
    <row r="16" spans="1:4">
      <c r="A16" t="s">
        <v>293</v>
      </c>
      <c r="B16">
        <v>1</v>
      </c>
      <c r="C16">
        <v>0</v>
      </c>
      <c r="D16">
        <v>1</v>
      </c>
    </row>
    <row r="17" spans="1:4">
      <c r="A17" t="s">
        <v>297</v>
      </c>
      <c r="B17">
        <v>2</v>
      </c>
      <c r="C17">
        <v>0</v>
      </c>
      <c r="D17">
        <v>2</v>
      </c>
    </row>
    <row r="18" spans="1:4">
      <c r="A18" t="s">
        <v>309</v>
      </c>
      <c r="B18">
        <v>4</v>
      </c>
      <c r="C18">
        <v>0</v>
      </c>
      <c r="D18">
        <v>4</v>
      </c>
    </row>
    <row r="19" spans="1:4">
      <c r="A19" t="s">
        <v>319</v>
      </c>
      <c r="B19">
        <v>13</v>
      </c>
      <c r="C19">
        <v>0</v>
      </c>
      <c r="D19">
        <v>13</v>
      </c>
    </row>
    <row r="20" spans="1:4">
      <c r="A20" t="s">
        <v>365</v>
      </c>
      <c r="B20">
        <v>2</v>
      </c>
      <c r="C20">
        <v>0</v>
      </c>
      <c r="D20">
        <v>2</v>
      </c>
    </row>
    <row r="21" spans="1:4">
      <c r="A21" t="s">
        <v>372</v>
      </c>
      <c r="B21">
        <v>6</v>
      </c>
      <c r="C21">
        <v>0</v>
      </c>
      <c r="D21">
        <v>6</v>
      </c>
    </row>
    <row r="22" spans="1:4">
      <c r="A22" t="s">
        <v>387</v>
      </c>
      <c r="B22">
        <v>1</v>
      </c>
      <c r="C22">
        <v>0</v>
      </c>
      <c r="D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2022-08-31T15:00:05Z</dcterms:created>
  <dcterms:modified xsi:type="dcterms:W3CDTF">2022-09-11T17:51:33Z</dcterms:modified>
  <cp:category/>
  <cp:contentStatus/>
</cp:coreProperties>
</file>