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Envoy/Year 2022 Reports/02_Feb 2022/"/>
    </mc:Choice>
  </mc:AlternateContent>
  <xr:revisionPtr revIDLastSave="2" documentId="11_5F5AB2790D7E84C99517A81EA15CFCC0DD854112" xr6:coauthVersionLast="47" xr6:coauthVersionMax="47" xr10:uidLastSave="{E785F44D-BA23-49B4-ACAC-957EE674E613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DATA_VALIDATION!$A$1:$BE$403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3" i="2" l="1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<sst xmlns="http://schemas.openxmlformats.org/spreadsheetml/2006/main" count="11441" uniqueCount="992">
  <si>
    <t>Site Address:</t>
  </si>
  <si>
    <t>envoy.emaiq-na2.net</t>
  </si>
  <si>
    <t>Report Name:</t>
  </si>
  <si>
    <t>Envoy Completion Report</t>
  </si>
  <si>
    <t>Report Type:</t>
  </si>
  <si>
    <t>Completed Workitem Report</t>
  </si>
  <si>
    <t>Report Period:</t>
  </si>
  <si>
    <t>Month-to-date</t>
  </si>
  <si>
    <t>Queue Id:</t>
  </si>
  <si>
    <t>QUE0EC578AC-BDD4-852C-E29C-F4E0EBC47E9F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</si>
  <si>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</si>
  <si>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</si>
  <si>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</si>
  <si>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</si>
  <si>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</si>
  <si>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</si>
  <si>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</si>
  <si>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</si>
  <si>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ashishrajaram.sutar@ice.com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</si>
  <si>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</si>
  <si>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</si>
  <si>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</si>
  <si>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</si>
  <si>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</si>
  <si>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</si>
  <si>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</si>
  <si>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</si>
  <si>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</si>
  <si>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</si>
  <si>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</si>
  <si>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</si>
  <si>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</si>
  <si>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</si>
  <si>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</si>
  <si>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</si>
  <si>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</si>
  <si>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</si>
  <si>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</si>
  <si>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</si>
  <si>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</si>
  <si>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</si>
  <si>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</si>
  <si>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</si>
  <si>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</si>
  <si>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</si>
  <si>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</si>
  <si>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</si>
  <si>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</si>
  <si>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</si>
  <si>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</si>
  <si>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</si>
  <si>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</si>
  <si>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</si>
  <si>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</si>
  <si>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</si>
  <si>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</si>
  <si>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</si>
  <si>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</si>
  <si>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</si>
  <si>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</si>
  <si>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</si>
  <si>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</si>
  <si>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</si>
  <si>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</si>
  <si>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</si>
  <si>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</si>
  <si>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</si>
  <si>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</si>
  <si>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</si>
  <si>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</si>
  <si>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</si>
  <si>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</si>
  <si>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</si>
  <si>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</si>
  <si>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</si>
  <si>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</si>
  <si>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WI220210</t>
  </si>
  <si>
    <t>DATA_VALIDATION</t>
  </si>
  <si>
    <t>1100002748</t>
  </si>
  <si>
    <t>Folder</t>
  </si>
  <si>
    <t/>
  </si>
  <si>
    <t>Mailitem</t>
  </si>
  <si>
    <t>MI220163162</t>
  </si>
  <si>
    <t>COMPLETED</t>
  </si>
  <si>
    <t>MARK_AS_COMPLETED</t>
  </si>
  <si>
    <t>Queue</t>
  </si>
  <si>
    <t>N/A</t>
  </si>
  <si>
    <t>Aditya Sanjay Tade</t>
  </si>
  <si>
    <t>Hemanshi Deshlahara</t>
  </si>
  <si>
    <t>WI22021004</t>
  </si>
  <si>
    <t>1100002997</t>
  </si>
  <si>
    <t>MI220241788</t>
  </si>
  <si>
    <t>Suraj Toradmal</t>
  </si>
  <si>
    <t>Mohini Shreekrishna Shinde</t>
  </si>
  <si>
    <t>WI2202104</t>
  </si>
  <si>
    <t>1100002679</t>
  </si>
  <si>
    <t>MI22024557</t>
  </si>
  <si>
    <t>WI2202115</t>
  </si>
  <si>
    <t>1100002630</t>
  </si>
  <si>
    <t>MI22025357</t>
  </si>
  <si>
    <t>WI2202116</t>
  </si>
  <si>
    <t>1100000754</t>
  </si>
  <si>
    <t>MI22025443</t>
  </si>
  <si>
    <t>WI2202118</t>
  </si>
  <si>
    <t>1100001348</t>
  </si>
  <si>
    <t>MI22025518</t>
  </si>
  <si>
    <t>WI2202120</t>
  </si>
  <si>
    <t>1100001915</t>
  </si>
  <si>
    <t>MI22025583</t>
  </si>
  <si>
    <t>WI2202121</t>
  </si>
  <si>
    <t>1100001660</t>
  </si>
  <si>
    <t>MI22025626</t>
  </si>
  <si>
    <t>WI2202123</t>
  </si>
  <si>
    <t>1100001537</t>
  </si>
  <si>
    <t>MI22025747</t>
  </si>
  <si>
    <t>WI2202124</t>
  </si>
  <si>
    <t>MI22025765</t>
  </si>
  <si>
    <t>WI2202132</t>
  </si>
  <si>
    <t>WI2202147</t>
  </si>
  <si>
    <t>1100001791</t>
  </si>
  <si>
    <t>MI22026340</t>
  </si>
  <si>
    <t>WI2202148</t>
  </si>
  <si>
    <t>1100002431</t>
  </si>
  <si>
    <t>MI22026447</t>
  </si>
  <si>
    <t>WI2202154</t>
  </si>
  <si>
    <t>1100002815</t>
  </si>
  <si>
    <t>MI22026534</t>
  </si>
  <si>
    <t>WI2202164</t>
  </si>
  <si>
    <t>WI2202165</t>
  </si>
  <si>
    <t>1100002544</t>
  </si>
  <si>
    <t>MI22026669</t>
  </si>
  <si>
    <t>WI2202166</t>
  </si>
  <si>
    <t>1100002424</t>
  </si>
  <si>
    <t>MI22026859</t>
  </si>
  <si>
    <t>WI2202167</t>
  </si>
  <si>
    <t>1100001126</t>
  </si>
  <si>
    <t>MI22026834</t>
  </si>
  <si>
    <t>WI2202168</t>
  </si>
  <si>
    <t>WI2202169</t>
  </si>
  <si>
    <t>1100002453</t>
  </si>
  <si>
    <t>MI22027141</t>
  </si>
  <si>
    <t>WI220217</t>
  </si>
  <si>
    <t>1100001891</t>
  </si>
  <si>
    <t>MI2202580</t>
  </si>
  <si>
    <t>Ujwala Navnath Ajabe</t>
  </si>
  <si>
    <t>Saloni Uttekar</t>
  </si>
  <si>
    <t>WI2202170</t>
  </si>
  <si>
    <t>MI22027165</t>
  </si>
  <si>
    <t>WI2202172</t>
  </si>
  <si>
    <t>1100001155</t>
  </si>
  <si>
    <t>MI22027403</t>
  </si>
  <si>
    <t>WI2202188</t>
  </si>
  <si>
    <t>1100001184</t>
  </si>
  <si>
    <t>MI22027722</t>
  </si>
  <si>
    <t>WI2202195</t>
  </si>
  <si>
    <t>MI22027783</t>
  </si>
  <si>
    <t>WI2202220</t>
  </si>
  <si>
    <t>1100002051</t>
  </si>
  <si>
    <t>MI22027885</t>
  </si>
  <si>
    <t>WI2202222</t>
  </si>
  <si>
    <t>1100002166</t>
  </si>
  <si>
    <t>MI22028106</t>
  </si>
  <si>
    <t>WI2202223</t>
  </si>
  <si>
    <t>1100001025</t>
  </si>
  <si>
    <t>MI22028144</t>
  </si>
  <si>
    <t>WI2202225</t>
  </si>
  <si>
    <t>WI2202226</t>
  </si>
  <si>
    <t>1100001648</t>
  </si>
  <si>
    <t>MI22028624</t>
  </si>
  <si>
    <t>WI2202229</t>
  </si>
  <si>
    <t>1100002105</t>
  </si>
  <si>
    <t>MI22028925</t>
  </si>
  <si>
    <t>Supriya Satyavan Khape</t>
  </si>
  <si>
    <t>WI2202230</t>
  </si>
  <si>
    <t>MI22028931</t>
  </si>
  <si>
    <t>WI2202232</t>
  </si>
  <si>
    <t>1100002256</t>
  </si>
  <si>
    <t>MI22029067</t>
  </si>
  <si>
    <t>WI2202233</t>
  </si>
  <si>
    <t>WI2202234</t>
  </si>
  <si>
    <t>1100002830</t>
  </si>
  <si>
    <t>MI22029194</t>
  </si>
  <si>
    <t>WI2202235</t>
  </si>
  <si>
    <t>1100002044</t>
  </si>
  <si>
    <t>MI22029364</t>
  </si>
  <si>
    <t>WI2202236</t>
  </si>
  <si>
    <t>MI22029480</t>
  </si>
  <si>
    <t>WI2202237</t>
  </si>
  <si>
    <t>1100001311</t>
  </si>
  <si>
    <t>MI22029684</t>
  </si>
  <si>
    <t>WI2202238</t>
  </si>
  <si>
    <t>MI22029726</t>
  </si>
  <si>
    <t>WI2202239</t>
  </si>
  <si>
    <t>1100002650</t>
  </si>
  <si>
    <t>MI22029730</t>
  </si>
  <si>
    <t>WI2202240</t>
  </si>
  <si>
    <t>MI22029756</t>
  </si>
  <si>
    <t>WI2202257</t>
  </si>
  <si>
    <t>1100001517</t>
  </si>
  <si>
    <t>MI220210257</t>
  </si>
  <si>
    <t>WI2202270</t>
  </si>
  <si>
    <t>1100001594</t>
  </si>
  <si>
    <t>MI220210571</t>
  </si>
  <si>
    <t>WI2202275</t>
  </si>
  <si>
    <t>MI220210908</t>
  </si>
  <si>
    <t>WI2202276</t>
  </si>
  <si>
    <t>1100002382</t>
  </si>
  <si>
    <t>MI220210918</t>
  </si>
  <si>
    <t>WI2202278</t>
  </si>
  <si>
    <t>1100001441</t>
  </si>
  <si>
    <t>MI220210972</t>
  </si>
  <si>
    <t>WI2202280</t>
  </si>
  <si>
    <t>MI220210990</t>
  </si>
  <si>
    <t>WI2202282</t>
  </si>
  <si>
    <t>MI220211219</t>
  </si>
  <si>
    <t>WI2202284</t>
  </si>
  <si>
    <t>1100002778</t>
  </si>
  <si>
    <t>MI220211378</t>
  </si>
  <si>
    <t>WI2202285</t>
  </si>
  <si>
    <t>1100000982</t>
  </si>
  <si>
    <t>MI220211425</t>
  </si>
  <si>
    <t>WI2202286</t>
  </si>
  <si>
    <t>10000000323</t>
  </si>
  <si>
    <t>MI220211442</t>
  </si>
  <si>
    <t>WI2202287</t>
  </si>
  <si>
    <t>1100000880</t>
  </si>
  <si>
    <t>MI220211452</t>
  </si>
  <si>
    <t>WI2202288</t>
  </si>
  <si>
    <t>1100002237</t>
  </si>
  <si>
    <t>MI220211484</t>
  </si>
  <si>
    <t>WI2202289</t>
  </si>
  <si>
    <t>1100002502</t>
  </si>
  <si>
    <t>MI220211525</t>
  </si>
  <si>
    <t>WI2202290</t>
  </si>
  <si>
    <t>WI2202291</t>
  </si>
  <si>
    <t>WI2202292</t>
  </si>
  <si>
    <t>1100001591</t>
  </si>
  <si>
    <t>MI220212098</t>
  </si>
  <si>
    <t>WI2202293</t>
  </si>
  <si>
    <t>1100000928</t>
  </si>
  <si>
    <t>MI220212141</t>
  </si>
  <si>
    <t>WI2202294</t>
  </si>
  <si>
    <t>1100002361</t>
  </si>
  <si>
    <t>MI220212575</t>
  </si>
  <si>
    <t>WI2202305</t>
  </si>
  <si>
    <t>MI220212727</t>
  </si>
  <si>
    <t>WI2202306</t>
  </si>
  <si>
    <t>1100001498</t>
  </si>
  <si>
    <t>MI220213003</t>
  </si>
  <si>
    <t>WI2202307</t>
  </si>
  <si>
    <t>1100000898</t>
  </si>
  <si>
    <t>MI220213123</t>
  </si>
  <si>
    <t>WI2202308</t>
  </si>
  <si>
    <t>1100000426</t>
  </si>
  <si>
    <t>MI220213336</t>
  </si>
  <si>
    <t>WI2202309</t>
  </si>
  <si>
    <t>MI220213414</t>
  </si>
  <si>
    <t>WI2202310</t>
  </si>
  <si>
    <t>1100002202</t>
  </si>
  <si>
    <t>MI220213460</t>
  </si>
  <si>
    <t>WI2202311</t>
  </si>
  <si>
    <t>WI220232</t>
  </si>
  <si>
    <t>1100002626</t>
  </si>
  <si>
    <t>MI2202983</t>
  </si>
  <si>
    <t>WI220233</t>
  </si>
  <si>
    <t>1100002618</t>
  </si>
  <si>
    <t>MI2202997</t>
  </si>
  <si>
    <t>WI220234</t>
  </si>
  <si>
    <t>1100002540</t>
  </si>
  <si>
    <t>MI22021031</t>
  </si>
  <si>
    <t>WI2202343</t>
  </si>
  <si>
    <t>MI220213804</t>
  </si>
  <si>
    <t>WI2202344</t>
  </si>
  <si>
    <t>MI220213894</t>
  </si>
  <si>
    <t>WI2202345</t>
  </si>
  <si>
    <t>MI220213945</t>
  </si>
  <si>
    <t>WI2202346</t>
  </si>
  <si>
    <t>1100002142</t>
  </si>
  <si>
    <t>MI220213996</t>
  </si>
  <si>
    <t>WI2202347</t>
  </si>
  <si>
    <t>1100001944</t>
  </si>
  <si>
    <t>MI220214006</t>
  </si>
  <si>
    <t>WI2202348</t>
  </si>
  <si>
    <t>WI2202349</t>
  </si>
  <si>
    <t>1100002998</t>
  </si>
  <si>
    <t>MI220214056</t>
  </si>
  <si>
    <t>WI220235</t>
  </si>
  <si>
    <t>WI2202350</t>
  </si>
  <si>
    <t>WI2202351</t>
  </si>
  <si>
    <t>MI220214079</t>
  </si>
  <si>
    <t>WI2202352</t>
  </si>
  <si>
    <t>MI220214252</t>
  </si>
  <si>
    <t>WI2202353</t>
  </si>
  <si>
    <t>1100001951</t>
  </si>
  <si>
    <t>MI220214296</t>
  </si>
  <si>
    <t>WI2202354</t>
  </si>
  <si>
    <t>1100000567</t>
  </si>
  <si>
    <t>MI220214301</t>
  </si>
  <si>
    <t>WI2202355</t>
  </si>
  <si>
    <t>1100001280</t>
  </si>
  <si>
    <t>MI220214326</t>
  </si>
  <si>
    <t>WI2202356</t>
  </si>
  <si>
    <t>WI2202357</t>
  </si>
  <si>
    <t>1100002509</t>
  </si>
  <si>
    <t>MI220214424</t>
  </si>
  <si>
    <t>WI2202358</t>
  </si>
  <si>
    <t>WI2202359</t>
  </si>
  <si>
    <t>MI220214621</t>
  </si>
  <si>
    <t>WI2202360</t>
  </si>
  <si>
    <t>WI2202361</t>
  </si>
  <si>
    <t>MI220214724</t>
  </si>
  <si>
    <t>WI2202362</t>
  </si>
  <si>
    <t>1100000655</t>
  </si>
  <si>
    <t>MI220214746</t>
  </si>
  <si>
    <t>WI2202363</t>
  </si>
  <si>
    <t>1100001867</t>
  </si>
  <si>
    <t>MI220214769</t>
  </si>
  <si>
    <t>WI2202364</t>
  </si>
  <si>
    <t>MI220214996</t>
  </si>
  <si>
    <t>WI2202365</t>
  </si>
  <si>
    <t>1100001430</t>
  </si>
  <si>
    <t>MI220215038</t>
  </si>
  <si>
    <t>WI2202366</t>
  </si>
  <si>
    <t>MI220215064</t>
  </si>
  <si>
    <t>WI2202367</t>
  </si>
  <si>
    <t>MI220215076</t>
  </si>
  <si>
    <t>WI2202368</t>
  </si>
  <si>
    <t>WI2202369</t>
  </si>
  <si>
    <t>WI2202370</t>
  </si>
  <si>
    <t>1100002322</t>
  </si>
  <si>
    <t>MI220215151</t>
  </si>
  <si>
    <t>WI2202371</t>
  </si>
  <si>
    <t>1100000833</t>
  </si>
  <si>
    <t>MI220215284</t>
  </si>
  <si>
    <t>WI2202372</t>
  </si>
  <si>
    <t>1100002774</t>
  </si>
  <si>
    <t>MI220215292</t>
  </si>
  <si>
    <t>WI2202377</t>
  </si>
  <si>
    <t>1100002892</t>
  </si>
  <si>
    <t>MI220215398</t>
  </si>
  <si>
    <t>WI2202378</t>
  </si>
  <si>
    <t>1100001319</t>
  </si>
  <si>
    <t>MI220215415</t>
  </si>
  <si>
    <t>WI2202379</t>
  </si>
  <si>
    <t>WI2202380</t>
  </si>
  <si>
    <t>MI220215581</t>
  </si>
  <si>
    <t>WI2202381</t>
  </si>
  <si>
    <t>1100002699</t>
  </si>
  <si>
    <t>MI220215600</t>
  </si>
  <si>
    <t>WI2202382</t>
  </si>
  <si>
    <t>WI2202383</t>
  </si>
  <si>
    <t>1100002080</t>
  </si>
  <si>
    <t>MI220215918</t>
  </si>
  <si>
    <t>WI2202384</t>
  </si>
  <si>
    <t>WI2202385</t>
  </si>
  <si>
    <t>WI2202388</t>
  </si>
  <si>
    <t>1100002085</t>
  </si>
  <si>
    <t>MI220216587</t>
  </si>
  <si>
    <t>WI2202389</t>
  </si>
  <si>
    <t>1100002668</t>
  </si>
  <si>
    <t>MI220216817</t>
  </si>
  <si>
    <t>WI2202393</t>
  </si>
  <si>
    <t>WI2202394</t>
  </si>
  <si>
    <t>1100002651</t>
  </si>
  <si>
    <t>MI220217055</t>
  </si>
  <si>
    <t>WI220240</t>
  </si>
  <si>
    <t>MI22021657</t>
  </si>
  <si>
    <t>WI2202404</t>
  </si>
  <si>
    <t>MI220217254</t>
  </si>
  <si>
    <t>WI2202407</t>
  </si>
  <si>
    <t>1100000660</t>
  </si>
  <si>
    <t>MI220217288</t>
  </si>
  <si>
    <t>WI2202409</t>
  </si>
  <si>
    <t>MI220217349</t>
  </si>
  <si>
    <t>WI220241</t>
  </si>
  <si>
    <t>MI22021662</t>
  </si>
  <si>
    <t>WI2202410</t>
  </si>
  <si>
    <t>MI220217356</t>
  </si>
  <si>
    <t>WI2202412</t>
  </si>
  <si>
    <t>MI220217432</t>
  </si>
  <si>
    <t>WI2202413</t>
  </si>
  <si>
    <t>WI2202414</t>
  </si>
  <si>
    <t>MI220217601</t>
  </si>
  <si>
    <t>WI2202416</t>
  </si>
  <si>
    <t>MI220217799</t>
  </si>
  <si>
    <t>WI2202418</t>
  </si>
  <si>
    <t>1100002546</t>
  </si>
  <si>
    <t>MI220217869</t>
  </si>
  <si>
    <t>WI2202419</t>
  </si>
  <si>
    <t>1100001930</t>
  </si>
  <si>
    <t>MI220217973</t>
  </si>
  <si>
    <t>WI220242</t>
  </si>
  <si>
    <t>MI22021673</t>
  </si>
  <si>
    <t>WI2202420</t>
  </si>
  <si>
    <t>WI2202421</t>
  </si>
  <si>
    <t>1100001286</t>
  </si>
  <si>
    <t>MI220218151</t>
  </si>
  <si>
    <t>WI2202426</t>
  </si>
  <si>
    <t>MI220218387</t>
  </si>
  <si>
    <t>WI220243</t>
  </si>
  <si>
    <t>10000000055</t>
  </si>
  <si>
    <t>MI22021725</t>
  </si>
  <si>
    <t>WI220244</t>
  </si>
  <si>
    <t>1100001373</t>
  </si>
  <si>
    <t>MI22021777</t>
  </si>
  <si>
    <t>WI2202442</t>
  </si>
  <si>
    <t>1100002624</t>
  </si>
  <si>
    <t>MI220218669</t>
  </si>
  <si>
    <t>WI2202444</t>
  </si>
  <si>
    <t>WI2202446</t>
  </si>
  <si>
    <t>MI220218810</t>
  </si>
  <si>
    <t>WI2202447</t>
  </si>
  <si>
    <t>MI220218851</t>
  </si>
  <si>
    <t>WI2202448</t>
  </si>
  <si>
    <t>1100001372</t>
  </si>
  <si>
    <t>MI220218991</t>
  </si>
  <si>
    <t>WI2202449</t>
  </si>
  <si>
    <t>MI220219062</t>
  </si>
  <si>
    <t>WI220245</t>
  </si>
  <si>
    <t>MI22021793</t>
  </si>
  <si>
    <t>WI2202451</t>
  </si>
  <si>
    <t>WI2202452</t>
  </si>
  <si>
    <t>WI2202459</t>
  </si>
  <si>
    <t>WI220246</t>
  </si>
  <si>
    <t>1100002074</t>
  </si>
  <si>
    <t>MI22021864</t>
  </si>
  <si>
    <t>WI2202464</t>
  </si>
  <si>
    <t>1100002595</t>
  </si>
  <si>
    <t>MI220219776</t>
  </si>
  <si>
    <t>WI2202466</t>
  </si>
  <si>
    <t>WI2202468</t>
  </si>
  <si>
    <t>1100002482</t>
  </si>
  <si>
    <t>MI220219993</t>
  </si>
  <si>
    <t>WI220247</t>
  </si>
  <si>
    <t>MI22021940</t>
  </si>
  <si>
    <t>WI2202471</t>
  </si>
  <si>
    <t>1100002780</t>
  </si>
  <si>
    <t>MI220220070</t>
  </si>
  <si>
    <t>WI2202486</t>
  </si>
  <si>
    <t>1100002119</t>
  </si>
  <si>
    <t>MI220220127</t>
  </si>
  <si>
    <t>WI220249</t>
  </si>
  <si>
    <t>1100000784</t>
  </si>
  <si>
    <t>MI22022180</t>
  </si>
  <si>
    <t>WI220250</t>
  </si>
  <si>
    <t>1100001284</t>
  </si>
  <si>
    <t>MI22022260</t>
  </si>
  <si>
    <t>WI2202506</t>
  </si>
  <si>
    <t>1100001699</t>
  </si>
  <si>
    <t>MI220220254</t>
  </si>
  <si>
    <t>WI2202507</t>
  </si>
  <si>
    <t>1100003019</t>
  </si>
  <si>
    <t>MI220220348</t>
  </si>
  <si>
    <t>WI2202508</t>
  </si>
  <si>
    <t>MI220220451</t>
  </si>
  <si>
    <t>WI2202509</t>
  </si>
  <si>
    <t>MI220220459</t>
  </si>
  <si>
    <t>WI220251</t>
  </si>
  <si>
    <t>MI22022274</t>
  </si>
  <si>
    <t>WI2202510</t>
  </si>
  <si>
    <t>1100002901</t>
  </si>
  <si>
    <t>MI220220464</t>
  </si>
  <si>
    <t>WI2202511</t>
  </si>
  <si>
    <t>MI220220465</t>
  </si>
  <si>
    <t>WI2202512</t>
  </si>
  <si>
    <t>WI2202513</t>
  </si>
  <si>
    <t>1100002854</t>
  </si>
  <si>
    <t>MI220220542</t>
  </si>
  <si>
    <t>WI2202514</t>
  </si>
  <si>
    <t>1100002064</t>
  </si>
  <si>
    <t>MI220220559</t>
  </si>
  <si>
    <t>WI2202515</t>
  </si>
  <si>
    <t>1100001815</t>
  </si>
  <si>
    <t>MI220220692</t>
  </si>
  <si>
    <t>WI2202516</t>
  </si>
  <si>
    <t>WI2202517</t>
  </si>
  <si>
    <t>WI2202518</t>
  </si>
  <si>
    <t>MI220220818</t>
  </si>
  <si>
    <t>WI2202521</t>
  </si>
  <si>
    <t>WI2202522</t>
  </si>
  <si>
    <t>1100002476</t>
  </si>
  <si>
    <t>MI220221507</t>
  </si>
  <si>
    <t>WI2202524</t>
  </si>
  <si>
    <t>1100001635</t>
  </si>
  <si>
    <t>MI220221562</t>
  </si>
  <si>
    <t>WI2202525</t>
  </si>
  <si>
    <t>WI2202526</t>
  </si>
  <si>
    <t>WI220253</t>
  </si>
  <si>
    <t>MI22022531</t>
  </si>
  <si>
    <t>WI220254</t>
  </si>
  <si>
    <t>MI22022616</t>
  </si>
  <si>
    <t>WI220255</t>
  </si>
  <si>
    <t>1100001758</t>
  </si>
  <si>
    <t>MI22022578</t>
  </si>
  <si>
    <t>WI2202557</t>
  </si>
  <si>
    <t>MI220221868</t>
  </si>
  <si>
    <t>WI220256</t>
  </si>
  <si>
    <t>MI22022635</t>
  </si>
  <si>
    <t>WI2202561</t>
  </si>
  <si>
    <t>MI220221926</t>
  </si>
  <si>
    <t>WI2202563</t>
  </si>
  <si>
    <t>WI2202564</t>
  </si>
  <si>
    <t>MI220221978</t>
  </si>
  <si>
    <t>WI2202565</t>
  </si>
  <si>
    <t>1100001514</t>
  </si>
  <si>
    <t>MI220222007</t>
  </si>
  <si>
    <t>WI2202566</t>
  </si>
  <si>
    <t>1100002412</t>
  </si>
  <si>
    <t>MI220222164</t>
  </si>
  <si>
    <t>WI220257</t>
  </si>
  <si>
    <t>WI2202573</t>
  </si>
  <si>
    <t>MI220222308</t>
  </si>
  <si>
    <t>WI2202574</t>
  </si>
  <si>
    <t>WI2202575</t>
  </si>
  <si>
    <t>WI2202576</t>
  </si>
  <si>
    <t>1100002785</t>
  </si>
  <si>
    <t>MI220222366</t>
  </si>
  <si>
    <t>WI2202577</t>
  </si>
  <si>
    <t>MI220222433</t>
  </si>
  <si>
    <t>WI2202578</t>
  </si>
  <si>
    <t>WI2202582</t>
  </si>
  <si>
    <t>MI220222474</t>
  </si>
  <si>
    <t>WI2202584</t>
  </si>
  <si>
    <t>MI220222510</t>
  </si>
  <si>
    <t>WI2202585</t>
  </si>
  <si>
    <t>1100002301</t>
  </si>
  <si>
    <t>MI220222514</t>
  </si>
  <si>
    <t>WI2202587</t>
  </si>
  <si>
    <t>1100002557</t>
  </si>
  <si>
    <t>MI220222819</t>
  </si>
  <si>
    <t>WI2202588</t>
  </si>
  <si>
    <t>1100003051</t>
  </si>
  <si>
    <t>MI220222866</t>
  </si>
  <si>
    <t>WI2202591</t>
  </si>
  <si>
    <t>1100002235</t>
  </si>
  <si>
    <t>MI220222921</t>
  </si>
  <si>
    <t>WI2202592</t>
  </si>
  <si>
    <t>WI2202593</t>
  </si>
  <si>
    <t>WI2202594</t>
  </si>
  <si>
    <t>1100001820</t>
  </si>
  <si>
    <t>MI220222983</t>
  </si>
  <si>
    <t>WI2202596</t>
  </si>
  <si>
    <t>1100002186</t>
  </si>
  <si>
    <t>MI220223108</t>
  </si>
  <si>
    <t>WI2202599</t>
  </si>
  <si>
    <t>WI2202600</t>
  </si>
  <si>
    <t>1100001553</t>
  </si>
  <si>
    <t>MI220223601</t>
  </si>
  <si>
    <t>WI2202601</t>
  </si>
  <si>
    <t>1100002813</t>
  </si>
  <si>
    <t>MI220223623</t>
  </si>
  <si>
    <t>WI2202602</t>
  </si>
  <si>
    <t>21090000113</t>
  </si>
  <si>
    <t>MI220223667</t>
  </si>
  <si>
    <t>WI2202603</t>
  </si>
  <si>
    <t>MI220223691</t>
  </si>
  <si>
    <t>WI2202604</t>
  </si>
  <si>
    <t>1100001006</t>
  </si>
  <si>
    <t>MI220223734</t>
  </si>
  <si>
    <t>WI2202605</t>
  </si>
  <si>
    <t>MI220223739</t>
  </si>
  <si>
    <t>WI2202606</t>
  </si>
  <si>
    <t>1100001913</t>
  </si>
  <si>
    <t>MI220223934</t>
  </si>
  <si>
    <t>WI2202608</t>
  </si>
  <si>
    <t>1100002223</t>
  </si>
  <si>
    <t>MI220224247</t>
  </si>
  <si>
    <t>WI220261</t>
  </si>
  <si>
    <t>1100002488</t>
  </si>
  <si>
    <t>MI22022759</t>
  </si>
  <si>
    <t>WI2202611</t>
  </si>
  <si>
    <t>1100002827</t>
  </si>
  <si>
    <t>MI220224481</t>
  </si>
  <si>
    <t>WI2202612</t>
  </si>
  <si>
    <t>MI220224543</t>
  </si>
  <si>
    <t>WI2202613</t>
  </si>
  <si>
    <t>1100002517</t>
  </si>
  <si>
    <t>MI220224753</t>
  </si>
  <si>
    <t>WI2202614</t>
  </si>
  <si>
    <t>1100001816</t>
  </si>
  <si>
    <t>MI220224780</t>
  </si>
  <si>
    <t>WI2202615</t>
  </si>
  <si>
    <t>WI2202616</t>
  </si>
  <si>
    <t>WI2202617</t>
  </si>
  <si>
    <t>MI220224907</t>
  </si>
  <si>
    <t>WI2202618</t>
  </si>
  <si>
    <t>MI220224911</t>
  </si>
  <si>
    <t>WI2202619</t>
  </si>
  <si>
    <t>WI220262</t>
  </si>
  <si>
    <t>1100001807</t>
  </si>
  <si>
    <t>MI22022796</t>
  </si>
  <si>
    <t>WI2202620</t>
  </si>
  <si>
    <t>1100000850</t>
  </si>
  <si>
    <t>MI220225136</t>
  </si>
  <si>
    <t>WI2202621</t>
  </si>
  <si>
    <t>MI220225453</t>
  </si>
  <si>
    <t>WI2202622</t>
  </si>
  <si>
    <t>1100000770</t>
  </si>
  <si>
    <t>MI220225455</t>
  </si>
  <si>
    <t>WI2202623</t>
  </si>
  <si>
    <t>1100002847</t>
  </si>
  <si>
    <t>MI220225648</t>
  </si>
  <si>
    <t>WI2202624</t>
  </si>
  <si>
    <t>WI2202625</t>
  </si>
  <si>
    <t>1100002719</t>
  </si>
  <si>
    <t>MI220225899</t>
  </si>
  <si>
    <t>WI2202626</t>
  </si>
  <si>
    <t>1100001521</t>
  </si>
  <si>
    <t>MI220225967</t>
  </si>
  <si>
    <t>WI2202633</t>
  </si>
  <si>
    <t>1100000771</t>
  </si>
  <si>
    <t>MI220226184</t>
  </si>
  <si>
    <t>WI2202635</t>
  </si>
  <si>
    <t>1100002357</t>
  </si>
  <si>
    <t>MI220226221</t>
  </si>
  <si>
    <t>WI2202638</t>
  </si>
  <si>
    <t>10000000105</t>
  </si>
  <si>
    <t>MI220226349</t>
  </si>
  <si>
    <t>WI220264</t>
  </si>
  <si>
    <t>WI2202640</t>
  </si>
  <si>
    <t>WI2202644</t>
  </si>
  <si>
    <t>1100001271</t>
  </si>
  <si>
    <t>MI220226741</t>
  </si>
  <si>
    <t>WI2202646</t>
  </si>
  <si>
    <t>MI220226831</t>
  </si>
  <si>
    <t>WI220265</t>
  </si>
  <si>
    <t>1100002442</t>
  </si>
  <si>
    <t>MI22023208</t>
  </si>
  <si>
    <t>WI2202650</t>
  </si>
  <si>
    <t>1100000740</t>
  </si>
  <si>
    <t>MI220226917</t>
  </si>
  <si>
    <t>WI2202656</t>
  </si>
  <si>
    <t>MI220227125</t>
  </si>
  <si>
    <t>WI220266</t>
  </si>
  <si>
    <t>MI22023225</t>
  </si>
  <si>
    <t>WI2202667</t>
  </si>
  <si>
    <t>1100002503</t>
  </si>
  <si>
    <t>MI220227256</t>
  </si>
  <si>
    <t>WI2202675</t>
  </si>
  <si>
    <t>1100003154</t>
  </si>
  <si>
    <t>MI220227390</t>
  </si>
  <si>
    <t>WI2202679</t>
  </si>
  <si>
    <t>WI220268</t>
  </si>
  <si>
    <t>MI22023285</t>
  </si>
  <si>
    <t>WI2202680</t>
  </si>
  <si>
    <t>1100001084</t>
  </si>
  <si>
    <t>MI220227561</t>
  </si>
  <si>
    <t>WI2202681</t>
  </si>
  <si>
    <t>1100002866</t>
  </si>
  <si>
    <t>MI220227665</t>
  </si>
  <si>
    <t>WI2202682</t>
  </si>
  <si>
    <t>WI2202683</t>
  </si>
  <si>
    <t>1100002435</t>
  </si>
  <si>
    <t>MI220227766</t>
  </si>
  <si>
    <t>WI2202685</t>
  </si>
  <si>
    <t>MI220227831</t>
  </si>
  <si>
    <t>WI2202687</t>
  </si>
  <si>
    <t>1100002810</t>
  </si>
  <si>
    <t>MI220227842</t>
  </si>
  <si>
    <t>WI2202688</t>
  </si>
  <si>
    <t>WI220269</t>
  </si>
  <si>
    <t>1100001638</t>
  </si>
  <si>
    <t>MI22023358</t>
  </si>
  <si>
    <t>WI2202692</t>
  </si>
  <si>
    <t>1100002098</t>
  </si>
  <si>
    <t>MI220227998</t>
  </si>
  <si>
    <t>WI2202695</t>
  </si>
  <si>
    <t>1100002727</t>
  </si>
  <si>
    <t>MI220228071</t>
  </si>
  <si>
    <t>WI2202696</t>
  </si>
  <si>
    <t>1100003165</t>
  </si>
  <si>
    <t>MI220228175</t>
  </si>
  <si>
    <t>WI2202699</t>
  </si>
  <si>
    <t>MI220228241</t>
  </si>
  <si>
    <t>WI220270</t>
  </si>
  <si>
    <t>WI2202700</t>
  </si>
  <si>
    <t>WI2202701</t>
  </si>
  <si>
    <t>1100001988</t>
  </si>
  <si>
    <t>MI220228498</t>
  </si>
  <si>
    <t>WI2202702</t>
  </si>
  <si>
    <t>MI220228621</t>
  </si>
  <si>
    <t>WI2202704</t>
  </si>
  <si>
    <t>1100002736</t>
  </si>
  <si>
    <t>MI220228647</t>
  </si>
  <si>
    <t>WI2202705</t>
  </si>
  <si>
    <t>WI2202707</t>
  </si>
  <si>
    <t>WI2202708</t>
  </si>
  <si>
    <t>MI220228986</t>
  </si>
  <si>
    <t>WI2202709</t>
  </si>
  <si>
    <t>MI220229035</t>
  </si>
  <si>
    <t>WI220271</t>
  </si>
  <si>
    <t>MI22023390</t>
  </si>
  <si>
    <t>WI2202710</t>
  </si>
  <si>
    <t>MI220229081</t>
  </si>
  <si>
    <t>WI2202711</t>
  </si>
  <si>
    <t>MI220229086</t>
  </si>
  <si>
    <t>WI2202712</t>
  </si>
  <si>
    <t>MI220229115</t>
  </si>
  <si>
    <t>WI2202713</t>
  </si>
  <si>
    <t>WI2202714</t>
  </si>
  <si>
    <t>1100002496</t>
  </si>
  <si>
    <t>MI220229116</t>
  </si>
  <si>
    <t>WI2202717</t>
  </si>
  <si>
    <t>1100001596</t>
  </si>
  <si>
    <t>MI220229146</t>
  </si>
  <si>
    <t>WI220272</t>
  </si>
  <si>
    <t>MI22023464</t>
  </si>
  <si>
    <t>WI2202721</t>
  </si>
  <si>
    <t>1100001870</t>
  </si>
  <si>
    <t>MI220229235</t>
  </si>
  <si>
    <t>WI2202722</t>
  </si>
  <si>
    <t>MI220229286</t>
  </si>
  <si>
    <t>WI2202723</t>
  </si>
  <si>
    <t>MI220229334</t>
  </si>
  <si>
    <t>WI2202724</t>
  </si>
  <si>
    <t>MI220229387</t>
  </si>
  <si>
    <t>WI2202725</t>
  </si>
  <si>
    <t>1100002671</t>
  </si>
  <si>
    <t>MI220229614</t>
  </si>
  <si>
    <t>WI2202727</t>
  </si>
  <si>
    <t>WI2202729</t>
  </si>
  <si>
    <t>1100002342</t>
  </si>
  <si>
    <t>MI220229893</t>
  </si>
  <si>
    <t>WI220273</t>
  </si>
  <si>
    <t>MI22023567</t>
  </si>
  <si>
    <t>WI2202730</t>
  </si>
  <si>
    <t>MI220229929</t>
  </si>
  <si>
    <t>WI2202731</t>
  </si>
  <si>
    <t>MI220229931</t>
  </si>
  <si>
    <t>WI2202735</t>
  </si>
  <si>
    <t>1100001569</t>
  </si>
  <si>
    <t>MI220230153</t>
  </si>
  <si>
    <t>WI2202736</t>
  </si>
  <si>
    <t>1100001731</t>
  </si>
  <si>
    <t>MI220230156</t>
  </si>
  <si>
    <t>WI2202737</t>
  </si>
  <si>
    <t>1100001206</t>
  </si>
  <si>
    <t>MI220230460</t>
  </si>
  <si>
    <t>WI2202738</t>
  </si>
  <si>
    <t>MI220230513</t>
  </si>
  <si>
    <t>WI2202739</t>
  </si>
  <si>
    <t>1100001746</t>
  </si>
  <si>
    <t>MI220230598</t>
  </si>
  <si>
    <t>WI220274</t>
  </si>
  <si>
    <t>MI22023594</t>
  </si>
  <si>
    <t>WI2202740</t>
  </si>
  <si>
    <t>1100003272</t>
  </si>
  <si>
    <t>MI220230617</t>
  </si>
  <si>
    <t>WI2202741</t>
  </si>
  <si>
    <t>1100002903</t>
  </si>
  <si>
    <t>MI220230636</t>
  </si>
  <si>
    <t>WI2202743</t>
  </si>
  <si>
    <t>MI220230753</t>
  </si>
  <si>
    <t>WI2202745</t>
  </si>
  <si>
    <t>1100003115</t>
  </si>
  <si>
    <t>MI220230766</t>
  </si>
  <si>
    <t>WI220275</t>
  </si>
  <si>
    <t>MI22023605</t>
  </si>
  <si>
    <t>WI2202751</t>
  </si>
  <si>
    <t>MI220230904</t>
  </si>
  <si>
    <t>WI2202752</t>
  </si>
  <si>
    <t>WI2202753</t>
  </si>
  <si>
    <t>1100001863</t>
  </si>
  <si>
    <t>MI220231023</t>
  </si>
  <si>
    <t>WI2202755</t>
  </si>
  <si>
    <t>MI220231162</t>
  </si>
  <si>
    <t>WI2202757</t>
  </si>
  <si>
    <t>1100000530</t>
  </si>
  <si>
    <t>MI220231243</t>
  </si>
  <si>
    <t>WI2202758</t>
  </si>
  <si>
    <t>1100002970</t>
  </si>
  <si>
    <t>MI220231216</t>
  </si>
  <si>
    <t>WI2202759</t>
  </si>
  <si>
    <t>MI220231246</t>
  </si>
  <si>
    <t>WI220276</t>
  </si>
  <si>
    <t>MI22023621</t>
  </si>
  <si>
    <t>WI2202768</t>
  </si>
  <si>
    <t>WI2202774</t>
  </si>
  <si>
    <t>WI2202775</t>
  </si>
  <si>
    <t>MI220231663</t>
  </si>
  <si>
    <t>WI2202776</t>
  </si>
  <si>
    <t>MI220231666</t>
  </si>
  <si>
    <t>WI2202777</t>
  </si>
  <si>
    <t>MI220231669</t>
  </si>
  <si>
    <t>WI2202778</t>
  </si>
  <si>
    <t>MI220231671</t>
  </si>
  <si>
    <t>WI2202779</t>
  </si>
  <si>
    <t>1100003191</t>
  </si>
  <si>
    <t>MI220231727</t>
  </si>
  <si>
    <t>WI2202780</t>
  </si>
  <si>
    <t>MI220231845</t>
  </si>
  <si>
    <t>WI2202781</t>
  </si>
  <si>
    <t>1100002968</t>
  </si>
  <si>
    <t>MI220231885</t>
  </si>
  <si>
    <t>WI2202782</t>
  </si>
  <si>
    <t>WI2202783</t>
  </si>
  <si>
    <t>WI2202784</t>
  </si>
  <si>
    <t>MI220232125</t>
  </si>
  <si>
    <t>WI2202785</t>
  </si>
  <si>
    <t>1100001980</t>
  </si>
  <si>
    <t>MI220232063</t>
  </si>
  <si>
    <t>WI2202786</t>
  </si>
  <si>
    <t>MI220232181</t>
  </si>
  <si>
    <t>WI2202789</t>
  </si>
  <si>
    <t>1100001459</t>
  </si>
  <si>
    <t>MI220232282</t>
  </si>
  <si>
    <t>WI2202790</t>
  </si>
  <si>
    <t>WI2202792</t>
  </si>
  <si>
    <t>MI220232378</t>
  </si>
  <si>
    <t>WI2202793</t>
  </si>
  <si>
    <t>MI220232389</t>
  </si>
  <si>
    <t>WI2202795</t>
  </si>
  <si>
    <t>MI220232512</t>
  </si>
  <si>
    <t>WI2202796</t>
  </si>
  <si>
    <t>MI220232576</t>
  </si>
  <si>
    <t>WI2202797</t>
  </si>
  <si>
    <t>MI220232642</t>
  </si>
  <si>
    <t>WI2202798</t>
  </si>
  <si>
    <t>MI220232687</t>
  </si>
  <si>
    <t>WI2202799</t>
  </si>
  <si>
    <t>MI220232693</t>
  </si>
  <si>
    <t>WI2202800</t>
  </si>
  <si>
    <t>MI220232750</t>
  </si>
  <si>
    <t>WI2202801</t>
  </si>
  <si>
    <t>MI220232760</t>
  </si>
  <si>
    <t>WI2202802</t>
  </si>
  <si>
    <t>MI220232779</t>
  </si>
  <si>
    <t>WI2202804</t>
  </si>
  <si>
    <t>MI220232879</t>
  </si>
  <si>
    <t>WI2202811</t>
  </si>
  <si>
    <t>MI220232970</t>
  </si>
  <si>
    <t>WI2202812</t>
  </si>
  <si>
    <t>1100002426</t>
  </si>
  <si>
    <t>MI220232981</t>
  </si>
  <si>
    <t>WI2202814</t>
  </si>
  <si>
    <t>MI220233178</t>
  </si>
  <si>
    <t>WI2202822</t>
  </si>
  <si>
    <t>WI2202823</t>
  </si>
  <si>
    <t>WI2202824</t>
  </si>
  <si>
    <t>MI220233444</t>
  </si>
  <si>
    <t>WI2202825</t>
  </si>
  <si>
    <t>MI220233561</t>
  </si>
  <si>
    <t>WI2202828</t>
  </si>
  <si>
    <t>1100000656</t>
  </si>
  <si>
    <t>MI220233668</t>
  </si>
  <si>
    <t>WI2202830</t>
  </si>
  <si>
    <t>WI2202831</t>
  </si>
  <si>
    <t>WI2202832</t>
  </si>
  <si>
    <t>WI2202833</t>
  </si>
  <si>
    <t>WI2202834</t>
  </si>
  <si>
    <t>MI220233988</t>
  </si>
  <si>
    <t>WI2202859</t>
  </si>
  <si>
    <t>MI220234628</t>
  </si>
  <si>
    <t>WI2202860</t>
  </si>
  <si>
    <t>MI220234741</t>
  </si>
  <si>
    <t>WI2202861</t>
  </si>
  <si>
    <t>MI220234747</t>
  </si>
  <si>
    <t>WI2202862</t>
  </si>
  <si>
    <t>MI220234751</t>
  </si>
  <si>
    <t>WI2202863</t>
  </si>
  <si>
    <t>1100002734</t>
  </si>
  <si>
    <t>MI220234759</t>
  </si>
  <si>
    <t>WI2202864</t>
  </si>
  <si>
    <t>1100002184</t>
  </si>
  <si>
    <t>MI220234853</t>
  </si>
  <si>
    <t>WI2202865</t>
  </si>
  <si>
    <t>MI220234966</t>
  </si>
  <si>
    <t>WI2202866</t>
  </si>
  <si>
    <t>MI220234987</t>
  </si>
  <si>
    <t>WI2202867</t>
  </si>
  <si>
    <t>MI220235039</t>
  </si>
  <si>
    <t>WI2202868</t>
  </si>
  <si>
    <t>MI220235061</t>
  </si>
  <si>
    <t>WI2202869</t>
  </si>
  <si>
    <t>WI2202870</t>
  </si>
  <si>
    <t>MI220235117</t>
  </si>
  <si>
    <t>WI2202883</t>
  </si>
  <si>
    <t>MI220235407</t>
  </si>
  <si>
    <t>WI2202884</t>
  </si>
  <si>
    <t>MI220235446</t>
  </si>
  <si>
    <t>WI2202885</t>
  </si>
  <si>
    <t>MI220235530</t>
  </si>
  <si>
    <t>WI2202886</t>
  </si>
  <si>
    <t>MI220235599</t>
  </si>
  <si>
    <t>WI2202887</t>
  </si>
  <si>
    <t>MI220235637</t>
  </si>
  <si>
    <t>WI2202888</t>
  </si>
  <si>
    <t>MI220235762</t>
  </si>
  <si>
    <t>WI2202891</t>
  </si>
  <si>
    <t>1100002942</t>
  </si>
  <si>
    <t>MI220235790</t>
  </si>
  <si>
    <t>WI220290</t>
  </si>
  <si>
    <t>1100002026</t>
  </si>
  <si>
    <t>MI22023827</t>
  </si>
  <si>
    <t>WI2202900</t>
  </si>
  <si>
    <t>MI220235839</t>
  </si>
  <si>
    <t>WI2202909</t>
  </si>
  <si>
    <t>MI220235975</t>
  </si>
  <si>
    <t>WI2202910</t>
  </si>
  <si>
    <t>WI2202917</t>
  </si>
  <si>
    <t>MI220236328</t>
  </si>
  <si>
    <t>WI2202918</t>
  </si>
  <si>
    <t>MI220236449</t>
  </si>
  <si>
    <t>WI2202919</t>
  </si>
  <si>
    <t>1100002716</t>
  </si>
  <si>
    <t>MI220236601</t>
  </si>
  <si>
    <t>WI220292</t>
  </si>
  <si>
    <t>WI2202920</t>
  </si>
  <si>
    <t>WI2202921</t>
  </si>
  <si>
    <t>MI220236848</t>
  </si>
  <si>
    <t>WI2202922</t>
  </si>
  <si>
    <t>MI220237114</t>
  </si>
  <si>
    <t>WI2202923</t>
  </si>
  <si>
    <t>1100003319</t>
  </si>
  <si>
    <t>MI220237128</t>
  </si>
  <si>
    <t>WI2202926</t>
  </si>
  <si>
    <t>WI2202927</t>
  </si>
  <si>
    <t>MI220237339</t>
  </si>
  <si>
    <t>WI2202928</t>
  </si>
  <si>
    <t>1100001995</t>
  </si>
  <si>
    <t>MI220237387</t>
  </si>
  <si>
    <t>WI2202930</t>
  </si>
  <si>
    <t>1100001761</t>
  </si>
  <si>
    <t>MI220238338</t>
  </si>
  <si>
    <t>WI2202931</t>
  </si>
  <si>
    <t>MI220238422</t>
  </si>
  <si>
    <t>WI2202932</t>
  </si>
  <si>
    <t>WI2202935</t>
  </si>
  <si>
    <t>MI220238584</t>
  </si>
  <si>
    <t>WI220294</t>
  </si>
  <si>
    <t>1100002143</t>
  </si>
  <si>
    <t>MI22024808</t>
  </si>
  <si>
    <t>WI2202940</t>
  </si>
  <si>
    <t>1100002556</t>
  </si>
  <si>
    <t>MI220239028</t>
  </si>
  <si>
    <t>WI2202941</t>
  </si>
  <si>
    <t>MI220239068</t>
  </si>
  <si>
    <t>WI2202944</t>
  </si>
  <si>
    <t>MI220239765</t>
  </si>
  <si>
    <t>WI2202945</t>
  </si>
  <si>
    <t>1100001475</t>
  </si>
  <si>
    <t>MI220239810</t>
  </si>
  <si>
    <t>WI2202946</t>
  </si>
  <si>
    <t>MI220239866</t>
  </si>
  <si>
    <t>WI2202954</t>
  </si>
  <si>
    <t>MI220240324</t>
  </si>
  <si>
    <t>WI2202955</t>
  </si>
  <si>
    <t>MI220240483</t>
  </si>
  <si>
    <t>WI2202956</t>
  </si>
  <si>
    <t>1100001859</t>
  </si>
  <si>
    <t>MI220240632</t>
  </si>
  <si>
    <t>WI2202957</t>
  </si>
  <si>
    <t>WI2202958</t>
  </si>
  <si>
    <t>1100003328</t>
  </si>
  <si>
    <t>MI220240891</t>
  </si>
  <si>
    <t>WI2202966</t>
  </si>
  <si>
    <t>MI220241062</t>
  </si>
  <si>
    <t>WI2202968</t>
  </si>
  <si>
    <t>1100002889</t>
  </si>
  <si>
    <t>MI220241469</t>
  </si>
  <si>
    <t>WI2202969</t>
  </si>
  <si>
    <t>MI220241579</t>
  </si>
  <si>
    <t>WI2202970</t>
  </si>
  <si>
    <t>WI2202971</t>
  </si>
  <si>
    <t>MI220241590</t>
  </si>
  <si>
    <t>WI2202972</t>
  </si>
  <si>
    <t>1100001765</t>
  </si>
  <si>
    <t>MI220241575</t>
  </si>
  <si>
    <t>WI2202974</t>
  </si>
  <si>
    <t>MI220241685</t>
  </si>
  <si>
    <t>WI2202976</t>
  </si>
  <si>
    <t>MI220241716</t>
  </si>
  <si>
    <t>WI2202977</t>
  </si>
  <si>
    <t>MI220241727</t>
  </si>
  <si>
    <t>WI2202978</t>
  </si>
  <si>
    <t>MI220241733</t>
  </si>
  <si>
    <t>WI2202979</t>
  </si>
  <si>
    <t>MI220241739</t>
  </si>
  <si>
    <t>WI2202981</t>
  </si>
  <si>
    <t>WI2202990</t>
  </si>
  <si>
    <t>1100001549</t>
  </si>
  <si>
    <t>MI220241858</t>
  </si>
  <si>
    <t>WI2202991</t>
  </si>
  <si>
    <t>1100002480</t>
  </si>
  <si>
    <t>MI220241866</t>
  </si>
  <si>
    <t>WI2202992</t>
  </si>
  <si>
    <t>1100001888</t>
  </si>
  <si>
    <t>MI220241894</t>
  </si>
  <si>
    <t>WI2202993</t>
  </si>
  <si>
    <t>1100003432</t>
  </si>
  <si>
    <t>MI220241985</t>
  </si>
  <si>
    <t>WI2202996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</si>
</sst>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/>
  </sheetViews>
  <sheetFormatPr defaultRowHeight="14.25" x14ac:dyDescent="0.45"/>
  <cols>
    <col min="1" max="1" width="17.53125" customWidth="1"/>
    <col min="2" max="2" width="43.92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44607.20833533565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44593</v>
      </c>
    </row>
    <row r="10" spans="1:2" x14ac:dyDescent="0.45">
      <c r="A10" t="s">
        <v>16</v>
      </c>
      <c r="B10" s="1">
        <v>44607.20833533565</v>
      </c>
    </row>
    <row r="11" spans="1:2" x14ac:dyDescent="0.45">
      <c r="A11" t="s">
        <v>17</v>
      </c>
      <c r="B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403"/>
  <sheetViews>
    <sheetView tabSelected="1" topLeftCell="S369" workbookViewId="0">
      <selection activeCell="Y2" sqref="Y2:Y403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3" t="s">
        <v>42</v>
      </c>
      <c r="Y1" s="3" t="s">
        <v>43</v>
      </c>
      <c r="Z1" s="3" t="s">
        <v>44</v>
      </c>
      <c r="AA1" s="3" t="s">
        <v>45</v>
      </c>
      <c r="AB1" s="3" t="s">
        <v>46</v>
      </c>
      <c r="AC1" s="3" t="s">
        <v>47</v>
      </c>
      <c r="AD1" s="3" t="s">
        <v>48</v>
      </c>
      <c r="AE1" s="3" t="s">
        <v>49</v>
      </c>
      <c r="AF1" s="3" t="s">
        <v>50</v>
      </c>
      <c r="AG1" s="3" t="s">
        <v>51</v>
      </c>
      <c r="AH1" s="3" t="s">
        <v>52</v>
      </c>
      <c r="AI1" s="3" t="s">
        <v>53</v>
      </c>
      <c r="AJ1" s="3" t="s">
        <v>54</v>
      </c>
      <c r="AK1" s="3" t="s">
        <v>55</v>
      </c>
      <c r="AL1" s="3" t="s">
        <v>56</v>
      </c>
      <c r="AM1" s="3" t="s">
        <v>57</v>
      </c>
      <c r="AN1" s="3" t="s">
        <v>58</v>
      </c>
      <c r="AO1" s="3" t="s">
        <v>59</v>
      </c>
      <c r="AP1" s="3" t="s">
        <v>60</v>
      </c>
      <c r="AQ1" s="3" t="s">
        <v>61</v>
      </c>
      <c r="AR1" s="3" t="s">
        <v>62</v>
      </c>
      <c r="AS1" s="3" t="s">
        <v>63</v>
      </c>
      <c r="AT1" s="3" t="s">
        <v>64</v>
      </c>
      <c r="AU1" s="3" t="s">
        <v>65</v>
      </c>
      <c r="AV1" s="3" t="s">
        <v>66</v>
      </c>
      <c r="AW1" s="3" t="s">
        <v>67</v>
      </c>
      <c r="AX1" s="3" t="s">
        <v>68</v>
      </c>
      <c r="AY1" s="3" t="s">
        <v>69</v>
      </c>
      <c r="AZ1" s="3" t="s">
        <v>70</v>
      </c>
      <c r="BA1" s="3" t="s">
        <v>71</v>
      </c>
      <c r="BB1" s="3" t="s">
        <v>72</v>
      </c>
      <c r="BC1" s="3" t="s">
        <v>73</v>
      </c>
      <c r="BD1" s="3" t="s">
        <v>74</v>
      </c>
      <c r="BE1" s="3" t="s">
        <v>75</v>
      </c>
    </row>
    <row r="2" spans="1:57" x14ac:dyDescent="0.45">
      <c r="A2" t="s">
        <v>76</v>
      </c>
      <c r="B2" t="s">
        <v>77</v>
      </c>
      <c r="C2" t="s">
        <v>78</v>
      </c>
      <c r="D2" t="s">
        <v>79</v>
      </c>
      <c r="E2" s="2" t="str">
        <f>HYPERLINK("capsilon://?command=openfolder&amp;siteaddress=envoy.emaiq-na2.net&amp;folderid=FX48558843-8212-59CF-DA0C-5E1C26A9DA59","FX2201567")</f>
        <v>FX2201567</v>
      </c>
      <c r="F2" t="s">
        <v>80</v>
      </c>
      <c r="G2" t="s">
        <v>80</v>
      </c>
      <c r="H2" t="s">
        <v>81</v>
      </c>
      <c r="I2" t="s">
        <v>82</v>
      </c>
      <c r="J2">
        <v>802</v>
      </c>
      <c r="K2" t="s">
        <v>83</v>
      </c>
      <c r="L2" t="s">
        <v>84</v>
      </c>
      <c r="M2" t="s">
        <v>85</v>
      </c>
      <c r="N2">
        <v>2</v>
      </c>
      <c r="O2" s="1">
        <v>44593.195405092592</v>
      </c>
      <c r="P2" s="1">
        <v>44593.375972222224</v>
      </c>
      <c r="Q2">
        <v>471</v>
      </c>
      <c r="R2">
        <v>15130</v>
      </c>
      <c r="S2" t="b">
        <v>0</v>
      </c>
      <c r="T2" t="s">
        <v>86</v>
      </c>
      <c r="U2" t="b">
        <v>1</v>
      </c>
      <c r="V2" t="s">
        <v>87</v>
      </c>
      <c r="W2" s="1">
        <v>44593.282002314816</v>
      </c>
      <c r="X2">
        <v>7188</v>
      </c>
      <c r="Y2">
        <v>622</v>
      </c>
      <c r="Z2">
        <v>0</v>
      </c>
      <c r="AA2">
        <v>622</v>
      </c>
      <c r="AB2">
        <v>158</v>
      </c>
      <c r="AC2">
        <v>302</v>
      </c>
      <c r="AD2">
        <v>180</v>
      </c>
      <c r="AE2">
        <v>0</v>
      </c>
      <c r="AF2">
        <v>0</v>
      </c>
      <c r="AG2">
        <v>0</v>
      </c>
      <c r="AH2" t="s">
        <v>88</v>
      </c>
      <c r="AI2" s="1">
        <v>44593.375972222224</v>
      </c>
      <c r="AJ2">
        <v>2496</v>
      </c>
      <c r="AK2">
        <v>5</v>
      </c>
      <c r="AL2">
        <v>0</v>
      </c>
      <c r="AM2">
        <v>5</v>
      </c>
      <c r="AN2">
        <v>58</v>
      </c>
      <c r="AO2">
        <v>1</v>
      </c>
      <c r="AP2">
        <v>175</v>
      </c>
      <c r="AQ2">
        <v>0</v>
      </c>
      <c r="AR2">
        <v>0</v>
      </c>
      <c r="AS2">
        <v>0</v>
      </c>
      <c r="AT2" t="s">
        <v>86</v>
      </c>
      <c r="AU2" t="s">
        <v>86</v>
      </c>
      <c r="AV2" t="s">
        <v>86</v>
      </c>
      <c r="AW2" t="s">
        <v>86</v>
      </c>
      <c r="AX2" t="s">
        <v>86</v>
      </c>
      <c r="AY2" t="s">
        <v>86</v>
      </c>
      <c r="AZ2" t="s">
        <v>86</v>
      </c>
      <c r="BA2" t="s">
        <v>86</v>
      </c>
      <c r="BB2" t="s">
        <v>86</v>
      </c>
      <c r="BC2" t="s">
        <v>86</v>
      </c>
      <c r="BD2" t="s">
        <v>86</v>
      </c>
      <c r="BE2" t="s">
        <v>86</v>
      </c>
    </row>
    <row r="3" spans="1:57" x14ac:dyDescent="0.45">
      <c r="A3" t="s">
        <v>89</v>
      </c>
      <c r="B3" t="s">
        <v>77</v>
      </c>
      <c r="C3" t="s">
        <v>90</v>
      </c>
      <c r="D3" t="s">
        <v>79</v>
      </c>
      <c r="E3" s="2" t="str">
        <f>HYPERLINK("capsilon://?command=openfolder&amp;siteaddress=envoy.emaiq-na2.net&amp;folderid=FXB5C20122-89B5-AE08-A54E-DC1C7040B926","FX220283")</f>
        <v>FX220283</v>
      </c>
      <c r="F3" t="s">
        <v>80</v>
      </c>
      <c r="G3" t="s">
        <v>80</v>
      </c>
      <c r="H3" t="s">
        <v>81</v>
      </c>
      <c r="I3" t="s">
        <v>91</v>
      </c>
      <c r="J3">
        <v>77</v>
      </c>
      <c r="K3" t="s">
        <v>83</v>
      </c>
      <c r="L3" t="s">
        <v>84</v>
      </c>
      <c r="M3" t="s">
        <v>85</v>
      </c>
      <c r="N3">
        <v>2</v>
      </c>
      <c r="O3" s="1">
        <v>44606.807430555556</v>
      </c>
      <c r="P3" s="1">
        <v>44606.828668981485</v>
      </c>
      <c r="Q3">
        <v>1306</v>
      </c>
      <c r="R3">
        <v>529</v>
      </c>
      <c r="S3" t="b">
        <v>0</v>
      </c>
      <c r="T3" t="s">
        <v>86</v>
      </c>
      <c r="U3" t="b">
        <v>1</v>
      </c>
      <c r="V3" t="s">
        <v>92</v>
      </c>
      <c r="W3" s="1">
        <v>44606.823981481481</v>
      </c>
      <c r="X3">
        <v>240</v>
      </c>
      <c r="Y3">
        <v>52</v>
      </c>
      <c r="Z3">
        <v>0</v>
      </c>
      <c r="AA3">
        <v>52</v>
      </c>
      <c r="AB3">
        <v>5</v>
      </c>
      <c r="AC3">
        <v>14</v>
      </c>
      <c r="AD3">
        <v>25</v>
      </c>
      <c r="AE3">
        <v>0</v>
      </c>
      <c r="AF3">
        <v>0</v>
      </c>
      <c r="AG3">
        <v>0</v>
      </c>
      <c r="AH3" t="s">
        <v>93</v>
      </c>
      <c r="AI3" s="1">
        <v>44606.828668981485</v>
      </c>
      <c r="AJ3">
        <v>280</v>
      </c>
      <c r="AK3">
        <v>1</v>
      </c>
      <c r="AL3">
        <v>0</v>
      </c>
      <c r="AM3">
        <v>1</v>
      </c>
      <c r="AN3">
        <v>5</v>
      </c>
      <c r="AO3">
        <v>1</v>
      </c>
      <c r="AP3">
        <v>24</v>
      </c>
      <c r="AQ3">
        <v>0</v>
      </c>
      <c r="AR3">
        <v>0</v>
      </c>
      <c r="AS3">
        <v>0</v>
      </c>
      <c r="AT3" t="s">
        <v>86</v>
      </c>
      <c r="AU3" t="s">
        <v>86</v>
      </c>
      <c r="AV3" t="s">
        <v>86</v>
      </c>
      <c r="AW3" t="s">
        <v>86</v>
      </c>
      <c r="AX3" t="s">
        <v>86</v>
      </c>
      <c r="AY3" t="s">
        <v>86</v>
      </c>
      <c r="AZ3" t="s">
        <v>86</v>
      </c>
      <c r="BA3" t="s">
        <v>86</v>
      </c>
      <c r="BB3" t="s">
        <v>86</v>
      </c>
      <c r="BC3" t="s">
        <v>86</v>
      </c>
      <c r="BD3" t="s">
        <v>86</v>
      </c>
      <c r="BE3" t="s">
        <v>86</v>
      </c>
    </row>
    <row r="4" spans="1:57" x14ac:dyDescent="0.45">
      <c r="A4" t="s">
        <v>94</v>
      </c>
      <c r="B4" t="s">
        <v>77</v>
      </c>
      <c r="C4" t="s">
        <v>95</v>
      </c>
      <c r="D4" t="s">
        <v>79</v>
      </c>
      <c r="E4" s="2" t="str">
        <f>HYPERLINK("capsilon://?command=openfolder&amp;siteaddress=envoy.emaiq-na2.net&amp;folderid=FX6BF657C2-0D2B-1EC6-7328-1497F83EC030","FX2201565")</f>
        <v>FX2201565</v>
      </c>
      <c r="F4" t="s">
        <v>80</v>
      </c>
      <c r="G4" t="s">
        <v>80</v>
      </c>
      <c r="H4" t="s">
        <v>81</v>
      </c>
      <c r="I4" t="s">
        <v>96</v>
      </c>
      <c r="J4">
        <v>177</v>
      </c>
      <c r="K4" t="s">
        <v>83</v>
      </c>
      <c r="L4" t="s">
        <v>84</v>
      </c>
      <c r="M4" t="s">
        <v>85</v>
      </c>
      <c r="N4">
        <v>2</v>
      </c>
      <c r="O4" s="1">
        <v>44594.435937499999</v>
      </c>
      <c r="P4" s="1">
        <v>44594.463912037034</v>
      </c>
      <c r="Q4">
        <v>104</v>
      </c>
      <c r="R4">
        <v>2313</v>
      </c>
      <c r="S4" t="b">
        <v>0</v>
      </c>
      <c r="T4" t="s">
        <v>86</v>
      </c>
      <c r="U4" t="b">
        <v>1</v>
      </c>
      <c r="V4" t="s">
        <v>87</v>
      </c>
      <c r="W4" s="1">
        <v>44594.447905092595</v>
      </c>
      <c r="X4">
        <v>1017</v>
      </c>
      <c r="Y4">
        <v>147</v>
      </c>
      <c r="Z4">
        <v>0</v>
      </c>
      <c r="AA4">
        <v>147</v>
      </c>
      <c r="AB4">
        <v>0</v>
      </c>
      <c r="AC4">
        <v>48</v>
      </c>
      <c r="AD4">
        <v>30</v>
      </c>
      <c r="AE4">
        <v>0</v>
      </c>
      <c r="AF4">
        <v>0</v>
      </c>
      <c r="AG4">
        <v>0</v>
      </c>
      <c r="AH4" t="s">
        <v>88</v>
      </c>
      <c r="AI4" s="1">
        <v>44594.463912037034</v>
      </c>
      <c r="AJ4">
        <v>1289</v>
      </c>
      <c r="AK4">
        <v>2</v>
      </c>
      <c r="AL4">
        <v>0</v>
      </c>
      <c r="AM4">
        <v>2</v>
      </c>
      <c r="AN4">
        <v>0</v>
      </c>
      <c r="AO4">
        <v>2</v>
      </c>
      <c r="AP4">
        <v>28</v>
      </c>
      <c r="AQ4">
        <v>0</v>
      </c>
      <c r="AR4">
        <v>0</v>
      </c>
      <c r="AS4">
        <v>0</v>
      </c>
      <c r="AT4" t="s">
        <v>86</v>
      </c>
      <c r="AU4" t="s">
        <v>86</v>
      </c>
      <c r="AV4" t="s">
        <v>86</v>
      </c>
      <c r="AW4" t="s">
        <v>86</v>
      </c>
      <c r="AX4" t="s">
        <v>86</v>
      </c>
      <c r="AY4" t="s">
        <v>86</v>
      </c>
      <c r="AZ4" t="s">
        <v>86</v>
      </c>
      <c r="BA4" t="s">
        <v>86</v>
      </c>
      <c r="BB4" t="s">
        <v>86</v>
      </c>
      <c r="BC4" t="s">
        <v>86</v>
      </c>
      <c r="BD4" t="s">
        <v>86</v>
      </c>
      <c r="BE4" t="s">
        <v>86</v>
      </c>
    </row>
    <row r="5" spans="1:57" x14ac:dyDescent="0.45">
      <c r="A5" t="s">
        <v>97</v>
      </c>
      <c r="B5" t="s">
        <v>77</v>
      </c>
      <c r="C5" t="s">
        <v>98</v>
      </c>
      <c r="D5" t="s">
        <v>79</v>
      </c>
      <c r="E5" s="2" t="str">
        <f>HYPERLINK("capsilon://?command=openfolder&amp;siteaddress=envoy.emaiq-na2.net&amp;folderid=FX5DD30377-DD95-9CF2-1806-104AEF3B8F9E","FX2201542")</f>
        <v>FX2201542</v>
      </c>
      <c r="F5" t="s">
        <v>80</v>
      </c>
      <c r="G5" t="s">
        <v>80</v>
      </c>
      <c r="H5" t="s">
        <v>81</v>
      </c>
      <c r="I5" t="s">
        <v>99</v>
      </c>
      <c r="J5">
        <v>103</v>
      </c>
      <c r="K5" t="s">
        <v>83</v>
      </c>
      <c r="L5" t="s">
        <v>84</v>
      </c>
      <c r="M5" t="s">
        <v>85</v>
      </c>
      <c r="N5">
        <v>2</v>
      </c>
      <c r="O5" s="1">
        <v>44594.468009259261</v>
      </c>
      <c r="P5" s="1">
        <v>44594.512303240743</v>
      </c>
      <c r="Q5">
        <v>2050</v>
      </c>
      <c r="R5">
        <v>1777</v>
      </c>
      <c r="S5" t="b">
        <v>0</v>
      </c>
      <c r="T5" t="s">
        <v>86</v>
      </c>
      <c r="U5" t="b">
        <v>0</v>
      </c>
      <c r="V5" t="s">
        <v>87</v>
      </c>
      <c r="W5" s="1">
        <v>44594.483981481484</v>
      </c>
      <c r="X5">
        <v>763</v>
      </c>
      <c r="Y5">
        <v>78</v>
      </c>
      <c r="Z5">
        <v>0</v>
      </c>
      <c r="AA5">
        <v>78</v>
      </c>
      <c r="AB5">
        <v>0</v>
      </c>
      <c r="AC5">
        <v>54</v>
      </c>
      <c r="AD5">
        <v>25</v>
      </c>
      <c r="AE5">
        <v>0</v>
      </c>
      <c r="AF5">
        <v>0</v>
      </c>
      <c r="AG5">
        <v>0</v>
      </c>
      <c r="AH5" t="s">
        <v>88</v>
      </c>
      <c r="AI5" s="1">
        <v>44594.512303240743</v>
      </c>
      <c r="AJ5">
        <v>981</v>
      </c>
      <c r="AK5">
        <v>4</v>
      </c>
      <c r="AL5">
        <v>0</v>
      </c>
      <c r="AM5">
        <v>4</v>
      </c>
      <c r="AN5">
        <v>0</v>
      </c>
      <c r="AO5">
        <v>4</v>
      </c>
      <c r="AP5">
        <v>21</v>
      </c>
      <c r="AQ5">
        <v>0</v>
      </c>
      <c r="AR5">
        <v>0</v>
      </c>
      <c r="AS5">
        <v>0</v>
      </c>
      <c r="AT5" t="s">
        <v>86</v>
      </c>
      <c r="AU5" t="s">
        <v>86</v>
      </c>
      <c r="AV5" t="s">
        <v>86</v>
      </c>
      <c r="AW5" t="s">
        <v>86</v>
      </c>
      <c r="AX5" t="s">
        <v>86</v>
      </c>
      <c r="AY5" t="s">
        <v>86</v>
      </c>
      <c r="AZ5" t="s">
        <v>86</v>
      </c>
      <c r="BA5" t="s">
        <v>86</v>
      </c>
      <c r="BB5" t="s">
        <v>86</v>
      </c>
      <c r="BC5" t="s">
        <v>86</v>
      </c>
      <c r="BD5" t="s">
        <v>86</v>
      </c>
      <c r="BE5" t="s">
        <v>86</v>
      </c>
    </row>
    <row r="6" spans="1:57" hidden="1" x14ac:dyDescent="0.45">
      <c r="A6" t="s">
        <v>100</v>
      </c>
      <c r="B6" t="s">
        <v>77</v>
      </c>
      <c r="C6" t="s">
        <v>101</v>
      </c>
      <c r="D6" t="s">
        <v>79</v>
      </c>
      <c r="E6" s="2" t="str">
        <f>HYPERLINK("capsilon://?command=openfolder&amp;siteaddress=envoy.emaiq-na2.net&amp;folderid=FX84EEDC27-2281-DD1F-AA3C-5246FE825C49","FX2112306")</f>
        <v>FX2112306</v>
      </c>
      <c r="F6" t="s">
        <v>80</v>
      </c>
      <c r="G6" t="s">
        <v>80</v>
      </c>
      <c r="H6" t="s">
        <v>81</v>
      </c>
      <c r="I6" t="s">
        <v>102</v>
      </c>
      <c r="J6">
        <v>11</v>
      </c>
      <c r="K6" t="s">
        <v>83</v>
      </c>
      <c r="L6" t="s">
        <v>84</v>
      </c>
      <c r="M6" t="s">
        <v>85</v>
      </c>
      <c r="N6">
        <v>2</v>
      </c>
      <c r="O6" s="1">
        <v>44594.476689814815</v>
      </c>
      <c r="P6" s="1">
        <v>44594.505543981482</v>
      </c>
      <c r="Q6">
        <v>2429</v>
      </c>
      <c r="R6">
        <v>64</v>
      </c>
      <c r="S6" t="b">
        <v>0</v>
      </c>
      <c r="T6" t="s">
        <v>86</v>
      </c>
      <c r="U6" t="b">
        <v>0</v>
      </c>
      <c r="V6" t="s">
        <v>92</v>
      </c>
      <c r="W6" s="1">
        <v>44594.478275462963</v>
      </c>
      <c r="X6">
        <v>22</v>
      </c>
      <c r="Y6">
        <v>0</v>
      </c>
      <c r="Z6">
        <v>0</v>
      </c>
      <c r="AA6">
        <v>0</v>
      </c>
      <c r="AB6">
        <v>5</v>
      </c>
      <c r="AC6">
        <v>0</v>
      </c>
      <c r="AD6">
        <v>11</v>
      </c>
      <c r="AE6">
        <v>0</v>
      </c>
      <c r="AF6">
        <v>0</v>
      </c>
      <c r="AG6">
        <v>0</v>
      </c>
      <c r="AH6" t="s">
        <v>93</v>
      </c>
      <c r="AI6" s="1">
        <v>44594.505543981482</v>
      </c>
      <c r="AJ6">
        <v>42</v>
      </c>
      <c r="AK6">
        <v>0</v>
      </c>
      <c r="AL6">
        <v>0</v>
      </c>
      <c r="AM6">
        <v>0</v>
      </c>
      <c r="AN6">
        <v>5</v>
      </c>
      <c r="AO6">
        <v>0</v>
      </c>
      <c r="AP6">
        <v>11</v>
      </c>
      <c r="AQ6">
        <v>0</v>
      </c>
      <c r="AR6">
        <v>0</v>
      </c>
      <c r="AS6">
        <v>0</v>
      </c>
      <c r="AT6" t="s">
        <v>86</v>
      </c>
      <c r="AU6" t="s">
        <v>86</v>
      </c>
      <c r="AV6" t="s">
        <v>86</v>
      </c>
      <c r="AW6" t="s">
        <v>86</v>
      </c>
      <c r="AX6" t="s">
        <v>86</v>
      </c>
      <c r="AY6" t="s">
        <v>86</v>
      </c>
      <c r="AZ6" t="s">
        <v>86</v>
      </c>
      <c r="BA6" t="s">
        <v>86</v>
      </c>
      <c r="BB6" t="s">
        <v>86</v>
      </c>
      <c r="BC6" t="s">
        <v>86</v>
      </c>
      <c r="BD6" t="s">
        <v>86</v>
      </c>
      <c r="BE6" t="s">
        <v>86</v>
      </c>
    </row>
    <row r="7" spans="1:57" x14ac:dyDescent="0.45">
      <c r="A7" t="s">
        <v>103</v>
      </c>
      <c r="B7" t="s">
        <v>77</v>
      </c>
      <c r="C7" t="s">
        <v>104</v>
      </c>
      <c r="D7" t="s">
        <v>79</v>
      </c>
      <c r="E7" s="2" t="str">
        <f>HYPERLINK("capsilon://?command=openfolder&amp;siteaddress=envoy.emaiq-na2.net&amp;folderid=FX74052207-DDC6-1C3D-A669-EFB144A4D4A9","FX220173")</f>
        <v>FX220173</v>
      </c>
      <c r="F7" t="s">
        <v>80</v>
      </c>
      <c r="G7" t="s">
        <v>80</v>
      </c>
      <c r="H7" t="s">
        <v>81</v>
      </c>
      <c r="I7" t="s">
        <v>105</v>
      </c>
      <c r="J7">
        <v>66</v>
      </c>
      <c r="K7" t="s">
        <v>83</v>
      </c>
      <c r="L7" t="s">
        <v>84</v>
      </c>
      <c r="M7" t="s">
        <v>85</v>
      </c>
      <c r="N7">
        <v>2</v>
      </c>
      <c r="O7" s="1">
        <v>44594.482372685183</v>
      </c>
      <c r="P7" s="1">
        <v>44594.513402777775</v>
      </c>
      <c r="Q7">
        <v>1566</v>
      </c>
      <c r="R7">
        <v>1115</v>
      </c>
      <c r="S7" t="b">
        <v>0</v>
      </c>
      <c r="T7" t="s">
        <v>86</v>
      </c>
      <c r="U7" t="b">
        <v>0</v>
      </c>
      <c r="V7" t="s">
        <v>87</v>
      </c>
      <c r="W7" s="1">
        <v>44594.489050925928</v>
      </c>
      <c r="X7">
        <v>437</v>
      </c>
      <c r="Y7">
        <v>52</v>
      </c>
      <c r="Z7">
        <v>0</v>
      </c>
      <c r="AA7">
        <v>52</v>
      </c>
      <c r="AB7">
        <v>0</v>
      </c>
      <c r="AC7">
        <v>41</v>
      </c>
      <c r="AD7">
        <v>14</v>
      </c>
      <c r="AE7">
        <v>0</v>
      </c>
      <c r="AF7">
        <v>0</v>
      </c>
      <c r="AG7">
        <v>0</v>
      </c>
      <c r="AH7" t="s">
        <v>93</v>
      </c>
      <c r="AI7" s="1">
        <v>44594.513402777775</v>
      </c>
      <c r="AJ7">
        <v>678</v>
      </c>
      <c r="AK7">
        <v>1</v>
      </c>
      <c r="AL7">
        <v>0</v>
      </c>
      <c r="AM7">
        <v>1</v>
      </c>
      <c r="AN7">
        <v>0</v>
      </c>
      <c r="AO7">
        <v>1</v>
      </c>
      <c r="AP7">
        <v>13</v>
      </c>
      <c r="AQ7">
        <v>0</v>
      </c>
      <c r="AR7">
        <v>0</v>
      </c>
      <c r="AS7">
        <v>0</v>
      </c>
      <c r="AT7" t="s">
        <v>86</v>
      </c>
      <c r="AU7" t="s">
        <v>86</v>
      </c>
      <c r="AV7" t="s">
        <v>86</v>
      </c>
      <c r="AW7" t="s">
        <v>86</v>
      </c>
      <c r="AX7" t="s">
        <v>86</v>
      </c>
      <c r="AY7" t="s">
        <v>86</v>
      </c>
      <c r="AZ7" t="s">
        <v>86</v>
      </c>
      <c r="BA7" t="s">
        <v>86</v>
      </c>
      <c r="BB7" t="s">
        <v>86</v>
      </c>
      <c r="BC7" t="s">
        <v>86</v>
      </c>
      <c r="BD7" t="s">
        <v>86</v>
      </c>
      <c r="BE7" t="s">
        <v>86</v>
      </c>
    </row>
    <row r="8" spans="1:57" x14ac:dyDescent="0.45">
      <c r="A8" t="s">
        <v>106</v>
      </c>
      <c r="B8" t="s">
        <v>77</v>
      </c>
      <c r="C8" t="s">
        <v>107</v>
      </c>
      <c r="D8" t="s">
        <v>79</v>
      </c>
      <c r="E8" s="2" t="str">
        <f>HYPERLINK("capsilon://?command=openfolder&amp;siteaddress=envoy.emaiq-na2.net&amp;folderid=FX3795044A-DEA6-7F3F-7025-83E28A64C41D","FX2201237")</f>
        <v>FX2201237</v>
      </c>
      <c r="F8" t="s">
        <v>80</v>
      </c>
      <c r="G8" t="s">
        <v>80</v>
      </c>
      <c r="H8" t="s">
        <v>81</v>
      </c>
      <c r="I8" t="s">
        <v>108</v>
      </c>
      <c r="J8">
        <v>66</v>
      </c>
      <c r="K8" t="s">
        <v>83</v>
      </c>
      <c r="L8" t="s">
        <v>84</v>
      </c>
      <c r="M8" t="s">
        <v>85</v>
      </c>
      <c r="N8">
        <v>2</v>
      </c>
      <c r="O8" s="1">
        <v>44594.486504629633</v>
      </c>
      <c r="P8" s="1">
        <v>44594.519525462965</v>
      </c>
      <c r="Q8">
        <v>1970</v>
      </c>
      <c r="R8">
        <v>883</v>
      </c>
      <c r="S8" t="b">
        <v>0</v>
      </c>
      <c r="T8" t="s">
        <v>86</v>
      </c>
      <c r="U8" t="b">
        <v>0</v>
      </c>
      <c r="V8" t="s">
        <v>92</v>
      </c>
      <c r="W8" s="1">
        <v>44594.490624999999</v>
      </c>
      <c r="X8">
        <v>341</v>
      </c>
      <c r="Y8">
        <v>52</v>
      </c>
      <c r="Z8">
        <v>0</v>
      </c>
      <c r="AA8">
        <v>52</v>
      </c>
      <c r="AB8">
        <v>0</v>
      </c>
      <c r="AC8">
        <v>41</v>
      </c>
      <c r="AD8">
        <v>14</v>
      </c>
      <c r="AE8">
        <v>0</v>
      </c>
      <c r="AF8">
        <v>0</v>
      </c>
      <c r="AG8">
        <v>0</v>
      </c>
      <c r="AH8" t="s">
        <v>93</v>
      </c>
      <c r="AI8" s="1">
        <v>44594.519525462965</v>
      </c>
      <c r="AJ8">
        <v>528</v>
      </c>
      <c r="AK8">
        <v>1</v>
      </c>
      <c r="AL8">
        <v>0</v>
      </c>
      <c r="AM8">
        <v>1</v>
      </c>
      <c r="AN8">
        <v>0</v>
      </c>
      <c r="AO8">
        <v>1</v>
      </c>
      <c r="AP8">
        <v>13</v>
      </c>
      <c r="AQ8">
        <v>0</v>
      </c>
      <c r="AR8">
        <v>0</v>
      </c>
      <c r="AS8">
        <v>0</v>
      </c>
      <c r="AT8" t="s">
        <v>86</v>
      </c>
      <c r="AU8" t="s">
        <v>86</v>
      </c>
      <c r="AV8" t="s">
        <v>86</v>
      </c>
      <c r="AW8" t="s">
        <v>86</v>
      </c>
      <c r="AX8" t="s">
        <v>86</v>
      </c>
      <c r="AY8" t="s">
        <v>86</v>
      </c>
      <c r="AZ8" t="s">
        <v>86</v>
      </c>
      <c r="BA8" t="s">
        <v>86</v>
      </c>
      <c r="BB8" t="s">
        <v>86</v>
      </c>
      <c r="BC8" t="s">
        <v>86</v>
      </c>
      <c r="BD8" t="s">
        <v>86</v>
      </c>
      <c r="BE8" t="s">
        <v>86</v>
      </c>
    </row>
    <row r="9" spans="1:57" hidden="1" x14ac:dyDescent="0.45">
      <c r="A9" t="s">
        <v>109</v>
      </c>
      <c r="B9" t="s">
        <v>77</v>
      </c>
      <c r="C9" t="s">
        <v>110</v>
      </c>
      <c r="D9" t="s">
        <v>79</v>
      </c>
      <c r="E9" s="2" t="str">
        <f>HYPERLINK("capsilon://?command=openfolder&amp;siteaddress=envoy.emaiq-na2.net&amp;folderid=FXE8A7EBC3-8B1F-6B9A-8C97-EF83FA61FA73","FX2201123")</f>
        <v>FX2201123</v>
      </c>
      <c r="F9" t="s">
        <v>80</v>
      </c>
      <c r="G9" t="s">
        <v>80</v>
      </c>
      <c r="H9" t="s">
        <v>81</v>
      </c>
      <c r="I9" t="s">
        <v>111</v>
      </c>
      <c r="J9">
        <v>66</v>
      </c>
      <c r="K9" t="s">
        <v>83</v>
      </c>
      <c r="L9" t="s">
        <v>84</v>
      </c>
      <c r="M9" t="s">
        <v>85</v>
      </c>
      <c r="N9">
        <v>2</v>
      </c>
      <c r="O9" s="1">
        <v>44594.489791666667</v>
      </c>
      <c r="P9" s="1">
        <v>44594.513923611114</v>
      </c>
      <c r="Q9">
        <v>2032</v>
      </c>
      <c r="R9">
        <v>53</v>
      </c>
      <c r="S9" t="b">
        <v>0</v>
      </c>
      <c r="T9" t="s">
        <v>86</v>
      </c>
      <c r="U9" t="b">
        <v>0</v>
      </c>
      <c r="V9" t="s">
        <v>92</v>
      </c>
      <c r="W9" s="1">
        <v>44594.490995370368</v>
      </c>
      <c r="X9">
        <v>31</v>
      </c>
      <c r="Y9">
        <v>0</v>
      </c>
      <c r="Z9">
        <v>0</v>
      </c>
      <c r="AA9">
        <v>0</v>
      </c>
      <c r="AB9">
        <v>52</v>
      </c>
      <c r="AC9">
        <v>0</v>
      </c>
      <c r="AD9">
        <v>66</v>
      </c>
      <c r="AE9">
        <v>0</v>
      </c>
      <c r="AF9">
        <v>0</v>
      </c>
      <c r="AG9">
        <v>0</v>
      </c>
      <c r="AH9" t="s">
        <v>88</v>
      </c>
      <c r="AI9" s="1">
        <v>44594.513923611114</v>
      </c>
      <c r="AJ9">
        <v>22</v>
      </c>
      <c r="AK9">
        <v>0</v>
      </c>
      <c r="AL9">
        <v>0</v>
      </c>
      <c r="AM9">
        <v>0</v>
      </c>
      <c r="AN9">
        <v>52</v>
      </c>
      <c r="AO9">
        <v>0</v>
      </c>
      <c r="AP9">
        <v>66</v>
      </c>
      <c r="AQ9">
        <v>0</v>
      </c>
      <c r="AR9">
        <v>0</v>
      </c>
      <c r="AS9">
        <v>0</v>
      </c>
      <c r="AT9" t="s">
        <v>86</v>
      </c>
      <c r="AU9" t="s">
        <v>86</v>
      </c>
      <c r="AV9" t="s">
        <v>86</v>
      </c>
      <c r="AW9" t="s">
        <v>86</v>
      </c>
      <c r="AX9" t="s">
        <v>86</v>
      </c>
      <c r="AY9" t="s">
        <v>86</v>
      </c>
      <c r="AZ9" t="s">
        <v>86</v>
      </c>
      <c r="BA9" t="s">
        <v>86</v>
      </c>
      <c r="BB9" t="s">
        <v>86</v>
      </c>
      <c r="BC9" t="s">
        <v>86</v>
      </c>
      <c r="BD9" t="s">
        <v>86</v>
      </c>
      <c r="BE9" t="s">
        <v>86</v>
      </c>
    </row>
    <row r="10" spans="1:57" x14ac:dyDescent="0.45">
      <c r="A10" t="s">
        <v>112</v>
      </c>
      <c r="B10" t="s">
        <v>77</v>
      </c>
      <c r="C10" t="s">
        <v>113</v>
      </c>
      <c r="D10" t="s">
        <v>79</v>
      </c>
      <c r="E10" s="2" t="str">
        <f>HYPERLINK("capsilon://?command=openfolder&amp;siteaddress=envoy.emaiq-na2.net&amp;folderid=FXE4A4A335-C3D1-5027-6A5C-126DB23DC97A","FX2201463")</f>
        <v>FX2201463</v>
      </c>
      <c r="F10" t="s">
        <v>80</v>
      </c>
      <c r="G10" t="s">
        <v>80</v>
      </c>
      <c r="H10" t="s">
        <v>81</v>
      </c>
      <c r="I10" t="s">
        <v>114</v>
      </c>
      <c r="J10">
        <v>66</v>
      </c>
      <c r="K10" t="s">
        <v>83</v>
      </c>
      <c r="L10" t="s">
        <v>84</v>
      </c>
      <c r="M10" t="s">
        <v>85</v>
      </c>
      <c r="N10">
        <v>2</v>
      </c>
      <c r="O10" s="1">
        <v>44594.502789351849</v>
      </c>
      <c r="P10" s="1">
        <v>44594.604745370372</v>
      </c>
      <c r="Q10">
        <v>6741</v>
      </c>
      <c r="R10">
        <v>2068</v>
      </c>
      <c r="S10" t="b">
        <v>0</v>
      </c>
      <c r="T10" t="s">
        <v>86</v>
      </c>
      <c r="U10" t="b">
        <v>0</v>
      </c>
      <c r="V10" t="s">
        <v>92</v>
      </c>
      <c r="W10" s="1">
        <v>44594.522986111115</v>
      </c>
      <c r="X10">
        <v>1448</v>
      </c>
      <c r="Y10">
        <v>52</v>
      </c>
      <c r="Z10">
        <v>0</v>
      </c>
      <c r="AA10">
        <v>52</v>
      </c>
      <c r="AB10">
        <v>0</v>
      </c>
      <c r="AC10">
        <v>31</v>
      </c>
      <c r="AD10">
        <v>14</v>
      </c>
      <c r="AE10">
        <v>0</v>
      </c>
      <c r="AF10">
        <v>0</v>
      </c>
      <c r="AG10">
        <v>0</v>
      </c>
      <c r="AH10" t="s">
        <v>93</v>
      </c>
      <c r="AI10" s="1">
        <v>44594.604745370372</v>
      </c>
      <c r="AJ10">
        <v>567</v>
      </c>
      <c r="AK10">
        <v>4</v>
      </c>
      <c r="AL10">
        <v>0</v>
      </c>
      <c r="AM10">
        <v>4</v>
      </c>
      <c r="AN10">
        <v>0</v>
      </c>
      <c r="AO10">
        <v>4</v>
      </c>
      <c r="AP10">
        <v>10</v>
      </c>
      <c r="AQ10">
        <v>0</v>
      </c>
      <c r="AR10">
        <v>0</v>
      </c>
      <c r="AS10">
        <v>0</v>
      </c>
      <c r="AT10" t="s">
        <v>86</v>
      </c>
      <c r="AU10" t="s">
        <v>86</v>
      </c>
      <c r="AV10" t="s">
        <v>86</v>
      </c>
      <c r="AW10" t="s">
        <v>86</v>
      </c>
      <c r="AX10" t="s">
        <v>86</v>
      </c>
      <c r="AY10" t="s">
        <v>86</v>
      </c>
      <c r="AZ10" t="s">
        <v>86</v>
      </c>
      <c r="BA10" t="s">
        <v>86</v>
      </c>
      <c r="BB10" t="s">
        <v>86</v>
      </c>
      <c r="BC10" t="s">
        <v>86</v>
      </c>
      <c r="BD10" t="s">
        <v>86</v>
      </c>
      <c r="BE10" t="s">
        <v>86</v>
      </c>
    </row>
    <row r="11" spans="1:57" hidden="1" x14ac:dyDescent="0.45">
      <c r="A11" t="s">
        <v>115</v>
      </c>
      <c r="B11" t="s">
        <v>77</v>
      </c>
      <c r="C11" t="s">
        <v>107</v>
      </c>
      <c r="D11" t="s">
        <v>79</v>
      </c>
      <c r="E11" s="2" t="str">
        <f>HYPERLINK("capsilon://?command=openfolder&amp;siteaddress=envoy.emaiq-na2.net&amp;folderid=FX3795044A-DEA6-7F3F-7025-83E28A64C41D","FX2201237")</f>
        <v>FX2201237</v>
      </c>
      <c r="F11" t="s">
        <v>80</v>
      </c>
      <c r="G11" t="s">
        <v>80</v>
      </c>
      <c r="H11" t="s">
        <v>81</v>
      </c>
      <c r="I11" t="s">
        <v>116</v>
      </c>
      <c r="J11">
        <v>66</v>
      </c>
      <c r="K11" t="s">
        <v>83</v>
      </c>
      <c r="L11" t="s">
        <v>84</v>
      </c>
      <c r="M11" t="s">
        <v>85</v>
      </c>
      <c r="N11">
        <v>1</v>
      </c>
      <c r="O11" s="1">
        <v>44594.505196759259</v>
      </c>
      <c r="P11" s="1">
        <v>44594.525682870371</v>
      </c>
      <c r="Q11">
        <v>1473</v>
      </c>
      <c r="R11">
        <v>297</v>
      </c>
      <c r="S11" t="b">
        <v>0</v>
      </c>
      <c r="T11" t="s">
        <v>86</v>
      </c>
      <c r="U11" t="b">
        <v>0</v>
      </c>
      <c r="V11" t="s">
        <v>92</v>
      </c>
      <c r="W11" s="1">
        <v>44594.525682870371</v>
      </c>
      <c r="X11">
        <v>232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66</v>
      </c>
      <c r="AE11">
        <v>52</v>
      </c>
      <c r="AF11">
        <v>0</v>
      </c>
      <c r="AG11">
        <v>1</v>
      </c>
      <c r="AH11" t="s">
        <v>86</v>
      </c>
      <c r="AI11" t="s">
        <v>86</v>
      </c>
      <c r="AJ11" t="s">
        <v>86</v>
      </c>
      <c r="AK11" t="s">
        <v>86</v>
      </c>
      <c r="AL11" t="s">
        <v>86</v>
      </c>
      <c r="AM11" t="s">
        <v>86</v>
      </c>
      <c r="AN11" t="s">
        <v>86</v>
      </c>
      <c r="AO11" t="s">
        <v>86</v>
      </c>
      <c r="AP11" t="s">
        <v>86</v>
      </c>
      <c r="AQ11" t="s">
        <v>86</v>
      </c>
      <c r="AR11" t="s">
        <v>86</v>
      </c>
      <c r="AS11" t="s">
        <v>86</v>
      </c>
      <c r="AT11" t="s">
        <v>86</v>
      </c>
      <c r="AU11" t="s">
        <v>86</v>
      </c>
      <c r="AV11" t="s">
        <v>86</v>
      </c>
      <c r="AW11" t="s">
        <v>86</v>
      </c>
      <c r="AX11" t="s">
        <v>86</v>
      </c>
      <c r="AY11" t="s">
        <v>86</v>
      </c>
      <c r="AZ11" t="s">
        <v>86</v>
      </c>
      <c r="BA11" t="s">
        <v>86</v>
      </c>
      <c r="BB11" t="s">
        <v>86</v>
      </c>
      <c r="BC11" t="s">
        <v>86</v>
      </c>
      <c r="BD11" t="s">
        <v>86</v>
      </c>
      <c r="BE11" t="s">
        <v>86</v>
      </c>
    </row>
    <row r="12" spans="1:57" x14ac:dyDescent="0.45">
      <c r="A12" t="s">
        <v>117</v>
      </c>
      <c r="B12" t="s">
        <v>77</v>
      </c>
      <c r="C12" t="s">
        <v>107</v>
      </c>
      <c r="D12" t="s">
        <v>79</v>
      </c>
      <c r="E12" s="2" t="str">
        <f>HYPERLINK("capsilon://?command=openfolder&amp;siteaddress=envoy.emaiq-na2.net&amp;folderid=FX3795044A-DEA6-7F3F-7025-83E28A64C41D","FX2201237")</f>
        <v>FX2201237</v>
      </c>
      <c r="F12" t="s">
        <v>80</v>
      </c>
      <c r="G12" t="s">
        <v>80</v>
      </c>
      <c r="H12" t="s">
        <v>81</v>
      </c>
      <c r="I12" t="s">
        <v>116</v>
      </c>
      <c r="J12">
        <v>38</v>
      </c>
      <c r="K12" t="s">
        <v>83</v>
      </c>
      <c r="L12" t="s">
        <v>84</v>
      </c>
      <c r="M12" t="s">
        <v>85</v>
      </c>
      <c r="N12">
        <v>2</v>
      </c>
      <c r="O12" s="1">
        <v>44594.526192129626</v>
      </c>
      <c r="P12" s="1">
        <v>44594.598171296297</v>
      </c>
      <c r="Q12">
        <v>5422</v>
      </c>
      <c r="R12">
        <v>797</v>
      </c>
      <c r="S12" t="b">
        <v>0</v>
      </c>
      <c r="T12" t="s">
        <v>86</v>
      </c>
      <c r="U12" t="b">
        <v>1</v>
      </c>
      <c r="V12" t="s">
        <v>92</v>
      </c>
      <c r="W12" s="1">
        <v>44594.532430555555</v>
      </c>
      <c r="X12">
        <v>520</v>
      </c>
      <c r="Y12">
        <v>37</v>
      </c>
      <c r="Z12">
        <v>0</v>
      </c>
      <c r="AA12">
        <v>37</v>
      </c>
      <c r="AB12">
        <v>0</v>
      </c>
      <c r="AC12">
        <v>27</v>
      </c>
      <c r="AD12">
        <v>1</v>
      </c>
      <c r="AE12">
        <v>0</v>
      </c>
      <c r="AF12">
        <v>0</v>
      </c>
      <c r="AG12">
        <v>0</v>
      </c>
      <c r="AH12" t="s">
        <v>93</v>
      </c>
      <c r="AI12" s="1">
        <v>44594.598171296297</v>
      </c>
      <c r="AJ12">
        <v>277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 t="s">
        <v>86</v>
      </c>
      <c r="AU12" t="s">
        <v>86</v>
      </c>
      <c r="AV12" t="s">
        <v>86</v>
      </c>
      <c r="AW12" t="s">
        <v>86</v>
      </c>
      <c r="AX12" t="s">
        <v>86</v>
      </c>
      <c r="AY12" t="s">
        <v>86</v>
      </c>
      <c r="AZ12" t="s">
        <v>86</v>
      </c>
      <c r="BA12" t="s">
        <v>86</v>
      </c>
      <c r="BB12" t="s">
        <v>86</v>
      </c>
      <c r="BC12" t="s">
        <v>86</v>
      </c>
      <c r="BD12" t="s">
        <v>86</v>
      </c>
      <c r="BE12" t="s">
        <v>86</v>
      </c>
    </row>
    <row r="13" spans="1:57" x14ac:dyDescent="0.45">
      <c r="A13" t="s">
        <v>118</v>
      </c>
      <c r="B13" t="s">
        <v>77</v>
      </c>
      <c r="C13" t="s">
        <v>119</v>
      </c>
      <c r="D13" t="s">
        <v>79</v>
      </c>
      <c r="E13" s="2" t="str">
        <f>HYPERLINK("capsilon://?command=openfolder&amp;siteaddress=envoy.emaiq-na2.net&amp;folderid=FX0CAEA502-26FB-8ABA-468B-229D30442038","FX2201254")</f>
        <v>FX2201254</v>
      </c>
      <c r="F13" t="s">
        <v>80</v>
      </c>
      <c r="G13" t="s">
        <v>80</v>
      </c>
      <c r="H13" t="s">
        <v>81</v>
      </c>
      <c r="I13" t="s">
        <v>120</v>
      </c>
      <c r="J13">
        <v>38</v>
      </c>
      <c r="K13" t="s">
        <v>83</v>
      </c>
      <c r="L13" t="s">
        <v>84</v>
      </c>
      <c r="M13" t="s">
        <v>85</v>
      </c>
      <c r="N13">
        <v>2</v>
      </c>
      <c r="O13" s="1">
        <v>44594.58184027778</v>
      </c>
      <c r="P13" s="1">
        <v>44594.607395833336</v>
      </c>
      <c r="Q13">
        <v>1817</v>
      </c>
      <c r="R13">
        <v>391</v>
      </c>
      <c r="S13" t="b">
        <v>0</v>
      </c>
      <c r="T13" t="s">
        <v>86</v>
      </c>
      <c r="U13" t="b">
        <v>0</v>
      </c>
      <c r="V13" t="s">
        <v>92</v>
      </c>
      <c r="W13" s="1">
        <v>44594.588587962964</v>
      </c>
      <c r="X13">
        <v>163</v>
      </c>
      <c r="Y13">
        <v>37</v>
      </c>
      <c r="Z13">
        <v>0</v>
      </c>
      <c r="AA13">
        <v>37</v>
      </c>
      <c r="AB13">
        <v>0</v>
      </c>
      <c r="AC13">
        <v>21</v>
      </c>
      <c r="AD13">
        <v>1</v>
      </c>
      <c r="AE13">
        <v>0</v>
      </c>
      <c r="AF13">
        <v>0</v>
      </c>
      <c r="AG13">
        <v>0</v>
      </c>
      <c r="AH13" t="s">
        <v>93</v>
      </c>
      <c r="AI13" s="1">
        <v>44594.607395833336</v>
      </c>
      <c r="AJ13">
        <v>228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 t="s">
        <v>86</v>
      </c>
      <c r="AU13" t="s">
        <v>86</v>
      </c>
      <c r="AV13" t="s">
        <v>86</v>
      </c>
      <c r="AW13" t="s">
        <v>86</v>
      </c>
      <c r="AX13" t="s">
        <v>86</v>
      </c>
      <c r="AY13" t="s">
        <v>86</v>
      </c>
      <c r="AZ13" t="s">
        <v>86</v>
      </c>
      <c r="BA13" t="s">
        <v>86</v>
      </c>
      <c r="BB13" t="s">
        <v>86</v>
      </c>
      <c r="BC13" t="s">
        <v>86</v>
      </c>
      <c r="BD13" t="s">
        <v>86</v>
      </c>
      <c r="BE13" t="s">
        <v>86</v>
      </c>
    </row>
    <row r="14" spans="1:57" x14ac:dyDescent="0.45">
      <c r="A14" t="s">
        <v>121</v>
      </c>
      <c r="B14" t="s">
        <v>77</v>
      </c>
      <c r="C14" t="s">
        <v>122</v>
      </c>
      <c r="D14" t="s">
        <v>79</v>
      </c>
      <c r="E14" s="2" t="str">
        <f>HYPERLINK("capsilon://?command=openfolder&amp;siteaddress=envoy.emaiq-na2.net&amp;folderid=FXD731D1C4-3D75-BDF9-9947-B567F91CD878","FX2201432")</f>
        <v>FX2201432</v>
      </c>
      <c r="F14" t="s">
        <v>80</v>
      </c>
      <c r="G14" t="s">
        <v>80</v>
      </c>
      <c r="H14" t="s">
        <v>81</v>
      </c>
      <c r="I14" t="s">
        <v>123</v>
      </c>
      <c r="J14">
        <v>66</v>
      </c>
      <c r="K14" t="s">
        <v>83</v>
      </c>
      <c r="L14" t="s">
        <v>84</v>
      </c>
      <c r="M14" t="s">
        <v>85</v>
      </c>
      <c r="N14">
        <v>2</v>
      </c>
      <c r="O14" s="1">
        <v>44594.59847222222</v>
      </c>
      <c r="P14" s="1">
        <v>44594.609918981485</v>
      </c>
      <c r="Q14">
        <v>305</v>
      </c>
      <c r="R14">
        <v>684</v>
      </c>
      <c r="S14" t="b">
        <v>0</v>
      </c>
      <c r="T14" t="s">
        <v>86</v>
      </c>
      <c r="U14" t="b">
        <v>0</v>
      </c>
      <c r="V14" t="s">
        <v>92</v>
      </c>
      <c r="W14" s="1">
        <v>44594.604907407411</v>
      </c>
      <c r="X14">
        <v>467</v>
      </c>
      <c r="Y14">
        <v>52</v>
      </c>
      <c r="Z14">
        <v>0</v>
      </c>
      <c r="AA14">
        <v>52</v>
      </c>
      <c r="AB14">
        <v>0</v>
      </c>
      <c r="AC14">
        <v>43</v>
      </c>
      <c r="AD14">
        <v>14</v>
      </c>
      <c r="AE14">
        <v>0</v>
      </c>
      <c r="AF14">
        <v>0</v>
      </c>
      <c r="AG14">
        <v>0</v>
      </c>
      <c r="AH14" t="s">
        <v>93</v>
      </c>
      <c r="AI14" s="1">
        <v>44594.609918981485</v>
      </c>
      <c r="AJ14">
        <v>217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14</v>
      </c>
      <c r="AQ14">
        <v>0</v>
      </c>
      <c r="AR14">
        <v>0</v>
      </c>
      <c r="AS14">
        <v>0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</row>
    <row r="15" spans="1:57" hidden="1" x14ac:dyDescent="0.45">
      <c r="A15" t="s">
        <v>124</v>
      </c>
      <c r="B15" t="s">
        <v>77</v>
      </c>
      <c r="C15" t="s">
        <v>125</v>
      </c>
      <c r="D15" t="s">
        <v>79</v>
      </c>
      <c r="E15" s="2" t="str">
        <f>HYPERLINK("capsilon://?command=openfolder&amp;siteaddress=envoy.emaiq-na2.net&amp;folderid=FX1AAD5F38-10CC-A232-1A83-FAD3B14C0086","FX2201590")</f>
        <v>FX2201590</v>
      </c>
      <c r="F15" t="s">
        <v>80</v>
      </c>
      <c r="G15" t="s">
        <v>80</v>
      </c>
      <c r="H15" t="s">
        <v>81</v>
      </c>
      <c r="I15" t="s">
        <v>126</v>
      </c>
      <c r="J15">
        <v>69</v>
      </c>
      <c r="K15" t="s">
        <v>83</v>
      </c>
      <c r="L15" t="s">
        <v>84</v>
      </c>
      <c r="M15" t="s">
        <v>85</v>
      </c>
      <c r="N15">
        <v>1</v>
      </c>
      <c r="O15" s="1">
        <v>44594.609212962961</v>
      </c>
      <c r="P15" s="1">
        <v>44594.617465277777</v>
      </c>
      <c r="Q15">
        <v>528</v>
      </c>
      <c r="R15">
        <v>185</v>
      </c>
      <c r="S15" t="b">
        <v>0</v>
      </c>
      <c r="T15" t="s">
        <v>86</v>
      </c>
      <c r="U15" t="b">
        <v>0</v>
      </c>
      <c r="V15" t="s">
        <v>92</v>
      </c>
      <c r="W15" s="1">
        <v>44594.617465277777</v>
      </c>
      <c r="X15">
        <v>178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69</v>
      </c>
      <c r="AE15">
        <v>57</v>
      </c>
      <c r="AF15">
        <v>0</v>
      </c>
      <c r="AG15">
        <v>4</v>
      </c>
      <c r="AH15" t="s">
        <v>86</v>
      </c>
      <c r="AI15" t="s">
        <v>86</v>
      </c>
      <c r="AJ15" t="s">
        <v>86</v>
      </c>
      <c r="AK15" t="s">
        <v>86</v>
      </c>
      <c r="AL15" t="s">
        <v>86</v>
      </c>
      <c r="AM15" t="s">
        <v>86</v>
      </c>
      <c r="AN15" t="s">
        <v>86</v>
      </c>
      <c r="AO15" t="s">
        <v>86</v>
      </c>
      <c r="AP15" t="s">
        <v>86</v>
      </c>
      <c r="AQ15" t="s">
        <v>86</v>
      </c>
      <c r="AR15" t="s">
        <v>86</v>
      </c>
      <c r="AS15" t="s">
        <v>86</v>
      </c>
      <c r="AT15" t="s">
        <v>86</v>
      </c>
      <c r="AU15" t="s">
        <v>86</v>
      </c>
      <c r="AV15" t="s">
        <v>86</v>
      </c>
      <c r="AW15" t="s">
        <v>86</v>
      </c>
      <c r="AX15" t="s">
        <v>86</v>
      </c>
      <c r="AY15" t="s">
        <v>86</v>
      </c>
      <c r="AZ15" t="s">
        <v>86</v>
      </c>
      <c r="BA15" t="s">
        <v>86</v>
      </c>
      <c r="BB15" t="s">
        <v>86</v>
      </c>
      <c r="BC15" t="s">
        <v>86</v>
      </c>
      <c r="BD15" t="s">
        <v>86</v>
      </c>
      <c r="BE15" t="s">
        <v>86</v>
      </c>
    </row>
    <row r="16" spans="1:57" x14ac:dyDescent="0.45">
      <c r="A16" t="s">
        <v>127</v>
      </c>
      <c r="B16" t="s">
        <v>77</v>
      </c>
      <c r="C16" t="s">
        <v>125</v>
      </c>
      <c r="D16" t="s">
        <v>79</v>
      </c>
      <c r="E16" s="2" t="str">
        <f>HYPERLINK("capsilon://?command=openfolder&amp;siteaddress=envoy.emaiq-na2.net&amp;folderid=FX1AAD5F38-10CC-A232-1A83-FAD3B14C0086","FX2201590")</f>
        <v>FX2201590</v>
      </c>
      <c r="F16" t="s">
        <v>80</v>
      </c>
      <c r="G16" t="s">
        <v>80</v>
      </c>
      <c r="H16" t="s">
        <v>81</v>
      </c>
      <c r="I16" t="s">
        <v>126</v>
      </c>
      <c r="J16">
        <v>138</v>
      </c>
      <c r="K16" t="s">
        <v>83</v>
      </c>
      <c r="L16" t="s">
        <v>84</v>
      </c>
      <c r="M16" t="s">
        <v>85</v>
      </c>
      <c r="N16">
        <v>2</v>
      </c>
      <c r="O16" s="1">
        <v>44594.618703703702</v>
      </c>
      <c r="P16" s="1">
        <v>44594.648981481485</v>
      </c>
      <c r="Q16">
        <v>1221</v>
      </c>
      <c r="R16">
        <v>1395</v>
      </c>
      <c r="S16" t="b">
        <v>0</v>
      </c>
      <c r="T16" t="s">
        <v>86</v>
      </c>
      <c r="U16" t="b">
        <v>1</v>
      </c>
      <c r="V16" t="s">
        <v>92</v>
      </c>
      <c r="W16" s="1">
        <v>44594.635127314818</v>
      </c>
      <c r="X16">
        <v>668</v>
      </c>
      <c r="Y16">
        <v>114</v>
      </c>
      <c r="Z16">
        <v>0</v>
      </c>
      <c r="AA16">
        <v>114</v>
      </c>
      <c r="AB16">
        <v>0</v>
      </c>
      <c r="AC16">
        <v>86</v>
      </c>
      <c r="AD16">
        <v>24</v>
      </c>
      <c r="AE16">
        <v>0</v>
      </c>
      <c r="AF16">
        <v>0</v>
      </c>
      <c r="AG16">
        <v>0</v>
      </c>
      <c r="AH16" t="s">
        <v>93</v>
      </c>
      <c r="AI16" s="1">
        <v>44594.648981481485</v>
      </c>
      <c r="AJ16">
        <v>727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24</v>
      </c>
      <c r="AQ16">
        <v>0</v>
      </c>
      <c r="AR16">
        <v>0</v>
      </c>
      <c r="AS16">
        <v>0</v>
      </c>
      <c r="AT16" t="s">
        <v>86</v>
      </c>
      <c r="AU16" t="s">
        <v>86</v>
      </c>
      <c r="AV16" t="s">
        <v>86</v>
      </c>
      <c r="AW16" t="s">
        <v>86</v>
      </c>
      <c r="AX16" t="s">
        <v>86</v>
      </c>
      <c r="AY16" t="s">
        <v>86</v>
      </c>
      <c r="AZ16" t="s">
        <v>86</v>
      </c>
      <c r="BA16" t="s">
        <v>86</v>
      </c>
      <c r="BB16" t="s">
        <v>86</v>
      </c>
      <c r="BC16" t="s">
        <v>86</v>
      </c>
      <c r="BD16" t="s">
        <v>86</v>
      </c>
      <c r="BE16" t="s">
        <v>86</v>
      </c>
    </row>
    <row r="17" spans="1:57" x14ac:dyDescent="0.45">
      <c r="A17" t="s">
        <v>128</v>
      </c>
      <c r="B17" t="s">
        <v>77</v>
      </c>
      <c r="C17" t="s">
        <v>129</v>
      </c>
      <c r="D17" t="s">
        <v>79</v>
      </c>
      <c r="E17" s="2" t="str">
        <f>HYPERLINK("capsilon://?command=openfolder&amp;siteaddress=envoy.emaiq-na2.net&amp;folderid=FX95520F19-E9CD-7C7E-0247-51273A293E15","FX2201513")</f>
        <v>FX2201513</v>
      </c>
      <c r="F17" t="s">
        <v>80</v>
      </c>
      <c r="G17" t="s">
        <v>80</v>
      </c>
      <c r="H17" t="s">
        <v>81</v>
      </c>
      <c r="I17" t="s">
        <v>130</v>
      </c>
      <c r="J17">
        <v>281</v>
      </c>
      <c r="K17" t="s">
        <v>83</v>
      </c>
      <c r="L17" t="s">
        <v>84</v>
      </c>
      <c r="M17" t="s">
        <v>85</v>
      </c>
      <c r="N17">
        <v>1</v>
      </c>
      <c r="O17" s="1">
        <v>44594.624525462961</v>
      </c>
      <c r="P17" s="1">
        <v>44594.636435185188</v>
      </c>
      <c r="Q17">
        <v>917</v>
      </c>
      <c r="R17">
        <v>112</v>
      </c>
      <c r="S17" t="b">
        <v>0</v>
      </c>
      <c r="T17" t="s">
        <v>86</v>
      </c>
      <c r="U17" t="b">
        <v>0</v>
      </c>
      <c r="V17" t="s">
        <v>92</v>
      </c>
      <c r="W17" s="1">
        <v>44594.636435185188</v>
      </c>
      <c r="X17">
        <v>112</v>
      </c>
      <c r="Y17">
        <v>176</v>
      </c>
      <c r="Z17">
        <v>0</v>
      </c>
      <c r="AA17">
        <v>176</v>
      </c>
      <c r="AB17">
        <v>0</v>
      </c>
      <c r="AC17">
        <v>0</v>
      </c>
      <c r="AD17">
        <v>105</v>
      </c>
      <c r="AE17">
        <v>52</v>
      </c>
      <c r="AF17">
        <v>0</v>
      </c>
      <c r="AG17">
        <v>1</v>
      </c>
      <c r="AH17" t="s">
        <v>86</v>
      </c>
      <c r="AI17" t="s">
        <v>86</v>
      </c>
      <c r="AJ17" t="s">
        <v>86</v>
      </c>
      <c r="AK17" t="s">
        <v>86</v>
      </c>
      <c r="AL17" t="s">
        <v>86</v>
      </c>
      <c r="AM17" t="s">
        <v>86</v>
      </c>
      <c r="AN17" t="s">
        <v>86</v>
      </c>
      <c r="AO17" t="s">
        <v>86</v>
      </c>
      <c r="AP17" t="s">
        <v>86</v>
      </c>
      <c r="AQ17" t="s">
        <v>86</v>
      </c>
      <c r="AR17" t="s">
        <v>86</v>
      </c>
      <c r="AS17" t="s">
        <v>86</v>
      </c>
      <c r="AT17" t="s">
        <v>86</v>
      </c>
      <c r="AU17" t="s">
        <v>86</v>
      </c>
      <c r="AV17" t="s">
        <v>86</v>
      </c>
      <c r="AW17" t="s">
        <v>86</v>
      </c>
      <c r="AX17" t="s">
        <v>86</v>
      </c>
      <c r="AY17" t="s">
        <v>86</v>
      </c>
      <c r="AZ17" t="s">
        <v>86</v>
      </c>
      <c r="BA17" t="s">
        <v>86</v>
      </c>
      <c r="BB17" t="s">
        <v>86</v>
      </c>
      <c r="BC17" t="s">
        <v>86</v>
      </c>
      <c r="BD17" t="s">
        <v>86</v>
      </c>
      <c r="BE17" t="s">
        <v>86</v>
      </c>
    </row>
    <row r="18" spans="1:57" x14ac:dyDescent="0.45">
      <c r="A18" t="s">
        <v>131</v>
      </c>
      <c r="B18" t="s">
        <v>77</v>
      </c>
      <c r="C18" t="s">
        <v>132</v>
      </c>
      <c r="D18" t="s">
        <v>79</v>
      </c>
      <c r="E18" s="2" t="str">
        <f>HYPERLINK("capsilon://?command=openfolder&amp;siteaddress=envoy.emaiq-na2.net&amp;folderid=FX28F95459-3446-BC5E-2BA4-A26AAAE3DA0A","FX2201464")</f>
        <v>FX2201464</v>
      </c>
      <c r="F18" t="s">
        <v>80</v>
      </c>
      <c r="G18" t="s">
        <v>80</v>
      </c>
      <c r="H18" t="s">
        <v>81</v>
      </c>
      <c r="I18" t="s">
        <v>133</v>
      </c>
      <c r="J18">
        <v>66</v>
      </c>
      <c r="K18" t="s">
        <v>83</v>
      </c>
      <c r="L18" t="s">
        <v>84</v>
      </c>
      <c r="M18" t="s">
        <v>85</v>
      </c>
      <c r="N18">
        <v>2</v>
      </c>
      <c r="O18" s="1">
        <v>44594.635300925926</v>
      </c>
      <c r="P18" s="1">
        <v>44594.651018518518</v>
      </c>
      <c r="Q18">
        <v>963</v>
      </c>
      <c r="R18">
        <v>395</v>
      </c>
      <c r="S18" t="b">
        <v>0</v>
      </c>
      <c r="T18" t="s">
        <v>86</v>
      </c>
      <c r="U18" t="b">
        <v>0</v>
      </c>
      <c r="V18" t="s">
        <v>92</v>
      </c>
      <c r="W18" s="1">
        <v>44594.638993055552</v>
      </c>
      <c r="X18">
        <v>220</v>
      </c>
      <c r="Y18">
        <v>52</v>
      </c>
      <c r="Z18">
        <v>0</v>
      </c>
      <c r="AA18">
        <v>52</v>
      </c>
      <c r="AB18">
        <v>0</v>
      </c>
      <c r="AC18">
        <v>32</v>
      </c>
      <c r="AD18">
        <v>14</v>
      </c>
      <c r="AE18">
        <v>0</v>
      </c>
      <c r="AF18">
        <v>0</v>
      </c>
      <c r="AG18">
        <v>0</v>
      </c>
      <c r="AH18" t="s">
        <v>93</v>
      </c>
      <c r="AI18" s="1">
        <v>44594.651018518518</v>
      </c>
      <c r="AJ18">
        <v>175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14</v>
      </c>
      <c r="AQ18">
        <v>0</v>
      </c>
      <c r="AR18">
        <v>0</v>
      </c>
      <c r="AS18">
        <v>0</v>
      </c>
      <c r="AT18" t="s">
        <v>86</v>
      </c>
      <c r="AU18" t="s">
        <v>86</v>
      </c>
      <c r="AV18" t="s">
        <v>86</v>
      </c>
      <c r="AW18" t="s">
        <v>86</v>
      </c>
      <c r="AX18" t="s">
        <v>86</v>
      </c>
      <c r="AY18" t="s">
        <v>86</v>
      </c>
      <c r="AZ18" t="s">
        <v>86</v>
      </c>
      <c r="BA18" t="s">
        <v>86</v>
      </c>
      <c r="BB18" t="s">
        <v>86</v>
      </c>
      <c r="BC18" t="s">
        <v>86</v>
      </c>
      <c r="BD18" t="s">
        <v>86</v>
      </c>
      <c r="BE18" t="s">
        <v>86</v>
      </c>
    </row>
    <row r="19" spans="1:57" x14ac:dyDescent="0.45">
      <c r="A19" t="s">
        <v>134</v>
      </c>
      <c r="B19" t="s">
        <v>77</v>
      </c>
      <c r="C19" t="s">
        <v>135</v>
      </c>
      <c r="D19" t="s">
        <v>79</v>
      </c>
      <c r="E19" s="2" t="str">
        <f>HYPERLINK("capsilon://?command=openfolder&amp;siteaddress=envoy.emaiq-na2.net&amp;folderid=FX76BA68B0-95C9-A365-6952-BFA302E2F118","FX2112310")</f>
        <v>FX2112310</v>
      </c>
      <c r="F19" t="s">
        <v>80</v>
      </c>
      <c r="G19" t="s">
        <v>80</v>
      </c>
      <c r="H19" t="s">
        <v>81</v>
      </c>
      <c r="I19" t="s">
        <v>136</v>
      </c>
      <c r="J19">
        <v>258</v>
      </c>
      <c r="K19" t="s">
        <v>83</v>
      </c>
      <c r="L19" t="s">
        <v>84</v>
      </c>
      <c r="M19" t="s">
        <v>85</v>
      </c>
      <c r="N19">
        <v>2</v>
      </c>
      <c r="O19" s="1">
        <v>44594.635324074072</v>
      </c>
      <c r="P19" s="1">
        <v>44594.693298611113</v>
      </c>
      <c r="Q19">
        <v>3478</v>
      </c>
      <c r="R19">
        <v>1531</v>
      </c>
      <c r="S19" t="b">
        <v>0</v>
      </c>
      <c r="T19" t="s">
        <v>86</v>
      </c>
      <c r="U19" t="b">
        <v>0</v>
      </c>
      <c r="V19" t="s">
        <v>92</v>
      </c>
      <c r="W19" s="1">
        <v>44594.676342592589</v>
      </c>
      <c r="X19">
        <v>952</v>
      </c>
      <c r="Y19">
        <v>205</v>
      </c>
      <c r="Z19">
        <v>0</v>
      </c>
      <c r="AA19">
        <v>205</v>
      </c>
      <c r="AB19">
        <v>0</v>
      </c>
      <c r="AC19">
        <v>19</v>
      </c>
      <c r="AD19">
        <v>53</v>
      </c>
      <c r="AE19">
        <v>0</v>
      </c>
      <c r="AF19">
        <v>0</v>
      </c>
      <c r="AG19">
        <v>0</v>
      </c>
      <c r="AH19" t="s">
        <v>93</v>
      </c>
      <c r="AI19" s="1">
        <v>44594.693298611113</v>
      </c>
      <c r="AJ19">
        <v>559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53</v>
      </c>
      <c r="AQ19">
        <v>0</v>
      </c>
      <c r="AR19">
        <v>0</v>
      </c>
      <c r="AS19">
        <v>0</v>
      </c>
      <c r="AT19" t="s">
        <v>86</v>
      </c>
      <c r="AU19" t="s">
        <v>86</v>
      </c>
      <c r="AV19" t="s">
        <v>86</v>
      </c>
      <c r="AW19" t="s">
        <v>86</v>
      </c>
      <c r="AX19" t="s">
        <v>86</v>
      </c>
      <c r="AY19" t="s">
        <v>86</v>
      </c>
      <c r="AZ19" t="s">
        <v>86</v>
      </c>
      <c r="BA19" t="s">
        <v>86</v>
      </c>
      <c r="BB19" t="s">
        <v>86</v>
      </c>
      <c r="BC19" t="s">
        <v>86</v>
      </c>
      <c r="BD19" t="s">
        <v>86</v>
      </c>
      <c r="BE19" t="s">
        <v>86</v>
      </c>
    </row>
    <row r="20" spans="1:57" x14ac:dyDescent="0.45">
      <c r="A20" t="s">
        <v>137</v>
      </c>
      <c r="B20" t="s">
        <v>77</v>
      </c>
      <c r="C20" t="s">
        <v>129</v>
      </c>
      <c r="D20" t="s">
        <v>79</v>
      </c>
      <c r="E20" s="2" t="str">
        <f>HYPERLINK("capsilon://?command=openfolder&amp;siteaddress=envoy.emaiq-na2.net&amp;folderid=FX95520F19-E9CD-7C7E-0247-51273A293E15","FX2201513")</f>
        <v>FX2201513</v>
      </c>
      <c r="F20" t="s">
        <v>80</v>
      </c>
      <c r="G20" t="s">
        <v>80</v>
      </c>
      <c r="H20" t="s">
        <v>81</v>
      </c>
      <c r="I20" t="s">
        <v>130</v>
      </c>
      <c r="J20">
        <v>38</v>
      </c>
      <c r="K20" t="s">
        <v>83</v>
      </c>
      <c r="L20" t="s">
        <v>84</v>
      </c>
      <c r="M20" t="s">
        <v>85</v>
      </c>
      <c r="N20">
        <v>2</v>
      </c>
      <c r="O20" s="1">
        <v>44594.636805555558</v>
      </c>
      <c r="P20" s="1">
        <v>44594.68681712963</v>
      </c>
      <c r="Q20">
        <v>2012</v>
      </c>
      <c r="R20">
        <v>2309</v>
      </c>
      <c r="S20" t="b">
        <v>0</v>
      </c>
      <c r="T20" t="s">
        <v>86</v>
      </c>
      <c r="U20" t="b">
        <v>1</v>
      </c>
      <c r="V20" t="s">
        <v>92</v>
      </c>
      <c r="W20" s="1">
        <v>44594.665324074071</v>
      </c>
      <c r="X20">
        <v>1320</v>
      </c>
      <c r="Y20">
        <v>217</v>
      </c>
      <c r="Z20">
        <v>0</v>
      </c>
      <c r="AA20">
        <v>217</v>
      </c>
      <c r="AB20">
        <v>0</v>
      </c>
      <c r="AC20">
        <v>110</v>
      </c>
      <c r="AD20">
        <v>-179</v>
      </c>
      <c r="AE20">
        <v>0</v>
      </c>
      <c r="AF20">
        <v>0</v>
      </c>
      <c r="AG20">
        <v>0</v>
      </c>
      <c r="AH20" t="s">
        <v>93</v>
      </c>
      <c r="AI20" s="1">
        <v>44594.68681712963</v>
      </c>
      <c r="AJ20">
        <v>984</v>
      </c>
      <c r="AK20">
        <v>1</v>
      </c>
      <c r="AL20">
        <v>0</v>
      </c>
      <c r="AM20">
        <v>1</v>
      </c>
      <c r="AN20">
        <v>0</v>
      </c>
      <c r="AO20">
        <v>1</v>
      </c>
      <c r="AP20">
        <v>-180</v>
      </c>
      <c r="AQ20">
        <v>0</v>
      </c>
      <c r="AR20">
        <v>0</v>
      </c>
      <c r="AS20">
        <v>0</v>
      </c>
      <c r="AT20" t="s">
        <v>86</v>
      </c>
      <c r="AU20" t="s">
        <v>86</v>
      </c>
      <c r="AV20" t="s">
        <v>86</v>
      </c>
      <c r="AW20" t="s">
        <v>86</v>
      </c>
      <c r="AX20" t="s">
        <v>86</v>
      </c>
      <c r="AY20" t="s">
        <v>86</v>
      </c>
      <c r="AZ20" t="s">
        <v>86</v>
      </c>
      <c r="BA20" t="s">
        <v>86</v>
      </c>
      <c r="BB20" t="s">
        <v>86</v>
      </c>
      <c r="BC20" t="s">
        <v>86</v>
      </c>
      <c r="BD20" t="s">
        <v>86</v>
      </c>
      <c r="BE20" t="s">
        <v>86</v>
      </c>
    </row>
    <row r="21" spans="1:57" x14ac:dyDescent="0.45">
      <c r="A21" t="s">
        <v>138</v>
      </c>
      <c r="B21" t="s">
        <v>77</v>
      </c>
      <c r="C21" t="s">
        <v>139</v>
      </c>
      <c r="D21" t="s">
        <v>79</v>
      </c>
      <c r="E21" s="2" t="str">
        <f>HYPERLINK("capsilon://?command=openfolder&amp;siteaddress=envoy.emaiq-na2.net&amp;folderid=FXBD7085E9-4706-9C7E-695D-9A8227A6C298","FX2201436")</f>
        <v>FX2201436</v>
      </c>
      <c r="F21" t="s">
        <v>80</v>
      </c>
      <c r="G21" t="s">
        <v>80</v>
      </c>
      <c r="H21" t="s">
        <v>81</v>
      </c>
      <c r="I21" t="s">
        <v>140</v>
      </c>
      <c r="J21">
        <v>38</v>
      </c>
      <c r="K21" t="s">
        <v>83</v>
      </c>
      <c r="L21" t="s">
        <v>84</v>
      </c>
      <c r="M21" t="s">
        <v>85</v>
      </c>
      <c r="N21">
        <v>2</v>
      </c>
      <c r="O21" s="1">
        <v>44594.667939814812</v>
      </c>
      <c r="P21" s="1">
        <v>44594.696226851855</v>
      </c>
      <c r="Q21">
        <v>1515</v>
      </c>
      <c r="R21">
        <v>929</v>
      </c>
      <c r="S21" t="b">
        <v>0</v>
      </c>
      <c r="T21" t="s">
        <v>86</v>
      </c>
      <c r="U21" t="b">
        <v>0</v>
      </c>
      <c r="V21" t="s">
        <v>92</v>
      </c>
      <c r="W21" s="1">
        <v>44594.684189814812</v>
      </c>
      <c r="X21">
        <v>677</v>
      </c>
      <c r="Y21">
        <v>37</v>
      </c>
      <c r="Z21">
        <v>0</v>
      </c>
      <c r="AA21">
        <v>37</v>
      </c>
      <c r="AB21">
        <v>0</v>
      </c>
      <c r="AC21">
        <v>18</v>
      </c>
      <c r="AD21">
        <v>1</v>
      </c>
      <c r="AE21">
        <v>0</v>
      </c>
      <c r="AF21">
        <v>0</v>
      </c>
      <c r="AG21">
        <v>0</v>
      </c>
      <c r="AH21" t="s">
        <v>93</v>
      </c>
      <c r="AI21" s="1">
        <v>44594.696226851855</v>
      </c>
      <c r="AJ21">
        <v>252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 t="s">
        <v>86</v>
      </c>
      <c r="AU21" t="s">
        <v>86</v>
      </c>
      <c r="AV21" t="s">
        <v>86</v>
      </c>
      <c r="AW21" t="s">
        <v>86</v>
      </c>
      <c r="AX21" t="s">
        <v>86</v>
      </c>
      <c r="AY21" t="s">
        <v>86</v>
      </c>
      <c r="AZ21" t="s">
        <v>86</v>
      </c>
      <c r="BA21" t="s">
        <v>86</v>
      </c>
      <c r="BB21" t="s">
        <v>86</v>
      </c>
      <c r="BC21" t="s">
        <v>86</v>
      </c>
      <c r="BD21" t="s">
        <v>86</v>
      </c>
      <c r="BE21" t="s">
        <v>86</v>
      </c>
    </row>
    <row r="22" spans="1:57" x14ac:dyDescent="0.45">
      <c r="A22" t="s">
        <v>141</v>
      </c>
      <c r="B22" t="s">
        <v>77</v>
      </c>
      <c r="C22" t="s">
        <v>142</v>
      </c>
      <c r="D22" t="s">
        <v>79</v>
      </c>
      <c r="E22" s="2" t="str">
        <f>HYPERLINK("capsilon://?command=openfolder&amp;siteaddress=envoy.emaiq-na2.net&amp;folderid=FX06F999DA-F444-4E85-5408-391E54A75439","FX2201212")</f>
        <v>FX2201212</v>
      </c>
      <c r="F22" t="s">
        <v>80</v>
      </c>
      <c r="G22" t="s">
        <v>80</v>
      </c>
      <c r="H22" t="s">
        <v>81</v>
      </c>
      <c r="I22" t="s">
        <v>143</v>
      </c>
      <c r="J22">
        <v>30</v>
      </c>
      <c r="K22" t="s">
        <v>83</v>
      </c>
      <c r="L22" t="s">
        <v>84</v>
      </c>
      <c r="M22" t="s">
        <v>85</v>
      </c>
      <c r="N22">
        <v>2</v>
      </c>
      <c r="O22" s="1">
        <v>44593.390729166669</v>
      </c>
      <c r="P22" s="1">
        <v>44593.416979166665</v>
      </c>
      <c r="Q22">
        <v>2030</v>
      </c>
      <c r="R22">
        <v>238</v>
      </c>
      <c r="S22" t="b">
        <v>0</v>
      </c>
      <c r="T22" t="s">
        <v>86</v>
      </c>
      <c r="U22" t="b">
        <v>0</v>
      </c>
      <c r="V22" t="s">
        <v>144</v>
      </c>
      <c r="W22" s="1">
        <v>44593.413449074076</v>
      </c>
      <c r="X22">
        <v>113</v>
      </c>
      <c r="Y22">
        <v>9</v>
      </c>
      <c r="Z22">
        <v>0</v>
      </c>
      <c r="AA22">
        <v>9</v>
      </c>
      <c r="AB22">
        <v>0</v>
      </c>
      <c r="AC22">
        <v>1</v>
      </c>
      <c r="AD22">
        <v>21</v>
      </c>
      <c r="AE22">
        <v>0</v>
      </c>
      <c r="AF22">
        <v>0</v>
      </c>
      <c r="AG22">
        <v>0</v>
      </c>
      <c r="AH22" t="s">
        <v>145</v>
      </c>
      <c r="AI22" s="1">
        <v>44593.416979166665</v>
      </c>
      <c r="AJ22">
        <v>117</v>
      </c>
      <c r="AK22">
        <v>1</v>
      </c>
      <c r="AL22">
        <v>0</v>
      </c>
      <c r="AM22">
        <v>1</v>
      </c>
      <c r="AN22">
        <v>0</v>
      </c>
      <c r="AO22">
        <v>1</v>
      </c>
      <c r="AP22">
        <v>20</v>
      </c>
      <c r="AQ22">
        <v>0</v>
      </c>
      <c r="AR22">
        <v>0</v>
      </c>
      <c r="AS22">
        <v>0</v>
      </c>
      <c r="AT22" t="s">
        <v>86</v>
      </c>
      <c r="AU22" t="s">
        <v>86</v>
      </c>
      <c r="AV22" t="s">
        <v>86</v>
      </c>
      <c r="AW22" t="s">
        <v>86</v>
      </c>
      <c r="AX22" t="s">
        <v>86</v>
      </c>
      <c r="AY22" t="s">
        <v>86</v>
      </c>
      <c r="AZ22" t="s">
        <v>86</v>
      </c>
      <c r="BA22" t="s">
        <v>86</v>
      </c>
      <c r="BB22" t="s">
        <v>86</v>
      </c>
      <c r="BC22" t="s">
        <v>86</v>
      </c>
      <c r="BD22" t="s">
        <v>86</v>
      </c>
      <c r="BE22" t="s">
        <v>86</v>
      </c>
    </row>
    <row r="23" spans="1:57" x14ac:dyDescent="0.45">
      <c r="A23" t="s">
        <v>146</v>
      </c>
      <c r="B23" t="s">
        <v>77</v>
      </c>
      <c r="C23" t="s">
        <v>139</v>
      </c>
      <c r="D23" t="s">
        <v>79</v>
      </c>
      <c r="E23" s="2" t="str">
        <f>HYPERLINK("capsilon://?command=openfolder&amp;siteaddress=envoy.emaiq-na2.net&amp;folderid=FXBD7085E9-4706-9C7E-695D-9A8227A6C298","FX2201436")</f>
        <v>FX2201436</v>
      </c>
      <c r="F23" t="s">
        <v>80</v>
      </c>
      <c r="G23" t="s">
        <v>80</v>
      </c>
      <c r="H23" t="s">
        <v>81</v>
      </c>
      <c r="I23" t="s">
        <v>147</v>
      </c>
      <c r="J23">
        <v>38</v>
      </c>
      <c r="K23" t="s">
        <v>83</v>
      </c>
      <c r="L23" t="s">
        <v>84</v>
      </c>
      <c r="M23" t="s">
        <v>85</v>
      </c>
      <c r="N23">
        <v>2</v>
      </c>
      <c r="O23" s="1">
        <v>44594.670254629629</v>
      </c>
      <c r="P23" s="1">
        <v>44594.697685185187</v>
      </c>
      <c r="Q23">
        <v>1980</v>
      </c>
      <c r="R23">
        <v>390</v>
      </c>
      <c r="S23" t="b">
        <v>0</v>
      </c>
      <c r="T23" t="s">
        <v>86</v>
      </c>
      <c r="U23" t="b">
        <v>0</v>
      </c>
      <c r="V23" t="s">
        <v>92</v>
      </c>
      <c r="W23" s="1">
        <v>44594.687256944446</v>
      </c>
      <c r="X23">
        <v>264</v>
      </c>
      <c r="Y23">
        <v>37</v>
      </c>
      <c r="Z23">
        <v>0</v>
      </c>
      <c r="AA23">
        <v>37</v>
      </c>
      <c r="AB23">
        <v>0</v>
      </c>
      <c r="AC23">
        <v>19</v>
      </c>
      <c r="AD23">
        <v>1</v>
      </c>
      <c r="AE23">
        <v>0</v>
      </c>
      <c r="AF23">
        <v>0</v>
      </c>
      <c r="AG23">
        <v>0</v>
      </c>
      <c r="AH23" t="s">
        <v>93</v>
      </c>
      <c r="AI23" s="1">
        <v>44594.697685185187</v>
      </c>
      <c r="AJ23">
        <v>126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 t="s">
        <v>86</v>
      </c>
      <c r="AU23" t="s">
        <v>86</v>
      </c>
      <c r="AV23" t="s">
        <v>86</v>
      </c>
      <c r="AW23" t="s">
        <v>86</v>
      </c>
      <c r="AX23" t="s">
        <v>86</v>
      </c>
      <c r="AY23" t="s">
        <v>86</v>
      </c>
      <c r="AZ23" t="s">
        <v>86</v>
      </c>
      <c r="BA23" t="s">
        <v>86</v>
      </c>
      <c r="BB23" t="s">
        <v>86</v>
      </c>
      <c r="BC23" t="s">
        <v>86</v>
      </c>
      <c r="BD23" t="s">
        <v>86</v>
      </c>
      <c r="BE23" t="s">
        <v>86</v>
      </c>
    </row>
    <row r="24" spans="1:57" x14ac:dyDescent="0.45">
      <c r="A24" t="s">
        <v>148</v>
      </c>
      <c r="B24" t="s">
        <v>77</v>
      </c>
      <c r="C24" t="s">
        <v>149</v>
      </c>
      <c r="D24" t="s">
        <v>79</v>
      </c>
      <c r="E24" s="2" t="str">
        <f>HYPERLINK("capsilon://?command=openfolder&amp;siteaddress=envoy.emaiq-na2.net&amp;folderid=FX35EEF51A-C77D-1D68-AD9A-46BA710F5AF8","FX2112391")</f>
        <v>FX2112391</v>
      </c>
      <c r="F24" t="s">
        <v>80</v>
      </c>
      <c r="G24" t="s">
        <v>80</v>
      </c>
      <c r="H24" t="s">
        <v>81</v>
      </c>
      <c r="I24" t="s">
        <v>150</v>
      </c>
      <c r="J24">
        <v>37</v>
      </c>
      <c r="K24" t="s">
        <v>83</v>
      </c>
      <c r="L24" t="s">
        <v>84</v>
      </c>
      <c r="M24" t="s">
        <v>85</v>
      </c>
      <c r="N24">
        <v>2</v>
      </c>
      <c r="O24" s="1">
        <v>44594.702407407407</v>
      </c>
      <c r="P24" s="1">
        <v>44594.722997685189</v>
      </c>
      <c r="Q24">
        <v>1319</v>
      </c>
      <c r="R24">
        <v>460</v>
      </c>
      <c r="S24" t="b">
        <v>0</v>
      </c>
      <c r="T24" t="s">
        <v>86</v>
      </c>
      <c r="U24" t="b">
        <v>0</v>
      </c>
      <c r="V24" t="s">
        <v>92</v>
      </c>
      <c r="W24" s="1">
        <v>44594.707060185188</v>
      </c>
      <c r="X24">
        <v>211</v>
      </c>
      <c r="Y24">
        <v>50</v>
      </c>
      <c r="Z24">
        <v>0</v>
      </c>
      <c r="AA24">
        <v>50</v>
      </c>
      <c r="AB24">
        <v>0</v>
      </c>
      <c r="AC24">
        <v>35</v>
      </c>
      <c r="AD24">
        <v>-13</v>
      </c>
      <c r="AE24">
        <v>0</v>
      </c>
      <c r="AF24">
        <v>0</v>
      </c>
      <c r="AG24">
        <v>0</v>
      </c>
      <c r="AH24" t="s">
        <v>93</v>
      </c>
      <c r="AI24" s="1">
        <v>44594.722997685189</v>
      </c>
      <c r="AJ24">
        <v>249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-13</v>
      </c>
      <c r="AQ24">
        <v>0</v>
      </c>
      <c r="AR24">
        <v>0</v>
      </c>
      <c r="AS24">
        <v>0</v>
      </c>
      <c r="AT24" t="s">
        <v>86</v>
      </c>
      <c r="AU24" t="s">
        <v>86</v>
      </c>
      <c r="AV24" t="s">
        <v>86</v>
      </c>
      <c r="AW24" t="s">
        <v>86</v>
      </c>
      <c r="AX24" t="s">
        <v>86</v>
      </c>
      <c r="AY24" t="s">
        <v>86</v>
      </c>
      <c r="AZ24" t="s">
        <v>86</v>
      </c>
      <c r="BA24" t="s">
        <v>86</v>
      </c>
      <c r="BB24" t="s">
        <v>86</v>
      </c>
      <c r="BC24" t="s">
        <v>86</v>
      </c>
      <c r="BD24" t="s">
        <v>86</v>
      </c>
      <c r="BE24" t="s">
        <v>86</v>
      </c>
    </row>
    <row r="25" spans="1:57" hidden="1" x14ac:dyDescent="0.45">
      <c r="A25" t="s">
        <v>151</v>
      </c>
      <c r="B25" t="s">
        <v>77</v>
      </c>
      <c r="C25" t="s">
        <v>152</v>
      </c>
      <c r="D25" t="s">
        <v>79</v>
      </c>
      <c r="E25" s="2" t="str">
        <f>HYPERLINK("capsilon://?command=openfolder&amp;siteaddress=envoy.emaiq-na2.net&amp;folderid=FX985A229C-7F31-0296-DAED-7244ECEB0DA4","FX2112339")</f>
        <v>FX2112339</v>
      </c>
      <c r="F25" t="s">
        <v>80</v>
      </c>
      <c r="G25" t="s">
        <v>80</v>
      </c>
      <c r="H25" t="s">
        <v>81</v>
      </c>
      <c r="I25" t="s">
        <v>153</v>
      </c>
      <c r="J25">
        <v>11</v>
      </c>
      <c r="K25" t="s">
        <v>83</v>
      </c>
      <c r="L25" t="s">
        <v>84</v>
      </c>
      <c r="M25" t="s">
        <v>85</v>
      </c>
      <c r="N25">
        <v>2</v>
      </c>
      <c r="O25" s="1">
        <v>44594.736504629633</v>
      </c>
      <c r="P25" s="1">
        <v>44594.80740740741</v>
      </c>
      <c r="Q25">
        <v>6067</v>
      </c>
      <c r="R25">
        <v>59</v>
      </c>
      <c r="S25" t="b">
        <v>0</v>
      </c>
      <c r="T25" t="s">
        <v>86</v>
      </c>
      <c r="U25" t="b">
        <v>0</v>
      </c>
      <c r="V25" t="s">
        <v>92</v>
      </c>
      <c r="W25" s="1">
        <v>44594.738622685189</v>
      </c>
      <c r="X25">
        <v>33</v>
      </c>
      <c r="Y25">
        <v>0</v>
      </c>
      <c r="Z25">
        <v>0</v>
      </c>
      <c r="AA25">
        <v>0</v>
      </c>
      <c r="AB25">
        <v>5</v>
      </c>
      <c r="AC25">
        <v>0</v>
      </c>
      <c r="AD25">
        <v>11</v>
      </c>
      <c r="AE25">
        <v>0</v>
      </c>
      <c r="AF25">
        <v>0</v>
      </c>
      <c r="AG25">
        <v>0</v>
      </c>
      <c r="AH25" t="s">
        <v>93</v>
      </c>
      <c r="AI25" s="1">
        <v>44594.80740740741</v>
      </c>
      <c r="AJ25">
        <v>26</v>
      </c>
      <c r="AK25">
        <v>0</v>
      </c>
      <c r="AL25">
        <v>0</v>
      </c>
      <c r="AM25">
        <v>0</v>
      </c>
      <c r="AN25">
        <v>5</v>
      </c>
      <c r="AO25">
        <v>0</v>
      </c>
      <c r="AP25">
        <v>11</v>
      </c>
      <c r="AQ25">
        <v>0</v>
      </c>
      <c r="AR25">
        <v>0</v>
      </c>
      <c r="AS25">
        <v>0</v>
      </c>
      <c r="AT25" t="s">
        <v>86</v>
      </c>
      <c r="AU25" t="s">
        <v>86</v>
      </c>
      <c r="AV25" t="s">
        <v>86</v>
      </c>
      <c r="AW25" t="s">
        <v>86</v>
      </c>
      <c r="AX25" t="s">
        <v>86</v>
      </c>
      <c r="AY25" t="s">
        <v>86</v>
      </c>
      <c r="AZ25" t="s">
        <v>86</v>
      </c>
      <c r="BA25" t="s">
        <v>86</v>
      </c>
      <c r="BB25" t="s">
        <v>86</v>
      </c>
      <c r="BC25" t="s">
        <v>86</v>
      </c>
      <c r="BD25" t="s">
        <v>86</v>
      </c>
      <c r="BE25" t="s">
        <v>86</v>
      </c>
    </row>
    <row r="26" spans="1:57" x14ac:dyDescent="0.45">
      <c r="A26" t="s">
        <v>154</v>
      </c>
      <c r="B26" t="s">
        <v>77</v>
      </c>
      <c r="C26" t="s">
        <v>98</v>
      </c>
      <c r="D26" t="s">
        <v>79</v>
      </c>
      <c r="E26" s="2" t="str">
        <f>HYPERLINK("capsilon://?command=openfolder&amp;siteaddress=envoy.emaiq-na2.net&amp;folderid=FX5DD30377-DD95-9CF2-1806-104AEF3B8F9E","FX2201542")</f>
        <v>FX2201542</v>
      </c>
      <c r="F26" t="s">
        <v>80</v>
      </c>
      <c r="G26" t="s">
        <v>80</v>
      </c>
      <c r="H26" t="s">
        <v>81</v>
      </c>
      <c r="I26" t="s">
        <v>155</v>
      </c>
      <c r="J26">
        <v>66</v>
      </c>
      <c r="K26" t="s">
        <v>83</v>
      </c>
      <c r="L26" t="s">
        <v>84</v>
      </c>
      <c r="M26" t="s">
        <v>85</v>
      </c>
      <c r="N26">
        <v>2</v>
      </c>
      <c r="O26" s="1">
        <v>44594.748773148145</v>
      </c>
      <c r="P26" s="1">
        <v>44594.809467592589</v>
      </c>
      <c r="Q26">
        <v>4677</v>
      </c>
      <c r="R26">
        <v>567</v>
      </c>
      <c r="S26" t="b">
        <v>0</v>
      </c>
      <c r="T26" t="s">
        <v>86</v>
      </c>
      <c r="U26" t="b">
        <v>0</v>
      </c>
      <c r="V26" t="s">
        <v>92</v>
      </c>
      <c r="W26" s="1">
        <v>44594.797002314815</v>
      </c>
      <c r="X26">
        <v>378</v>
      </c>
      <c r="Y26">
        <v>52</v>
      </c>
      <c r="Z26">
        <v>0</v>
      </c>
      <c r="AA26">
        <v>52</v>
      </c>
      <c r="AB26">
        <v>0</v>
      </c>
      <c r="AC26">
        <v>45</v>
      </c>
      <c r="AD26">
        <v>14</v>
      </c>
      <c r="AE26">
        <v>0</v>
      </c>
      <c r="AF26">
        <v>0</v>
      </c>
      <c r="AG26">
        <v>0</v>
      </c>
      <c r="AH26" t="s">
        <v>93</v>
      </c>
      <c r="AI26" s="1">
        <v>44594.809467592589</v>
      </c>
      <c r="AJ26">
        <v>177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14</v>
      </c>
      <c r="AQ26">
        <v>0</v>
      </c>
      <c r="AR26">
        <v>0</v>
      </c>
      <c r="AS26">
        <v>0</v>
      </c>
      <c r="AT26" t="s">
        <v>86</v>
      </c>
      <c r="AU26" t="s">
        <v>86</v>
      </c>
      <c r="AV26" t="s">
        <v>86</v>
      </c>
      <c r="AW26" t="s">
        <v>86</v>
      </c>
      <c r="AX26" t="s">
        <v>86</v>
      </c>
      <c r="AY26" t="s">
        <v>86</v>
      </c>
      <c r="AZ26" t="s">
        <v>86</v>
      </c>
      <c r="BA26" t="s">
        <v>86</v>
      </c>
      <c r="BB26" t="s">
        <v>86</v>
      </c>
      <c r="BC26" t="s">
        <v>86</v>
      </c>
      <c r="BD26" t="s">
        <v>86</v>
      </c>
      <c r="BE26" t="s">
        <v>86</v>
      </c>
    </row>
    <row r="27" spans="1:57" x14ac:dyDescent="0.45">
      <c r="A27" t="s">
        <v>156</v>
      </c>
      <c r="B27" t="s">
        <v>77</v>
      </c>
      <c r="C27" t="s">
        <v>157</v>
      </c>
      <c r="D27" t="s">
        <v>79</v>
      </c>
      <c r="E27" s="2" t="str">
        <f>HYPERLINK("capsilon://?command=openfolder&amp;siteaddress=envoy.emaiq-na2.net&amp;folderid=FXAAD7B184-E3C1-E193-04BE-287B45FC8A2E","FX2201279")</f>
        <v>FX2201279</v>
      </c>
      <c r="F27" t="s">
        <v>80</v>
      </c>
      <c r="G27" t="s">
        <v>80</v>
      </c>
      <c r="H27" t="s">
        <v>81</v>
      </c>
      <c r="I27" t="s">
        <v>158</v>
      </c>
      <c r="J27">
        <v>46</v>
      </c>
      <c r="K27" t="s">
        <v>83</v>
      </c>
      <c r="L27" t="s">
        <v>84</v>
      </c>
      <c r="M27" t="s">
        <v>85</v>
      </c>
      <c r="N27">
        <v>2</v>
      </c>
      <c r="O27" s="1">
        <v>44594.762384259258</v>
      </c>
      <c r="P27" s="1">
        <v>44594.811689814815</v>
      </c>
      <c r="Q27">
        <v>3844</v>
      </c>
      <c r="R27">
        <v>416</v>
      </c>
      <c r="S27" t="b">
        <v>0</v>
      </c>
      <c r="T27" t="s">
        <v>86</v>
      </c>
      <c r="U27" t="b">
        <v>0</v>
      </c>
      <c r="V27" t="s">
        <v>92</v>
      </c>
      <c r="W27" s="1">
        <v>44594.799618055556</v>
      </c>
      <c r="X27">
        <v>225</v>
      </c>
      <c r="Y27">
        <v>38</v>
      </c>
      <c r="Z27">
        <v>0</v>
      </c>
      <c r="AA27">
        <v>38</v>
      </c>
      <c r="AB27">
        <v>0</v>
      </c>
      <c r="AC27">
        <v>15</v>
      </c>
      <c r="AD27">
        <v>8</v>
      </c>
      <c r="AE27">
        <v>0</v>
      </c>
      <c r="AF27">
        <v>0</v>
      </c>
      <c r="AG27">
        <v>0</v>
      </c>
      <c r="AH27" t="s">
        <v>93</v>
      </c>
      <c r="AI27" s="1">
        <v>44594.811689814815</v>
      </c>
      <c r="AJ27">
        <v>191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7</v>
      </c>
      <c r="AQ27">
        <v>0</v>
      </c>
      <c r="AR27">
        <v>0</v>
      </c>
      <c r="AS27">
        <v>0</v>
      </c>
      <c r="AT27" t="s">
        <v>86</v>
      </c>
      <c r="AU27" t="s">
        <v>86</v>
      </c>
      <c r="AV27" t="s">
        <v>86</v>
      </c>
      <c r="AW27" t="s">
        <v>86</v>
      </c>
      <c r="AX27" t="s">
        <v>86</v>
      </c>
      <c r="AY27" t="s">
        <v>86</v>
      </c>
      <c r="AZ27" t="s">
        <v>86</v>
      </c>
      <c r="BA27" t="s">
        <v>86</v>
      </c>
      <c r="BB27" t="s">
        <v>86</v>
      </c>
      <c r="BC27" t="s">
        <v>86</v>
      </c>
      <c r="BD27" t="s">
        <v>86</v>
      </c>
      <c r="BE27" t="s">
        <v>86</v>
      </c>
    </row>
    <row r="28" spans="1:57" x14ac:dyDescent="0.45">
      <c r="A28" t="s">
        <v>159</v>
      </c>
      <c r="B28" t="s">
        <v>77</v>
      </c>
      <c r="C28" t="s">
        <v>160</v>
      </c>
      <c r="D28" t="s">
        <v>79</v>
      </c>
      <c r="E28" s="2" t="str">
        <f>HYPERLINK("capsilon://?command=openfolder&amp;siteaddress=envoy.emaiq-na2.net&amp;folderid=FX132178CF-DC04-F369-A5AA-01A746AAD15A","FX2201477")</f>
        <v>FX2201477</v>
      </c>
      <c r="F28" t="s">
        <v>80</v>
      </c>
      <c r="G28" t="s">
        <v>80</v>
      </c>
      <c r="H28" t="s">
        <v>81</v>
      </c>
      <c r="I28" t="s">
        <v>161</v>
      </c>
      <c r="J28">
        <v>126</v>
      </c>
      <c r="K28" t="s">
        <v>83</v>
      </c>
      <c r="L28" t="s">
        <v>84</v>
      </c>
      <c r="M28" t="s">
        <v>85</v>
      </c>
      <c r="N28">
        <v>2</v>
      </c>
      <c r="O28" s="1">
        <v>44594.858888888892</v>
      </c>
      <c r="P28" s="1">
        <v>44595.207858796297</v>
      </c>
      <c r="Q28">
        <v>25942</v>
      </c>
      <c r="R28">
        <v>4209</v>
      </c>
      <c r="S28" t="b">
        <v>0</v>
      </c>
      <c r="T28" t="s">
        <v>86</v>
      </c>
      <c r="U28" t="b">
        <v>0</v>
      </c>
      <c r="V28" t="s">
        <v>87</v>
      </c>
      <c r="W28" s="1">
        <v>44595.184259259258</v>
      </c>
      <c r="X28">
        <v>2298</v>
      </c>
      <c r="Y28">
        <v>117</v>
      </c>
      <c r="Z28">
        <v>0</v>
      </c>
      <c r="AA28">
        <v>117</v>
      </c>
      <c r="AB28">
        <v>0</v>
      </c>
      <c r="AC28">
        <v>98</v>
      </c>
      <c r="AD28">
        <v>9</v>
      </c>
      <c r="AE28">
        <v>0</v>
      </c>
      <c r="AF28">
        <v>0</v>
      </c>
      <c r="AG28">
        <v>0</v>
      </c>
      <c r="AH28" t="s">
        <v>145</v>
      </c>
      <c r="AI28" s="1">
        <v>44595.207858796297</v>
      </c>
      <c r="AJ28">
        <v>1837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9</v>
      </c>
      <c r="AQ28">
        <v>0</v>
      </c>
      <c r="AR28">
        <v>0</v>
      </c>
      <c r="AS28">
        <v>0</v>
      </c>
      <c r="AT28" t="s">
        <v>86</v>
      </c>
      <c r="AU28" t="s">
        <v>86</v>
      </c>
      <c r="AV28" t="s">
        <v>86</v>
      </c>
      <c r="AW28" t="s">
        <v>86</v>
      </c>
      <c r="AX28" t="s">
        <v>86</v>
      </c>
      <c r="AY28" t="s">
        <v>86</v>
      </c>
      <c r="AZ28" t="s">
        <v>86</v>
      </c>
      <c r="BA28" t="s">
        <v>86</v>
      </c>
      <c r="BB28" t="s">
        <v>86</v>
      </c>
      <c r="BC28" t="s">
        <v>86</v>
      </c>
      <c r="BD28" t="s">
        <v>86</v>
      </c>
      <c r="BE28" t="s">
        <v>86</v>
      </c>
    </row>
    <row r="29" spans="1:57" hidden="1" x14ac:dyDescent="0.45">
      <c r="A29" t="s">
        <v>162</v>
      </c>
      <c r="B29" t="s">
        <v>77</v>
      </c>
      <c r="C29" t="s">
        <v>163</v>
      </c>
      <c r="D29" t="s">
        <v>79</v>
      </c>
      <c r="E29" s="2" t="str">
        <f>HYPERLINK("capsilon://?command=openfolder&amp;siteaddress=envoy.emaiq-na2.net&amp;folderid=FX62E535F3-BA53-4332-41E3-D40410064B26","FX2201474")</f>
        <v>FX2201474</v>
      </c>
      <c r="F29" t="s">
        <v>80</v>
      </c>
      <c r="G29" t="s">
        <v>80</v>
      </c>
      <c r="H29" t="s">
        <v>81</v>
      </c>
      <c r="I29" t="s">
        <v>164</v>
      </c>
      <c r="J29">
        <v>133</v>
      </c>
      <c r="K29" t="s">
        <v>83</v>
      </c>
      <c r="L29" t="s">
        <v>84</v>
      </c>
      <c r="M29" t="s">
        <v>85</v>
      </c>
      <c r="N29">
        <v>1</v>
      </c>
      <c r="O29" s="1">
        <v>44594.884652777779</v>
      </c>
      <c r="P29" s="1">
        <v>44595.212592592594</v>
      </c>
      <c r="Q29">
        <v>27924</v>
      </c>
      <c r="R29">
        <v>410</v>
      </c>
      <c r="S29" t="b">
        <v>0</v>
      </c>
      <c r="T29" t="s">
        <v>86</v>
      </c>
      <c r="U29" t="b">
        <v>0</v>
      </c>
      <c r="V29" t="s">
        <v>144</v>
      </c>
      <c r="W29" s="1">
        <v>44595.212592592594</v>
      </c>
      <c r="X29">
        <v>200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133</v>
      </c>
      <c r="AE29">
        <v>109</v>
      </c>
      <c r="AF29">
        <v>0</v>
      </c>
      <c r="AG29">
        <v>4</v>
      </c>
      <c r="AH29" t="s">
        <v>86</v>
      </c>
      <c r="AI29" t="s">
        <v>86</v>
      </c>
      <c r="AJ29" t="s">
        <v>86</v>
      </c>
      <c r="AK29" t="s">
        <v>86</v>
      </c>
      <c r="AL29" t="s">
        <v>86</v>
      </c>
      <c r="AM29" t="s">
        <v>86</v>
      </c>
      <c r="AN29" t="s">
        <v>86</v>
      </c>
      <c r="AO29" t="s">
        <v>86</v>
      </c>
      <c r="AP29" t="s">
        <v>86</v>
      </c>
      <c r="AQ29" t="s">
        <v>86</v>
      </c>
      <c r="AR29" t="s">
        <v>86</v>
      </c>
      <c r="AS29" t="s">
        <v>86</v>
      </c>
      <c r="AT29" t="s">
        <v>86</v>
      </c>
      <c r="AU29" t="s">
        <v>86</v>
      </c>
      <c r="AV29" t="s">
        <v>86</v>
      </c>
      <c r="AW29" t="s">
        <v>86</v>
      </c>
      <c r="AX29" t="s">
        <v>86</v>
      </c>
      <c r="AY29" t="s">
        <v>86</v>
      </c>
      <c r="AZ29" t="s">
        <v>86</v>
      </c>
      <c r="BA29" t="s">
        <v>86</v>
      </c>
      <c r="BB29" t="s">
        <v>86</v>
      </c>
      <c r="BC29" t="s">
        <v>86</v>
      </c>
      <c r="BD29" t="s">
        <v>86</v>
      </c>
      <c r="BE29" t="s">
        <v>86</v>
      </c>
    </row>
    <row r="30" spans="1:57" x14ac:dyDescent="0.45">
      <c r="A30" t="s">
        <v>165</v>
      </c>
      <c r="B30" t="s">
        <v>77</v>
      </c>
      <c r="C30" t="s">
        <v>163</v>
      </c>
      <c r="D30" t="s">
        <v>79</v>
      </c>
      <c r="E30" s="2" t="str">
        <f>HYPERLINK("capsilon://?command=openfolder&amp;siteaddress=envoy.emaiq-na2.net&amp;folderid=FX62E535F3-BA53-4332-41E3-D40410064B26","FX2201474")</f>
        <v>FX2201474</v>
      </c>
      <c r="F30" t="s">
        <v>80</v>
      </c>
      <c r="G30" t="s">
        <v>80</v>
      </c>
      <c r="H30" t="s">
        <v>81</v>
      </c>
      <c r="I30" t="s">
        <v>164</v>
      </c>
      <c r="J30">
        <v>162</v>
      </c>
      <c r="K30" t="s">
        <v>83</v>
      </c>
      <c r="L30" t="s">
        <v>84</v>
      </c>
      <c r="M30" t="s">
        <v>85</v>
      </c>
      <c r="N30">
        <v>2</v>
      </c>
      <c r="O30" s="1">
        <v>44595.213784722226</v>
      </c>
      <c r="P30" s="1">
        <v>44595.296388888892</v>
      </c>
      <c r="Q30">
        <v>1075</v>
      </c>
      <c r="R30">
        <v>6062</v>
      </c>
      <c r="S30" t="b">
        <v>0</v>
      </c>
      <c r="T30" t="s">
        <v>86</v>
      </c>
      <c r="U30" t="b">
        <v>1</v>
      </c>
      <c r="V30" t="s">
        <v>87</v>
      </c>
      <c r="W30" s="1">
        <v>44595.255891203706</v>
      </c>
      <c r="X30">
        <v>2919</v>
      </c>
      <c r="Y30">
        <v>169</v>
      </c>
      <c r="Z30">
        <v>0</v>
      </c>
      <c r="AA30">
        <v>169</v>
      </c>
      <c r="AB30">
        <v>0</v>
      </c>
      <c r="AC30">
        <v>154</v>
      </c>
      <c r="AD30">
        <v>-7</v>
      </c>
      <c r="AE30">
        <v>0</v>
      </c>
      <c r="AF30">
        <v>0</v>
      </c>
      <c r="AG30">
        <v>0</v>
      </c>
      <c r="AH30" t="s">
        <v>145</v>
      </c>
      <c r="AI30" s="1">
        <v>44595.296388888892</v>
      </c>
      <c r="AJ30">
        <v>3008</v>
      </c>
      <c r="AK30">
        <v>4</v>
      </c>
      <c r="AL30">
        <v>0</v>
      </c>
      <c r="AM30">
        <v>4</v>
      </c>
      <c r="AN30">
        <v>0</v>
      </c>
      <c r="AO30">
        <v>4</v>
      </c>
      <c r="AP30">
        <v>-11</v>
      </c>
      <c r="AQ30">
        <v>0</v>
      </c>
      <c r="AR30">
        <v>0</v>
      </c>
      <c r="AS30">
        <v>0</v>
      </c>
      <c r="AT30" t="s">
        <v>86</v>
      </c>
      <c r="AU30" t="s">
        <v>86</v>
      </c>
      <c r="AV30" t="s">
        <v>86</v>
      </c>
      <c r="AW30" t="s">
        <v>86</v>
      </c>
      <c r="AX30" t="s">
        <v>86</v>
      </c>
      <c r="AY30" t="s">
        <v>86</v>
      </c>
      <c r="AZ30" t="s">
        <v>86</v>
      </c>
      <c r="BA30" t="s">
        <v>86</v>
      </c>
      <c r="BB30" t="s">
        <v>86</v>
      </c>
      <c r="BC30" t="s">
        <v>86</v>
      </c>
      <c r="BD30" t="s">
        <v>86</v>
      </c>
      <c r="BE30" t="s">
        <v>86</v>
      </c>
    </row>
    <row r="31" spans="1:57" hidden="1" x14ac:dyDescent="0.45">
      <c r="A31" t="s">
        <v>166</v>
      </c>
      <c r="B31" t="s">
        <v>77</v>
      </c>
      <c r="C31" t="s">
        <v>167</v>
      </c>
      <c r="D31" t="s">
        <v>79</v>
      </c>
      <c r="E31" s="2" t="str">
        <f>HYPERLINK("capsilon://?command=openfolder&amp;siteaddress=envoy.emaiq-na2.net&amp;folderid=FXAF7D2118-1246-C2E2-30E0-82003A8B9B1D","FX2201488")</f>
        <v>FX2201488</v>
      </c>
      <c r="F31" t="s">
        <v>80</v>
      </c>
      <c r="G31" t="s">
        <v>80</v>
      </c>
      <c r="H31" t="s">
        <v>81</v>
      </c>
      <c r="I31" t="s">
        <v>168</v>
      </c>
      <c r="J31">
        <v>21</v>
      </c>
      <c r="K31" t="s">
        <v>83</v>
      </c>
      <c r="L31" t="s">
        <v>84</v>
      </c>
      <c r="M31" t="s">
        <v>85</v>
      </c>
      <c r="N31">
        <v>2</v>
      </c>
      <c r="O31" s="1">
        <v>44595.380856481483</v>
      </c>
      <c r="P31" s="1">
        <v>44595.435370370367</v>
      </c>
      <c r="Q31">
        <v>4599</v>
      </c>
      <c r="R31">
        <v>111</v>
      </c>
      <c r="S31" t="b">
        <v>0</v>
      </c>
      <c r="T31" t="s">
        <v>86</v>
      </c>
      <c r="U31" t="b">
        <v>0</v>
      </c>
      <c r="V31" t="s">
        <v>87</v>
      </c>
      <c r="W31" s="1">
        <v>44595.425497685188</v>
      </c>
      <c r="X31">
        <v>59</v>
      </c>
      <c r="Y31">
        <v>0</v>
      </c>
      <c r="Z31">
        <v>0</v>
      </c>
      <c r="AA31">
        <v>0</v>
      </c>
      <c r="AB31">
        <v>9</v>
      </c>
      <c r="AC31">
        <v>0</v>
      </c>
      <c r="AD31">
        <v>21</v>
      </c>
      <c r="AE31">
        <v>0</v>
      </c>
      <c r="AF31">
        <v>0</v>
      </c>
      <c r="AG31">
        <v>0</v>
      </c>
      <c r="AH31" t="s">
        <v>88</v>
      </c>
      <c r="AI31" s="1">
        <v>44595.435370370367</v>
      </c>
      <c r="AJ31">
        <v>29</v>
      </c>
      <c r="AK31">
        <v>0</v>
      </c>
      <c r="AL31">
        <v>0</v>
      </c>
      <c r="AM31">
        <v>0</v>
      </c>
      <c r="AN31">
        <v>9</v>
      </c>
      <c r="AO31">
        <v>0</v>
      </c>
      <c r="AP31">
        <v>21</v>
      </c>
      <c r="AQ31">
        <v>0</v>
      </c>
      <c r="AR31">
        <v>0</v>
      </c>
      <c r="AS31">
        <v>0</v>
      </c>
      <c r="AT31" t="s">
        <v>86</v>
      </c>
      <c r="AU31" t="s">
        <v>86</v>
      </c>
      <c r="AV31" t="s">
        <v>86</v>
      </c>
      <c r="AW31" t="s">
        <v>86</v>
      </c>
      <c r="AX31" t="s">
        <v>86</v>
      </c>
      <c r="AY31" t="s">
        <v>86</v>
      </c>
      <c r="AZ31" t="s">
        <v>86</v>
      </c>
      <c r="BA31" t="s">
        <v>86</v>
      </c>
      <c r="BB31" t="s">
        <v>86</v>
      </c>
      <c r="BC31" t="s">
        <v>86</v>
      </c>
      <c r="BD31" t="s">
        <v>86</v>
      </c>
      <c r="BE31" t="s">
        <v>86</v>
      </c>
    </row>
    <row r="32" spans="1:57" x14ac:dyDescent="0.45">
      <c r="A32" t="s">
        <v>169</v>
      </c>
      <c r="B32" t="s">
        <v>77</v>
      </c>
      <c r="C32" t="s">
        <v>170</v>
      </c>
      <c r="D32" t="s">
        <v>79</v>
      </c>
      <c r="E32" s="2" t="str">
        <f>HYPERLINK("capsilon://?command=openfolder&amp;siteaddress=envoy.emaiq-na2.net&amp;folderid=FX564A1ACF-6372-B595-1EBA-963B4FA48CFD","FX220236")</f>
        <v>FX220236</v>
      </c>
      <c r="F32" t="s">
        <v>80</v>
      </c>
      <c r="G32" t="s">
        <v>80</v>
      </c>
      <c r="H32" t="s">
        <v>81</v>
      </c>
      <c r="I32" t="s">
        <v>171</v>
      </c>
      <c r="J32">
        <v>233</v>
      </c>
      <c r="K32" t="s">
        <v>83</v>
      </c>
      <c r="L32" t="s">
        <v>84</v>
      </c>
      <c r="M32" t="s">
        <v>85</v>
      </c>
      <c r="N32">
        <v>1</v>
      </c>
      <c r="O32" s="1">
        <v>44595.427465277775</v>
      </c>
      <c r="P32" s="1">
        <v>44595.451041666667</v>
      </c>
      <c r="Q32">
        <v>1299</v>
      </c>
      <c r="R32">
        <v>738</v>
      </c>
      <c r="S32" t="b">
        <v>0</v>
      </c>
      <c r="T32" t="s">
        <v>86</v>
      </c>
      <c r="U32" t="b">
        <v>0</v>
      </c>
      <c r="V32" t="s">
        <v>172</v>
      </c>
      <c r="W32" s="1">
        <v>44595.451041666667</v>
      </c>
      <c r="X32">
        <v>674</v>
      </c>
      <c r="Y32">
        <v>21</v>
      </c>
      <c r="Z32">
        <v>0</v>
      </c>
      <c r="AA32">
        <v>21</v>
      </c>
      <c r="AB32">
        <v>0</v>
      </c>
      <c r="AC32">
        <v>16</v>
      </c>
      <c r="AD32">
        <v>212</v>
      </c>
      <c r="AE32">
        <v>171</v>
      </c>
      <c r="AF32">
        <v>0</v>
      </c>
      <c r="AG32">
        <v>7</v>
      </c>
      <c r="AH32" t="s">
        <v>86</v>
      </c>
      <c r="AI32" t="s">
        <v>86</v>
      </c>
      <c r="AJ32" t="s">
        <v>86</v>
      </c>
      <c r="AK32" t="s">
        <v>86</v>
      </c>
      <c r="AL32" t="s">
        <v>86</v>
      </c>
      <c r="AM32" t="s">
        <v>86</v>
      </c>
      <c r="AN32" t="s">
        <v>86</v>
      </c>
      <c r="AO32" t="s">
        <v>86</v>
      </c>
      <c r="AP32" t="s">
        <v>86</v>
      </c>
      <c r="AQ32" t="s">
        <v>86</v>
      </c>
      <c r="AR32" t="s">
        <v>86</v>
      </c>
      <c r="AS32" t="s">
        <v>86</v>
      </c>
      <c r="AT32" t="s">
        <v>86</v>
      </c>
      <c r="AU32" t="s">
        <v>86</v>
      </c>
      <c r="AV32" t="s">
        <v>86</v>
      </c>
      <c r="AW32" t="s">
        <v>86</v>
      </c>
      <c r="AX32" t="s">
        <v>86</v>
      </c>
      <c r="AY32" t="s">
        <v>86</v>
      </c>
      <c r="AZ32" t="s">
        <v>86</v>
      </c>
      <c r="BA32" t="s">
        <v>86</v>
      </c>
      <c r="BB32" t="s">
        <v>86</v>
      </c>
      <c r="BC32" t="s">
        <v>86</v>
      </c>
      <c r="BD32" t="s">
        <v>86</v>
      </c>
      <c r="BE32" t="s">
        <v>86</v>
      </c>
    </row>
    <row r="33" spans="1:57" x14ac:dyDescent="0.45">
      <c r="A33" t="s">
        <v>173</v>
      </c>
      <c r="B33" t="s">
        <v>77</v>
      </c>
      <c r="C33" t="s">
        <v>129</v>
      </c>
      <c r="D33" t="s">
        <v>79</v>
      </c>
      <c r="E33" s="2" t="str">
        <f>HYPERLINK("capsilon://?command=openfolder&amp;siteaddress=envoy.emaiq-na2.net&amp;folderid=FX95520F19-E9CD-7C7E-0247-51273A293E15","FX2201513")</f>
        <v>FX2201513</v>
      </c>
      <c r="F33" t="s">
        <v>80</v>
      </c>
      <c r="G33" t="s">
        <v>80</v>
      </c>
      <c r="H33" t="s">
        <v>81</v>
      </c>
      <c r="I33" t="s">
        <v>174</v>
      </c>
      <c r="J33">
        <v>30</v>
      </c>
      <c r="K33" t="s">
        <v>83</v>
      </c>
      <c r="L33" t="s">
        <v>84</v>
      </c>
      <c r="M33" t="s">
        <v>85</v>
      </c>
      <c r="N33">
        <v>2</v>
      </c>
      <c r="O33" s="1">
        <v>44595.427557870367</v>
      </c>
      <c r="P33" s="1">
        <v>44595.453946759262</v>
      </c>
      <c r="Q33">
        <v>2027</v>
      </c>
      <c r="R33">
        <v>253</v>
      </c>
      <c r="S33" t="b">
        <v>0</v>
      </c>
      <c r="T33" t="s">
        <v>86</v>
      </c>
      <c r="U33" t="b">
        <v>0</v>
      </c>
      <c r="V33" t="s">
        <v>172</v>
      </c>
      <c r="W33" s="1">
        <v>44595.452546296299</v>
      </c>
      <c r="X33">
        <v>129</v>
      </c>
      <c r="Y33">
        <v>9</v>
      </c>
      <c r="Z33">
        <v>0</v>
      </c>
      <c r="AA33">
        <v>9</v>
      </c>
      <c r="AB33">
        <v>0</v>
      </c>
      <c r="AC33">
        <v>9</v>
      </c>
      <c r="AD33">
        <v>21</v>
      </c>
      <c r="AE33">
        <v>0</v>
      </c>
      <c r="AF33">
        <v>0</v>
      </c>
      <c r="AG33">
        <v>0</v>
      </c>
      <c r="AH33" t="s">
        <v>145</v>
      </c>
      <c r="AI33" s="1">
        <v>44595.453946759262</v>
      </c>
      <c r="AJ33">
        <v>113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21</v>
      </c>
      <c r="AQ33">
        <v>0</v>
      </c>
      <c r="AR33">
        <v>0</v>
      </c>
      <c r="AS33">
        <v>0</v>
      </c>
      <c r="AT33" t="s">
        <v>86</v>
      </c>
      <c r="AU33" t="s">
        <v>86</v>
      </c>
      <c r="AV33" t="s">
        <v>86</v>
      </c>
      <c r="AW33" t="s">
        <v>86</v>
      </c>
      <c r="AX33" t="s">
        <v>86</v>
      </c>
      <c r="AY33" t="s">
        <v>86</v>
      </c>
      <c r="AZ33" t="s">
        <v>86</v>
      </c>
      <c r="BA33" t="s">
        <v>86</v>
      </c>
      <c r="BB33" t="s">
        <v>86</v>
      </c>
      <c r="BC33" t="s">
        <v>86</v>
      </c>
      <c r="BD33" t="s">
        <v>86</v>
      </c>
      <c r="BE33" t="s">
        <v>86</v>
      </c>
    </row>
    <row r="34" spans="1:57" x14ac:dyDescent="0.45">
      <c r="A34" t="s">
        <v>175</v>
      </c>
      <c r="B34" t="s">
        <v>77</v>
      </c>
      <c r="C34" t="s">
        <v>176</v>
      </c>
      <c r="D34" t="s">
        <v>79</v>
      </c>
      <c r="E34" s="2" t="str">
        <f>HYPERLINK("capsilon://?command=openfolder&amp;siteaddress=envoy.emaiq-na2.net&amp;folderid=FX0469632A-7E9C-4CCD-0468-D464423F50B8","FX2201372")</f>
        <v>FX2201372</v>
      </c>
      <c r="F34" t="s">
        <v>80</v>
      </c>
      <c r="G34" t="s">
        <v>80</v>
      </c>
      <c r="H34" t="s">
        <v>81</v>
      </c>
      <c r="I34" t="s">
        <v>177</v>
      </c>
      <c r="J34">
        <v>28</v>
      </c>
      <c r="K34" t="s">
        <v>83</v>
      </c>
      <c r="L34" t="s">
        <v>84</v>
      </c>
      <c r="M34" t="s">
        <v>85</v>
      </c>
      <c r="N34">
        <v>2</v>
      </c>
      <c r="O34" s="1">
        <v>44595.445601851854</v>
      </c>
      <c r="P34" s="1">
        <v>44595.460428240738</v>
      </c>
      <c r="Q34">
        <v>741</v>
      </c>
      <c r="R34">
        <v>540</v>
      </c>
      <c r="S34" t="b">
        <v>0</v>
      </c>
      <c r="T34" t="s">
        <v>86</v>
      </c>
      <c r="U34" t="b">
        <v>0</v>
      </c>
      <c r="V34" t="s">
        <v>172</v>
      </c>
      <c r="W34" s="1">
        <v>44595.455578703702</v>
      </c>
      <c r="X34">
        <v>122</v>
      </c>
      <c r="Y34">
        <v>21</v>
      </c>
      <c r="Z34">
        <v>0</v>
      </c>
      <c r="AA34">
        <v>21</v>
      </c>
      <c r="AB34">
        <v>0</v>
      </c>
      <c r="AC34">
        <v>4</v>
      </c>
      <c r="AD34">
        <v>7</v>
      </c>
      <c r="AE34">
        <v>0</v>
      </c>
      <c r="AF34">
        <v>0</v>
      </c>
      <c r="AG34">
        <v>0</v>
      </c>
      <c r="AH34" t="s">
        <v>145</v>
      </c>
      <c r="AI34" s="1">
        <v>44595.460428240738</v>
      </c>
      <c r="AJ34">
        <v>399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7</v>
      </c>
      <c r="AQ34">
        <v>0</v>
      </c>
      <c r="AR34">
        <v>0</v>
      </c>
      <c r="AS34">
        <v>0</v>
      </c>
      <c r="AT34" t="s">
        <v>86</v>
      </c>
      <c r="AU34" t="s">
        <v>86</v>
      </c>
      <c r="AV34" t="s">
        <v>86</v>
      </c>
      <c r="AW34" t="s">
        <v>86</v>
      </c>
      <c r="AX34" t="s">
        <v>86</v>
      </c>
      <c r="AY34" t="s">
        <v>86</v>
      </c>
      <c r="AZ34" t="s">
        <v>86</v>
      </c>
      <c r="BA34" t="s">
        <v>86</v>
      </c>
      <c r="BB34" t="s">
        <v>86</v>
      </c>
      <c r="BC34" t="s">
        <v>86</v>
      </c>
      <c r="BD34" t="s">
        <v>86</v>
      </c>
      <c r="BE34" t="s">
        <v>86</v>
      </c>
    </row>
    <row r="35" spans="1:57" x14ac:dyDescent="0.45">
      <c r="A35" t="s">
        <v>178</v>
      </c>
      <c r="B35" t="s">
        <v>77</v>
      </c>
      <c r="C35" t="s">
        <v>170</v>
      </c>
      <c r="D35" t="s">
        <v>79</v>
      </c>
      <c r="E35" s="2" t="str">
        <f>HYPERLINK("capsilon://?command=openfolder&amp;siteaddress=envoy.emaiq-na2.net&amp;folderid=FX564A1ACF-6372-B595-1EBA-963B4FA48CFD","FX220236")</f>
        <v>FX220236</v>
      </c>
      <c r="F35" t="s">
        <v>80</v>
      </c>
      <c r="G35" t="s">
        <v>80</v>
      </c>
      <c r="H35" t="s">
        <v>81</v>
      </c>
      <c r="I35" t="s">
        <v>171</v>
      </c>
      <c r="J35">
        <v>260</v>
      </c>
      <c r="K35" t="s">
        <v>83</v>
      </c>
      <c r="L35" t="s">
        <v>84</v>
      </c>
      <c r="M35" t="s">
        <v>85</v>
      </c>
      <c r="N35">
        <v>2</v>
      </c>
      <c r="O35" s="1">
        <v>44595.452569444446</v>
      </c>
      <c r="P35" s="1">
        <v>44595.492615740739</v>
      </c>
      <c r="Q35">
        <v>214</v>
      </c>
      <c r="R35">
        <v>3246</v>
      </c>
      <c r="S35" t="b">
        <v>0</v>
      </c>
      <c r="T35" t="s">
        <v>86</v>
      </c>
      <c r="U35" t="b">
        <v>1</v>
      </c>
      <c r="V35" t="s">
        <v>172</v>
      </c>
      <c r="W35" s="1">
        <v>44595.471504629626</v>
      </c>
      <c r="X35">
        <v>1375</v>
      </c>
      <c r="Y35">
        <v>163</v>
      </c>
      <c r="Z35">
        <v>0</v>
      </c>
      <c r="AA35">
        <v>163</v>
      </c>
      <c r="AB35">
        <v>79</v>
      </c>
      <c r="AC35">
        <v>76</v>
      </c>
      <c r="AD35">
        <v>97</v>
      </c>
      <c r="AE35">
        <v>0</v>
      </c>
      <c r="AF35">
        <v>0</v>
      </c>
      <c r="AG35">
        <v>0</v>
      </c>
      <c r="AH35" t="s">
        <v>145</v>
      </c>
      <c r="AI35" s="1">
        <v>44595.492615740739</v>
      </c>
      <c r="AJ35">
        <v>1821</v>
      </c>
      <c r="AK35">
        <v>0</v>
      </c>
      <c r="AL35">
        <v>0</v>
      </c>
      <c r="AM35">
        <v>0</v>
      </c>
      <c r="AN35">
        <v>79</v>
      </c>
      <c r="AO35">
        <v>0</v>
      </c>
      <c r="AP35">
        <v>97</v>
      </c>
      <c r="AQ35">
        <v>0</v>
      </c>
      <c r="AR35">
        <v>0</v>
      </c>
      <c r="AS35">
        <v>0</v>
      </c>
      <c r="AT35" t="s">
        <v>86</v>
      </c>
      <c r="AU35" t="s">
        <v>86</v>
      </c>
      <c r="AV35" t="s">
        <v>86</v>
      </c>
      <c r="AW35" t="s">
        <v>86</v>
      </c>
      <c r="AX35" t="s">
        <v>86</v>
      </c>
      <c r="AY35" t="s">
        <v>86</v>
      </c>
      <c r="AZ35" t="s">
        <v>86</v>
      </c>
      <c r="BA35" t="s">
        <v>86</v>
      </c>
      <c r="BB35" t="s">
        <v>86</v>
      </c>
      <c r="BC35" t="s">
        <v>86</v>
      </c>
      <c r="BD35" t="s">
        <v>86</v>
      </c>
      <c r="BE35" t="s">
        <v>86</v>
      </c>
    </row>
    <row r="36" spans="1:57" x14ac:dyDescent="0.45">
      <c r="A36" t="s">
        <v>179</v>
      </c>
      <c r="B36" t="s">
        <v>77</v>
      </c>
      <c r="C36" t="s">
        <v>180</v>
      </c>
      <c r="D36" t="s">
        <v>79</v>
      </c>
      <c r="E36" s="2" t="str">
        <f>HYPERLINK("capsilon://?command=openfolder&amp;siteaddress=envoy.emaiq-na2.net&amp;folderid=FXA244B835-9281-2822-1672-7035A771B9A6","FX2201599")</f>
        <v>FX2201599</v>
      </c>
      <c r="F36" t="s">
        <v>80</v>
      </c>
      <c r="G36" t="s">
        <v>80</v>
      </c>
      <c r="H36" t="s">
        <v>81</v>
      </c>
      <c r="I36" t="s">
        <v>181</v>
      </c>
      <c r="J36">
        <v>97</v>
      </c>
      <c r="K36" t="s">
        <v>83</v>
      </c>
      <c r="L36" t="s">
        <v>84</v>
      </c>
      <c r="M36" t="s">
        <v>85</v>
      </c>
      <c r="N36">
        <v>2</v>
      </c>
      <c r="O36" s="1">
        <v>44595.464641203704</v>
      </c>
      <c r="P36" s="1">
        <v>44595.502326388887</v>
      </c>
      <c r="Q36">
        <v>1342</v>
      </c>
      <c r="R36">
        <v>1914</v>
      </c>
      <c r="S36" t="b">
        <v>0</v>
      </c>
      <c r="T36" t="s">
        <v>86</v>
      </c>
      <c r="U36" t="b">
        <v>0</v>
      </c>
      <c r="V36" t="s">
        <v>172</v>
      </c>
      <c r="W36" s="1">
        <v>44595.483576388891</v>
      </c>
      <c r="X36">
        <v>1042</v>
      </c>
      <c r="Y36">
        <v>110</v>
      </c>
      <c r="Z36">
        <v>0</v>
      </c>
      <c r="AA36">
        <v>110</v>
      </c>
      <c r="AB36">
        <v>0</v>
      </c>
      <c r="AC36">
        <v>63</v>
      </c>
      <c r="AD36">
        <v>-13</v>
      </c>
      <c r="AE36">
        <v>0</v>
      </c>
      <c r="AF36">
        <v>0</v>
      </c>
      <c r="AG36">
        <v>0</v>
      </c>
      <c r="AH36" t="s">
        <v>145</v>
      </c>
      <c r="AI36" s="1">
        <v>44595.502326388887</v>
      </c>
      <c r="AJ36">
        <v>838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-13</v>
      </c>
      <c r="AQ36">
        <v>0</v>
      </c>
      <c r="AR36">
        <v>0</v>
      </c>
      <c r="AS36">
        <v>0</v>
      </c>
      <c r="AT36" t="s">
        <v>86</v>
      </c>
      <c r="AU36" t="s">
        <v>86</v>
      </c>
      <c r="AV36" t="s">
        <v>86</v>
      </c>
      <c r="AW36" t="s">
        <v>86</v>
      </c>
      <c r="AX36" t="s">
        <v>86</v>
      </c>
      <c r="AY36" t="s">
        <v>86</v>
      </c>
      <c r="AZ36" t="s">
        <v>86</v>
      </c>
      <c r="BA36" t="s">
        <v>86</v>
      </c>
      <c r="BB36" t="s">
        <v>86</v>
      </c>
      <c r="BC36" t="s">
        <v>86</v>
      </c>
      <c r="BD36" t="s">
        <v>86</v>
      </c>
      <c r="BE36" t="s">
        <v>86</v>
      </c>
    </row>
    <row r="37" spans="1:57" hidden="1" x14ac:dyDescent="0.45">
      <c r="A37" t="s">
        <v>182</v>
      </c>
      <c r="B37" t="s">
        <v>77</v>
      </c>
      <c r="C37" t="s">
        <v>183</v>
      </c>
      <c r="D37" t="s">
        <v>79</v>
      </c>
      <c r="E37" s="2" t="str">
        <f>HYPERLINK("capsilon://?command=openfolder&amp;siteaddress=envoy.emaiq-na2.net&amp;folderid=FX6EE1B512-6222-4A0A-A8ED-BDB076737E07","FX2201502")</f>
        <v>FX2201502</v>
      </c>
      <c r="F37" t="s">
        <v>80</v>
      </c>
      <c r="G37" t="s">
        <v>80</v>
      </c>
      <c r="H37" t="s">
        <v>81</v>
      </c>
      <c r="I37" t="s">
        <v>184</v>
      </c>
      <c r="J37">
        <v>21</v>
      </c>
      <c r="K37" t="s">
        <v>83</v>
      </c>
      <c r="L37" t="s">
        <v>84</v>
      </c>
      <c r="M37" t="s">
        <v>85</v>
      </c>
      <c r="N37">
        <v>2</v>
      </c>
      <c r="O37" s="1">
        <v>44595.490648148145</v>
      </c>
      <c r="P37" s="1">
        <v>44595.502847222226</v>
      </c>
      <c r="Q37">
        <v>874</v>
      </c>
      <c r="R37">
        <v>180</v>
      </c>
      <c r="S37" t="b">
        <v>0</v>
      </c>
      <c r="T37" t="s">
        <v>86</v>
      </c>
      <c r="U37" t="b">
        <v>0</v>
      </c>
      <c r="V37" t="s">
        <v>172</v>
      </c>
      <c r="W37" s="1">
        <v>44595.492523148147</v>
      </c>
      <c r="X37">
        <v>111</v>
      </c>
      <c r="Y37">
        <v>0</v>
      </c>
      <c r="Z37">
        <v>0</v>
      </c>
      <c r="AA37">
        <v>0</v>
      </c>
      <c r="AB37">
        <v>9</v>
      </c>
      <c r="AC37">
        <v>0</v>
      </c>
      <c r="AD37">
        <v>21</v>
      </c>
      <c r="AE37">
        <v>0</v>
      </c>
      <c r="AF37">
        <v>0</v>
      </c>
      <c r="AG37">
        <v>0</v>
      </c>
      <c r="AH37" t="s">
        <v>93</v>
      </c>
      <c r="AI37" s="1">
        <v>44595.502847222226</v>
      </c>
      <c r="AJ37">
        <v>69</v>
      </c>
      <c r="AK37">
        <v>0</v>
      </c>
      <c r="AL37">
        <v>0</v>
      </c>
      <c r="AM37">
        <v>0</v>
      </c>
      <c r="AN37">
        <v>18</v>
      </c>
      <c r="AO37">
        <v>0</v>
      </c>
      <c r="AP37">
        <v>21</v>
      </c>
      <c r="AQ37">
        <v>0</v>
      </c>
      <c r="AR37">
        <v>0</v>
      </c>
      <c r="AS37">
        <v>0</v>
      </c>
      <c r="AT37" t="s">
        <v>86</v>
      </c>
      <c r="AU37" t="s">
        <v>86</v>
      </c>
      <c r="AV37" t="s">
        <v>86</v>
      </c>
      <c r="AW37" t="s">
        <v>86</v>
      </c>
      <c r="AX37" t="s">
        <v>86</v>
      </c>
      <c r="AY37" t="s">
        <v>86</v>
      </c>
      <c r="AZ37" t="s">
        <v>86</v>
      </c>
      <c r="BA37" t="s">
        <v>86</v>
      </c>
      <c r="BB37" t="s">
        <v>86</v>
      </c>
      <c r="BC37" t="s">
        <v>86</v>
      </c>
      <c r="BD37" t="s">
        <v>86</v>
      </c>
      <c r="BE37" t="s">
        <v>86</v>
      </c>
    </row>
    <row r="38" spans="1:57" hidden="1" x14ac:dyDescent="0.45">
      <c r="A38" t="s">
        <v>185</v>
      </c>
      <c r="B38" t="s">
        <v>77</v>
      </c>
      <c r="C38" t="s">
        <v>183</v>
      </c>
      <c r="D38" t="s">
        <v>79</v>
      </c>
      <c r="E38" s="2" t="str">
        <f>HYPERLINK("capsilon://?command=openfolder&amp;siteaddress=envoy.emaiq-na2.net&amp;folderid=FX6EE1B512-6222-4A0A-A8ED-BDB076737E07","FX2201502")</f>
        <v>FX2201502</v>
      </c>
      <c r="F38" t="s">
        <v>80</v>
      </c>
      <c r="G38" t="s">
        <v>80</v>
      </c>
      <c r="H38" t="s">
        <v>81</v>
      </c>
      <c r="I38" t="s">
        <v>186</v>
      </c>
      <c r="J38">
        <v>21</v>
      </c>
      <c r="K38" t="s">
        <v>83</v>
      </c>
      <c r="L38" t="s">
        <v>84</v>
      </c>
      <c r="M38" t="s">
        <v>85</v>
      </c>
      <c r="N38">
        <v>2</v>
      </c>
      <c r="O38" s="1">
        <v>44595.502222222225</v>
      </c>
      <c r="P38" s="1">
        <v>44595.506886574076</v>
      </c>
      <c r="Q38">
        <v>176</v>
      </c>
      <c r="R38">
        <v>227</v>
      </c>
      <c r="S38" t="b">
        <v>0</v>
      </c>
      <c r="T38" t="s">
        <v>86</v>
      </c>
      <c r="U38" t="b">
        <v>0</v>
      </c>
      <c r="V38" t="s">
        <v>92</v>
      </c>
      <c r="W38" s="1">
        <v>44595.505578703705</v>
      </c>
      <c r="X38">
        <v>68</v>
      </c>
      <c r="Y38">
        <v>0</v>
      </c>
      <c r="Z38">
        <v>0</v>
      </c>
      <c r="AA38">
        <v>0</v>
      </c>
      <c r="AB38">
        <v>9</v>
      </c>
      <c r="AC38">
        <v>1</v>
      </c>
      <c r="AD38">
        <v>21</v>
      </c>
      <c r="AE38">
        <v>0</v>
      </c>
      <c r="AF38">
        <v>0</v>
      </c>
      <c r="AG38">
        <v>0</v>
      </c>
      <c r="AH38" t="s">
        <v>145</v>
      </c>
      <c r="AI38" s="1">
        <v>44595.506886574076</v>
      </c>
      <c r="AJ38">
        <v>64</v>
      </c>
      <c r="AK38">
        <v>0</v>
      </c>
      <c r="AL38">
        <v>0</v>
      </c>
      <c r="AM38">
        <v>0</v>
      </c>
      <c r="AN38">
        <v>9</v>
      </c>
      <c r="AO38">
        <v>0</v>
      </c>
      <c r="AP38">
        <v>21</v>
      </c>
      <c r="AQ38">
        <v>0</v>
      </c>
      <c r="AR38">
        <v>0</v>
      </c>
      <c r="AS38">
        <v>0</v>
      </c>
      <c r="AT38" t="s">
        <v>86</v>
      </c>
      <c r="AU38" t="s">
        <v>86</v>
      </c>
      <c r="AV38" t="s">
        <v>86</v>
      </c>
      <c r="AW38" t="s">
        <v>86</v>
      </c>
      <c r="AX38" t="s">
        <v>86</v>
      </c>
      <c r="AY38" t="s">
        <v>86</v>
      </c>
      <c r="AZ38" t="s">
        <v>86</v>
      </c>
      <c r="BA38" t="s">
        <v>86</v>
      </c>
      <c r="BB38" t="s">
        <v>86</v>
      </c>
      <c r="BC38" t="s">
        <v>86</v>
      </c>
      <c r="BD38" t="s">
        <v>86</v>
      </c>
      <c r="BE38" t="s">
        <v>86</v>
      </c>
    </row>
    <row r="39" spans="1:57" x14ac:dyDescent="0.45">
      <c r="A39" t="s">
        <v>187</v>
      </c>
      <c r="B39" t="s">
        <v>77</v>
      </c>
      <c r="C39" t="s">
        <v>188</v>
      </c>
      <c r="D39" t="s">
        <v>79</v>
      </c>
      <c r="E39" s="2" t="str">
        <f>HYPERLINK("capsilon://?command=openfolder&amp;siteaddress=envoy.emaiq-na2.net&amp;folderid=FX8B86F2B3-40A1-DC25-5325-76EC85BE6ACD","FX220110")</f>
        <v>FX220110</v>
      </c>
      <c r="F39" t="s">
        <v>80</v>
      </c>
      <c r="G39" t="s">
        <v>80</v>
      </c>
      <c r="H39" t="s">
        <v>81</v>
      </c>
      <c r="I39" t="s">
        <v>189</v>
      </c>
      <c r="J39">
        <v>38</v>
      </c>
      <c r="K39" t="s">
        <v>83</v>
      </c>
      <c r="L39" t="s">
        <v>84</v>
      </c>
      <c r="M39" t="s">
        <v>85</v>
      </c>
      <c r="N39">
        <v>2</v>
      </c>
      <c r="O39" s="1">
        <v>44595.524039351854</v>
      </c>
      <c r="P39" s="1">
        <v>44595.548391203702</v>
      </c>
      <c r="Q39">
        <v>1095</v>
      </c>
      <c r="R39">
        <v>1009</v>
      </c>
      <c r="S39" t="b">
        <v>0</v>
      </c>
      <c r="T39" t="s">
        <v>86</v>
      </c>
      <c r="U39" t="b">
        <v>0</v>
      </c>
      <c r="V39" t="s">
        <v>92</v>
      </c>
      <c r="W39" s="1">
        <v>44595.536041666666</v>
      </c>
      <c r="X39">
        <v>386</v>
      </c>
      <c r="Y39">
        <v>51</v>
      </c>
      <c r="Z39">
        <v>0</v>
      </c>
      <c r="AA39">
        <v>51</v>
      </c>
      <c r="AB39">
        <v>0</v>
      </c>
      <c r="AC39">
        <v>42</v>
      </c>
      <c r="AD39">
        <v>-13</v>
      </c>
      <c r="AE39">
        <v>0</v>
      </c>
      <c r="AF39">
        <v>0</v>
      </c>
      <c r="AG39">
        <v>0</v>
      </c>
      <c r="AH39" t="s">
        <v>93</v>
      </c>
      <c r="AI39" s="1">
        <v>44595.548391203702</v>
      </c>
      <c r="AJ39">
        <v>602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-13</v>
      </c>
      <c r="AQ39">
        <v>0</v>
      </c>
      <c r="AR39">
        <v>0</v>
      </c>
      <c r="AS39">
        <v>0</v>
      </c>
      <c r="AT39" t="s">
        <v>86</v>
      </c>
      <c r="AU39" t="s">
        <v>86</v>
      </c>
      <c r="AV39" t="s">
        <v>86</v>
      </c>
      <c r="AW39" t="s">
        <v>86</v>
      </c>
      <c r="AX39" t="s">
        <v>86</v>
      </c>
      <c r="AY39" t="s">
        <v>86</v>
      </c>
      <c r="AZ39" t="s">
        <v>86</v>
      </c>
      <c r="BA39" t="s">
        <v>86</v>
      </c>
      <c r="BB39" t="s">
        <v>86</v>
      </c>
      <c r="BC39" t="s">
        <v>86</v>
      </c>
      <c r="BD39" t="s">
        <v>86</v>
      </c>
      <c r="BE39" t="s">
        <v>86</v>
      </c>
    </row>
    <row r="40" spans="1:57" x14ac:dyDescent="0.45">
      <c r="A40" t="s">
        <v>190</v>
      </c>
      <c r="B40" t="s">
        <v>77</v>
      </c>
      <c r="C40" t="s">
        <v>188</v>
      </c>
      <c r="D40" t="s">
        <v>79</v>
      </c>
      <c r="E40" s="2" t="str">
        <f>HYPERLINK("capsilon://?command=openfolder&amp;siteaddress=envoy.emaiq-na2.net&amp;folderid=FX8B86F2B3-40A1-DC25-5325-76EC85BE6ACD","FX220110")</f>
        <v>FX220110</v>
      </c>
      <c r="F40" t="s">
        <v>80</v>
      </c>
      <c r="G40" t="s">
        <v>80</v>
      </c>
      <c r="H40" t="s">
        <v>81</v>
      </c>
      <c r="I40" t="s">
        <v>191</v>
      </c>
      <c r="J40">
        <v>38</v>
      </c>
      <c r="K40" t="s">
        <v>83</v>
      </c>
      <c r="L40" t="s">
        <v>84</v>
      </c>
      <c r="M40" t="s">
        <v>85</v>
      </c>
      <c r="N40">
        <v>2</v>
      </c>
      <c r="O40" s="1">
        <v>44595.528437499997</v>
      </c>
      <c r="P40" s="1">
        <v>44595.552060185182</v>
      </c>
      <c r="Q40">
        <v>1443</v>
      </c>
      <c r="R40">
        <v>598</v>
      </c>
      <c r="S40" t="b">
        <v>0</v>
      </c>
      <c r="T40" t="s">
        <v>86</v>
      </c>
      <c r="U40" t="b">
        <v>0</v>
      </c>
      <c r="V40" t="s">
        <v>92</v>
      </c>
      <c r="W40" s="1">
        <v>44595.539317129631</v>
      </c>
      <c r="X40">
        <v>282</v>
      </c>
      <c r="Y40">
        <v>54</v>
      </c>
      <c r="Z40">
        <v>0</v>
      </c>
      <c r="AA40">
        <v>54</v>
      </c>
      <c r="AB40">
        <v>0</v>
      </c>
      <c r="AC40">
        <v>46</v>
      </c>
      <c r="AD40">
        <v>-16</v>
      </c>
      <c r="AE40">
        <v>0</v>
      </c>
      <c r="AF40">
        <v>0</v>
      </c>
      <c r="AG40">
        <v>0</v>
      </c>
      <c r="AH40" t="s">
        <v>93</v>
      </c>
      <c r="AI40" s="1">
        <v>44595.552060185182</v>
      </c>
      <c r="AJ40">
        <v>316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-16</v>
      </c>
      <c r="AQ40">
        <v>0</v>
      </c>
      <c r="AR40">
        <v>0</v>
      </c>
      <c r="AS40">
        <v>0</v>
      </c>
      <c r="AT40" t="s">
        <v>86</v>
      </c>
      <c r="AU40" t="s">
        <v>86</v>
      </c>
      <c r="AV40" t="s">
        <v>86</v>
      </c>
      <c r="AW40" t="s">
        <v>86</v>
      </c>
      <c r="AX40" t="s">
        <v>86</v>
      </c>
      <c r="AY40" t="s">
        <v>86</v>
      </c>
      <c r="AZ40" t="s">
        <v>86</v>
      </c>
      <c r="BA40" t="s">
        <v>86</v>
      </c>
      <c r="BB40" t="s">
        <v>86</v>
      </c>
      <c r="BC40" t="s">
        <v>86</v>
      </c>
      <c r="BD40" t="s">
        <v>86</v>
      </c>
      <c r="BE40" t="s">
        <v>86</v>
      </c>
    </row>
    <row r="41" spans="1:57" x14ac:dyDescent="0.45">
      <c r="A41" t="s">
        <v>192</v>
      </c>
      <c r="B41" t="s">
        <v>77</v>
      </c>
      <c r="C41" t="s">
        <v>193</v>
      </c>
      <c r="D41" t="s">
        <v>79</v>
      </c>
      <c r="E41" s="2" t="str">
        <f>HYPERLINK("capsilon://?command=openfolder&amp;siteaddress=envoy.emaiq-na2.net&amp;folderid=FXB6261D27-7BC1-E3E9-EDFA-3FDE488931D9","FX2201536")</f>
        <v>FX2201536</v>
      </c>
      <c r="F41" t="s">
        <v>80</v>
      </c>
      <c r="G41" t="s">
        <v>80</v>
      </c>
      <c r="H41" t="s">
        <v>81</v>
      </c>
      <c r="I41" t="s">
        <v>194</v>
      </c>
      <c r="J41">
        <v>55</v>
      </c>
      <c r="K41" t="s">
        <v>83</v>
      </c>
      <c r="L41" t="s">
        <v>84</v>
      </c>
      <c r="M41" t="s">
        <v>85</v>
      </c>
      <c r="N41">
        <v>2</v>
      </c>
      <c r="O41" s="1">
        <v>44595.529247685183</v>
      </c>
      <c r="P41" s="1">
        <v>44595.555069444446</v>
      </c>
      <c r="Q41">
        <v>1608</v>
      </c>
      <c r="R41">
        <v>623</v>
      </c>
      <c r="S41" t="b">
        <v>0</v>
      </c>
      <c r="T41" t="s">
        <v>86</v>
      </c>
      <c r="U41" t="b">
        <v>0</v>
      </c>
      <c r="V41" t="s">
        <v>92</v>
      </c>
      <c r="W41" s="1">
        <v>44595.543541666666</v>
      </c>
      <c r="X41">
        <v>364</v>
      </c>
      <c r="Y41">
        <v>50</v>
      </c>
      <c r="Z41">
        <v>0</v>
      </c>
      <c r="AA41">
        <v>50</v>
      </c>
      <c r="AB41">
        <v>0</v>
      </c>
      <c r="AC41">
        <v>43</v>
      </c>
      <c r="AD41">
        <v>5</v>
      </c>
      <c r="AE41">
        <v>0</v>
      </c>
      <c r="AF41">
        <v>0</v>
      </c>
      <c r="AG41">
        <v>0</v>
      </c>
      <c r="AH41" t="s">
        <v>93</v>
      </c>
      <c r="AI41" s="1">
        <v>44595.555069444446</v>
      </c>
      <c r="AJ41">
        <v>259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5</v>
      </c>
      <c r="AQ41">
        <v>0</v>
      </c>
      <c r="AR41">
        <v>0</v>
      </c>
      <c r="AS41">
        <v>0</v>
      </c>
      <c r="AT41" t="s">
        <v>86</v>
      </c>
      <c r="AU41" t="s">
        <v>86</v>
      </c>
      <c r="AV41" t="s">
        <v>86</v>
      </c>
      <c r="AW41" t="s">
        <v>86</v>
      </c>
      <c r="AX41" t="s">
        <v>86</v>
      </c>
      <c r="AY41" t="s">
        <v>86</v>
      </c>
      <c r="AZ41" t="s">
        <v>86</v>
      </c>
      <c r="BA41" t="s">
        <v>86</v>
      </c>
      <c r="BB41" t="s">
        <v>86</v>
      </c>
      <c r="BC41" t="s">
        <v>86</v>
      </c>
      <c r="BD41" t="s">
        <v>86</v>
      </c>
      <c r="BE41" t="s">
        <v>86</v>
      </c>
    </row>
    <row r="42" spans="1:57" x14ac:dyDescent="0.45">
      <c r="A42" t="s">
        <v>195</v>
      </c>
      <c r="B42" t="s">
        <v>77</v>
      </c>
      <c r="C42" t="s">
        <v>188</v>
      </c>
      <c r="D42" t="s">
        <v>79</v>
      </c>
      <c r="E42" s="2" t="str">
        <f>HYPERLINK("capsilon://?command=openfolder&amp;siteaddress=envoy.emaiq-na2.net&amp;folderid=FX8B86F2B3-40A1-DC25-5325-76EC85BE6ACD","FX220110")</f>
        <v>FX220110</v>
      </c>
      <c r="F42" t="s">
        <v>80</v>
      </c>
      <c r="G42" t="s">
        <v>80</v>
      </c>
      <c r="H42" t="s">
        <v>81</v>
      </c>
      <c r="I42" t="s">
        <v>196</v>
      </c>
      <c r="J42">
        <v>38</v>
      </c>
      <c r="K42" t="s">
        <v>83</v>
      </c>
      <c r="L42" t="s">
        <v>84</v>
      </c>
      <c r="M42" t="s">
        <v>85</v>
      </c>
      <c r="N42">
        <v>2</v>
      </c>
      <c r="O42" s="1">
        <v>44595.53224537037</v>
      </c>
      <c r="P42" s="1">
        <v>44595.557395833333</v>
      </c>
      <c r="Q42">
        <v>1746</v>
      </c>
      <c r="R42">
        <v>427</v>
      </c>
      <c r="S42" t="b">
        <v>0</v>
      </c>
      <c r="T42" t="s">
        <v>86</v>
      </c>
      <c r="U42" t="b">
        <v>0</v>
      </c>
      <c r="V42" t="s">
        <v>92</v>
      </c>
      <c r="W42" s="1">
        <v>44595.546180555553</v>
      </c>
      <c r="X42">
        <v>227</v>
      </c>
      <c r="Y42">
        <v>54</v>
      </c>
      <c r="Z42">
        <v>0</v>
      </c>
      <c r="AA42">
        <v>54</v>
      </c>
      <c r="AB42">
        <v>0</v>
      </c>
      <c r="AC42">
        <v>42</v>
      </c>
      <c r="AD42">
        <v>-16</v>
      </c>
      <c r="AE42">
        <v>0</v>
      </c>
      <c r="AF42">
        <v>0</v>
      </c>
      <c r="AG42">
        <v>0</v>
      </c>
      <c r="AH42" t="s">
        <v>93</v>
      </c>
      <c r="AI42" s="1">
        <v>44595.557395833333</v>
      </c>
      <c r="AJ42">
        <v>200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-16</v>
      </c>
      <c r="AQ42">
        <v>0</v>
      </c>
      <c r="AR42">
        <v>0</v>
      </c>
      <c r="AS42">
        <v>0</v>
      </c>
      <c r="AT42" t="s">
        <v>86</v>
      </c>
      <c r="AU42" t="s">
        <v>86</v>
      </c>
      <c r="AV42" t="s">
        <v>86</v>
      </c>
      <c r="AW42" t="s">
        <v>86</v>
      </c>
      <c r="AX42" t="s">
        <v>86</v>
      </c>
      <c r="AY42" t="s">
        <v>86</v>
      </c>
      <c r="AZ42" t="s">
        <v>86</v>
      </c>
      <c r="BA42" t="s">
        <v>86</v>
      </c>
      <c r="BB42" t="s">
        <v>86</v>
      </c>
      <c r="BC42" t="s">
        <v>86</v>
      </c>
      <c r="BD42" t="s">
        <v>86</v>
      </c>
      <c r="BE42" t="s">
        <v>86</v>
      </c>
    </row>
    <row r="43" spans="1:57" hidden="1" x14ac:dyDescent="0.45">
      <c r="A43" t="s">
        <v>197</v>
      </c>
      <c r="B43" t="s">
        <v>77</v>
      </c>
      <c r="C43" t="s">
        <v>198</v>
      </c>
      <c r="D43" t="s">
        <v>79</v>
      </c>
      <c r="E43" s="2" t="str">
        <f>HYPERLINK("capsilon://?command=openfolder&amp;siteaddress=envoy.emaiq-na2.net&amp;folderid=FX886B8F36-B24A-F18A-77F7-02FC416E4298","FX2201139")</f>
        <v>FX2201139</v>
      </c>
      <c r="F43" t="s">
        <v>80</v>
      </c>
      <c r="G43" t="s">
        <v>80</v>
      </c>
      <c r="H43" t="s">
        <v>81</v>
      </c>
      <c r="I43" t="s">
        <v>199</v>
      </c>
      <c r="J43">
        <v>11</v>
      </c>
      <c r="K43" t="s">
        <v>83</v>
      </c>
      <c r="L43" t="s">
        <v>84</v>
      </c>
      <c r="M43" t="s">
        <v>85</v>
      </c>
      <c r="N43">
        <v>2</v>
      </c>
      <c r="O43" s="1">
        <v>44595.573645833334</v>
      </c>
      <c r="P43" s="1">
        <v>44595.590763888889</v>
      </c>
      <c r="Q43">
        <v>1418</v>
      </c>
      <c r="R43">
        <v>61</v>
      </c>
      <c r="S43" t="b">
        <v>0</v>
      </c>
      <c r="T43" t="s">
        <v>86</v>
      </c>
      <c r="U43" t="b">
        <v>0</v>
      </c>
      <c r="V43" t="s">
        <v>92</v>
      </c>
      <c r="W43" s="1">
        <v>44595.587280092594</v>
      </c>
      <c r="X43">
        <v>17</v>
      </c>
      <c r="Y43">
        <v>0</v>
      </c>
      <c r="Z43">
        <v>0</v>
      </c>
      <c r="AA43">
        <v>0</v>
      </c>
      <c r="AB43">
        <v>5</v>
      </c>
      <c r="AC43">
        <v>0</v>
      </c>
      <c r="AD43">
        <v>11</v>
      </c>
      <c r="AE43">
        <v>0</v>
      </c>
      <c r="AF43">
        <v>0</v>
      </c>
      <c r="AG43">
        <v>0</v>
      </c>
      <c r="AH43" t="s">
        <v>93</v>
      </c>
      <c r="AI43" s="1">
        <v>44595.590763888889</v>
      </c>
      <c r="AJ43">
        <v>20</v>
      </c>
      <c r="AK43">
        <v>0</v>
      </c>
      <c r="AL43">
        <v>0</v>
      </c>
      <c r="AM43">
        <v>0</v>
      </c>
      <c r="AN43">
        <v>5</v>
      </c>
      <c r="AO43">
        <v>0</v>
      </c>
      <c r="AP43">
        <v>11</v>
      </c>
      <c r="AQ43">
        <v>0</v>
      </c>
      <c r="AR43">
        <v>0</v>
      </c>
      <c r="AS43">
        <v>0</v>
      </c>
      <c r="AT43" t="s">
        <v>86</v>
      </c>
      <c r="AU43" t="s">
        <v>86</v>
      </c>
      <c r="AV43" t="s">
        <v>86</v>
      </c>
      <c r="AW43" t="s">
        <v>86</v>
      </c>
      <c r="AX43" t="s">
        <v>86</v>
      </c>
      <c r="AY43" t="s">
        <v>86</v>
      </c>
      <c r="AZ43" t="s">
        <v>86</v>
      </c>
      <c r="BA43" t="s">
        <v>86</v>
      </c>
      <c r="BB43" t="s">
        <v>86</v>
      </c>
      <c r="BC43" t="s">
        <v>86</v>
      </c>
      <c r="BD43" t="s">
        <v>86</v>
      </c>
      <c r="BE43" t="s">
        <v>86</v>
      </c>
    </row>
    <row r="44" spans="1:57" hidden="1" x14ac:dyDescent="0.45">
      <c r="A44" t="s">
        <v>200</v>
      </c>
      <c r="B44" t="s">
        <v>77</v>
      </c>
      <c r="C44" t="s">
        <v>201</v>
      </c>
      <c r="D44" t="s">
        <v>79</v>
      </c>
      <c r="E44" s="2" t="str">
        <f>HYPERLINK("capsilon://?command=openfolder&amp;siteaddress=envoy.emaiq-na2.net&amp;folderid=FX7B697A82-01B5-1301-E439-F1AC3C1B8F59","FX2201308")</f>
        <v>FX2201308</v>
      </c>
      <c r="F44" t="s">
        <v>80</v>
      </c>
      <c r="G44" t="s">
        <v>80</v>
      </c>
      <c r="H44" t="s">
        <v>81</v>
      </c>
      <c r="I44" t="s">
        <v>202</v>
      </c>
      <c r="J44">
        <v>21</v>
      </c>
      <c r="K44" t="s">
        <v>83</v>
      </c>
      <c r="L44" t="s">
        <v>84</v>
      </c>
      <c r="M44" t="s">
        <v>85</v>
      </c>
      <c r="N44">
        <v>2</v>
      </c>
      <c r="O44" s="1">
        <v>44595.610648148147</v>
      </c>
      <c r="P44" s="1">
        <v>44595.620636574073</v>
      </c>
      <c r="Q44">
        <v>796</v>
      </c>
      <c r="R44">
        <v>67</v>
      </c>
      <c r="S44" t="b">
        <v>0</v>
      </c>
      <c r="T44" t="s">
        <v>86</v>
      </c>
      <c r="U44" t="b">
        <v>0</v>
      </c>
      <c r="V44" t="s">
        <v>92</v>
      </c>
      <c r="W44" s="1">
        <v>44595.614282407405</v>
      </c>
      <c r="X44">
        <v>43</v>
      </c>
      <c r="Y44">
        <v>0</v>
      </c>
      <c r="Z44">
        <v>0</v>
      </c>
      <c r="AA44">
        <v>0</v>
      </c>
      <c r="AB44">
        <v>9</v>
      </c>
      <c r="AC44">
        <v>1</v>
      </c>
      <c r="AD44">
        <v>21</v>
      </c>
      <c r="AE44">
        <v>0</v>
      </c>
      <c r="AF44">
        <v>0</v>
      </c>
      <c r="AG44">
        <v>0</v>
      </c>
      <c r="AH44" t="s">
        <v>93</v>
      </c>
      <c r="AI44" s="1">
        <v>44595.620636574073</v>
      </c>
      <c r="AJ44">
        <v>24</v>
      </c>
      <c r="AK44">
        <v>0</v>
      </c>
      <c r="AL44">
        <v>0</v>
      </c>
      <c r="AM44">
        <v>0</v>
      </c>
      <c r="AN44">
        <v>9</v>
      </c>
      <c r="AO44">
        <v>0</v>
      </c>
      <c r="AP44">
        <v>21</v>
      </c>
      <c r="AQ44">
        <v>0</v>
      </c>
      <c r="AR44">
        <v>0</v>
      </c>
      <c r="AS44">
        <v>0</v>
      </c>
      <c r="AT44" t="s">
        <v>86</v>
      </c>
      <c r="AU44" t="s">
        <v>86</v>
      </c>
      <c r="AV44" t="s">
        <v>86</v>
      </c>
      <c r="AW44" t="s">
        <v>86</v>
      </c>
      <c r="AX44" t="s">
        <v>86</v>
      </c>
      <c r="AY44" t="s">
        <v>86</v>
      </c>
      <c r="AZ44" t="s">
        <v>86</v>
      </c>
      <c r="BA44" t="s">
        <v>86</v>
      </c>
      <c r="BB44" t="s">
        <v>86</v>
      </c>
      <c r="BC44" t="s">
        <v>86</v>
      </c>
      <c r="BD44" t="s">
        <v>86</v>
      </c>
      <c r="BE44" t="s">
        <v>86</v>
      </c>
    </row>
    <row r="45" spans="1:57" x14ac:dyDescent="0.45">
      <c r="A45" t="s">
        <v>203</v>
      </c>
      <c r="B45" t="s">
        <v>77</v>
      </c>
      <c r="C45" t="s">
        <v>183</v>
      </c>
      <c r="D45" t="s">
        <v>79</v>
      </c>
      <c r="E45" s="2" t="str">
        <f>HYPERLINK("capsilon://?command=openfolder&amp;siteaddress=envoy.emaiq-na2.net&amp;folderid=FX6EE1B512-6222-4A0A-A8ED-BDB076737E07","FX2201502")</f>
        <v>FX2201502</v>
      </c>
      <c r="F45" t="s">
        <v>80</v>
      </c>
      <c r="G45" t="s">
        <v>80</v>
      </c>
      <c r="H45" t="s">
        <v>81</v>
      </c>
      <c r="I45" t="s">
        <v>204</v>
      </c>
      <c r="J45">
        <v>38</v>
      </c>
      <c r="K45" t="s">
        <v>83</v>
      </c>
      <c r="L45" t="s">
        <v>84</v>
      </c>
      <c r="M45" t="s">
        <v>85</v>
      </c>
      <c r="N45">
        <v>2</v>
      </c>
      <c r="O45" s="1">
        <v>44595.644687499997</v>
      </c>
      <c r="P45" s="1">
        <v>44595.677048611113</v>
      </c>
      <c r="Q45">
        <v>2388</v>
      </c>
      <c r="R45">
        <v>408</v>
      </c>
      <c r="S45" t="b">
        <v>0</v>
      </c>
      <c r="T45" t="s">
        <v>86</v>
      </c>
      <c r="U45" t="b">
        <v>0</v>
      </c>
      <c r="V45" t="s">
        <v>92</v>
      </c>
      <c r="W45" s="1">
        <v>44595.663321759261</v>
      </c>
      <c r="X45">
        <v>108</v>
      </c>
      <c r="Y45">
        <v>37</v>
      </c>
      <c r="Z45">
        <v>0</v>
      </c>
      <c r="AA45">
        <v>37</v>
      </c>
      <c r="AB45">
        <v>0</v>
      </c>
      <c r="AC45">
        <v>21</v>
      </c>
      <c r="AD45">
        <v>1</v>
      </c>
      <c r="AE45">
        <v>0</v>
      </c>
      <c r="AF45">
        <v>0</v>
      </c>
      <c r="AG45">
        <v>0</v>
      </c>
      <c r="AH45" t="s">
        <v>93</v>
      </c>
      <c r="AI45" s="1">
        <v>44595.677048611113</v>
      </c>
      <c r="AJ45">
        <v>279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 t="s">
        <v>86</v>
      </c>
      <c r="AU45" t="s">
        <v>86</v>
      </c>
      <c r="AV45" t="s">
        <v>86</v>
      </c>
      <c r="AW45" t="s">
        <v>86</v>
      </c>
      <c r="AX45" t="s">
        <v>86</v>
      </c>
      <c r="AY45" t="s">
        <v>86</v>
      </c>
      <c r="AZ45" t="s">
        <v>86</v>
      </c>
      <c r="BA45" t="s">
        <v>86</v>
      </c>
      <c r="BB45" t="s">
        <v>86</v>
      </c>
      <c r="BC45" t="s">
        <v>86</v>
      </c>
      <c r="BD45" t="s">
        <v>86</v>
      </c>
      <c r="BE45" t="s">
        <v>86</v>
      </c>
    </row>
    <row r="46" spans="1:57" x14ac:dyDescent="0.45">
      <c r="A46" t="s">
        <v>205</v>
      </c>
      <c r="B46" t="s">
        <v>77</v>
      </c>
      <c r="C46" t="s">
        <v>206</v>
      </c>
      <c r="D46" t="s">
        <v>79</v>
      </c>
      <c r="E46" s="2" t="str">
        <f>HYPERLINK("capsilon://?command=openfolder&amp;siteaddress=envoy.emaiq-na2.net&amp;folderid=FX9B327200-DDB4-5C4D-5FD7-CF1F10D2D35D","FX2201481")</f>
        <v>FX2201481</v>
      </c>
      <c r="F46" t="s">
        <v>80</v>
      </c>
      <c r="G46" t="s">
        <v>80</v>
      </c>
      <c r="H46" t="s">
        <v>81</v>
      </c>
      <c r="I46" t="s">
        <v>207</v>
      </c>
      <c r="J46">
        <v>192</v>
      </c>
      <c r="K46" t="s">
        <v>83</v>
      </c>
      <c r="L46" t="s">
        <v>84</v>
      </c>
      <c r="M46" t="s">
        <v>85</v>
      </c>
      <c r="N46">
        <v>2</v>
      </c>
      <c r="O46" s="1">
        <v>44595.647418981483</v>
      </c>
      <c r="P46" s="1">
        <v>44595.685081018521</v>
      </c>
      <c r="Q46">
        <v>1706</v>
      </c>
      <c r="R46">
        <v>1548</v>
      </c>
      <c r="S46" t="b">
        <v>0</v>
      </c>
      <c r="T46" t="s">
        <v>86</v>
      </c>
      <c r="U46" t="b">
        <v>0</v>
      </c>
      <c r="V46" t="s">
        <v>92</v>
      </c>
      <c r="W46" s="1">
        <v>44595.673229166663</v>
      </c>
      <c r="X46">
        <v>855</v>
      </c>
      <c r="Y46">
        <v>170</v>
      </c>
      <c r="Z46">
        <v>0</v>
      </c>
      <c r="AA46">
        <v>170</v>
      </c>
      <c r="AB46">
        <v>0</v>
      </c>
      <c r="AC46">
        <v>68</v>
      </c>
      <c r="AD46">
        <v>22</v>
      </c>
      <c r="AE46">
        <v>0</v>
      </c>
      <c r="AF46">
        <v>0</v>
      </c>
      <c r="AG46">
        <v>0</v>
      </c>
      <c r="AH46" t="s">
        <v>93</v>
      </c>
      <c r="AI46" s="1">
        <v>44595.685081018521</v>
      </c>
      <c r="AJ46">
        <v>693</v>
      </c>
      <c r="AK46">
        <v>2</v>
      </c>
      <c r="AL46">
        <v>0</v>
      </c>
      <c r="AM46">
        <v>2</v>
      </c>
      <c r="AN46">
        <v>0</v>
      </c>
      <c r="AO46">
        <v>2</v>
      </c>
      <c r="AP46">
        <v>20</v>
      </c>
      <c r="AQ46">
        <v>0</v>
      </c>
      <c r="AR46">
        <v>0</v>
      </c>
      <c r="AS46">
        <v>0</v>
      </c>
      <c r="AT46" t="s">
        <v>86</v>
      </c>
      <c r="AU46" t="s">
        <v>86</v>
      </c>
      <c r="AV46" t="s">
        <v>86</v>
      </c>
      <c r="AW46" t="s">
        <v>86</v>
      </c>
      <c r="AX46" t="s">
        <v>86</v>
      </c>
      <c r="AY46" t="s">
        <v>86</v>
      </c>
      <c r="AZ46" t="s">
        <v>86</v>
      </c>
      <c r="BA46" t="s">
        <v>86</v>
      </c>
      <c r="BB46" t="s">
        <v>86</v>
      </c>
      <c r="BC46" t="s">
        <v>86</v>
      </c>
      <c r="BD46" t="s">
        <v>86</v>
      </c>
      <c r="BE46" t="s">
        <v>86</v>
      </c>
    </row>
    <row r="47" spans="1:57" hidden="1" x14ac:dyDescent="0.45">
      <c r="A47" t="s">
        <v>208</v>
      </c>
      <c r="B47" t="s">
        <v>77</v>
      </c>
      <c r="C47" t="s">
        <v>209</v>
      </c>
      <c r="D47" t="s">
        <v>79</v>
      </c>
      <c r="E47" s="2" t="str">
        <f>HYPERLINK("capsilon://?command=openfolder&amp;siteaddress=envoy.emaiq-na2.net&amp;folderid=FX5569EDA1-E8FA-AADA-CBEE-4C8A376EB174","FX220175")</f>
        <v>FX220175</v>
      </c>
      <c r="F47" t="s">
        <v>80</v>
      </c>
      <c r="G47" t="s">
        <v>80</v>
      </c>
      <c r="H47" t="s">
        <v>81</v>
      </c>
      <c r="I47" t="s">
        <v>210</v>
      </c>
      <c r="J47">
        <v>11</v>
      </c>
      <c r="K47" t="s">
        <v>83</v>
      </c>
      <c r="L47" t="s">
        <v>84</v>
      </c>
      <c r="M47" t="s">
        <v>85</v>
      </c>
      <c r="N47">
        <v>2</v>
      </c>
      <c r="O47" s="1">
        <v>44595.65724537037</v>
      </c>
      <c r="P47" s="1">
        <v>44595.685347222221</v>
      </c>
      <c r="Q47">
        <v>2391</v>
      </c>
      <c r="R47">
        <v>37</v>
      </c>
      <c r="S47" t="b">
        <v>0</v>
      </c>
      <c r="T47" t="s">
        <v>86</v>
      </c>
      <c r="U47" t="b">
        <v>0</v>
      </c>
      <c r="V47" t="s">
        <v>92</v>
      </c>
      <c r="W47" s="1">
        <v>44595.673414351855</v>
      </c>
      <c r="X47">
        <v>15</v>
      </c>
      <c r="Y47">
        <v>0</v>
      </c>
      <c r="Z47">
        <v>0</v>
      </c>
      <c r="AA47">
        <v>0</v>
      </c>
      <c r="AB47">
        <v>5</v>
      </c>
      <c r="AC47">
        <v>0</v>
      </c>
      <c r="AD47">
        <v>11</v>
      </c>
      <c r="AE47">
        <v>0</v>
      </c>
      <c r="AF47">
        <v>0</v>
      </c>
      <c r="AG47">
        <v>0</v>
      </c>
      <c r="AH47" t="s">
        <v>93</v>
      </c>
      <c r="AI47" s="1">
        <v>44595.685347222221</v>
      </c>
      <c r="AJ47">
        <v>22</v>
      </c>
      <c r="AK47">
        <v>0</v>
      </c>
      <c r="AL47">
        <v>0</v>
      </c>
      <c r="AM47">
        <v>0</v>
      </c>
      <c r="AN47">
        <v>5</v>
      </c>
      <c r="AO47">
        <v>0</v>
      </c>
      <c r="AP47">
        <v>11</v>
      </c>
      <c r="AQ47">
        <v>0</v>
      </c>
      <c r="AR47">
        <v>0</v>
      </c>
      <c r="AS47">
        <v>0</v>
      </c>
      <c r="AT47" t="s">
        <v>86</v>
      </c>
      <c r="AU47" t="s">
        <v>86</v>
      </c>
      <c r="AV47" t="s">
        <v>86</v>
      </c>
      <c r="AW47" t="s">
        <v>86</v>
      </c>
      <c r="AX47" t="s">
        <v>86</v>
      </c>
      <c r="AY47" t="s">
        <v>86</v>
      </c>
      <c r="AZ47" t="s">
        <v>86</v>
      </c>
      <c r="BA47" t="s">
        <v>86</v>
      </c>
      <c r="BB47" t="s">
        <v>86</v>
      </c>
      <c r="BC47" t="s">
        <v>86</v>
      </c>
      <c r="BD47" t="s">
        <v>86</v>
      </c>
      <c r="BE47" t="s">
        <v>86</v>
      </c>
    </row>
    <row r="48" spans="1:57" hidden="1" x14ac:dyDescent="0.45">
      <c r="A48" t="s">
        <v>211</v>
      </c>
      <c r="B48" t="s">
        <v>77</v>
      </c>
      <c r="C48" t="s">
        <v>209</v>
      </c>
      <c r="D48" t="s">
        <v>79</v>
      </c>
      <c r="E48" s="2" t="str">
        <f>HYPERLINK("capsilon://?command=openfolder&amp;siteaddress=envoy.emaiq-na2.net&amp;folderid=FX5569EDA1-E8FA-AADA-CBEE-4C8A376EB174","FX220175")</f>
        <v>FX220175</v>
      </c>
      <c r="F48" t="s">
        <v>80</v>
      </c>
      <c r="G48" t="s">
        <v>80</v>
      </c>
      <c r="H48" t="s">
        <v>81</v>
      </c>
      <c r="I48" t="s">
        <v>212</v>
      </c>
      <c r="J48">
        <v>11</v>
      </c>
      <c r="K48" t="s">
        <v>83</v>
      </c>
      <c r="L48" t="s">
        <v>84</v>
      </c>
      <c r="M48" t="s">
        <v>85</v>
      </c>
      <c r="N48">
        <v>2</v>
      </c>
      <c r="O48" s="1">
        <v>44595.660266203704</v>
      </c>
      <c r="P48" s="1">
        <v>44595.685798611114</v>
      </c>
      <c r="Q48">
        <v>2154</v>
      </c>
      <c r="R48">
        <v>52</v>
      </c>
      <c r="S48" t="b">
        <v>0</v>
      </c>
      <c r="T48" t="s">
        <v>86</v>
      </c>
      <c r="U48" t="b">
        <v>0</v>
      </c>
      <c r="V48" t="s">
        <v>92</v>
      </c>
      <c r="W48" s="1">
        <v>44595.673587962963</v>
      </c>
      <c r="X48">
        <v>14</v>
      </c>
      <c r="Y48">
        <v>0</v>
      </c>
      <c r="Z48">
        <v>0</v>
      </c>
      <c r="AA48">
        <v>0</v>
      </c>
      <c r="AB48">
        <v>5</v>
      </c>
      <c r="AC48">
        <v>0</v>
      </c>
      <c r="AD48">
        <v>11</v>
      </c>
      <c r="AE48">
        <v>0</v>
      </c>
      <c r="AF48">
        <v>0</v>
      </c>
      <c r="AG48">
        <v>0</v>
      </c>
      <c r="AH48" t="s">
        <v>93</v>
      </c>
      <c r="AI48" s="1">
        <v>44595.685798611114</v>
      </c>
      <c r="AJ48">
        <v>38</v>
      </c>
      <c r="AK48">
        <v>0</v>
      </c>
      <c r="AL48">
        <v>0</v>
      </c>
      <c r="AM48">
        <v>0</v>
      </c>
      <c r="AN48">
        <v>5</v>
      </c>
      <c r="AO48">
        <v>0</v>
      </c>
      <c r="AP48">
        <v>11</v>
      </c>
      <c r="AQ48">
        <v>0</v>
      </c>
      <c r="AR48">
        <v>0</v>
      </c>
      <c r="AS48">
        <v>0</v>
      </c>
      <c r="AT48" t="s">
        <v>86</v>
      </c>
      <c r="AU48" t="s">
        <v>86</v>
      </c>
      <c r="AV48" t="s">
        <v>86</v>
      </c>
      <c r="AW48" t="s">
        <v>86</v>
      </c>
      <c r="AX48" t="s">
        <v>86</v>
      </c>
      <c r="AY48" t="s">
        <v>86</v>
      </c>
      <c r="AZ48" t="s">
        <v>86</v>
      </c>
      <c r="BA48" t="s">
        <v>86</v>
      </c>
      <c r="BB48" t="s">
        <v>86</v>
      </c>
      <c r="BC48" t="s">
        <v>86</v>
      </c>
      <c r="BD48" t="s">
        <v>86</v>
      </c>
      <c r="BE48" t="s">
        <v>86</v>
      </c>
    </row>
    <row r="49" spans="1:57" x14ac:dyDescent="0.45">
      <c r="A49" t="s">
        <v>213</v>
      </c>
      <c r="B49" t="s">
        <v>77</v>
      </c>
      <c r="C49" t="s">
        <v>193</v>
      </c>
      <c r="D49" t="s">
        <v>79</v>
      </c>
      <c r="E49" s="2" t="str">
        <f>HYPERLINK("capsilon://?command=openfolder&amp;siteaddress=envoy.emaiq-na2.net&amp;folderid=FXB6261D27-7BC1-E3E9-EDFA-3FDE488931D9","FX2201536")</f>
        <v>FX2201536</v>
      </c>
      <c r="F49" t="s">
        <v>80</v>
      </c>
      <c r="G49" t="s">
        <v>80</v>
      </c>
      <c r="H49" t="s">
        <v>81</v>
      </c>
      <c r="I49" t="s">
        <v>214</v>
      </c>
      <c r="J49">
        <v>66</v>
      </c>
      <c r="K49" t="s">
        <v>83</v>
      </c>
      <c r="L49" t="s">
        <v>84</v>
      </c>
      <c r="M49" t="s">
        <v>85</v>
      </c>
      <c r="N49">
        <v>2</v>
      </c>
      <c r="O49" s="1">
        <v>44595.679062499999</v>
      </c>
      <c r="P49" s="1">
        <v>44595.688194444447</v>
      </c>
      <c r="Q49">
        <v>392</v>
      </c>
      <c r="R49">
        <v>397</v>
      </c>
      <c r="S49" t="b">
        <v>0</v>
      </c>
      <c r="T49" t="s">
        <v>86</v>
      </c>
      <c r="U49" t="b">
        <v>0</v>
      </c>
      <c r="V49" t="s">
        <v>92</v>
      </c>
      <c r="W49" s="1">
        <v>44595.684027777781</v>
      </c>
      <c r="X49">
        <v>191</v>
      </c>
      <c r="Y49">
        <v>52</v>
      </c>
      <c r="Z49">
        <v>0</v>
      </c>
      <c r="AA49">
        <v>52</v>
      </c>
      <c r="AB49">
        <v>0</v>
      </c>
      <c r="AC49">
        <v>22</v>
      </c>
      <c r="AD49">
        <v>14</v>
      </c>
      <c r="AE49">
        <v>0</v>
      </c>
      <c r="AF49">
        <v>0</v>
      </c>
      <c r="AG49">
        <v>0</v>
      </c>
      <c r="AH49" t="s">
        <v>93</v>
      </c>
      <c r="AI49" s="1">
        <v>44595.688194444447</v>
      </c>
      <c r="AJ49">
        <v>206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14</v>
      </c>
      <c r="AQ49">
        <v>0</v>
      </c>
      <c r="AR49">
        <v>0</v>
      </c>
      <c r="AS49">
        <v>0</v>
      </c>
      <c r="AT49" t="s">
        <v>86</v>
      </c>
      <c r="AU49" t="s">
        <v>86</v>
      </c>
      <c r="AV49" t="s">
        <v>86</v>
      </c>
      <c r="AW49" t="s">
        <v>86</v>
      </c>
      <c r="AX49" t="s">
        <v>86</v>
      </c>
      <c r="AY49" t="s">
        <v>86</v>
      </c>
      <c r="AZ49" t="s">
        <v>86</v>
      </c>
      <c r="BA49" t="s">
        <v>86</v>
      </c>
      <c r="BB49" t="s">
        <v>86</v>
      </c>
      <c r="BC49" t="s">
        <v>86</v>
      </c>
      <c r="BD49" t="s">
        <v>86</v>
      </c>
      <c r="BE49" t="s">
        <v>86</v>
      </c>
    </row>
    <row r="50" spans="1:57" x14ac:dyDescent="0.45">
      <c r="A50" t="s">
        <v>215</v>
      </c>
      <c r="B50" t="s">
        <v>77</v>
      </c>
      <c r="C50" t="s">
        <v>216</v>
      </c>
      <c r="D50" t="s">
        <v>79</v>
      </c>
      <c r="E50" s="2" t="str">
        <f>HYPERLINK("capsilon://?command=openfolder&amp;siteaddress=envoy.emaiq-na2.net&amp;folderid=FX5BDA8060-5873-57B0-4584-A8FB4F27232C","FX2201577")</f>
        <v>FX2201577</v>
      </c>
      <c r="F50" t="s">
        <v>80</v>
      </c>
      <c r="G50" t="s">
        <v>80</v>
      </c>
      <c r="H50" t="s">
        <v>81</v>
      </c>
      <c r="I50" t="s">
        <v>217</v>
      </c>
      <c r="J50">
        <v>203</v>
      </c>
      <c r="K50" t="s">
        <v>83</v>
      </c>
      <c r="L50" t="s">
        <v>84</v>
      </c>
      <c r="M50" t="s">
        <v>85</v>
      </c>
      <c r="N50">
        <v>2</v>
      </c>
      <c r="O50" s="1">
        <v>44595.697615740741</v>
      </c>
      <c r="P50" s="1">
        <v>44595.835625</v>
      </c>
      <c r="Q50">
        <v>10134</v>
      </c>
      <c r="R50">
        <v>1790</v>
      </c>
      <c r="S50" t="b">
        <v>0</v>
      </c>
      <c r="T50" t="s">
        <v>86</v>
      </c>
      <c r="U50" t="b">
        <v>0</v>
      </c>
      <c r="V50" t="s">
        <v>92</v>
      </c>
      <c r="W50" s="1">
        <v>44595.716446759259</v>
      </c>
      <c r="X50">
        <v>781</v>
      </c>
      <c r="Y50">
        <v>172</v>
      </c>
      <c r="Z50">
        <v>0</v>
      </c>
      <c r="AA50">
        <v>172</v>
      </c>
      <c r="AB50">
        <v>21</v>
      </c>
      <c r="AC50">
        <v>33</v>
      </c>
      <c r="AD50">
        <v>31</v>
      </c>
      <c r="AE50">
        <v>0</v>
      </c>
      <c r="AF50">
        <v>0</v>
      </c>
      <c r="AG50">
        <v>0</v>
      </c>
      <c r="AH50" t="s">
        <v>93</v>
      </c>
      <c r="AI50" s="1">
        <v>44595.835625</v>
      </c>
      <c r="AJ50">
        <v>756</v>
      </c>
      <c r="AK50">
        <v>1</v>
      </c>
      <c r="AL50">
        <v>0</v>
      </c>
      <c r="AM50">
        <v>1</v>
      </c>
      <c r="AN50">
        <v>21</v>
      </c>
      <c r="AO50">
        <v>1</v>
      </c>
      <c r="AP50">
        <v>30</v>
      </c>
      <c r="AQ50">
        <v>0</v>
      </c>
      <c r="AR50">
        <v>0</v>
      </c>
      <c r="AS50">
        <v>0</v>
      </c>
      <c r="AT50" t="s">
        <v>86</v>
      </c>
      <c r="AU50" t="s">
        <v>86</v>
      </c>
      <c r="AV50" t="s">
        <v>86</v>
      </c>
      <c r="AW50" t="s">
        <v>86</v>
      </c>
      <c r="AX50" t="s">
        <v>86</v>
      </c>
      <c r="AY50" t="s">
        <v>86</v>
      </c>
      <c r="AZ50" t="s">
        <v>86</v>
      </c>
      <c r="BA50" t="s">
        <v>86</v>
      </c>
      <c r="BB50" t="s">
        <v>86</v>
      </c>
      <c r="BC50" t="s">
        <v>86</v>
      </c>
      <c r="BD50" t="s">
        <v>86</v>
      </c>
      <c r="BE50" t="s">
        <v>86</v>
      </c>
    </row>
    <row r="51" spans="1:57" hidden="1" x14ac:dyDescent="0.45">
      <c r="A51" t="s">
        <v>218</v>
      </c>
      <c r="B51" t="s">
        <v>77</v>
      </c>
      <c r="C51" t="s">
        <v>219</v>
      </c>
      <c r="D51" t="s">
        <v>79</v>
      </c>
      <c r="E51" s="2" t="str">
        <f>HYPERLINK("capsilon://?command=openfolder&amp;siteaddress=envoy.emaiq-na2.net&amp;folderid=FXFF5278F0-8396-7B58-CA41-BA5D9A177CF6","FX2112262")</f>
        <v>FX2112262</v>
      </c>
      <c r="F51" t="s">
        <v>80</v>
      </c>
      <c r="G51" t="s">
        <v>80</v>
      </c>
      <c r="H51" t="s">
        <v>81</v>
      </c>
      <c r="I51" t="s">
        <v>220</v>
      </c>
      <c r="J51">
        <v>11</v>
      </c>
      <c r="K51" t="s">
        <v>83</v>
      </c>
      <c r="L51" t="s">
        <v>84</v>
      </c>
      <c r="M51" t="s">
        <v>85</v>
      </c>
      <c r="N51">
        <v>2</v>
      </c>
      <c r="O51" s="1">
        <v>44595.703958333332</v>
      </c>
      <c r="P51" s="1">
        <v>44595.835810185185</v>
      </c>
      <c r="Q51">
        <v>11354</v>
      </c>
      <c r="R51">
        <v>38</v>
      </c>
      <c r="S51" t="b">
        <v>0</v>
      </c>
      <c r="T51" t="s">
        <v>86</v>
      </c>
      <c r="U51" t="b">
        <v>0</v>
      </c>
      <c r="V51" t="s">
        <v>92</v>
      </c>
      <c r="W51" s="1">
        <v>44595.716724537036</v>
      </c>
      <c r="X51">
        <v>23</v>
      </c>
      <c r="Y51">
        <v>0</v>
      </c>
      <c r="Z51">
        <v>0</v>
      </c>
      <c r="AA51">
        <v>0</v>
      </c>
      <c r="AB51">
        <v>5</v>
      </c>
      <c r="AC51">
        <v>0</v>
      </c>
      <c r="AD51">
        <v>11</v>
      </c>
      <c r="AE51">
        <v>0</v>
      </c>
      <c r="AF51">
        <v>0</v>
      </c>
      <c r="AG51">
        <v>0</v>
      </c>
      <c r="AH51" t="s">
        <v>93</v>
      </c>
      <c r="AI51" s="1">
        <v>44595.835810185185</v>
      </c>
      <c r="AJ51">
        <v>15</v>
      </c>
      <c r="AK51">
        <v>0</v>
      </c>
      <c r="AL51">
        <v>0</v>
      </c>
      <c r="AM51">
        <v>0</v>
      </c>
      <c r="AN51">
        <v>5</v>
      </c>
      <c r="AO51">
        <v>0</v>
      </c>
      <c r="AP51">
        <v>11</v>
      </c>
      <c r="AQ51">
        <v>0</v>
      </c>
      <c r="AR51">
        <v>0</v>
      </c>
      <c r="AS51">
        <v>0</v>
      </c>
      <c r="AT51" t="s">
        <v>86</v>
      </c>
      <c r="AU51" t="s">
        <v>86</v>
      </c>
      <c r="AV51" t="s">
        <v>86</v>
      </c>
      <c r="AW51" t="s">
        <v>86</v>
      </c>
      <c r="AX51" t="s">
        <v>86</v>
      </c>
      <c r="AY51" t="s">
        <v>86</v>
      </c>
      <c r="AZ51" t="s">
        <v>86</v>
      </c>
      <c r="BA51" t="s">
        <v>86</v>
      </c>
      <c r="BB51" t="s">
        <v>86</v>
      </c>
      <c r="BC51" t="s">
        <v>86</v>
      </c>
      <c r="BD51" t="s">
        <v>86</v>
      </c>
      <c r="BE51" t="s">
        <v>86</v>
      </c>
    </row>
    <row r="52" spans="1:57" hidden="1" x14ac:dyDescent="0.45">
      <c r="A52" t="s">
        <v>221</v>
      </c>
      <c r="B52" t="s">
        <v>77</v>
      </c>
      <c r="C52" t="s">
        <v>222</v>
      </c>
      <c r="D52" t="s">
        <v>79</v>
      </c>
      <c r="E52" s="2" t="str">
        <f>HYPERLINK("capsilon://?command=openfolder&amp;siteaddress=envoy.emaiq-na2.net&amp;folderid=FX659CA8B0-2B33-5BF5-84FB-770EF21F4994","FX220231")</f>
        <v>FX220231</v>
      </c>
      <c r="F52" t="s">
        <v>80</v>
      </c>
      <c r="G52" t="s">
        <v>80</v>
      </c>
      <c r="H52" t="s">
        <v>81</v>
      </c>
      <c r="I52" t="s">
        <v>223</v>
      </c>
      <c r="J52">
        <v>64</v>
      </c>
      <c r="K52" t="s">
        <v>83</v>
      </c>
      <c r="L52" t="s">
        <v>84</v>
      </c>
      <c r="M52" t="s">
        <v>85</v>
      </c>
      <c r="N52">
        <v>1</v>
      </c>
      <c r="O52" s="1">
        <v>44595.706122685187</v>
      </c>
      <c r="P52" s="1">
        <v>44595.724143518521</v>
      </c>
      <c r="Q52">
        <v>1376</v>
      </c>
      <c r="R52">
        <v>181</v>
      </c>
      <c r="S52" t="b">
        <v>0</v>
      </c>
      <c r="T52" t="s">
        <v>86</v>
      </c>
      <c r="U52" t="b">
        <v>0</v>
      </c>
      <c r="V52" t="s">
        <v>92</v>
      </c>
      <c r="W52" s="1">
        <v>44595.724143518521</v>
      </c>
      <c r="X52">
        <v>168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64</v>
      </c>
      <c r="AE52">
        <v>54</v>
      </c>
      <c r="AF52">
        <v>0</v>
      </c>
      <c r="AG52">
        <v>4</v>
      </c>
      <c r="AH52" t="s">
        <v>86</v>
      </c>
      <c r="AI52" t="s">
        <v>86</v>
      </c>
      <c r="AJ52" t="s">
        <v>86</v>
      </c>
      <c r="AK52" t="s">
        <v>86</v>
      </c>
      <c r="AL52" t="s">
        <v>86</v>
      </c>
      <c r="AM52" t="s">
        <v>86</v>
      </c>
      <c r="AN52" t="s">
        <v>86</v>
      </c>
      <c r="AO52" t="s">
        <v>86</v>
      </c>
      <c r="AP52" t="s">
        <v>86</v>
      </c>
      <c r="AQ52" t="s">
        <v>86</v>
      </c>
      <c r="AR52" t="s">
        <v>86</v>
      </c>
      <c r="AS52" t="s">
        <v>86</v>
      </c>
      <c r="AT52" t="s">
        <v>86</v>
      </c>
      <c r="AU52" t="s">
        <v>86</v>
      </c>
      <c r="AV52" t="s">
        <v>86</v>
      </c>
      <c r="AW52" t="s">
        <v>86</v>
      </c>
      <c r="AX52" t="s">
        <v>86</v>
      </c>
      <c r="AY52" t="s">
        <v>86</v>
      </c>
      <c r="AZ52" t="s">
        <v>86</v>
      </c>
      <c r="BA52" t="s">
        <v>86</v>
      </c>
      <c r="BB52" t="s">
        <v>86</v>
      </c>
      <c r="BC52" t="s">
        <v>86</v>
      </c>
      <c r="BD52" t="s">
        <v>86</v>
      </c>
      <c r="BE52" t="s">
        <v>86</v>
      </c>
    </row>
    <row r="53" spans="1:57" hidden="1" x14ac:dyDescent="0.45">
      <c r="A53" t="s">
        <v>224</v>
      </c>
      <c r="B53" t="s">
        <v>77</v>
      </c>
      <c r="C53" t="s">
        <v>225</v>
      </c>
      <c r="D53" t="s">
        <v>79</v>
      </c>
      <c r="E53" s="2" t="str">
        <f>HYPERLINK("capsilon://?command=openfolder&amp;siteaddress=envoy.emaiq-na2.net&amp;folderid=FX134F967F-649B-8E51-6B30-8D10BE26AA3A","FX2112273")</f>
        <v>FX2112273</v>
      </c>
      <c r="F53" t="s">
        <v>80</v>
      </c>
      <c r="G53" t="s">
        <v>80</v>
      </c>
      <c r="H53" t="s">
        <v>81</v>
      </c>
      <c r="I53" t="s">
        <v>226</v>
      </c>
      <c r="J53">
        <v>11</v>
      </c>
      <c r="K53" t="s">
        <v>83</v>
      </c>
      <c r="L53" t="s">
        <v>84</v>
      </c>
      <c r="M53" t="s">
        <v>85</v>
      </c>
      <c r="N53">
        <v>2</v>
      </c>
      <c r="O53" s="1">
        <v>44595.706284722219</v>
      </c>
      <c r="P53" s="1">
        <v>44595.835995370369</v>
      </c>
      <c r="Q53">
        <v>11176</v>
      </c>
      <c r="R53">
        <v>31</v>
      </c>
      <c r="S53" t="b">
        <v>0</v>
      </c>
      <c r="T53" t="s">
        <v>86</v>
      </c>
      <c r="U53" t="b">
        <v>0</v>
      </c>
      <c r="V53" t="s">
        <v>92</v>
      </c>
      <c r="W53" s="1">
        <v>44595.724328703705</v>
      </c>
      <c r="X53">
        <v>16</v>
      </c>
      <c r="Y53">
        <v>0</v>
      </c>
      <c r="Z53">
        <v>0</v>
      </c>
      <c r="AA53">
        <v>0</v>
      </c>
      <c r="AB53">
        <v>5</v>
      </c>
      <c r="AC53">
        <v>0</v>
      </c>
      <c r="AD53">
        <v>11</v>
      </c>
      <c r="AE53">
        <v>0</v>
      </c>
      <c r="AF53">
        <v>0</v>
      </c>
      <c r="AG53">
        <v>0</v>
      </c>
      <c r="AH53" t="s">
        <v>93</v>
      </c>
      <c r="AI53" s="1">
        <v>44595.835995370369</v>
      </c>
      <c r="AJ53">
        <v>15</v>
      </c>
      <c r="AK53">
        <v>0</v>
      </c>
      <c r="AL53">
        <v>0</v>
      </c>
      <c r="AM53">
        <v>0</v>
      </c>
      <c r="AN53">
        <v>5</v>
      </c>
      <c r="AO53">
        <v>0</v>
      </c>
      <c r="AP53">
        <v>11</v>
      </c>
      <c r="AQ53">
        <v>0</v>
      </c>
      <c r="AR53">
        <v>0</v>
      </c>
      <c r="AS53">
        <v>0</v>
      </c>
      <c r="AT53" t="s">
        <v>86</v>
      </c>
      <c r="AU53" t="s">
        <v>86</v>
      </c>
      <c r="AV53" t="s">
        <v>86</v>
      </c>
      <c r="AW53" t="s">
        <v>86</v>
      </c>
      <c r="AX53" t="s">
        <v>86</v>
      </c>
      <c r="AY53" t="s">
        <v>86</v>
      </c>
      <c r="AZ53" t="s">
        <v>86</v>
      </c>
      <c r="BA53" t="s">
        <v>86</v>
      </c>
      <c r="BB53" t="s">
        <v>86</v>
      </c>
      <c r="BC53" t="s">
        <v>86</v>
      </c>
      <c r="BD53" t="s">
        <v>86</v>
      </c>
      <c r="BE53" t="s">
        <v>86</v>
      </c>
    </row>
    <row r="54" spans="1:57" hidden="1" x14ac:dyDescent="0.45">
      <c r="A54" t="s">
        <v>227</v>
      </c>
      <c r="B54" t="s">
        <v>77</v>
      </c>
      <c r="C54" t="s">
        <v>228</v>
      </c>
      <c r="D54" t="s">
        <v>79</v>
      </c>
      <c r="E54" s="2" t="str">
        <f>HYPERLINK("capsilon://?command=openfolder&amp;siteaddress=envoy.emaiq-na2.net&amp;folderid=FXC7CE4D19-6250-9BB9-8B85-655BE1F6A856","FX2201591")</f>
        <v>FX2201591</v>
      </c>
      <c r="F54" t="s">
        <v>80</v>
      </c>
      <c r="G54" t="s">
        <v>80</v>
      </c>
      <c r="H54" t="s">
        <v>81</v>
      </c>
      <c r="I54" t="s">
        <v>229</v>
      </c>
      <c r="J54">
        <v>98</v>
      </c>
      <c r="K54" t="s">
        <v>83</v>
      </c>
      <c r="L54" t="s">
        <v>84</v>
      </c>
      <c r="M54" t="s">
        <v>85</v>
      </c>
      <c r="N54">
        <v>1</v>
      </c>
      <c r="O54" s="1">
        <v>44595.714328703703</v>
      </c>
      <c r="P54" s="1">
        <v>44595.725138888891</v>
      </c>
      <c r="Q54">
        <v>865</v>
      </c>
      <c r="R54">
        <v>69</v>
      </c>
      <c r="S54" t="b">
        <v>0</v>
      </c>
      <c r="T54" t="s">
        <v>86</v>
      </c>
      <c r="U54" t="b">
        <v>0</v>
      </c>
      <c r="V54" t="s">
        <v>92</v>
      </c>
      <c r="W54" s="1">
        <v>44595.725138888891</v>
      </c>
      <c r="X54">
        <v>69</v>
      </c>
      <c r="Y54">
        <v>0</v>
      </c>
      <c r="Z54">
        <v>0</v>
      </c>
      <c r="AA54">
        <v>0</v>
      </c>
      <c r="AB54">
        <v>0</v>
      </c>
      <c r="AC54">
        <v>0</v>
      </c>
      <c r="AD54">
        <v>98</v>
      </c>
      <c r="AE54">
        <v>79</v>
      </c>
      <c r="AF54">
        <v>0</v>
      </c>
      <c r="AG54">
        <v>2</v>
      </c>
      <c r="AH54" t="s">
        <v>86</v>
      </c>
      <c r="AI54" t="s">
        <v>86</v>
      </c>
      <c r="AJ54" t="s">
        <v>86</v>
      </c>
      <c r="AK54" t="s">
        <v>86</v>
      </c>
      <c r="AL54" t="s">
        <v>86</v>
      </c>
      <c r="AM54" t="s">
        <v>86</v>
      </c>
      <c r="AN54" t="s">
        <v>86</v>
      </c>
      <c r="AO54" t="s">
        <v>86</v>
      </c>
      <c r="AP54" t="s">
        <v>86</v>
      </c>
      <c r="AQ54" t="s">
        <v>86</v>
      </c>
      <c r="AR54" t="s">
        <v>86</v>
      </c>
      <c r="AS54" t="s">
        <v>86</v>
      </c>
      <c r="AT54" t="s">
        <v>86</v>
      </c>
      <c r="AU54" t="s">
        <v>86</v>
      </c>
      <c r="AV54" t="s">
        <v>86</v>
      </c>
      <c r="AW54" t="s">
        <v>86</v>
      </c>
      <c r="AX54" t="s">
        <v>86</v>
      </c>
      <c r="AY54" t="s">
        <v>86</v>
      </c>
      <c r="AZ54" t="s">
        <v>86</v>
      </c>
      <c r="BA54" t="s">
        <v>86</v>
      </c>
      <c r="BB54" t="s">
        <v>86</v>
      </c>
      <c r="BC54" t="s">
        <v>86</v>
      </c>
      <c r="BD54" t="s">
        <v>86</v>
      </c>
      <c r="BE54" t="s">
        <v>86</v>
      </c>
    </row>
    <row r="55" spans="1:57" x14ac:dyDescent="0.45">
      <c r="A55" t="s">
        <v>230</v>
      </c>
      <c r="B55" t="s">
        <v>77</v>
      </c>
      <c r="C55" t="s">
        <v>231</v>
      </c>
      <c r="D55" t="s">
        <v>79</v>
      </c>
      <c r="E55" s="2" t="str">
        <f>HYPERLINK("capsilon://?command=openfolder&amp;siteaddress=envoy.emaiq-na2.net&amp;folderid=FXCA7A477B-77E4-A2AF-FE7B-18E62CC23011","FX2201490")</f>
        <v>FX2201490</v>
      </c>
      <c r="F55" t="s">
        <v>80</v>
      </c>
      <c r="G55" t="s">
        <v>80</v>
      </c>
      <c r="H55" t="s">
        <v>81</v>
      </c>
      <c r="I55" t="s">
        <v>232</v>
      </c>
      <c r="J55">
        <v>97</v>
      </c>
      <c r="K55" t="s">
        <v>83</v>
      </c>
      <c r="L55" t="s">
        <v>84</v>
      </c>
      <c r="M55" t="s">
        <v>85</v>
      </c>
      <c r="N55">
        <v>2</v>
      </c>
      <c r="O55" s="1">
        <v>44595.720208333332</v>
      </c>
      <c r="P55" s="1">
        <v>44595.840312499997</v>
      </c>
      <c r="Q55">
        <v>9407</v>
      </c>
      <c r="R55">
        <v>970</v>
      </c>
      <c r="S55" t="b">
        <v>0</v>
      </c>
      <c r="T55" t="s">
        <v>86</v>
      </c>
      <c r="U55" t="b">
        <v>0</v>
      </c>
      <c r="V55" t="s">
        <v>92</v>
      </c>
      <c r="W55" s="1">
        <v>44595.750810185185</v>
      </c>
      <c r="X55">
        <v>598</v>
      </c>
      <c r="Y55">
        <v>78</v>
      </c>
      <c r="Z55">
        <v>0</v>
      </c>
      <c r="AA55">
        <v>78</v>
      </c>
      <c r="AB55">
        <v>0</v>
      </c>
      <c r="AC55">
        <v>39</v>
      </c>
      <c r="AD55">
        <v>19</v>
      </c>
      <c r="AE55">
        <v>0</v>
      </c>
      <c r="AF55">
        <v>0</v>
      </c>
      <c r="AG55">
        <v>0</v>
      </c>
      <c r="AH55" t="s">
        <v>93</v>
      </c>
      <c r="AI55" s="1">
        <v>44595.840312499997</v>
      </c>
      <c r="AJ55">
        <v>372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19</v>
      </c>
      <c r="AQ55">
        <v>0</v>
      </c>
      <c r="AR55">
        <v>0</v>
      </c>
      <c r="AS55">
        <v>0</v>
      </c>
      <c r="AT55" t="s">
        <v>86</v>
      </c>
      <c r="AU55" t="s">
        <v>86</v>
      </c>
      <c r="AV55" t="s">
        <v>86</v>
      </c>
      <c r="AW55" t="s">
        <v>86</v>
      </c>
      <c r="AX55" t="s">
        <v>86</v>
      </c>
      <c r="AY55" t="s">
        <v>86</v>
      </c>
      <c r="AZ55" t="s">
        <v>86</v>
      </c>
      <c r="BA55" t="s">
        <v>86</v>
      </c>
      <c r="BB55" t="s">
        <v>86</v>
      </c>
      <c r="BC55" t="s">
        <v>86</v>
      </c>
      <c r="BD55" t="s">
        <v>86</v>
      </c>
      <c r="BE55" t="s">
        <v>86</v>
      </c>
    </row>
    <row r="56" spans="1:57" x14ac:dyDescent="0.45">
      <c r="A56" t="s">
        <v>233</v>
      </c>
      <c r="B56" t="s">
        <v>77</v>
      </c>
      <c r="C56" t="s">
        <v>222</v>
      </c>
      <c r="D56" t="s">
        <v>79</v>
      </c>
      <c r="E56" s="2" t="str">
        <f>HYPERLINK("capsilon://?command=openfolder&amp;siteaddress=envoy.emaiq-na2.net&amp;folderid=FX659CA8B0-2B33-5BF5-84FB-770EF21F4994","FX220231")</f>
        <v>FX220231</v>
      </c>
      <c r="F56" t="s">
        <v>80</v>
      </c>
      <c r="G56" t="s">
        <v>80</v>
      </c>
      <c r="H56" t="s">
        <v>81</v>
      </c>
      <c r="I56" t="s">
        <v>223</v>
      </c>
      <c r="J56">
        <v>128</v>
      </c>
      <c r="K56" t="s">
        <v>83</v>
      </c>
      <c r="L56" t="s">
        <v>84</v>
      </c>
      <c r="M56" t="s">
        <v>85</v>
      </c>
      <c r="N56">
        <v>2</v>
      </c>
      <c r="O56" s="1">
        <v>44595.725138888891</v>
      </c>
      <c r="P56" s="1">
        <v>44595.817743055559</v>
      </c>
      <c r="Q56">
        <v>5860</v>
      </c>
      <c r="R56">
        <v>2141</v>
      </c>
      <c r="S56" t="b">
        <v>0</v>
      </c>
      <c r="T56" t="s">
        <v>86</v>
      </c>
      <c r="U56" t="b">
        <v>1</v>
      </c>
      <c r="V56" t="s">
        <v>92</v>
      </c>
      <c r="W56" s="1">
        <v>44595.739675925928</v>
      </c>
      <c r="X56">
        <v>1255</v>
      </c>
      <c r="Y56">
        <v>219</v>
      </c>
      <c r="Z56">
        <v>0</v>
      </c>
      <c r="AA56">
        <v>219</v>
      </c>
      <c r="AB56">
        <v>0</v>
      </c>
      <c r="AC56">
        <v>191</v>
      </c>
      <c r="AD56">
        <v>-91</v>
      </c>
      <c r="AE56">
        <v>0</v>
      </c>
      <c r="AF56">
        <v>0</v>
      </c>
      <c r="AG56">
        <v>0</v>
      </c>
      <c r="AH56" t="s">
        <v>93</v>
      </c>
      <c r="AI56" s="1">
        <v>44595.817743055559</v>
      </c>
      <c r="AJ56">
        <v>886</v>
      </c>
      <c r="AK56">
        <v>5</v>
      </c>
      <c r="AL56">
        <v>0</v>
      </c>
      <c r="AM56">
        <v>5</v>
      </c>
      <c r="AN56">
        <v>0</v>
      </c>
      <c r="AO56">
        <v>5</v>
      </c>
      <c r="AP56">
        <v>-96</v>
      </c>
      <c r="AQ56">
        <v>0</v>
      </c>
      <c r="AR56">
        <v>0</v>
      </c>
      <c r="AS56">
        <v>0</v>
      </c>
      <c r="AT56" t="s">
        <v>86</v>
      </c>
      <c r="AU56" t="s">
        <v>86</v>
      </c>
      <c r="AV56" t="s">
        <v>86</v>
      </c>
      <c r="AW56" t="s">
        <v>86</v>
      </c>
      <c r="AX56" t="s">
        <v>86</v>
      </c>
      <c r="AY56" t="s">
        <v>86</v>
      </c>
      <c r="AZ56" t="s">
        <v>86</v>
      </c>
      <c r="BA56" t="s">
        <v>86</v>
      </c>
      <c r="BB56" t="s">
        <v>86</v>
      </c>
      <c r="BC56" t="s">
        <v>86</v>
      </c>
      <c r="BD56" t="s">
        <v>86</v>
      </c>
      <c r="BE56" t="s">
        <v>86</v>
      </c>
    </row>
    <row r="57" spans="1:57" x14ac:dyDescent="0.45">
      <c r="A57" t="s">
        <v>234</v>
      </c>
      <c r="B57" t="s">
        <v>77</v>
      </c>
      <c r="C57" t="s">
        <v>228</v>
      </c>
      <c r="D57" t="s">
        <v>79</v>
      </c>
      <c r="E57" s="2" t="str">
        <f>HYPERLINK("capsilon://?command=openfolder&amp;siteaddress=envoy.emaiq-na2.net&amp;folderid=FXC7CE4D19-6250-9BB9-8B85-655BE1F6A856","FX2201591")</f>
        <v>FX2201591</v>
      </c>
      <c r="F57" t="s">
        <v>80</v>
      </c>
      <c r="G57" t="s">
        <v>80</v>
      </c>
      <c r="H57" t="s">
        <v>81</v>
      </c>
      <c r="I57" t="s">
        <v>229</v>
      </c>
      <c r="J57">
        <v>70</v>
      </c>
      <c r="K57" t="s">
        <v>83</v>
      </c>
      <c r="L57" t="s">
        <v>84</v>
      </c>
      <c r="M57" t="s">
        <v>85</v>
      </c>
      <c r="N57">
        <v>2</v>
      </c>
      <c r="O57" s="1">
        <v>44595.726365740738</v>
      </c>
      <c r="P57" s="1">
        <v>44595.823888888888</v>
      </c>
      <c r="Q57">
        <v>7534</v>
      </c>
      <c r="R57">
        <v>892</v>
      </c>
      <c r="S57" t="b">
        <v>0</v>
      </c>
      <c r="T57" t="s">
        <v>86</v>
      </c>
      <c r="U57" t="b">
        <v>1</v>
      </c>
      <c r="V57" t="s">
        <v>92</v>
      </c>
      <c r="W57" s="1">
        <v>44595.743877314817</v>
      </c>
      <c r="X57">
        <v>362</v>
      </c>
      <c r="Y57">
        <v>94</v>
      </c>
      <c r="Z57">
        <v>0</v>
      </c>
      <c r="AA57">
        <v>94</v>
      </c>
      <c r="AB57">
        <v>0</v>
      </c>
      <c r="AC57">
        <v>76</v>
      </c>
      <c r="AD57">
        <v>-24</v>
      </c>
      <c r="AE57">
        <v>0</v>
      </c>
      <c r="AF57">
        <v>0</v>
      </c>
      <c r="AG57">
        <v>0</v>
      </c>
      <c r="AH57" t="s">
        <v>93</v>
      </c>
      <c r="AI57" s="1">
        <v>44595.823888888888</v>
      </c>
      <c r="AJ57">
        <v>530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-24</v>
      </c>
      <c r="AQ57">
        <v>0</v>
      </c>
      <c r="AR57">
        <v>0</v>
      </c>
      <c r="AS57">
        <v>0</v>
      </c>
      <c r="AT57" t="s">
        <v>86</v>
      </c>
      <c r="AU57" t="s">
        <v>86</v>
      </c>
      <c r="AV57" t="s">
        <v>86</v>
      </c>
      <c r="AW57" t="s">
        <v>86</v>
      </c>
      <c r="AX57" t="s">
        <v>86</v>
      </c>
      <c r="AY57" t="s">
        <v>86</v>
      </c>
      <c r="AZ57" t="s">
        <v>86</v>
      </c>
      <c r="BA57" t="s">
        <v>86</v>
      </c>
      <c r="BB57" t="s">
        <v>86</v>
      </c>
      <c r="BC57" t="s">
        <v>86</v>
      </c>
      <c r="BD57" t="s">
        <v>86</v>
      </c>
      <c r="BE57" t="s">
        <v>86</v>
      </c>
    </row>
    <row r="58" spans="1:57" x14ac:dyDescent="0.45">
      <c r="A58" t="s">
        <v>235</v>
      </c>
      <c r="B58" t="s">
        <v>77</v>
      </c>
      <c r="C58" t="s">
        <v>236</v>
      </c>
      <c r="D58" t="s">
        <v>79</v>
      </c>
      <c r="E58" s="2" t="str">
        <f>HYPERLINK("capsilon://?command=openfolder&amp;siteaddress=envoy.emaiq-na2.net&amp;folderid=FX06C34879-F477-5090-1CE0-A38FDB5C460E","FX2201101")</f>
        <v>FX2201101</v>
      </c>
      <c r="F58" t="s">
        <v>80</v>
      </c>
      <c r="G58" t="s">
        <v>80</v>
      </c>
      <c r="H58" t="s">
        <v>81</v>
      </c>
      <c r="I58" t="s">
        <v>237</v>
      </c>
      <c r="J58">
        <v>32</v>
      </c>
      <c r="K58" t="s">
        <v>83</v>
      </c>
      <c r="L58" t="s">
        <v>84</v>
      </c>
      <c r="M58" t="s">
        <v>85</v>
      </c>
      <c r="N58">
        <v>2</v>
      </c>
      <c r="O58" s="1">
        <v>44595.818541666667</v>
      </c>
      <c r="P58" s="1">
        <v>44595.846145833333</v>
      </c>
      <c r="Q58">
        <v>960</v>
      </c>
      <c r="R58">
        <v>1425</v>
      </c>
      <c r="S58" t="b">
        <v>0</v>
      </c>
      <c r="T58" t="s">
        <v>86</v>
      </c>
      <c r="U58" t="b">
        <v>0</v>
      </c>
      <c r="V58" t="s">
        <v>92</v>
      </c>
      <c r="W58" s="1">
        <v>44595.835439814815</v>
      </c>
      <c r="X58">
        <v>921</v>
      </c>
      <c r="Y58">
        <v>30</v>
      </c>
      <c r="Z58">
        <v>0</v>
      </c>
      <c r="AA58">
        <v>30</v>
      </c>
      <c r="AB58">
        <v>0</v>
      </c>
      <c r="AC58">
        <v>12</v>
      </c>
      <c r="AD58">
        <v>2</v>
      </c>
      <c r="AE58">
        <v>0</v>
      </c>
      <c r="AF58">
        <v>0</v>
      </c>
      <c r="AG58">
        <v>0</v>
      </c>
      <c r="AH58" t="s">
        <v>93</v>
      </c>
      <c r="AI58" s="1">
        <v>44595.846145833333</v>
      </c>
      <c r="AJ58">
        <v>504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1</v>
      </c>
      <c r="AQ58">
        <v>0</v>
      </c>
      <c r="AR58">
        <v>0</v>
      </c>
      <c r="AS58">
        <v>0</v>
      </c>
      <c r="AT58" t="s">
        <v>86</v>
      </c>
      <c r="AU58" t="s">
        <v>86</v>
      </c>
      <c r="AV58" t="s">
        <v>86</v>
      </c>
      <c r="AW58" t="s">
        <v>86</v>
      </c>
      <c r="AX58" t="s">
        <v>86</v>
      </c>
      <c r="AY58" t="s">
        <v>86</v>
      </c>
      <c r="AZ58" t="s">
        <v>86</v>
      </c>
      <c r="BA58" t="s">
        <v>86</v>
      </c>
      <c r="BB58" t="s">
        <v>86</v>
      </c>
      <c r="BC58" t="s">
        <v>86</v>
      </c>
      <c r="BD58" t="s">
        <v>86</v>
      </c>
      <c r="BE58" t="s">
        <v>86</v>
      </c>
    </row>
    <row r="59" spans="1:57" hidden="1" x14ac:dyDescent="0.45">
      <c r="A59" t="s">
        <v>238</v>
      </c>
      <c r="B59" t="s">
        <v>77</v>
      </c>
      <c r="C59" t="s">
        <v>239</v>
      </c>
      <c r="D59" t="s">
        <v>79</v>
      </c>
      <c r="E59" s="2" t="str">
        <f>HYPERLINK("capsilon://?command=openfolder&amp;siteaddress=envoy.emaiq-na2.net&amp;folderid=FX86C9B14C-650F-4651-6925-7E46675E4C47","FX2112220")</f>
        <v>FX2112220</v>
      </c>
      <c r="F59" t="s">
        <v>80</v>
      </c>
      <c r="G59" t="s">
        <v>80</v>
      </c>
      <c r="H59" t="s">
        <v>81</v>
      </c>
      <c r="I59" t="s">
        <v>240</v>
      </c>
      <c r="J59">
        <v>11</v>
      </c>
      <c r="K59" t="s">
        <v>83</v>
      </c>
      <c r="L59" t="s">
        <v>84</v>
      </c>
      <c r="M59" t="s">
        <v>85</v>
      </c>
      <c r="N59">
        <v>2</v>
      </c>
      <c r="O59" s="1">
        <v>44595.842395833337</v>
      </c>
      <c r="P59" s="1">
        <v>44596.155740740738</v>
      </c>
      <c r="Q59">
        <v>26817</v>
      </c>
      <c r="R59">
        <v>256</v>
      </c>
      <c r="S59" t="b">
        <v>0</v>
      </c>
      <c r="T59" t="s">
        <v>86</v>
      </c>
      <c r="U59" t="b">
        <v>0</v>
      </c>
      <c r="V59" t="s">
        <v>144</v>
      </c>
      <c r="W59" s="1">
        <v>44596.152071759258</v>
      </c>
      <c r="X59">
        <v>90</v>
      </c>
      <c r="Y59">
        <v>0</v>
      </c>
      <c r="Z59">
        <v>0</v>
      </c>
      <c r="AA59">
        <v>0</v>
      </c>
      <c r="AB59">
        <v>5</v>
      </c>
      <c r="AC59">
        <v>0</v>
      </c>
      <c r="AD59">
        <v>11</v>
      </c>
      <c r="AE59">
        <v>0</v>
      </c>
      <c r="AF59">
        <v>0</v>
      </c>
      <c r="AG59">
        <v>0</v>
      </c>
      <c r="AH59" t="s">
        <v>145</v>
      </c>
      <c r="AI59" s="1">
        <v>44596.155740740738</v>
      </c>
      <c r="AJ59">
        <v>104</v>
      </c>
      <c r="AK59">
        <v>0</v>
      </c>
      <c r="AL59">
        <v>0</v>
      </c>
      <c r="AM59">
        <v>0</v>
      </c>
      <c r="AN59">
        <v>5</v>
      </c>
      <c r="AO59">
        <v>0</v>
      </c>
      <c r="AP59">
        <v>11</v>
      </c>
      <c r="AQ59">
        <v>0</v>
      </c>
      <c r="AR59">
        <v>0</v>
      </c>
      <c r="AS59">
        <v>0</v>
      </c>
      <c r="AT59" t="s">
        <v>86</v>
      </c>
      <c r="AU59" t="s">
        <v>86</v>
      </c>
      <c r="AV59" t="s">
        <v>86</v>
      </c>
      <c r="AW59" t="s">
        <v>86</v>
      </c>
      <c r="AX59" t="s">
        <v>86</v>
      </c>
      <c r="AY59" t="s">
        <v>86</v>
      </c>
      <c r="AZ59" t="s">
        <v>86</v>
      </c>
      <c r="BA59" t="s">
        <v>86</v>
      </c>
      <c r="BB59" t="s">
        <v>86</v>
      </c>
      <c r="BC59" t="s">
        <v>86</v>
      </c>
      <c r="BD59" t="s">
        <v>86</v>
      </c>
      <c r="BE59" t="s">
        <v>86</v>
      </c>
    </row>
    <row r="60" spans="1:57" x14ac:dyDescent="0.45">
      <c r="A60" t="s">
        <v>241</v>
      </c>
      <c r="B60" t="s">
        <v>77</v>
      </c>
      <c r="C60" t="s">
        <v>242</v>
      </c>
      <c r="D60" t="s">
        <v>79</v>
      </c>
      <c r="E60" s="2" t="str">
        <f>HYPERLINK("capsilon://?command=openfolder&amp;siteaddress=envoy.emaiq-na2.net&amp;folderid=FX0A356FDF-6642-4DDD-3478-13E6252A051C","FX2201427")</f>
        <v>FX2201427</v>
      </c>
      <c r="F60" t="s">
        <v>80</v>
      </c>
      <c r="G60" t="s">
        <v>80</v>
      </c>
      <c r="H60" t="s">
        <v>81</v>
      </c>
      <c r="I60" t="s">
        <v>243</v>
      </c>
      <c r="J60">
        <v>158</v>
      </c>
      <c r="K60" t="s">
        <v>83</v>
      </c>
      <c r="L60" t="s">
        <v>84</v>
      </c>
      <c r="M60" t="s">
        <v>85</v>
      </c>
      <c r="N60">
        <v>2</v>
      </c>
      <c r="O60" s="1">
        <v>44596.342673611114</v>
      </c>
      <c r="P60" s="1">
        <v>44596.401875000003</v>
      </c>
      <c r="Q60">
        <v>2272</v>
      </c>
      <c r="R60">
        <v>2843</v>
      </c>
      <c r="S60" t="b">
        <v>0</v>
      </c>
      <c r="T60" t="s">
        <v>86</v>
      </c>
      <c r="U60" t="b">
        <v>0</v>
      </c>
      <c r="V60" t="s">
        <v>144</v>
      </c>
      <c r="W60" s="1">
        <v>44596.375914351855</v>
      </c>
      <c r="X60">
        <v>1244</v>
      </c>
      <c r="Y60">
        <v>156</v>
      </c>
      <c r="Z60">
        <v>0</v>
      </c>
      <c r="AA60">
        <v>156</v>
      </c>
      <c r="AB60">
        <v>0</v>
      </c>
      <c r="AC60">
        <v>82</v>
      </c>
      <c r="AD60">
        <v>2</v>
      </c>
      <c r="AE60">
        <v>0</v>
      </c>
      <c r="AF60">
        <v>0</v>
      </c>
      <c r="AG60">
        <v>0</v>
      </c>
      <c r="AH60" t="s">
        <v>145</v>
      </c>
      <c r="AI60" s="1">
        <v>44596.401875000003</v>
      </c>
      <c r="AJ60">
        <v>1590</v>
      </c>
      <c r="AK60">
        <v>3</v>
      </c>
      <c r="AL60">
        <v>0</v>
      </c>
      <c r="AM60">
        <v>3</v>
      </c>
      <c r="AN60">
        <v>0</v>
      </c>
      <c r="AO60">
        <v>3</v>
      </c>
      <c r="AP60">
        <v>-1</v>
      </c>
      <c r="AQ60">
        <v>0</v>
      </c>
      <c r="AR60">
        <v>0</v>
      </c>
      <c r="AS60">
        <v>0</v>
      </c>
      <c r="AT60" t="s">
        <v>86</v>
      </c>
      <c r="AU60" t="s">
        <v>86</v>
      </c>
      <c r="AV60" t="s">
        <v>86</v>
      </c>
      <c r="AW60" t="s">
        <v>86</v>
      </c>
      <c r="AX60" t="s">
        <v>86</v>
      </c>
      <c r="AY60" t="s">
        <v>86</v>
      </c>
      <c r="AZ60" t="s">
        <v>86</v>
      </c>
      <c r="BA60" t="s">
        <v>86</v>
      </c>
      <c r="BB60" t="s">
        <v>86</v>
      </c>
      <c r="BC60" t="s">
        <v>86</v>
      </c>
      <c r="BD60" t="s">
        <v>86</v>
      </c>
      <c r="BE60" t="s">
        <v>86</v>
      </c>
    </row>
    <row r="61" spans="1:57" x14ac:dyDescent="0.45">
      <c r="A61" t="s">
        <v>244</v>
      </c>
      <c r="B61" t="s">
        <v>77</v>
      </c>
      <c r="C61" t="s">
        <v>113</v>
      </c>
      <c r="D61" t="s">
        <v>79</v>
      </c>
      <c r="E61" s="2" t="str">
        <f>HYPERLINK("capsilon://?command=openfolder&amp;siteaddress=envoy.emaiq-na2.net&amp;folderid=FXE4A4A335-C3D1-5027-6A5C-126DB23DC97A","FX2201463")</f>
        <v>FX2201463</v>
      </c>
      <c r="F61" t="s">
        <v>80</v>
      </c>
      <c r="G61" t="s">
        <v>80</v>
      </c>
      <c r="H61" t="s">
        <v>81</v>
      </c>
      <c r="I61" t="s">
        <v>245</v>
      </c>
      <c r="J61">
        <v>47</v>
      </c>
      <c r="K61" t="s">
        <v>83</v>
      </c>
      <c r="L61" t="s">
        <v>84</v>
      </c>
      <c r="M61" t="s">
        <v>85</v>
      </c>
      <c r="N61">
        <v>2</v>
      </c>
      <c r="O61" s="1">
        <v>44596.407986111109</v>
      </c>
      <c r="P61" s="1">
        <v>44596.435254629629</v>
      </c>
      <c r="Q61">
        <v>1204</v>
      </c>
      <c r="R61">
        <v>1152</v>
      </c>
      <c r="S61" t="b">
        <v>0</v>
      </c>
      <c r="T61" t="s">
        <v>86</v>
      </c>
      <c r="U61" t="b">
        <v>0</v>
      </c>
      <c r="V61" t="s">
        <v>144</v>
      </c>
      <c r="W61" s="1">
        <v>44596.424189814818</v>
      </c>
      <c r="X61">
        <v>278</v>
      </c>
      <c r="Y61">
        <v>48</v>
      </c>
      <c r="Z61">
        <v>0</v>
      </c>
      <c r="AA61">
        <v>48</v>
      </c>
      <c r="AB61">
        <v>0</v>
      </c>
      <c r="AC61">
        <v>17</v>
      </c>
      <c r="AD61">
        <v>-1</v>
      </c>
      <c r="AE61">
        <v>0</v>
      </c>
      <c r="AF61">
        <v>0</v>
      </c>
      <c r="AG61">
        <v>0</v>
      </c>
      <c r="AH61" t="s">
        <v>145</v>
      </c>
      <c r="AI61" s="1">
        <v>44596.435254629629</v>
      </c>
      <c r="AJ61">
        <v>843</v>
      </c>
      <c r="AK61">
        <v>1</v>
      </c>
      <c r="AL61">
        <v>0</v>
      </c>
      <c r="AM61">
        <v>1</v>
      </c>
      <c r="AN61">
        <v>0</v>
      </c>
      <c r="AO61">
        <v>1</v>
      </c>
      <c r="AP61">
        <v>-2</v>
      </c>
      <c r="AQ61">
        <v>0</v>
      </c>
      <c r="AR61">
        <v>0</v>
      </c>
      <c r="AS61">
        <v>0</v>
      </c>
      <c r="AT61" t="s">
        <v>86</v>
      </c>
      <c r="AU61" t="s">
        <v>86</v>
      </c>
      <c r="AV61" t="s">
        <v>86</v>
      </c>
      <c r="AW61" t="s">
        <v>86</v>
      </c>
      <c r="AX61" t="s">
        <v>86</v>
      </c>
      <c r="AY61" t="s">
        <v>86</v>
      </c>
      <c r="AZ61" t="s">
        <v>86</v>
      </c>
      <c r="BA61" t="s">
        <v>86</v>
      </c>
      <c r="BB61" t="s">
        <v>86</v>
      </c>
      <c r="BC61" t="s">
        <v>86</v>
      </c>
      <c r="BD61" t="s">
        <v>86</v>
      </c>
      <c r="BE61" t="s">
        <v>86</v>
      </c>
    </row>
    <row r="62" spans="1:57" hidden="1" x14ac:dyDescent="0.45">
      <c r="A62" t="s">
        <v>246</v>
      </c>
      <c r="B62" t="s">
        <v>77</v>
      </c>
      <c r="C62" t="s">
        <v>247</v>
      </c>
      <c r="D62" t="s">
        <v>79</v>
      </c>
      <c r="E62" s="2" t="str">
        <f>HYPERLINK("capsilon://?command=openfolder&amp;siteaddress=envoy.emaiq-na2.net&amp;folderid=FXABA32493-6057-8754-CD87-8BABBEE9954A","FX2201154")</f>
        <v>FX2201154</v>
      </c>
      <c r="F62" t="s">
        <v>80</v>
      </c>
      <c r="G62" t="s">
        <v>80</v>
      </c>
      <c r="H62" t="s">
        <v>81</v>
      </c>
      <c r="I62" t="s">
        <v>248</v>
      </c>
      <c r="J62">
        <v>66</v>
      </c>
      <c r="K62" t="s">
        <v>83</v>
      </c>
      <c r="L62" t="s">
        <v>84</v>
      </c>
      <c r="M62" t="s">
        <v>85</v>
      </c>
      <c r="N62">
        <v>2</v>
      </c>
      <c r="O62" s="1">
        <v>44596.429293981484</v>
      </c>
      <c r="P62" s="1">
        <v>44596.446145833332</v>
      </c>
      <c r="Q62">
        <v>1328</v>
      </c>
      <c r="R62">
        <v>128</v>
      </c>
      <c r="S62" t="b">
        <v>0</v>
      </c>
      <c r="T62" t="s">
        <v>86</v>
      </c>
      <c r="U62" t="b">
        <v>0</v>
      </c>
      <c r="V62" t="s">
        <v>172</v>
      </c>
      <c r="W62" s="1">
        <v>44596.444791666669</v>
      </c>
      <c r="X62">
        <v>65</v>
      </c>
      <c r="Y62">
        <v>0</v>
      </c>
      <c r="Z62">
        <v>0</v>
      </c>
      <c r="AA62">
        <v>0</v>
      </c>
      <c r="AB62">
        <v>52</v>
      </c>
      <c r="AC62">
        <v>0</v>
      </c>
      <c r="AD62">
        <v>66</v>
      </c>
      <c r="AE62">
        <v>0</v>
      </c>
      <c r="AF62">
        <v>0</v>
      </c>
      <c r="AG62">
        <v>0</v>
      </c>
      <c r="AH62" t="s">
        <v>145</v>
      </c>
      <c r="AI62" s="1">
        <v>44596.446145833332</v>
      </c>
      <c r="AJ62">
        <v>51</v>
      </c>
      <c r="AK62">
        <v>0</v>
      </c>
      <c r="AL62">
        <v>0</v>
      </c>
      <c r="AM62">
        <v>0</v>
      </c>
      <c r="AN62">
        <v>52</v>
      </c>
      <c r="AO62">
        <v>0</v>
      </c>
      <c r="AP62">
        <v>66</v>
      </c>
      <c r="AQ62">
        <v>0</v>
      </c>
      <c r="AR62">
        <v>0</v>
      </c>
      <c r="AS62">
        <v>0</v>
      </c>
      <c r="AT62" t="s">
        <v>86</v>
      </c>
      <c r="AU62" t="s">
        <v>86</v>
      </c>
      <c r="AV62" t="s">
        <v>86</v>
      </c>
      <c r="AW62" t="s">
        <v>86</v>
      </c>
      <c r="AX62" t="s">
        <v>86</v>
      </c>
      <c r="AY62" t="s">
        <v>86</v>
      </c>
      <c r="AZ62" t="s">
        <v>86</v>
      </c>
      <c r="BA62" t="s">
        <v>86</v>
      </c>
      <c r="BB62" t="s">
        <v>86</v>
      </c>
      <c r="BC62" t="s">
        <v>86</v>
      </c>
      <c r="BD62" t="s">
        <v>86</v>
      </c>
      <c r="BE62" t="s">
        <v>86</v>
      </c>
    </row>
    <row r="63" spans="1:57" hidden="1" x14ac:dyDescent="0.45">
      <c r="A63" t="s">
        <v>249</v>
      </c>
      <c r="B63" t="s">
        <v>77</v>
      </c>
      <c r="C63" t="s">
        <v>250</v>
      </c>
      <c r="D63" t="s">
        <v>79</v>
      </c>
      <c r="E63" s="2" t="str">
        <f>HYPERLINK("capsilon://?command=openfolder&amp;siteaddress=envoy.emaiq-na2.net&amp;folderid=FX72A96176-8967-B11E-62D7-19B8B37E79AA","FX2112263")</f>
        <v>FX2112263</v>
      </c>
      <c r="F63" t="s">
        <v>80</v>
      </c>
      <c r="G63" t="s">
        <v>80</v>
      </c>
      <c r="H63" t="s">
        <v>81</v>
      </c>
      <c r="I63" t="s">
        <v>251</v>
      </c>
      <c r="J63">
        <v>66</v>
      </c>
      <c r="K63" t="s">
        <v>83</v>
      </c>
      <c r="L63" t="s">
        <v>84</v>
      </c>
      <c r="M63" t="s">
        <v>85</v>
      </c>
      <c r="N63">
        <v>2</v>
      </c>
      <c r="O63" s="1">
        <v>44596.44394675926</v>
      </c>
      <c r="P63" s="1">
        <v>44596.448067129626</v>
      </c>
      <c r="Q63">
        <v>18</v>
      </c>
      <c r="R63">
        <v>338</v>
      </c>
      <c r="S63" t="b">
        <v>0</v>
      </c>
      <c r="T63" t="s">
        <v>86</v>
      </c>
      <c r="U63" t="b">
        <v>0</v>
      </c>
      <c r="V63" t="s">
        <v>144</v>
      </c>
      <c r="W63" s="1">
        <v>44596.44672453704</v>
      </c>
      <c r="X63">
        <v>227</v>
      </c>
      <c r="Y63">
        <v>0</v>
      </c>
      <c r="Z63">
        <v>0</v>
      </c>
      <c r="AA63">
        <v>0</v>
      </c>
      <c r="AB63">
        <v>52</v>
      </c>
      <c r="AC63">
        <v>0</v>
      </c>
      <c r="AD63">
        <v>66</v>
      </c>
      <c r="AE63">
        <v>0</v>
      </c>
      <c r="AF63">
        <v>0</v>
      </c>
      <c r="AG63">
        <v>0</v>
      </c>
      <c r="AH63" t="s">
        <v>145</v>
      </c>
      <c r="AI63" s="1">
        <v>44596.448067129626</v>
      </c>
      <c r="AJ63">
        <v>111</v>
      </c>
      <c r="AK63">
        <v>0</v>
      </c>
      <c r="AL63">
        <v>0</v>
      </c>
      <c r="AM63">
        <v>0</v>
      </c>
      <c r="AN63">
        <v>52</v>
      </c>
      <c r="AO63">
        <v>0</v>
      </c>
      <c r="AP63">
        <v>66</v>
      </c>
      <c r="AQ63">
        <v>0</v>
      </c>
      <c r="AR63">
        <v>0</v>
      </c>
      <c r="AS63">
        <v>0</v>
      </c>
      <c r="AT63" t="s">
        <v>86</v>
      </c>
      <c r="AU63" t="s">
        <v>86</v>
      </c>
      <c r="AV63" t="s">
        <v>86</v>
      </c>
      <c r="AW63" t="s">
        <v>86</v>
      </c>
      <c r="AX63" t="s">
        <v>86</v>
      </c>
      <c r="AY63" t="s">
        <v>86</v>
      </c>
      <c r="AZ63" t="s">
        <v>86</v>
      </c>
      <c r="BA63" t="s">
        <v>86</v>
      </c>
      <c r="BB63" t="s">
        <v>86</v>
      </c>
      <c r="BC63" t="s">
        <v>86</v>
      </c>
      <c r="BD63" t="s">
        <v>86</v>
      </c>
      <c r="BE63" t="s">
        <v>86</v>
      </c>
    </row>
    <row r="64" spans="1:57" x14ac:dyDescent="0.45">
      <c r="A64" t="s">
        <v>252</v>
      </c>
      <c r="B64" t="s">
        <v>77</v>
      </c>
      <c r="C64" t="s">
        <v>253</v>
      </c>
      <c r="D64" t="s">
        <v>79</v>
      </c>
      <c r="E64" s="2" t="str">
        <f>HYPERLINK("capsilon://?command=openfolder&amp;siteaddress=envoy.emaiq-na2.net&amp;folderid=FX5F347281-C0FE-FAD7-A2DA-F3FAA1609EFD","FX2201310")</f>
        <v>FX2201310</v>
      </c>
      <c r="F64" t="s">
        <v>80</v>
      </c>
      <c r="G64" t="s">
        <v>80</v>
      </c>
      <c r="H64" t="s">
        <v>81</v>
      </c>
      <c r="I64" t="s">
        <v>254</v>
      </c>
      <c r="J64">
        <v>134</v>
      </c>
      <c r="K64" t="s">
        <v>83</v>
      </c>
      <c r="L64" t="s">
        <v>84</v>
      </c>
      <c r="M64" t="s">
        <v>85</v>
      </c>
      <c r="N64">
        <v>1</v>
      </c>
      <c r="O64" s="1">
        <v>44596.465578703705</v>
      </c>
      <c r="P64" s="1">
        <v>44596.484675925924</v>
      </c>
      <c r="Q64">
        <v>1328</v>
      </c>
      <c r="R64">
        <v>322</v>
      </c>
      <c r="S64" t="b">
        <v>0</v>
      </c>
      <c r="T64" t="s">
        <v>86</v>
      </c>
      <c r="U64" t="b">
        <v>0</v>
      </c>
      <c r="V64" t="s">
        <v>144</v>
      </c>
      <c r="W64" s="1">
        <v>44596.484675925924</v>
      </c>
      <c r="X64">
        <v>248</v>
      </c>
      <c r="Y64">
        <v>15</v>
      </c>
      <c r="Z64">
        <v>0</v>
      </c>
      <c r="AA64">
        <v>15</v>
      </c>
      <c r="AB64">
        <v>0</v>
      </c>
      <c r="AC64">
        <v>1</v>
      </c>
      <c r="AD64">
        <v>119</v>
      </c>
      <c r="AE64">
        <v>89</v>
      </c>
      <c r="AF64">
        <v>0</v>
      </c>
      <c r="AG64">
        <v>2</v>
      </c>
      <c r="AH64" t="s">
        <v>86</v>
      </c>
      <c r="AI64" t="s">
        <v>86</v>
      </c>
      <c r="AJ64" t="s">
        <v>86</v>
      </c>
      <c r="AK64" t="s">
        <v>86</v>
      </c>
      <c r="AL64" t="s">
        <v>86</v>
      </c>
      <c r="AM64" t="s">
        <v>86</v>
      </c>
      <c r="AN64" t="s">
        <v>86</v>
      </c>
      <c r="AO64" t="s">
        <v>86</v>
      </c>
      <c r="AP64" t="s">
        <v>86</v>
      </c>
      <c r="AQ64" t="s">
        <v>86</v>
      </c>
      <c r="AR64" t="s">
        <v>86</v>
      </c>
      <c r="AS64" t="s">
        <v>86</v>
      </c>
      <c r="AT64" t="s">
        <v>86</v>
      </c>
      <c r="AU64" t="s">
        <v>86</v>
      </c>
      <c r="AV64" t="s">
        <v>86</v>
      </c>
      <c r="AW64" t="s">
        <v>86</v>
      </c>
      <c r="AX64" t="s">
        <v>86</v>
      </c>
      <c r="AY64" t="s">
        <v>86</v>
      </c>
      <c r="AZ64" t="s">
        <v>86</v>
      </c>
      <c r="BA64" t="s">
        <v>86</v>
      </c>
      <c r="BB64" t="s">
        <v>86</v>
      </c>
      <c r="BC64" t="s">
        <v>86</v>
      </c>
      <c r="BD64" t="s">
        <v>86</v>
      </c>
      <c r="BE64" t="s">
        <v>86</v>
      </c>
    </row>
    <row r="65" spans="1:57" hidden="1" x14ac:dyDescent="0.45">
      <c r="A65" t="s">
        <v>255</v>
      </c>
      <c r="B65" t="s">
        <v>77</v>
      </c>
      <c r="C65" t="s">
        <v>198</v>
      </c>
      <c r="D65" t="s">
        <v>79</v>
      </c>
      <c r="E65" s="2" t="str">
        <f>HYPERLINK("capsilon://?command=openfolder&amp;siteaddress=envoy.emaiq-na2.net&amp;folderid=FX886B8F36-B24A-F18A-77F7-02FC416E4298","FX2201139")</f>
        <v>FX2201139</v>
      </c>
      <c r="F65" t="s">
        <v>80</v>
      </c>
      <c r="G65" t="s">
        <v>80</v>
      </c>
      <c r="H65" t="s">
        <v>81</v>
      </c>
      <c r="I65" t="s">
        <v>256</v>
      </c>
      <c r="J65">
        <v>11</v>
      </c>
      <c r="K65" t="s">
        <v>83</v>
      </c>
      <c r="L65" t="s">
        <v>84</v>
      </c>
      <c r="M65" t="s">
        <v>85</v>
      </c>
      <c r="N65">
        <v>2</v>
      </c>
      <c r="O65" s="1">
        <v>44596.474872685183</v>
      </c>
      <c r="P65" s="1">
        <v>44596.487696759257</v>
      </c>
      <c r="Q65">
        <v>921</v>
      </c>
      <c r="R65">
        <v>187</v>
      </c>
      <c r="S65" t="b">
        <v>0</v>
      </c>
      <c r="T65" t="s">
        <v>86</v>
      </c>
      <c r="U65" t="b">
        <v>0</v>
      </c>
      <c r="V65" t="s">
        <v>144</v>
      </c>
      <c r="W65" s="1">
        <v>44596.485810185186</v>
      </c>
      <c r="X65">
        <v>97</v>
      </c>
      <c r="Y65">
        <v>0</v>
      </c>
      <c r="Z65">
        <v>0</v>
      </c>
      <c r="AA65">
        <v>0</v>
      </c>
      <c r="AB65">
        <v>5</v>
      </c>
      <c r="AC65">
        <v>0</v>
      </c>
      <c r="AD65">
        <v>11</v>
      </c>
      <c r="AE65">
        <v>0</v>
      </c>
      <c r="AF65">
        <v>0</v>
      </c>
      <c r="AG65">
        <v>0</v>
      </c>
      <c r="AH65" t="s">
        <v>145</v>
      </c>
      <c r="AI65" s="1">
        <v>44596.487696759257</v>
      </c>
      <c r="AJ65">
        <v>80</v>
      </c>
      <c r="AK65">
        <v>0</v>
      </c>
      <c r="AL65">
        <v>0</v>
      </c>
      <c r="AM65">
        <v>0</v>
      </c>
      <c r="AN65">
        <v>5</v>
      </c>
      <c r="AO65">
        <v>0</v>
      </c>
      <c r="AP65">
        <v>11</v>
      </c>
      <c r="AQ65">
        <v>0</v>
      </c>
      <c r="AR65">
        <v>0</v>
      </c>
      <c r="AS65">
        <v>0</v>
      </c>
      <c r="AT65" t="s">
        <v>86</v>
      </c>
      <c r="AU65" t="s">
        <v>86</v>
      </c>
      <c r="AV65" t="s">
        <v>86</v>
      </c>
      <c r="AW65" t="s">
        <v>86</v>
      </c>
      <c r="AX65" t="s">
        <v>86</v>
      </c>
      <c r="AY65" t="s">
        <v>86</v>
      </c>
      <c r="AZ65" t="s">
        <v>86</v>
      </c>
      <c r="BA65" t="s">
        <v>86</v>
      </c>
      <c r="BB65" t="s">
        <v>86</v>
      </c>
      <c r="BC65" t="s">
        <v>86</v>
      </c>
      <c r="BD65" t="s">
        <v>86</v>
      </c>
      <c r="BE65" t="s">
        <v>86</v>
      </c>
    </row>
    <row r="66" spans="1:57" hidden="1" x14ac:dyDescent="0.45">
      <c r="A66" t="s">
        <v>257</v>
      </c>
      <c r="B66" t="s">
        <v>77</v>
      </c>
      <c r="C66" t="s">
        <v>258</v>
      </c>
      <c r="D66" t="s">
        <v>79</v>
      </c>
      <c r="E66" s="2" t="str">
        <f>HYPERLINK("capsilon://?command=openfolder&amp;siteaddress=envoy.emaiq-na2.net&amp;folderid=FX02A488A4-8A3A-6889-FCC6-29C8B2622371","FX2201330")</f>
        <v>FX2201330</v>
      </c>
      <c r="F66" t="s">
        <v>80</v>
      </c>
      <c r="G66" t="s">
        <v>80</v>
      </c>
      <c r="H66" t="s">
        <v>81</v>
      </c>
      <c r="I66" t="s">
        <v>259</v>
      </c>
      <c r="J66">
        <v>11</v>
      </c>
      <c r="K66" t="s">
        <v>83</v>
      </c>
      <c r="L66" t="s">
        <v>84</v>
      </c>
      <c r="M66" t="s">
        <v>85</v>
      </c>
      <c r="N66">
        <v>2</v>
      </c>
      <c r="O66" s="1">
        <v>44596.483078703706</v>
      </c>
      <c r="P66" s="1">
        <v>44596.496099537035</v>
      </c>
      <c r="Q66">
        <v>953</v>
      </c>
      <c r="R66">
        <v>172</v>
      </c>
      <c r="S66" t="b">
        <v>0</v>
      </c>
      <c r="T66" t="s">
        <v>86</v>
      </c>
      <c r="U66" t="b">
        <v>0</v>
      </c>
      <c r="V66" t="s">
        <v>144</v>
      </c>
      <c r="W66" s="1">
        <v>44596.490590277775</v>
      </c>
      <c r="X66">
        <v>39</v>
      </c>
      <c r="Y66">
        <v>0</v>
      </c>
      <c r="Z66">
        <v>0</v>
      </c>
      <c r="AA66">
        <v>0</v>
      </c>
      <c r="AB66">
        <v>5</v>
      </c>
      <c r="AC66">
        <v>0</v>
      </c>
      <c r="AD66">
        <v>11</v>
      </c>
      <c r="AE66">
        <v>0</v>
      </c>
      <c r="AF66">
        <v>0</v>
      </c>
      <c r="AG66">
        <v>0</v>
      </c>
      <c r="AH66" t="s">
        <v>145</v>
      </c>
      <c r="AI66" s="1">
        <v>44596.496099537035</v>
      </c>
      <c r="AJ66">
        <v>73</v>
      </c>
      <c r="AK66">
        <v>0</v>
      </c>
      <c r="AL66">
        <v>0</v>
      </c>
      <c r="AM66">
        <v>0</v>
      </c>
      <c r="AN66">
        <v>5</v>
      </c>
      <c r="AO66">
        <v>0</v>
      </c>
      <c r="AP66">
        <v>11</v>
      </c>
      <c r="AQ66">
        <v>0</v>
      </c>
      <c r="AR66">
        <v>0</v>
      </c>
      <c r="AS66">
        <v>0</v>
      </c>
      <c r="AT66" t="s">
        <v>86</v>
      </c>
      <c r="AU66" t="s">
        <v>86</v>
      </c>
      <c r="AV66" t="s">
        <v>86</v>
      </c>
      <c r="AW66" t="s">
        <v>86</v>
      </c>
      <c r="AX66" t="s">
        <v>86</v>
      </c>
      <c r="AY66" t="s">
        <v>86</v>
      </c>
      <c r="AZ66" t="s">
        <v>86</v>
      </c>
      <c r="BA66" t="s">
        <v>86</v>
      </c>
      <c r="BB66" t="s">
        <v>86</v>
      </c>
      <c r="BC66" t="s">
        <v>86</v>
      </c>
      <c r="BD66" t="s">
        <v>86</v>
      </c>
      <c r="BE66" t="s">
        <v>86</v>
      </c>
    </row>
    <row r="67" spans="1:57" x14ac:dyDescent="0.45">
      <c r="A67" t="s">
        <v>260</v>
      </c>
      <c r="B67" t="s">
        <v>77</v>
      </c>
      <c r="C67" t="s">
        <v>253</v>
      </c>
      <c r="D67" t="s">
        <v>79</v>
      </c>
      <c r="E67" s="2" t="str">
        <f>HYPERLINK("capsilon://?command=openfolder&amp;siteaddress=envoy.emaiq-na2.net&amp;folderid=FX5F347281-C0FE-FAD7-A2DA-F3FAA1609EFD","FX2201310")</f>
        <v>FX2201310</v>
      </c>
      <c r="F67" t="s">
        <v>80</v>
      </c>
      <c r="G67" t="s">
        <v>80</v>
      </c>
      <c r="H67" t="s">
        <v>81</v>
      </c>
      <c r="I67" t="s">
        <v>254</v>
      </c>
      <c r="J67">
        <v>76</v>
      </c>
      <c r="K67" t="s">
        <v>83</v>
      </c>
      <c r="L67" t="s">
        <v>84</v>
      </c>
      <c r="M67" t="s">
        <v>85</v>
      </c>
      <c r="N67">
        <v>2</v>
      </c>
      <c r="O67" s="1">
        <v>44596.485000000001</v>
      </c>
      <c r="P67" s="1">
        <v>44596.495243055557</v>
      </c>
      <c r="Q67">
        <v>88</v>
      </c>
      <c r="R67">
        <v>797</v>
      </c>
      <c r="S67" t="b">
        <v>0</v>
      </c>
      <c r="T67" t="s">
        <v>86</v>
      </c>
      <c r="U67" t="b">
        <v>1</v>
      </c>
      <c r="V67" t="s">
        <v>144</v>
      </c>
      <c r="W67" s="1">
        <v>44596.490127314813</v>
      </c>
      <c r="X67">
        <v>372</v>
      </c>
      <c r="Y67">
        <v>37</v>
      </c>
      <c r="Z67">
        <v>0</v>
      </c>
      <c r="AA67">
        <v>37</v>
      </c>
      <c r="AB67">
        <v>37</v>
      </c>
      <c r="AC67">
        <v>13</v>
      </c>
      <c r="AD67">
        <v>39</v>
      </c>
      <c r="AE67">
        <v>0</v>
      </c>
      <c r="AF67">
        <v>0</v>
      </c>
      <c r="AG67">
        <v>0</v>
      </c>
      <c r="AH67" t="s">
        <v>145</v>
      </c>
      <c r="AI67" s="1">
        <v>44596.495243055557</v>
      </c>
      <c r="AJ67">
        <v>402</v>
      </c>
      <c r="AK67">
        <v>0</v>
      </c>
      <c r="AL67">
        <v>0</v>
      </c>
      <c r="AM67">
        <v>0</v>
      </c>
      <c r="AN67">
        <v>37</v>
      </c>
      <c r="AO67">
        <v>0</v>
      </c>
      <c r="AP67">
        <v>39</v>
      </c>
      <c r="AQ67">
        <v>0</v>
      </c>
      <c r="AR67">
        <v>0</v>
      </c>
      <c r="AS67">
        <v>0</v>
      </c>
      <c r="AT67" t="s">
        <v>86</v>
      </c>
      <c r="AU67" t="s">
        <v>86</v>
      </c>
      <c r="AV67" t="s">
        <v>86</v>
      </c>
      <c r="AW67" t="s">
        <v>86</v>
      </c>
      <c r="AX67" t="s">
        <v>86</v>
      </c>
      <c r="AY67" t="s">
        <v>86</v>
      </c>
      <c r="AZ67" t="s">
        <v>86</v>
      </c>
      <c r="BA67" t="s">
        <v>86</v>
      </c>
      <c r="BB67" t="s">
        <v>86</v>
      </c>
      <c r="BC67" t="s">
        <v>86</v>
      </c>
      <c r="BD67" t="s">
        <v>86</v>
      </c>
      <c r="BE67" t="s">
        <v>86</v>
      </c>
    </row>
    <row r="68" spans="1:57" x14ac:dyDescent="0.45">
      <c r="A68" t="s">
        <v>261</v>
      </c>
      <c r="B68" t="s">
        <v>77</v>
      </c>
      <c r="C68" t="s">
        <v>262</v>
      </c>
      <c r="D68" t="s">
        <v>79</v>
      </c>
      <c r="E68" s="2" t="str">
        <f>HYPERLINK("capsilon://?command=openfolder&amp;siteaddress=envoy.emaiq-na2.net&amp;folderid=FX67D3CD3F-4E98-D0C7-9CC8-2FF96E626889","FX2201515")</f>
        <v>FX2201515</v>
      </c>
      <c r="F68" t="s">
        <v>80</v>
      </c>
      <c r="G68" t="s">
        <v>80</v>
      </c>
      <c r="H68" t="s">
        <v>81</v>
      </c>
      <c r="I68" t="s">
        <v>263</v>
      </c>
      <c r="J68">
        <v>335</v>
      </c>
      <c r="K68" t="s">
        <v>83</v>
      </c>
      <c r="L68" t="s">
        <v>84</v>
      </c>
      <c r="M68" t="s">
        <v>85</v>
      </c>
      <c r="N68">
        <v>2</v>
      </c>
      <c r="O68" s="1">
        <v>44593.460613425923</v>
      </c>
      <c r="P68" s="1">
        <v>44593.572210648148</v>
      </c>
      <c r="Q68">
        <v>3938</v>
      </c>
      <c r="R68">
        <v>5704</v>
      </c>
      <c r="S68" t="b">
        <v>0</v>
      </c>
      <c r="T68" t="s">
        <v>86</v>
      </c>
      <c r="U68" t="b">
        <v>0</v>
      </c>
      <c r="V68" t="s">
        <v>92</v>
      </c>
      <c r="W68" s="1">
        <v>44593.552499999998</v>
      </c>
      <c r="X68">
        <v>4039</v>
      </c>
      <c r="Y68">
        <v>669</v>
      </c>
      <c r="Z68">
        <v>0</v>
      </c>
      <c r="AA68">
        <v>669</v>
      </c>
      <c r="AB68">
        <v>0</v>
      </c>
      <c r="AC68">
        <v>177</v>
      </c>
      <c r="AD68">
        <v>-334</v>
      </c>
      <c r="AE68">
        <v>0</v>
      </c>
      <c r="AF68">
        <v>0</v>
      </c>
      <c r="AG68">
        <v>0</v>
      </c>
      <c r="AH68" t="s">
        <v>93</v>
      </c>
      <c r="AI68" s="1">
        <v>44593.572210648148</v>
      </c>
      <c r="AJ68">
        <v>1517</v>
      </c>
      <c r="AK68">
        <v>2</v>
      </c>
      <c r="AL68">
        <v>0</v>
      </c>
      <c r="AM68">
        <v>2</v>
      </c>
      <c r="AN68">
        <v>0</v>
      </c>
      <c r="AO68">
        <v>2</v>
      </c>
      <c r="AP68">
        <v>-336</v>
      </c>
      <c r="AQ68">
        <v>0</v>
      </c>
      <c r="AR68">
        <v>0</v>
      </c>
      <c r="AS68">
        <v>0</v>
      </c>
      <c r="AT68" t="s">
        <v>86</v>
      </c>
      <c r="AU68" t="s">
        <v>86</v>
      </c>
      <c r="AV68" t="s">
        <v>86</v>
      </c>
      <c r="AW68" t="s">
        <v>86</v>
      </c>
      <c r="AX68" t="s">
        <v>86</v>
      </c>
      <c r="AY68" t="s">
        <v>86</v>
      </c>
      <c r="AZ68" t="s">
        <v>86</v>
      </c>
      <c r="BA68" t="s">
        <v>86</v>
      </c>
      <c r="BB68" t="s">
        <v>86</v>
      </c>
      <c r="BC68" t="s">
        <v>86</v>
      </c>
      <c r="BD68" t="s">
        <v>86</v>
      </c>
      <c r="BE68" t="s">
        <v>86</v>
      </c>
    </row>
    <row r="69" spans="1:57" hidden="1" x14ac:dyDescent="0.45">
      <c r="A69" t="s">
        <v>264</v>
      </c>
      <c r="B69" t="s">
        <v>77</v>
      </c>
      <c r="C69" t="s">
        <v>265</v>
      </c>
      <c r="D69" t="s">
        <v>79</v>
      </c>
      <c r="E69" s="2" t="str">
        <f>HYPERLINK("capsilon://?command=openfolder&amp;siteaddress=envoy.emaiq-na2.net&amp;folderid=FX329D8D60-06E2-251B-73FA-7841423DA20D","FX2201521")</f>
        <v>FX2201521</v>
      </c>
      <c r="F69" t="s">
        <v>80</v>
      </c>
      <c r="G69" t="s">
        <v>80</v>
      </c>
      <c r="H69" t="s">
        <v>81</v>
      </c>
      <c r="I69" t="s">
        <v>266</v>
      </c>
      <c r="J69">
        <v>126</v>
      </c>
      <c r="K69" t="s">
        <v>83</v>
      </c>
      <c r="L69" t="s">
        <v>84</v>
      </c>
      <c r="M69" t="s">
        <v>85</v>
      </c>
      <c r="N69">
        <v>1</v>
      </c>
      <c r="O69" s="1">
        <v>44593.462766203702</v>
      </c>
      <c r="P69" s="1">
        <v>44593.491099537037</v>
      </c>
      <c r="Q69">
        <v>1946</v>
      </c>
      <c r="R69">
        <v>502</v>
      </c>
      <c r="S69" t="b">
        <v>0</v>
      </c>
      <c r="T69" t="s">
        <v>86</v>
      </c>
      <c r="U69" t="b">
        <v>0</v>
      </c>
      <c r="V69" t="s">
        <v>87</v>
      </c>
      <c r="W69" s="1">
        <v>44593.491099537037</v>
      </c>
      <c r="X69">
        <v>502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126</v>
      </c>
      <c r="AE69">
        <v>113</v>
      </c>
      <c r="AF69">
        <v>0</v>
      </c>
      <c r="AG69">
        <v>5</v>
      </c>
      <c r="AH69" t="s">
        <v>86</v>
      </c>
      <c r="AI69" t="s">
        <v>86</v>
      </c>
      <c r="AJ69" t="s">
        <v>86</v>
      </c>
      <c r="AK69" t="s">
        <v>86</v>
      </c>
      <c r="AL69" t="s">
        <v>86</v>
      </c>
      <c r="AM69" t="s">
        <v>86</v>
      </c>
      <c r="AN69" t="s">
        <v>86</v>
      </c>
      <c r="AO69" t="s">
        <v>86</v>
      </c>
      <c r="AP69" t="s">
        <v>86</v>
      </c>
      <c r="AQ69" t="s">
        <v>86</v>
      </c>
      <c r="AR69" t="s">
        <v>86</v>
      </c>
      <c r="AS69" t="s">
        <v>86</v>
      </c>
      <c r="AT69" t="s">
        <v>86</v>
      </c>
      <c r="AU69" t="s">
        <v>86</v>
      </c>
      <c r="AV69" t="s">
        <v>86</v>
      </c>
      <c r="AW69" t="s">
        <v>86</v>
      </c>
      <c r="AX69" t="s">
        <v>86</v>
      </c>
      <c r="AY69" t="s">
        <v>86</v>
      </c>
      <c r="AZ69" t="s">
        <v>86</v>
      </c>
      <c r="BA69" t="s">
        <v>86</v>
      </c>
      <c r="BB69" t="s">
        <v>86</v>
      </c>
      <c r="BC69" t="s">
        <v>86</v>
      </c>
      <c r="BD69" t="s">
        <v>86</v>
      </c>
      <c r="BE69" t="s">
        <v>86</v>
      </c>
    </row>
    <row r="70" spans="1:57" x14ac:dyDescent="0.45">
      <c r="A70" t="s">
        <v>267</v>
      </c>
      <c r="B70" t="s">
        <v>77</v>
      </c>
      <c r="C70" t="s">
        <v>268</v>
      </c>
      <c r="D70" t="s">
        <v>79</v>
      </c>
      <c r="E70" s="2" t="str">
        <f>HYPERLINK("capsilon://?command=openfolder&amp;siteaddress=envoy.emaiq-na2.net&amp;folderid=FXD326CC76-07FC-2BCD-E352-19ABD40F88C5","FX2201489")</f>
        <v>FX2201489</v>
      </c>
      <c r="F70" t="s">
        <v>80</v>
      </c>
      <c r="G70" t="s">
        <v>80</v>
      </c>
      <c r="H70" t="s">
        <v>81</v>
      </c>
      <c r="I70" t="s">
        <v>269</v>
      </c>
      <c r="J70">
        <v>28</v>
      </c>
      <c r="K70" t="s">
        <v>83</v>
      </c>
      <c r="L70" t="s">
        <v>84</v>
      </c>
      <c r="M70" t="s">
        <v>85</v>
      </c>
      <c r="N70">
        <v>2</v>
      </c>
      <c r="O70" s="1">
        <v>44593.465914351851</v>
      </c>
      <c r="P70" s="1">
        <v>44593.538136574076</v>
      </c>
      <c r="Q70">
        <v>5474</v>
      </c>
      <c r="R70">
        <v>766</v>
      </c>
      <c r="S70" t="b">
        <v>0</v>
      </c>
      <c r="T70" t="s">
        <v>86</v>
      </c>
      <c r="U70" t="b">
        <v>0</v>
      </c>
      <c r="V70" t="s">
        <v>87</v>
      </c>
      <c r="W70" s="1">
        <v>44593.496249999997</v>
      </c>
      <c r="X70">
        <v>444</v>
      </c>
      <c r="Y70">
        <v>21</v>
      </c>
      <c r="Z70">
        <v>0</v>
      </c>
      <c r="AA70">
        <v>21</v>
      </c>
      <c r="AB70">
        <v>0</v>
      </c>
      <c r="AC70">
        <v>18</v>
      </c>
      <c r="AD70">
        <v>7</v>
      </c>
      <c r="AE70">
        <v>0</v>
      </c>
      <c r="AF70">
        <v>0</v>
      </c>
      <c r="AG70">
        <v>0</v>
      </c>
      <c r="AH70" t="s">
        <v>93</v>
      </c>
      <c r="AI70" s="1">
        <v>44593.538136574076</v>
      </c>
      <c r="AJ70">
        <v>312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7</v>
      </c>
      <c r="AQ70">
        <v>0</v>
      </c>
      <c r="AR70">
        <v>0</v>
      </c>
      <c r="AS70">
        <v>0</v>
      </c>
      <c r="AT70" t="s">
        <v>86</v>
      </c>
      <c r="AU70" t="s">
        <v>86</v>
      </c>
      <c r="AV70" t="s">
        <v>86</v>
      </c>
      <c r="AW70" t="s">
        <v>86</v>
      </c>
      <c r="AX70" t="s">
        <v>86</v>
      </c>
      <c r="AY70" t="s">
        <v>86</v>
      </c>
      <c r="AZ70" t="s">
        <v>86</v>
      </c>
      <c r="BA70" t="s">
        <v>86</v>
      </c>
      <c r="BB70" t="s">
        <v>86</v>
      </c>
      <c r="BC70" t="s">
        <v>86</v>
      </c>
      <c r="BD70" t="s">
        <v>86</v>
      </c>
      <c r="BE70" t="s">
        <v>86</v>
      </c>
    </row>
    <row r="71" spans="1:57" x14ac:dyDescent="0.45">
      <c r="A71" t="s">
        <v>270</v>
      </c>
      <c r="B71" t="s">
        <v>77</v>
      </c>
      <c r="C71" t="s">
        <v>113</v>
      </c>
      <c r="D71" t="s">
        <v>79</v>
      </c>
      <c r="E71" s="2" t="str">
        <f>HYPERLINK("capsilon://?command=openfolder&amp;siteaddress=envoy.emaiq-na2.net&amp;folderid=FXE4A4A335-C3D1-5027-6A5C-126DB23DC97A","FX2201463")</f>
        <v>FX2201463</v>
      </c>
      <c r="F71" t="s">
        <v>80</v>
      </c>
      <c r="G71" t="s">
        <v>80</v>
      </c>
      <c r="H71" t="s">
        <v>81</v>
      </c>
      <c r="I71" t="s">
        <v>271</v>
      </c>
      <c r="J71">
        <v>66</v>
      </c>
      <c r="K71" t="s">
        <v>83</v>
      </c>
      <c r="L71" t="s">
        <v>84</v>
      </c>
      <c r="M71" t="s">
        <v>85</v>
      </c>
      <c r="N71">
        <v>2</v>
      </c>
      <c r="O71" s="1">
        <v>44596.523564814815</v>
      </c>
      <c r="P71" s="1">
        <v>44596.576168981483</v>
      </c>
      <c r="Q71">
        <v>3685</v>
      </c>
      <c r="R71">
        <v>860</v>
      </c>
      <c r="S71" t="b">
        <v>0</v>
      </c>
      <c r="T71" t="s">
        <v>86</v>
      </c>
      <c r="U71" t="b">
        <v>0</v>
      </c>
      <c r="V71" t="s">
        <v>92</v>
      </c>
      <c r="W71" s="1">
        <v>44596.532719907409</v>
      </c>
      <c r="X71">
        <v>374</v>
      </c>
      <c r="Y71">
        <v>52</v>
      </c>
      <c r="Z71">
        <v>0</v>
      </c>
      <c r="AA71">
        <v>52</v>
      </c>
      <c r="AB71">
        <v>0</v>
      </c>
      <c r="AC71">
        <v>33</v>
      </c>
      <c r="AD71">
        <v>14</v>
      </c>
      <c r="AE71">
        <v>0</v>
      </c>
      <c r="AF71">
        <v>0</v>
      </c>
      <c r="AG71">
        <v>0</v>
      </c>
      <c r="AH71" t="s">
        <v>93</v>
      </c>
      <c r="AI71" s="1">
        <v>44596.576168981483</v>
      </c>
      <c r="AJ71">
        <v>486</v>
      </c>
      <c r="AK71">
        <v>2</v>
      </c>
      <c r="AL71">
        <v>0</v>
      </c>
      <c r="AM71">
        <v>2</v>
      </c>
      <c r="AN71">
        <v>0</v>
      </c>
      <c r="AO71">
        <v>2</v>
      </c>
      <c r="AP71">
        <v>12</v>
      </c>
      <c r="AQ71">
        <v>0</v>
      </c>
      <c r="AR71">
        <v>0</v>
      </c>
      <c r="AS71">
        <v>0</v>
      </c>
      <c r="AT71" t="s">
        <v>86</v>
      </c>
      <c r="AU71" t="s">
        <v>86</v>
      </c>
      <c r="AV71" t="s">
        <v>86</v>
      </c>
      <c r="AW71" t="s">
        <v>86</v>
      </c>
      <c r="AX71" t="s">
        <v>86</v>
      </c>
      <c r="AY71" t="s">
        <v>86</v>
      </c>
      <c r="AZ71" t="s">
        <v>86</v>
      </c>
      <c r="BA71" t="s">
        <v>86</v>
      </c>
      <c r="BB71" t="s">
        <v>86</v>
      </c>
      <c r="BC71" t="s">
        <v>86</v>
      </c>
      <c r="BD71" t="s">
        <v>86</v>
      </c>
      <c r="BE71" t="s">
        <v>86</v>
      </c>
    </row>
    <row r="72" spans="1:57" hidden="1" x14ac:dyDescent="0.45">
      <c r="A72" t="s">
        <v>272</v>
      </c>
      <c r="B72" t="s">
        <v>77</v>
      </c>
      <c r="C72" t="s">
        <v>236</v>
      </c>
      <c r="D72" t="s">
        <v>79</v>
      </c>
      <c r="E72" s="2" t="str">
        <f>HYPERLINK("capsilon://?command=openfolder&amp;siteaddress=envoy.emaiq-na2.net&amp;folderid=FX06C34879-F477-5090-1CE0-A38FDB5C460E","FX2201101")</f>
        <v>FX2201101</v>
      </c>
      <c r="F72" t="s">
        <v>80</v>
      </c>
      <c r="G72" t="s">
        <v>80</v>
      </c>
      <c r="H72" t="s">
        <v>81</v>
      </c>
      <c r="I72" t="s">
        <v>273</v>
      </c>
      <c r="J72">
        <v>66</v>
      </c>
      <c r="K72" t="s">
        <v>83</v>
      </c>
      <c r="L72" t="s">
        <v>84</v>
      </c>
      <c r="M72" t="s">
        <v>85</v>
      </c>
      <c r="N72">
        <v>1</v>
      </c>
      <c r="O72" s="1">
        <v>44596.535474537035</v>
      </c>
      <c r="P72" s="1">
        <v>44596.566064814811</v>
      </c>
      <c r="Q72">
        <v>1936</v>
      </c>
      <c r="R72">
        <v>707</v>
      </c>
      <c r="S72" t="b">
        <v>0</v>
      </c>
      <c r="T72" t="s">
        <v>86</v>
      </c>
      <c r="U72" t="b">
        <v>0</v>
      </c>
      <c r="V72" t="s">
        <v>92</v>
      </c>
      <c r="W72" s="1">
        <v>44596.566064814811</v>
      </c>
      <c r="X72">
        <v>233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66</v>
      </c>
      <c r="AE72">
        <v>52</v>
      </c>
      <c r="AF72">
        <v>0</v>
      </c>
      <c r="AG72">
        <v>4</v>
      </c>
      <c r="AH72" t="s">
        <v>86</v>
      </c>
      <c r="AI72" t="s">
        <v>86</v>
      </c>
      <c r="AJ72" t="s">
        <v>86</v>
      </c>
      <c r="AK72" t="s">
        <v>86</v>
      </c>
      <c r="AL72" t="s">
        <v>86</v>
      </c>
      <c r="AM72" t="s">
        <v>86</v>
      </c>
      <c r="AN72" t="s">
        <v>86</v>
      </c>
      <c r="AO72" t="s">
        <v>86</v>
      </c>
      <c r="AP72" t="s">
        <v>86</v>
      </c>
      <c r="AQ72" t="s">
        <v>86</v>
      </c>
      <c r="AR72" t="s">
        <v>86</v>
      </c>
      <c r="AS72" t="s">
        <v>86</v>
      </c>
      <c r="AT72" t="s">
        <v>86</v>
      </c>
      <c r="AU72" t="s">
        <v>86</v>
      </c>
      <c r="AV72" t="s">
        <v>86</v>
      </c>
      <c r="AW72" t="s">
        <v>86</v>
      </c>
      <c r="AX72" t="s">
        <v>86</v>
      </c>
      <c r="AY72" t="s">
        <v>86</v>
      </c>
      <c r="AZ72" t="s">
        <v>86</v>
      </c>
      <c r="BA72" t="s">
        <v>86</v>
      </c>
      <c r="BB72" t="s">
        <v>86</v>
      </c>
      <c r="BC72" t="s">
        <v>86</v>
      </c>
      <c r="BD72" t="s">
        <v>86</v>
      </c>
      <c r="BE72" t="s">
        <v>86</v>
      </c>
    </row>
    <row r="73" spans="1:57" x14ac:dyDescent="0.45">
      <c r="A73" t="s">
        <v>274</v>
      </c>
      <c r="B73" t="s">
        <v>77</v>
      </c>
      <c r="C73" t="s">
        <v>265</v>
      </c>
      <c r="D73" t="s">
        <v>79</v>
      </c>
      <c r="E73" s="2" t="str">
        <f>HYPERLINK("capsilon://?command=openfolder&amp;siteaddress=envoy.emaiq-na2.net&amp;folderid=FX329D8D60-06E2-251B-73FA-7841423DA20D","FX2201521")</f>
        <v>FX2201521</v>
      </c>
      <c r="F73" t="s">
        <v>80</v>
      </c>
      <c r="G73" t="s">
        <v>80</v>
      </c>
      <c r="H73" t="s">
        <v>81</v>
      </c>
      <c r="I73" t="s">
        <v>275</v>
      </c>
      <c r="J73">
        <v>66</v>
      </c>
      <c r="K73" t="s">
        <v>83</v>
      </c>
      <c r="L73" t="s">
        <v>84</v>
      </c>
      <c r="M73" t="s">
        <v>85</v>
      </c>
      <c r="N73">
        <v>2</v>
      </c>
      <c r="O73" s="1">
        <v>44596.540497685186</v>
      </c>
      <c r="P73" s="1">
        <v>44596.591979166667</v>
      </c>
      <c r="Q73">
        <v>2562</v>
      </c>
      <c r="R73">
        <v>1886</v>
      </c>
      <c r="S73" t="b">
        <v>0</v>
      </c>
      <c r="T73" t="s">
        <v>86</v>
      </c>
      <c r="U73" t="b">
        <v>0</v>
      </c>
      <c r="V73" t="s">
        <v>92</v>
      </c>
      <c r="W73" s="1">
        <v>44596.548379629632</v>
      </c>
      <c r="X73">
        <v>521</v>
      </c>
      <c r="Y73">
        <v>52</v>
      </c>
      <c r="Z73">
        <v>0</v>
      </c>
      <c r="AA73">
        <v>52</v>
      </c>
      <c r="AB73">
        <v>0</v>
      </c>
      <c r="AC73">
        <v>43</v>
      </c>
      <c r="AD73">
        <v>14</v>
      </c>
      <c r="AE73">
        <v>0</v>
      </c>
      <c r="AF73">
        <v>0</v>
      </c>
      <c r="AG73">
        <v>0</v>
      </c>
      <c r="AH73" t="s">
        <v>93</v>
      </c>
      <c r="AI73" s="1">
        <v>44596.591979166667</v>
      </c>
      <c r="AJ73">
        <v>1365</v>
      </c>
      <c r="AK73">
        <v>3</v>
      </c>
      <c r="AL73">
        <v>0</v>
      </c>
      <c r="AM73">
        <v>3</v>
      </c>
      <c r="AN73">
        <v>0</v>
      </c>
      <c r="AO73">
        <v>3</v>
      </c>
      <c r="AP73">
        <v>11</v>
      </c>
      <c r="AQ73">
        <v>0</v>
      </c>
      <c r="AR73">
        <v>0</v>
      </c>
      <c r="AS73">
        <v>0</v>
      </c>
      <c r="AT73" t="s">
        <v>86</v>
      </c>
      <c r="AU73" t="s">
        <v>86</v>
      </c>
      <c r="AV73" t="s">
        <v>86</v>
      </c>
      <c r="AW73" t="s">
        <v>86</v>
      </c>
      <c r="AX73" t="s">
        <v>86</v>
      </c>
      <c r="AY73" t="s">
        <v>86</v>
      </c>
      <c r="AZ73" t="s">
        <v>86</v>
      </c>
      <c r="BA73" t="s">
        <v>86</v>
      </c>
      <c r="BB73" t="s">
        <v>86</v>
      </c>
      <c r="BC73" t="s">
        <v>86</v>
      </c>
      <c r="BD73" t="s">
        <v>86</v>
      </c>
      <c r="BE73" t="s">
        <v>86</v>
      </c>
    </row>
    <row r="74" spans="1:57" hidden="1" x14ac:dyDescent="0.45">
      <c r="A74" t="s">
        <v>276</v>
      </c>
      <c r="B74" t="s">
        <v>77</v>
      </c>
      <c r="C74" t="s">
        <v>277</v>
      </c>
      <c r="D74" t="s">
        <v>79</v>
      </c>
      <c r="E74" s="2" t="str">
        <f>HYPERLINK("capsilon://?command=openfolder&amp;siteaddress=envoy.emaiq-na2.net&amp;folderid=FX1D7475A4-92BF-0606-2A82-2B74660A3986","FX2201600")</f>
        <v>FX2201600</v>
      </c>
      <c r="F74" t="s">
        <v>80</v>
      </c>
      <c r="G74" t="s">
        <v>80</v>
      </c>
      <c r="H74" t="s">
        <v>81</v>
      </c>
      <c r="I74" t="s">
        <v>278</v>
      </c>
      <c r="J74">
        <v>90</v>
      </c>
      <c r="K74" t="s">
        <v>83</v>
      </c>
      <c r="L74" t="s">
        <v>84</v>
      </c>
      <c r="M74" t="s">
        <v>85</v>
      </c>
      <c r="N74">
        <v>1</v>
      </c>
      <c r="O74" s="1">
        <v>44596.551620370374</v>
      </c>
      <c r="P74" s="1">
        <v>44596.567546296297</v>
      </c>
      <c r="Q74">
        <v>1249</v>
      </c>
      <c r="R74">
        <v>127</v>
      </c>
      <c r="S74" t="b">
        <v>0</v>
      </c>
      <c r="T74" t="s">
        <v>86</v>
      </c>
      <c r="U74" t="b">
        <v>0</v>
      </c>
      <c r="V74" t="s">
        <v>92</v>
      </c>
      <c r="W74" s="1">
        <v>44596.567546296297</v>
      </c>
      <c r="X74">
        <v>127</v>
      </c>
      <c r="Y74">
        <v>0</v>
      </c>
      <c r="Z74">
        <v>0</v>
      </c>
      <c r="AA74">
        <v>0</v>
      </c>
      <c r="AB74">
        <v>0</v>
      </c>
      <c r="AC74">
        <v>0</v>
      </c>
      <c r="AD74">
        <v>90</v>
      </c>
      <c r="AE74">
        <v>78</v>
      </c>
      <c r="AF74">
        <v>0</v>
      </c>
      <c r="AG74">
        <v>4</v>
      </c>
      <c r="AH74" t="s">
        <v>86</v>
      </c>
      <c r="AI74" t="s">
        <v>86</v>
      </c>
      <c r="AJ74" t="s">
        <v>86</v>
      </c>
      <c r="AK74" t="s">
        <v>86</v>
      </c>
      <c r="AL74" t="s">
        <v>86</v>
      </c>
      <c r="AM74" t="s">
        <v>86</v>
      </c>
      <c r="AN74" t="s">
        <v>86</v>
      </c>
      <c r="AO74" t="s">
        <v>86</v>
      </c>
      <c r="AP74" t="s">
        <v>86</v>
      </c>
      <c r="AQ74" t="s">
        <v>86</v>
      </c>
      <c r="AR74" t="s">
        <v>86</v>
      </c>
      <c r="AS74" t="s">
        <v>86</v>
      </c>
      <c r="AT74" t="s">
        <v>86</v>
      </c>
      <c r="AU74" t="s">
        <v>86</v>
      </c>
      <c r="AV74" t="s">
        <v>86</v>
      </c>
      <c r="AW74" t="s">
        <v>86</v>
      </c>
      <c r="AX74" t="s">
        <v>86</v>
      </c>
      <c r="AY74" t="s">
        <v>86</v>
      </c>
      <c r="AZ74" t="s">
        <v>86</v>
      </c>
      <c r="BA74" t="s">
        <v>86</v>
      </c>
      <c r="BB74" t="s">
        <v>86</v>
      </c>
      <c r="BC74" t="s">
        <v>86</v>
      </c>
      <c r="BD74" t="s">
        <v>86</v>
      </c>
      <c r="BE74" t="s">
        <v>86</v>
      </c>
    </row>
    <row r="75" spans="1:57" x14ac:dyDescent="0.45">
      <c r="A75" t="s">
        <v>279</v>
      </c>
      <c r="B75" t="s">
        <v>77</v>
      </c>
      <c r="C75" t="s">
        <v>280</v>
      </c>
      <c r="D75" t="s">
        <v>79</v>
      </c>
      <c r="E75" s="2" t="str">
        <f>HYPERLINK("capsilon://?command=openfolder&amp;siteaddress=envoy.emaiq-na2.net&amp;folderid=FX29165220-2533-B6B0-D27E-A58603CEA6FD","FX220218")</f>
        <v>FX220218</v>
      </c>
      <c r="F75" t="s">
        <v>80</v>
      </c>
      <c r="G75" t="s">
        <v>80</v>
      </c>
      <c r="H75" t="s">
        <v>81</v>
      </c>
      <c r="I75" t="s">
        <v>281</v>
      </c>
      <c r="J75">
        <v>219</v>
      </c>
      <c r="K75" t="s">
        <v>83</v>
      </c>
      <c r="L75" t="s">
        <v>84</v>
      </c>
      <c r="M75" t="s">
        <v>85</v>
      </c>
      <c r="N75">
        <v>1</v>
      </c>
      <c r="O75" s="1">
        <v>44596.555509259262</v>
      </c>
      <c r="P75" s="1">
        <v>44596.605358796296</v>
      </c>
      <c r="Q75">
        <v>3615</v>
      </c>
      <c r="R75">
        <v>692</v>
      </c>
      <c r="S75" t="b">
        <v>0</v>
      </c>
      <c r="T75" t="s">
        <v>86</v>
      </c>
      <c r="U75" t="b">
        <v>0</v>
      </c>
      <c r="V75" t="s">
        <v>92</v>
      </c>
      <c r="W75" s="1">
        <v>44596.605358796296</v>
      </c>
      <c r="X75">
        <v>681</v>
      </c>
      <c r="Y75">
        <v>74</v>
      </c>
      <c r="Z75">
        <v>0</v>
      </c>
      <c r="AA75">
        <v>74</v>
      </c>
      <c r="AB75">
        <v>0</v>
      </c>
      <c r="AC75">
        <v>0</v>
      </c>
      <c r="AD75">
        <v>145</v>
      </c>
      <c r="AE75">
        <v>117</v>
      </c>
      <c r="AF75">
        <v>0</v>
      </c>
      <c r="AG75">
        <v>8</v>
      </c>
      <c r="AH75" t="s">
        <v>86</v>
      </c>
      <c r="AI75" t="s">
        <v>86</v>
      </c>
      <c r="AJ75" t="s">
        <v>86</v>
      </c>
      <c r="AK75" t="s">
        <v>86</v>
      </c>
      <c r="AL75" t="s">
        <v>86</v>
      </c>
      <c r="AM75" t="s">
        <v>86</v>
      </c>
      <c r="AN75" t="s">
        <v>86</v>
      </c>
      <c r="AO75" t="s">
        <v>86</v>
      </c>
      <c r="AP75" t="s">
        <v>86</v>
      </c>
      <c r="AQ75" t="s">
        <v>86</v>
      </c>
      <c r="AR75" t="s">
        <v>86</v>
      </c>
      <c r="AS75" t="s">
        <v>86</v>
      </c>
      <c r="AT75" t="s">
        <v>86</v>
      </c>
      <c r="AU75" t="s">
        <v>86</v>
      </c>
      <c r="AV75" t="s">
        <v>86</v>
      </c>
      <c r="AW75" t="s">
        <v>86</v>
      </c>
      <c r="AX75" t="s">
        <v>86</v>
      </c>
      <c r="AY75" t="s">
        <v>86</v>
      </c>
      <c r="AZ75" t="s">
        <v>86</v>
      </c>
      <c r="BA75" t="s">
        <v>86</v>
      </c>
      <c r="BB75" t="s">
        <v>86</v>
      </c>
      <c r="BC75" t="s">
        <v>86</v>
      </c>
      <c r="BD75" t="s">
        <v>86</v>
      </c>
      <c r="BE75" t="s">
        <v>86</v>
      </c>
    </row>
    <row r="76" spans="1:57" x14ac:dyDescent="0.45">
      <c r="A76" t="s">
        <v>282</v>
      </c>
      <c r="B76" t="s">
        <v>77</v>
      </c>
      <c r="C76" t="s">
        <v>236</v>
      </c>
      <c r="D76" t="s">
        <v>79</v>
      </c>
      <c r="E76" s="2" t="str">
        <f>HYPERLINK("capsilon://?command=openfolder&amp;siteaddress=envoy.emaiq-na2.net&amp;folderid=FX06C34879-F477-5090-1CE0-A38FDB5C460E","FX2201101")</f>
        <v>FX2201101</v>
      </c>
      <c r="F76" t="s">
        <v>80</v>
      </c>
      <c r="G76" t="s">
        <v>80</v>
      </c>
      <c r="H76" t="s">
        <v>81</v>
      </c>
      <c r="I76" t="s">
        <v>273</v>
      </c>
      <c r="J76">
        <v>174</v>
      </c>
      <c r="K76" t="s">
        <v>83</v>
      </c>
      <c r="L76" t="s">
        <v>84</v>
      </c>
      <c r="M76" t="s">
        <v>85</v>
      </c>
      <c r="N76">
        <v>2</v>
      </c>
      <c r="O76" s="1">
        <v>44596.567002314812</v>
      </c>
      <c r="P76" s="1">
        <v>44596.597071759257</v>
      </c>
      <c r="Q76">
        <v>725</v>
      </c>
      <c r="R76">
        <v>1873</v>
      </c>
      <c r="S76" t="b">
        <v>0</v>
      </c>
      <c r="T76" t="s">
        <v>86</v>
      </c>
      <c r="U76" t="b">
        <v>1</v>
      </c>
      <c r="V76" t="s">
        <v>92</v>
      </c>
      <c r="W76" s="1">
        <v>44596.584143518521</v>
      </c>
      <c r="X76">
        <v>1433</v>
      </c>
      <c r="Y76">
        <v>87</v>
      </c>
      <c r="Z76">
        <v>0</v>
      </c>
      <c r="AA76">
        <v>87</v>
      </c>
      <c r="AB76">
        <v>52</v>
      </c>
      <c r="AC76">
        <v>57</v>
      </c>
      <c r="AD76">
        <v>87</v>
      </c>
      <c r="AE76">
        <v>0</v>
      </c>
      <c r="AF76">
        <v>0</v>
      </c>
      <c r="AG76">
        <v>0</v>
      </c>
      <c r="AH76" t="s">
        <v>93</v>
      </c>
      <c r="AI76" s="1">
        <v>44596.597071759257</v>
      </c>
      <c r="AJ76">
        <v>440</v>
      </c>
      <c r="AK76">
        <v>0</v>
      </c>
      <c r="AL76">
        <v>0</v>
      </c>
      <c r="AM76">
        <v>0</v>
      </c>
      <c r="AN76">
        <v>52</v>
      </c>
      <c r="AO76">
        <v>0</v>
      </c>
      <c r="AP76">
        <v>87</v>
      </c>
      <c r="AQ76">
        <v>0</v>
      </c>
      <c r="AR76">
        <v>0</v>
      </c>
      <c r="AS76">
        <v>0</v>
      </c>
      <c r="AT76" t="s">
        <v>86</v>
      </c>
      <c r="AU76" t="s">
        <v>86</v>
      </c>
      <c r="AV76" t="s">
        <v>86</v>
      </c>
      <c r="AW76" t="s">
        <v>86</v>
      </c>
      <c r="AX76" t="s">
        <v>86</v>
      </c>
      <c r="AY76" t="s">
        <v>86</v>
      </c>
      <c r="AZ76" t="s">
        <v>86</v>
      </c>
      <c r="BA76" t="s">
        <v>86</v>
      </c>
      <c r="BB76" t="s">
        <v>86</v>
      </c>
      <c r="BC76" t="s">
        <v>86</v>
      </c>
      <c r="BD76" t="s">
        <v>86</v>
      </c>
      <c r="BE76" t="s">
        <v>86</v>
      </c>
    </row>
    <row r="77" spans="1:57" x14ac:dyDescent="0.45">
      <c r="A77" t="s">
        <v>283</v>
      </c>
      <c r="B77" t="s">
        <v>77</v>
      </c>
      <c r="C77" t="s">
        <v>284</v>
      </c>
      <c r="D77" t="s">
        <v>79</v>
      </c>
      <c r="E77" s="2" t="str">
        <f>HYPERLINK("capsilon://?command=openfolder&amp;siteaddress=envoy.emaiq-na2.net&amp;folderid=FX816FBC0A-CD82-39F2-75C2-458B8B960FB0","FX220262")</f>
        <v>FX220262</v>
      </c>
      <c r="F77" t="s">
        <v>80</v>
      </c>
      <c r="G77" t="s">
        <v>80</v>
      </c>
      <c r="H77" t="s">
        <v>81</v>
      </c>
      <c r="I77" t="s">
        <v>285</v>
      </c>
      <c r="J77">
        <v>70</v>
      </c>
      <c r="K77" t="s">
        <v>83</v>
      </c>
      <c r="L77" t="s">
        <v>84</v>
      </c>
      <c r="M77" t="s">
        <v>85</v>
      </c>
      <c r="N77">
        <v>1</v>
      </c>
      <c r="O77" s="1">
        <v>44596.567048611112</v>
      </c>
      <c r="P77" s="1">
        <v>44596.607731481483</v>
      </c>
      <c r="Q77">
        <v>3310</v>
      </c>
      <c r="R77">
        <v>205</v>
      </c>
      <c r="S77" t="b">
        <v>0</v>
      </c>
      <c r="T77" t="s">
        <v>86</v>
      </c>
      <c r="U77" t="b">
        <v>0</v>
      </c>
      <c r="V77" t="s">
        <v>92</v>
      </c>
      <c r="W77" s="1">
        <v>44596.607731481483</v>
      </c>
      <c r="X77">
        <v>205</v>
      </c>
      <c r="Y77">
        <v>37</v>
      </c>
      <c r="Z77">
        <v>0</v>
      </c>
      <c r="AA77">
        <v>37</v>
      </c>
      <c r="AB77">
        <v>0</v>
      </c>
      <c r="AC77">
        <v>0</v>
      </c>
      <c r="AD77">
        <v>33</v>
      </c>
      <c r="AE77">
        <v>27</v>
      </c>
      <c r="AF77">
        <v>0</v>
      </c>
      <c r="AG77">
        <v>2</v>
      </c>
      <c r="AH77" t="s">
        <v>86</v>
      </c>
      <c r="AI77" t="s">
        <v>86</v>
      </c>
      <c r="AJ77" t="s">
        <v>86</v>
      </c>
      <c r="AK77" t="s">
        <v>86</v>
      </c>
      <c r="AL77" t="s">
        <v>86</v>
      </c>
      <c r="AM77" t="s">
        <v>86</v>
      </c>
      <c r="AN77" t="s">
        <v>86</v>
      </c>
      <c r="AO77" t="s">
        <v>86</v>
      </c>
      <c r="AP77" t="s">
        <v>86</v>
      </c>
      <c r="AQ77" t="s">
        <v>86</v>
      </c>
      <c r="AR77" t="s">
        <v>86</v>
      </c>
      <c r="AS77" t="s">
        <v>86</v>
      </c>
      <c r="AT77" t="s">
        <v>86</v>
      </c>
      <c r="AU77" t="s">
        <v>86</v>
      </c>
      <c r="AV77" t="s">
        <v>86</v>
      </c>
      <c r="AW77" t="s">
        <v>86</v>
      </c>
      <c r="AX77" t="s">
        <v>86</v>
      </c>
      <c r="AY77" t="s">
        <v>86</v>
      </c>
      <c r="AZ77" t="s">
        <v>86</v>
      </c>
      <c r="BA77" t="s">
        <v>86</v>
      </c>
      <c r="BB77" t="s">
        <v>86</v>
      </c>
      <c r="BC77" t="s">
        <v>86</v>
      </c>
      <c r="BD77" t="s">
        <v>86</v>
      </c>
      <c r="BE77" t="s">
        <v>86</v>
      </c>
    </row>
    <row r="78" spans="1:57" x14ac:dyDescent="0.45">
      <c r="A78" t="s">
        <v>286</v>
      </c>
      <c r="B78" t="s">
        <v>77</v>
      </c>
      <c r="C78" t="s">
        <v>265</v>
      </c>
      <c r="D78" t="s">
        <v>79</v>
      </c>
      <c r="E78" s="2" t="str">
        <f>HYPERLINK("capsilon://?command=openfolder&amp;siteaddress=envoy.emaiq-na2.net&amp;folderid=FX329D8D60-06E2-251B-73FA-7841423DA20D","FX2201521")</f>
        <v>FX2201521</v>
      </c>
      <c r="F78" t="s">
        <v>80</v>
      </c>
      <c r="G78" t="s">
        <v>80</v>
      </c>
      <c r="H78" t="s">
        <v>81</v>
      </c>
      <c r="I78" t="s">
        <v>266</v>
      </c>
      <c r="J78">
        <v>214</v>
      </c>
      <c r="K78" t="s">
        <v>83</v>
      </c>
      <c r="L78" t="s">
        <v>84</v>
      </c>
      <c r="M78" t="s">
        <v>85</v>
      </c>
      <c r="N78">
        <v>2</v>
      </c>
      <c r="O78" s="1">
        <v>44593.492326388892</v>
      </c>
      <c r="P78" s="1">
        <v>44593.534502314818</v>
      </c>
      <c r="Q78">
        <v>1270</v>
      </c>
      <c r="R78">
        <v>2374</v>
      </c>
      <c r="S78" t="b">
        <v>0</v>
      </c>
      <c r="T78" t="s">
        <v>86</v>
      </c>
      <c r="U78" t="b">
        <v>1</v>
      </c>
      <c r="V78" t="s">
        <v>92</v>
      </c>
      <c r="W78" s="1">
        <v>44593.508252314816</v>
      </c>
      <c r="X78">
        <v>1051</v>
      </c>
      <c r="Y78">
        <v>177</v>
      </c>
      <c r="Z78">
        <v>0</v>
      </c>
      <c r="AA78">
        <v>177</v>
      </c>
      <c r="AB78">
        <v>0</v>
      </c>
      <c r="AC78">
        <v>84</v>
      </c>
      <c r="AD78">
        <v>37</v>
      </c>
      <c r="AE78">
        <v>0</v>
      </c>
      <c r="AF78">
        <v>0</v>
      </c>
      <c r="AG78">
        <v>0</v>
      </c>
      <c r="AH78" t="s">
        <v>93</v>
      </c>
      <c r="AI78" s="1">
        <v>44593.534502314818</v>
      </c>
      <c r="AJ78">
        <v>1278</v>
      </c>
      <c r="AK78">
        <v>3</v>
      </c>
      <c r="AL78">
        <v>0</v>
      </c>
      <c r="AM78">
        <v>3</v>
      </c>
      <c r="AN78">
        <v>0</v>
      </c>
      <c r="AO78">
        <v>3</v>
      </c>
      <c r="AP78">
        <v>34</v>
      </c>
      <c r="AQ78">
        <v>0</v>
      </c>
      <c r="AR78">
        <v>0</v>
      </c>
      <c r="AS78">
        <v>0</v>
      </c>
      <c r="AT78" t="s">
        <v>86</v>
      </c>
      <c r="AU78" t="s">
        <v>86</v>
      </c>
      <c r="AV78" t="s">
        <v>86</v>
      </c>
      <c r="AW78" t="s">
        <v>86</v>
      </c>
      <c r="AX78" t="s">
        <v>86</v>
      </c>
      <c r="AY78" t="s">
        <v>86</v>
      </c>
      <c r="AZ78" t="s">
        <v>86</v>
      </c>
      <c r="BA78" t="s">
        <v>86</v>
      </c>
      <c r="BB78" t="s">
        <v>86</v>
      </c>
      <c r="BC78" t="s">
        <v>86</v>
      </c>
      <c r="BD78" t="s">
        <v>86</v>
      </c>
      <c r="BE78" t="s">
        <v>86</v>
      </c>
    </row>
    <row r="79" spans="1:57" x14ac:dyDescent="0.45">
      <c r="A79" t="s">
        <v>287</v>
      </c>
      <c r="B79" t="s">
        <v>77</v>
      </c>
      <c r="C79" t="s">
        <v>277</v>
      </c>
      <c r="D79" t="s">
        <v>79</v>
      </c>
      <c r="E79" s="2" t="str">
        <f>HYPERLINK("capsilon://?command=openfolder&amp;siteaddress=envoy.emaiq-na2.net&amp;folderid=FX1D7475A4-92BF-0606-2A82-2B74660A3986","FX2201600")</f>
        <v>FX2201600</v>
      </c>
      <c r="F79" t="s">
        <v>80</v>
      </c>
      <c r="G79" t="s">
        <v>80</v>
      </c>
      <c r="H79" t="s">
        <v>81</v>
      </c>
      <c r="I79" t="s">
        <v>278</v>
      </c>
      <c r="J79">
        <v>175</v>
      </c>
      <c r="K79" t="s">
        <v>83</v>
      </c>
      <c r="L79" t="s">
        <v>84</v>
      </c>
      <c r="M79" t="s">
        <v>85</v>
      </c>
      <c r="N79">
        <v>2</v>
      </c>
      <c r="O79" s="1">
        <v>44596.568842592591</v>
      </c>
      <c r="P79" s="1">
        <v>44596.641585648147</v>
      </c>
      <c r="Q79">
        <v>4322</v>
      </c>
      <c r="R79">
        <v>1963</v>
      </c>
      <c r="S79" t="b">
        <v>0</v>
      </c>
      <c r="T79" t="s">
        <v>86</v>
      </c>
      <c r="U79" t="b">
        <v>1</v>
      </c>
      <c r="V79" t="s">
        <v>92</v>
      </c>
      <c r="W79" s="1">
        <v>44596.59747685185</v>
      </c>
      <c r="X79">
        <v>1151</v>
      </c>
      <c r="Y79">
        <v>192</v>
      </c>
      <c r="Z79">
        <v>0</v>
      </c>
      <c r="AA79">
        <v>192</v>
      </c>
      <c r="AB79">
        <v>0</v>
      </c>
      <c r="AC79">
        <v>120</v>
      </c>
      <c r="AD79">
        <v>-17</v>
      </c>
      <c r="AE79">
        <v>0</v>
      </c>
      <c r="AF79">
        <v>0</v>
      </c>
      <c r="AG79">
        <v>0</v>
      </c>
      <c r="AH79" t="s">
        <v>93</v>
      </c>
      <c r="AI79" s="1">
        <v>44596.641585648147</v>
      </c>
      <c r="AJ79">
        <v>812</v>
      </c>
      <c r="AK79">
        <v>3</v>
      </c>
      <c r="AL79">
        <v>0</v>
      </c>
      <c r="AM79">
        <v>3</v>
      </c>
      <c r="AN79">
        <v>0</v>
      </c>
      <c r="AO79">
        <v>3</v>
      </c>
      <c r="AP79">
        <v>-20</v>
      </c>
      <c r="AQ79">
        <v>0</v>
      </c>
      <c r="AR79">
        <v>0</v>
      </c>
      <c r="AS79">
        <v>0</v>
      </c>
      <c r="AT79" t="s">
        <v>86</v>
      </c>
      <c r="AU79" t="s">
        <v>86</v>
      </c>
      <c r="AV79" t="s">
        <v>86</v>
      </c>
      <c r="AW79" t="s">
        <v>86</v>
      </c>
      <c r="AX79" t="s">
        <v>86</v>
      </c>
      <c r="AY79" t="s">
        <v>86</v>
      </c>
      <c r="AZ79" t="s">
        <v>86</v>
      </c>
      <c r="BA79" t="s">
        <v>86</v>
      </c>
      <c r="BB79" t="s">
        <v>86</v>
      </c>
      <c r="BC79" t="s">
        <v>86</v>
      </c>
      <c r="BD79" t="s">
        <v>86</v>
      </c>
      <c r="BE79" t="s">
        <v>86</v>
      </c>
    </row>
    <row r="80" spans="1:57" hidden="1" x14ac:dyDescent="0.45">
      <c r="A80" t="s">
        <v>288</v>
      </c>
      <c r="B80" t="s">
        <v>77</v>
      </c>
      <c r="C80" t="s">
        <v>142</v>
      </c>
      <c r="D80" t="s">
        <v>79</v>
      </c>
      <c r="E80" s="2" t="str">
        <f>HYPERLINK("capsilon://?command=openfolder&amp;siteaddress=envoy.emaiq-na2.net&amp;folderid=FX06F999DA-F444-4E85-5408-391E54A75439","FX2201212")</f>
        <v>FX2201212</v>
      </c>
      <c r="F80" t="s">
        <v>80</v>
      </c>
      <c r="G80" t="s">
        <v>80</v>
      </c>
      <c r="H80" t="s">
        <v>81</v>
      </c>
      <c r="I80" t="s">
        <v>289</v>
      </c>
      <c r="J80">
        <v>57</v>
      </c>
      <c r="K80" t="s">
        <v>83</v>
      </c>
      <c r="L80" t="s">
        <v>84</v>
      </c>
      <c r="M80" t="s">
        <v>85</v>
      </c>
      <c r="N80">
        <v>1</v>
      </c>
      <c r="O80" s="1">
        <v>44596.574328703704</v>
      </c>
      <c r="P80" s="1">
        <v>44596.628807870373</v>
      </c>
      <c r="Q80">
        <v>4445</v>
      </c>
      <c r="R80">
        <v>262</v>
      </c>
      <c r="S80" t="b">
        <v>0</v>
      </c>
      <c r="T80" t="s">
        <v>86</v>
      </c>
      <c r="U80" t="b">
        <v>0</v>
      </c>
      <c r="V80" t="s">
        <v>92</v>
      </c>
      <c r="W80" s="1">
        <v>44596.628807870373</v>
      </c>
      <c r="X80">
        <v>262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57</v>
      </c>
      <c r="AE80">
        <v>52</v>
      </c>
      <c r="AF80">
        <v>0</v>
      </c>
      <c r="AG80">
        <v>8</v>
      </c>
      <c r="AH80" t="s">
        <v>86</v>
      </c>
      <c r="AI80" t="s">
        <v>86</v>
      </c>
      <c r="AJ80" t="s">
        <v>86</v>
      </c>
      <c r="AK80" t="s">
        <v>86</v>
      </c>
      <c r="AL80" t="s">
        <v>86</v>
      </c>
      <c r="AM80" t="s">
        <v>86</v>
      </c>
      <c r="AN80" t="s">
        <v>86</v>
      </c>
      <c r="AO80" t="s">
        <v>86</v>
      </c>
      <c r="AP80" t="s">
        <v>86</v>
      </c>
      <c r="AQ80" t="s">
        <v>86</v>
      </c>
      <c r="AR80" t="s">
        <v>86</v>
      </c>
      <c r="AS80" t="s">
        <v>86</v>
      </c>
      <c r="AT80" t="s">
        <v>86</v>
      </c>
      <c r="AU80" t="s">
        <v>86</v>
      </c>
      <c r="AV80" t="s">
        <v>86</v>
      </c>
      <c r="AW80" t="s">
        <v>86</v>
      </c>
      <c r="AX80" t="s">
        <v>86</v>
      </c>
      <c r="AY80" t="s">
        <v>86</v>
      </c>
      <c r="AZ80" t="s">
        <v>86</v>
      </c>
      <c r="BA80" t="s">
        <v>86</v>
      </c>
      <c r="BB80" t="s">
        <v>86</v>
      </c>
      <c r="BC80" t="s">
        <v>86</v>
      </c>
      <c r="BD80" t="s">
        <v>86</v>
      </c>
      <c r="BE80" t="s">
        <v>86</v>
      </c>
    </row>
    <row r="81" spans="1:57" hidden="1" x14ac:dyDescent="0.45">
      <c r="A81" t="s">
        <v>290</v>
      </c>
      <c r="B81" t="s">
        <v>77</v>
      </c>
      <c r="C81" t="s">
        <v>239</v>
      </c>
      <c r="D81" t="s">
        <v>79</v>
      </c>
      <c r="E81" s="2" t="str">
        <f>HYPERLINK("capsilon://?command=openfolder&amp;siteaddress=envoy.emaiq-na2.net&amp;folderid=FX86C9B14C-650F-4651-6925-7E46675E4C47","FX2112220")</f>
        <v>FX2112220</v>
      </c>
      <c r="F81" t="s">
        <v>80</v>
      </c>
      <c r="G81" t="s">
        <v>80</v>
      </c>
      <c r="H81" t="s">
        <v>81</v>
      </c>
      <c r="I81" t="s">
        <v>291</v>
      </c>
      <c r="J81">
        <v>11</v>
      </c>
      <c r="K81" t="s">
        <v>83</v>
      </c>
      <c r="L81" t="s">
        <v>84</v>
      </c>
      <c r="M81" t="s">
        <v>85</v>
      </c>
      <c r="N81">
        <v>2</v>
      </c>
      <c r="O81" s="1">
        <v>44596.594305555554</v>
      </c>
      <c r="P81" s="1">
        <v>44596.677662037036</v>
      </c>
      <c r="Q81">
        <v>7163</v>
      </c>
      <c r="R81">
        <v>39</v>
      </c>
      <c r="S81" t="b">
        <v>0</v>
      </c>
      <c r="T81" t="s">
        <v>86</v>
      </c>
      <c r="U81" t="b">
        <v>0</v>
      </c>
      <c r="V81" t="s">
        <v>92</v>
      </c>
      <c r="W81" s="1">
        <v>44596.62903935185</v>
      </c>
      <c r="X81">
        <v>19</v>
      </c>
      <c r="Y81">
        <v>0</v>
      </c>
      <c r="Z81">
        <v>0</v>
      </c>
      <c r="AA81">
        <v>0</v>
      </c>
      <c r="AB81">
        <v>5</v>
      </c>
      <c r="AC81">
        <v>0</v>
      </c>
      <c r="AD81">
        <v>11</v>
      </c>
      <c r="AE81">
        <v>0</v>
      </c>
      <c r="AF81">
        <v>0</v>
      </c>
      <c r="AG81">
        <v>0</v>
      </c>
      <c r="AH81" t="s">
        <v>93</v>
      </c>
      <c r="AI81" s="1">
        <v>44596.677662037036</v>
      </c>
      <c r="AJ81">
        <v>20</v>
      </c>
      <c r="AK81">
        <v>0</v>
      </c>
      <c r="AL81">
        <v>0</v>
      </c>
      <c r="AM81">
        <v>0</v>
      </c>
      <c r="AN81">
        <v>5</v>
      </c>
      <c r="AO81">
        <v>0</v>
      </c>
      <c r="AP81">
        <v>11</v>
      </c>
      <c r="AQ81">
        <v>0</v>
      </c>
      <c r="AR81">
        <v>0</v>
      </c>
      <c r="AS81">
        <v>0</v>
      </c>
      <c r="AT81" t="s">
        <v>86</v>
      </c>
      <c r="AU81" t="s">
        <v>86</v>
      </c>
      <c r="AV81" t="s">
        <v>86</v>
      </c>
      <c r="AW81" t="s">
        <v>86</v>
      </c>
      <c r="AX81" t="s">
        <v>86</v>
      </c>
      <c r="AY81" t="s">
        <v>86</v>
      </c>
      <c r="AZ81" t="s">
        <v>86</v>
      </c>
      <c r="BA81" t="s">
        <v>86</v>
      </c>
      <c r="BB81" t="s">
        <v>86</v>
      </c>
      <c r="BC81" t="s">
        <v>86</v>
      </c>
      <c r="BD81" t="s">
        <v>86</v>
      </c>
      <c r="BE81" t="s">
        <v>86</v>
      </c>
    </row>
    <row r="82" spans="1:57" x14ac:dyDescent="0.45">
      <c r="A82" t="s">
        <v>292</v>
      </c>
      <c r="B82" t="s">
        <v>77</v>
      </c>
      <c r="C82" t="s">
        <v>293</v>
      </c>
      <c r="D82" t="s">
        <v>79</v>
      </c>
      <c r="E82" s="2" t="str">
        <f>HYPERLINK("capsilon://?command=openfolder&amp;siteaddress=envoy.emaiq-na2.net&amp;folderid=FXE0E901B9-C57C-F418-1246-57FA6BAF7D0C","FX2201240")</f>
        <v>FX2201240</v>
      </c>
      <c r="F82" t="s">
        <v>80</v>
      </c>
      <c r="G82" t="s">
        <v>80</v>
      </c>
      <c r="H82" t="s">
        <v>81</v>
      </c>
      <c r="I82" t="s">
        <v>294</v>
      </c>
      <c r="J82">
        <v>132</v>
      </c>
      <c r="K82" t="s">
        <v>83</v>
      </c>
      <c r="L82" t="s">
        <v>84</v>
      </c>
      <c r="M82" t="s">
        <v>85</v>
      </c>
      <c r="N82">
        <v>2</v>
      </c>
      <c r="O82" s="1">
        <v>44596.597361111111</v>
      </c>
      <c r="P82" s="1">
        <v>44596.679942129631</v>
      </c>
      <c r="Q82">
        <v>6696</v>
      </c>
      <c r="R82">
        <v>439</v>
      </c>
      <c r="S82" t="b">
        <v>0</v>
      </c>
      <c r="T82" t="s">
        <v>86</v>
      </c>
      <c r="U82" t="b">
        <v>0</v>
      </c>
      <c r="V82" t="s">
        <v>92</v>
      </c>
      <c r="W82" s="1">
        <v>44596.631863425922</v>
      </c>
      <c r="X82">
        <v>243</v>
      </c>
      <c r="Y82">
        <v>52</v>
      </c>
      <c r="Z82">
        <v>0</v>
      </c>
      <c r="AA82">
        <v>52</v>
      </c>
      <c r="AB82">
        <v>52</v>
      </c>
      <c r="AC82">
        <v>31</v>
      </c>
      <c r="AD82">
        <v>80</v>
      </c>
      <c r="AE82">
        <v>0</v>
      </c>
      <c r="AF82">
        <v>0</v>
      </c>
      <c r="AG82">
        <v>0</v>
      </c>
      <c r="AH82" t="s">
        <v>93</v>
      </c>
      <c r="AI82" s="1">
        <v>44596.679942129631</v>
      </c>
      <c r="AJ82">
        <v>196</v>
      </c>
      <c r="AK82">
        <v>1</v>
      </c>
      <c r="AL82">
        <v>0</v>
      </c>
      <c r="AM82">
        <v>1</v>
      </c>
      <c r="AN82">
        <v>52</v>
      </c>
      <c r="AO82">
        <v>1</v>
      </c>
      <c r="AP82">
        <v>79</v>
      </c>
      <c r="AQ82">
        <v>0</v>
      </c>
      <c r="AR82">
        <v>0</v>
      </c>
      <c r="AS82">
        <v>0</v>
      </c>
      <c r="AT82" t="s">
        <v>86</v>
      </c>
      <c r="AU82" t="s">
        <v>86</v>
      </c>
      <c r="AV82" t="s">
        <v>86</v>
      </c>
      <c r="AW82" t="s">
        <v>86</v>
      </c>
      <c r="AX82" t="s">
        <v>86</v>
      </c>
      <c r="AY82" t="s">
        <v>86</v>
      </c>
      <c r="AZ82" t="s">
        <v>86</v>
      </c>
      <c r="BA82" t="s">
        <v>86</v>
      </c>
      <c r="BB82" t="s">
        <v>86</v>
      </c>
      <c r="BC82" t="s">
        <v>86</v>
      </c>
      <c r="BD82" t="s">
        <v>86</v>
      </c>
      <c r="BE82" t="s">
        <v>86</v>
      </c>
    </row>
    <row r="83" spans="1:57" x14ac:dyDescent="0.45">
      <c r="A83" t="s">
        <v>295</v>
      </c>
      <c r="B83" t="s">
        <v>77</v>
      </c>
      <c r="C83" t="s">
        <v>296</v>
      </c>
      <c r="D83" t="s">
        <v>79</v>
      </c>
      <c r="E83" s="2" t="str">
        <f>HYPERLINK("capsilon://?command=openfolder&amp;siteaddress=envoy.emaiq-na2.net&amp;folderid=FX28E3F226-FB44-1A30-DC9F-72ECACE53DB5","FX2201596")</f>
        <v>FX2201596</v>
      </c>
      <c r="F83" t="s">
        <v>80</v>
      </c>
      <c r="G83" t="s">
        <v>80</v>
      </c>
      <c r="H83" t="s">
        <v>81</v>
      </c>
      <c r="I83" t="s">
        <v>297</v>
      </c>
      <c r="J83">
        <v>178</v>
      </c>
      <c r="K83" t="s">
        <v>83</v>
      </c>
      <c r="L83" t="s">
        <v>84</v>
      </c>
      <c r="M83" t="s">
        <v>85</v>
      </c>
      <c r="N83">
        <v>2</v>
      </c>
      <c r="O83" s="1">
        <v>44596.598645833335</v>
      </c>
      <c r="P83" s="1">
        <v>44596.686724537038</v>
      </c>
      <c r="Q83">
        <v>6269</v>
      </c>
      <c r="R83">
        <v>1341</v>
      </c>
      <c r="S83" t="b">
        <v>0</v>
      </c>
      <c r="T83" t="s">
        <v>86</v>
      </c>
      <c r="U83" t="b">
        <v>0</v>
      </c>
      <c r="V83" t="s">
        <v>92</v>
      </c>
      <c r="W83" s="1">
        <v>44596.658900462964</v>
      </c>
      <c r="X83">
        <v>756</v>
      </c>
      <c r="Y83">
        <v>162</v>
      </c>
      <c r="Z83">
        <v>0</v>
      </c>
      <c r="AA83">
        <v>162</v>
      </c>
      <c r="AB83">
        <v>0</v>
      </c>
      <c r="AC83">
        <v>41</v>
      </c>
      <c r="AD83">
        <v>16</v>
      </c>
      <c r="AE83">
        <v>0</v>
      </c>
      <c r="AF83">
        <v>0</v>
      </c>
      <c r="AG83">
        <v>0</v>
      </c>
      <c r="AH83" t="s">
        <v>93</v>
      </c>
      <c r="AI83" s="1">
        <v>44596.686724537038</v>
      </c>
      <c r="AJ83">
        <v>585</v>
      </c>
      <c r="AK83">
        <v>3</v>
      </c>
      <c r="AL83">
        <v>0</v>
      </c>
      <c r="AM83">
        <v>3</v>
      </c>
      <c r="AN83">
        <v>0</v>
      </c>
      <c r="AO83">
        <v>3</v>
      </c>
      <c r="AP83">
        <v>13</v>
      </c>
      <c r="AQ83">
        <v>0</v>
      </c>
      <c r="AR83">
        <v>0</v>
      </c>
      <c r="AS83">
        <v>0</v>
      </c>
      <c r="AT83" t="s">
        <v>86</v>
      </c>
      <c r="AU83" t="s">
        <v>86</v>
      </c>
      <c r="AV83" t="s">
        <v>86</v>
      </c>
      <c r="AW83" t="s">
        <v>86</v>
      </c>
      <c r="AX83" t="s">
        <v>86</v>
      </c>
      <c r="AY83" t="s">
        <v>86</v>
      </c>
      <c r="AZ83" t="s">
        <v>86</v>
      </c>
      <c r="BA83" t="s">
        <v>86</v>
      </c>
      <c r="BB83" t="s">
        <v>86</v>
      </c>
      <c r="BC83" t="s">
        <v>86</v>
      </c>
      <c r="BD83" t="s">
        <v>86</v>
      </c>
      <c r="BE83" t="s">
        <v>86</v>
      </c>
    </row>
    <row r="84" spans="1:57" x14ac:dyDescent="0.45">
      <c r="A84" t="s">
        <v>298</v>
      </c>
      <c r="B84" t="s">
        <v>77</v>
      </c>
      <c r="C84" t="s">
        <v>299</v>
      </c>
      <c r="D84" t="s">
        <v>79</v>
      </c>
      <c r="E84" s="2" t="str">
        <f>HYPERLINK("capsilon://?command=openfolder&amp;siteaddress=envoy.emaiq-na2.net&amp;folderid=FX49C1C81A-B9A7-452B-239F-972353588B2B","FX2201292")</f>
        <v>FX2201292</v>
      </c>
      <c r="F84" t="s">
        <v>80</v>
      </c>
      <c r="G84" t="s">
        <v>80</v>
      </c>
      <c r="H84" t="s">
        <v>81</v>
      </c>
      <c r="I84" t="s">
        <v>300</v>
      </c>
      <c r="J84">
        <v>30</v>
      </c>
      <c r="K84" t="s">
        <v>83</v>
      </c>
      <c r="L84" t="s">
        <v>84</v>
      </c>
      <c r="M84" t="s">
        <v>85</v>
      </c>
      <c r="N84">
        <v>2</v>
      </c>
      <c r="O84" s="1">
        <v>44596.600636574076</v>
      </c>
      <c r="P84" s="1">
        <v>44596.687465277777</v>
      </c>
      <c r="Q84">
        <v>7128</v>
      </c>
      <c r="R84">
        <v>374</v>
      </c>
      <c r="S84" t="b">
        <v>0</v>
      </c>
      <c r="T84" t="s">
        <v>86</v>
      </c>
      <c r="U84" t="b">
        <v>0</v>
      </c>
      <c r="V84" t="s">
        <v>92</v>
      </c>
      <c r="W84" s="1">
        <v>44596.662511574075</v>
      </c>
      <c r="X84">
        <v>311</v>
      </c>
      <c r="Y84">
        <v>9</v>
      </c>
      <c r="Z84">
        <v>0</v>
      </c>
      <c r="AA84">
        <v>9</v>
      </c>
      <c r="AB84">
        <v>0</v>
      </c>
      <c r="AC84">
        <v>9</v>
      </c>
      <c r="AD84">
        <v>21</v>
      </c>
      <c r="AE84">
        <v>0</v>
      </c>
      <c r="AF84">
        <v>0</v>
      </c>
      <c r="AG84">
        <v>0</v>
      </c>
      <c r="AH84" t="s">
        <v>93</v>
      </c>
      <c r="AI84" s="1">
        <v>44596.687465277777</v>
      </c>
      <c r="AJ84">
        <v>63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21</v>
      </c>
      <c r="AQ84">
        <v>0</v>
      </c>
      <c r="AR84">
        <v>0</v>
      </c>
      <c r="AS84">
        <v>0</v>
      </c>
      <c r="AT84" t="s">
        <v>86</v>
      </c>
      <c r="AU84" t="s">
        <v>86</v>
      </c>
      <c r="AV84" t="s">
        <v>86</v>
      </c>
      <c r="AW84" t="s">
        <v>86</v>
      </c>
      <c r="AX84" t="s">
        <v>86</v>
      </c>
      <c r="AY84" t="s">
        <v>86</v>
      </c>
      <c r="AZ84" t="s">
        <v>86</v>
      </c>
      <c r="BA84" t="s">
        <v>86</v>
      </c>
      <c r="BB84" t="s">
        <v>86</v>
      </c>
      <c r="BC84" t="s">
        <v>86</v>
      </c>
      <c r="BD84" t="s">
        <v>86</v>
      </c>
      <c r="BE84" t="s">
        <v>86</v>
      </c>
    </row>
    <row r="85" spans="1:57" x14ac:dyDescent="0.45">
      <c r="A85" t="s">
        <v>301</v>
      </c>
      <c r="B85" t="s">
        <v>77</v>
      </c>
      <c r="C85" t="s">
        <v>280</v>
      </c>
      <c r="D85" t="s">
        <v>79</v>
      </c>
      <c r="E85" s="2" t="str">
        <f>HYPERLINK("capsilon://?command=openfolder&amp;siteaddress=envoy.emaiq-na2.net&amp;folderid=FX29165220-2533-B6B0-D27E-A58603CEA6FD","FX220218")</f>
        <v>FX220218</v>
      </c>
      <c r="F85" t="s">
        <v>80</v>
      </c>
      <c r="G85" t="s">
        <v>80</v>
      </c>
      <c r="H85" t="s">
        <v>81</v>
      </c>
      <c r="I85" t="s">
        <v>281</v>
      </c>
      <c r="J85">
        <v>300</v>
      </c>
      <c r="K85" t="s">
        <v>83</v>
      </c>
      <c r="L85" t="s">
        <v>84</v>
      </c>
      <c r="M85" t="s">
        <v>85</v>
      </c>
      <c r="N85">
        <v>2</v>
      </c>
      <c r="O85" s="1">
        <v>44596.606608796297</v>
      </c>
      <c r="P85" s="1">
        <v>44596.669525462959</v>
      </c>
      <c r="Q85">
        <v>2371</v>
      </c>
      <c r="R85">
        <v>3065</v>
      </c>
      <c r="S85" t="b">
        <v>0</v>
      </c>
      <c r="T85" t="s">
        <v>86</v>
      </c>
      <c r="U85" t="b">
        <v>1</v>
      </c>
      <c r="V85" t="s">
        <v>92</v>
      </c>
      <c r="W85" s="1">
        <v>44596.621041666665</v>
      </c>
      <c r="X85">
        <v>1150</v>
      </c>
      <c r="Y85">
        <v>316</v>
      </c>
      <c r="Z85">
        <v>0</v>
      </c>
      <c r="AA85">
        <v>316</v>
      </c>
      <c r="AB85">
        <v>37</v>
      </c>
      <c r="AC85">
        <v>115</v>
      </c>
      <c r="AD85">
        <v>-16</v>
      </c>
      <c r="AE85">
        <v>0</v>
      </c>
      <c r="AF85">
        <v>0</v>
      </c>
      <c r="AG85">
        <v>0</v>
      </c>
      <c r="AH85" t="s">
        <v>93</v>
      </c>
      <c r="AI85" s="1">
        <v>44596.669525462959</v>
      </c>
      <c r="AJ85">
        <v>179</v>
      </c>
      <c r="AK85">
        <v>0</v>
      </c>
      <c r="AL85">
        <v>0</v>
      </c>
      <c r="AM85">
        <v>0</v>
      </c>
      <c r="AN85">
        <v>74</v>
      </c>
      <c r="AO85">
        <v>0</v>
      </c>
      <c r="AP85">
        <v>-16</v>
      </c>
      <c r="AQ85">
        <v>0</v>
      </c>
      <c r="AR85">
        <v>0</v>
      </c>
      <c r="AS85">
        <v>0</v>
      </c>
      <c r="AT85" t="s">
        <v>86</v>
      </c>
      <c r="AU85" t="s">
        <v>86</v>
      </c>
      <c r="AV85" t="s">
        <v>86</v>
      </c>
      <c r="AW85" t="s">
        <v>86</v>
      </c>
      <c r="AX85" t="s">
        <v>86</v>
      </c>
      <c r="AY85" t="s">
        <v>86</v>
      </c>
      <c r="AZ85" t="s">
        <v>86</v>
      </c>
      <c r="BA85" t="s">
        <v>86</v>
      </c>
      <c r="BB85" t="s">
        <v>86</v>
      </c>
      <c r="BC85" t="s">
        <v>86</v>
      </c>
      <c r="BD85" t="s">
        <v>86</v>
      </c>
      <c r="BE85" t="s">
        <v>86</v>
      </c>
    </row>
    <row r="86" spans="1:57" hidden="1" x14ac:dyDescent="0.45">
      <c r="A86" t="s">
        <v>302</v>
      </c>
      <c r="B86" t="s">
        <v>77</v>
      </c>
      <c r="C86" t="s">
        <v>303</v>
      </c>
      <c r="D86" t="s">
        <v>79</v>
      </c>
      <c r="E86" s="2" t="str">
        <f>HYPERLINK("capsilon://?command=openfolder&amp;siteaddress=envoy.emaiq-na2.net&amp;folderid=FXA32A6341-5128-5357-F3F7-F84DD895E228","FX2201497")</f>
        <v>FX2201497</v>
      </c>
      <c r="F86" t="s">
        <v>80</v>
      </c>
      <c r="G86" t="s">
        <v>80</v>
      </c>
      <c r="H86" t="s">
        <v>81</v>
      </c>
      <c r="I86" t="s">
        <v>304</v>
      </c>
      <c r="J86">
        <v>313</v>
      </c>
      <c r="K86" t="s">
        <v>83</v>
      </c>
      <c r="L86" t="s">
        <v>84</v>
      </c>
      <c r="M86" t="s">
        <v>85</v>
      </c>
      <c r="N86">
        <v>1</v>
      </c>
      <c r="O86" s="1">
        <v>44596.607777777775</v>
      </c>
      <c r="P86" s="1">
        <v>44596.670324074075</v>
      </c>
      <c r="Q86">
        <v>4730</v>
      </c>
      <c r="R86">
        <v>674</v>
      </c>
      <c r="S86" t="b">
        <v>0</v>
      </c>
      <c r="T86" t="s">
        <v>86</v>
      </c>
      <c r="U86" t="b">
        <v>0</v>
      </c>
      <c r="V86" t="s">
        <v>92</v>
      </c>
      <c r="W86" s="1">
        <v>44596.670324074075</v>
      </c>
      <c r="X86">
        <v>674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313</v>
      </c>
      <c r="AE86">
        <v>280</v>
      </c>
      <c r="AF86">
        <v>0</v>
      </c>
      <c r="AG86">
        <v>14</v>
      </c>
      <c r="AH86" t="s">
        <v>86</v>
      </c>
      <c r="AI86" t="s">
        <v>86</v>
      </c>
      <c r="AJ86" t="s">
        <v>86</v>
      </c>
      <c r="AK86" t="s">
        <v>86</v>
      </c>
      <c r="AL86" t="s">
        <v>86</v>
      </c>
      <c r="AM86" t="s">
        <v>86</v>
      </c>
      <c r="AN86" t="s">
        <v>86</v>
      </c>
      <c r="AO86" t="s">
        <v>86</v>
      </c>
      <c r="AP86" t="s">
        <v>86</v>
      </c>
      <c r="AQ86" t="s">
        <v>86</v>
      </c>
      <c r="AR86" t="s">
        <v>86</v>
      </c>
      <c r="AS86" t="s">
        <v>86</v>
      </c>
      <c r="AT86" t="s">
        <v>86</v>
      </c>
      <c r="AU86" t="s">
        <v>86</v>
      </c>
      <c r="AV86" t="s">
        <v>86</v>
      </c>
      <c r="AW86" t="s">
        <v>86</v>
      </c>
      <c r="AX86" t="s">
        <v>86</v>
      </c>
      <c r="AY86" t="s">
        <v>86</v>
      </c>
      <c r="AZ86" t="s">
        <v>86</v>
      </c>
      <c r="BA86" t="s">
        <v>86</v>
      </c>
      <c r="BB86" t="s">
        <v>86</v>
      </c>
      <c r="BC86" t="s">
        <v>86</v>
      </c>
      <c r="BD86" t="s">
        <v>86</v>
      </c>
      <c r="BE86" t="s">
        <v>86</v>
      </c>
    </row>
    <row r="87" spans="1:57" x14ac:dyDescent="0.45">
      <c r="A87" t="s">
        <v>305</v>
      </c>
      <c r="B87" t="s">
        <v>77</v>
      </c>
      <c r="C87" t="s">
        <v>284</v>
      </c>
      <c r="D87" t="s">
        <v>79</v>
      </c>
      <c r="E87" s="2" t="str">
        <f>HYPERLINK("capsilon://?command=openfolder&amp;siteaddress=envoy.emaiq-na2.net&amp;folderid=FX816FBC0A-CD82-39F2-75C2-458B8B960FB0","FX220262")</f>
        <v>FX220262</v>
      </c>
      <c r="F87" t="s">
        <v>80</v>
      </c>
      <c r="G87" t="s">
        <v>80</v>
      </c>
      <c r="H87" t="s">
        <v>81</v>
      </c>
      <c r="I87" t="s">
        <v>285</v>
      </c>
      <c r="J87">
        <v>64</v>
      </c>
      <c r="K87" t="s">
        <v>83</v>
      </c>
      <c r="L87" t="s">
        <v>84</v>
      </c>
      <c r="M87" t="s">
        <v>85</v>
      </c>
      <c r="N87">
        <v>2</v>
      </c>
      <c r="O87" s="1">
        <v>44596.608923611115</v>
      </c>
      <c r="P87" s="1">
        <v>44596.671527777777</v>
      </c>
      <c r="Q87">
        <v>4101</v>
      </c>
      <c r="R87">
        <v>1308</v>
      </c>
      <c r="S87" t="b">
        <v>0</v>
      </c>
      <c r="T87" t="s">
        <v>86</v>
      </c>
      <c r="U87" t="b">
        <v>1</v>
      </c>
      <c r="V87" t="s">
        <v>92</v>
      </c>
      <c r="W87" s="1">
        <v>44596.625763888886</v>
      </c>
      <c r="X87">
        <v>407</v>
      </c>
      <c r="Y87">
        <v>72</v>
      </c>
      <c r="Z87">
        <v>0</v>
      </c>
      <c r="AA87">
        <v>72</v>
      </c>
      <c r="AB87">
        <v>0</v>
      </c>
      <c r="AC87">
        <v>60</v>
      </c>
      <c r="AD87">
        <v>-8</v>
      </c>
      <c r="AE87">
        <v>0</v>
      </c>
      <c r="AF87">
        <v>0</v>
      </c>
      <c r="AG87">
        <v>0</v>
      </c>
      <c r="AH87" t="s">
        <v>93</v>
      </c>
      <c r="AI87" s="1">
        <v>44596.671527777777</v>
      </c>
      <c r="AJ87">
        <v>172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-8</v>
      </c>
      <c r="AQ87">
        <v>0</v>
      </c>
      <c r="AR87">
        <v>0</v>
      </c>
      <c r="AS87">
        <v>0</v>
      </c>
      <c r="AT87" t="s">
        <v>86</v>
      </c>
      <c r="AU87" t="s">
        <v>86</v>
      </c>
      <c r="AV87" t="s">
        <v>86</v>
      </c>
      <c r="AW87" t="s">
        <v>86</v>
      </c>
      <c r="AX87" t="s">
        <v>86</v>
      </c>
      <c r="AY87" t="s">
        <v>86</v>
      </c>
      <c r="AZ87" t="s">
        <v>86</v>
      </c>
      <c r="BA87" t="s">
        <v>86</v>
      </c>
      <c r="BB87" t="s">
        <v>86</v>
      </c>
      <c r="BC87" t="s">
        <v>86</v>
      </c>
      <c r="BD87" t="s">
        <v>86</v>
      </c>
      <c r="BE87" t="s">
        <v>86</v>
      </c>
    </row>
    <row r="88" spans="1:57" hidden="1" x14ac:dyDescent="0.45">
      <c r="A88" t="s">
        <v>306</v>
      </c>
      <c r="B88" t="s">
        <v>77</v>
      </c>
      <c r="C88" t="s">
        <v>149</v>
      </c>
      <c r="D88" t="s">
        <v>79</v>
      </c>
      <c r="E88" s="2" t="str">
        <f>HYPERLINK("capsilon://?command=openfolder&amp;siteaddress=envoy.emaiq-na2.net&amp;folderid=FX35EEF51A-C77D-1D68-AD9A-46BA710F5AF8","FX2112391")</f>
        <v>FX2112391</v>
      </c>
      <c r="F88" t="s">
        <v>80</v>
      </c>
      <c r="G88" t="s">
        <v>80</v>
      </c>
      <c r="H88" t="s">
        <v>81</v>
      </c>
      <c r="I88" t="s">
        <v>307</v>
      </c>
      <c r="J88">
        <v>11</v>
      </c>
      <c r="K88" t="s">
        <v>83</v>
      </c>
      <c r="L88" t="s">
        <v>84</v>
      </c>
      <c r="M88" t="s">
        <v>85</v>
      </c>
      <c r="N88">
        <v>2</v>
      </c>
      <c r="O88" s="1">
        <v>44596.622986111113</v>
      </c>
      <c r="P88" s="1">
        <v>44596.687708333331</v>
      </c>
      <c r="Q88">
        <v>5548</v>
      </c>
      <c r="R88">
        <v>44</v>
      </c>
      <c r="S88" t="b">
        <v>0</v>
      </c>
      <c r="T88" t="s">
        <v>86</v>
      </c>
      <c r="U88" t="b">
        <v>0</v>
      </c>
      <c r="V88" t="s">
        <v>92</v>
      </c>
      <c r="W88" s="1">
        <v>44596.670590277776</v>
      </c>
      <c r="X88">
        <v>23</v>
      </c>
      <c r="Y88">
        <v>0</v>
      </c>
      <c r="Z88">
        <v>0</v>
      </c>
      <c r="AA88">
        <v>0</v>
      </c>
      <c r="AB88">
        <v>5</v>
      </c>
      <c r="AC88">
        <v>0</v>
      </c>
      <c r="AD88">
        <v>11</v>
      </c>
      <c r="AE88">
        <v>0</v>
      </c>
      <c r="AF88">
        <v>0</v>
      </c>
      <c r="AG88">
        <v>0</v>
      </c>
      <c r="AH88" t="s">
        <v>93</v>
      </c>
      <c r="AI88" s="1">
        <v>44596.687708333331</v>
      </c>
      <c r="AJ88">
        <v>21</v>
      </c>
      <c r="AK88">
        <v>0</v>
      </c>
      <c r="AL88">
        <v>0</v>
      </c>
      <c r="AM88">
        <v>0</v>
      </c>
      <c r="AN88">
        <v>5</v>
      </c>
      <c r="AO88">
        <v>0</v>
      </c>
      <c r="AP88">
        <v>11</v>
      </c>
      <c r="AQ88">
        <v>0</v>
      </c>
      <c r="AR88">
        <v>0</v>
      </c>
      <c r="AS88">
        <v>0</v>
      </c>
      <c r="AT88" t="s">
        <v>86</v>
      </c>
      <c r="AU88" t="s">
        <v>86</v>
      </c>
      <c r="AV88" t="s">
        <v>86</v>
      </c>
      <c r="AW88" t="s">
        <v>86</v>
      </c>
      <c r="AX88" t="s">
        <v>86</v>
      </c>
      <c r="AY88" t="s">
        <v>86</v>
      </c>
      <c r="AZ88" t="s">
        <v>86</v>
      </c>
      <c r="BA88" t="s">
        <v>86</v>
      </c>
      <c r="BB88" t="s">
        <v>86</v>
      </c>
      <c r="BC88" t="s">
        <v>86</v>
      </c>
      <c r="BD88" t="s">
        <v>86</v>
      </c>
      <c r="BE88" t="s">
        <v>86</v>
      </c>
    </row>
    <row r="89" spans="1:57" x14ac:dyDescent="0.45">
      <c r="A89" t="s">
        <v>308</v>
      </c>
      <c r="B89" t="s">
        <v>77</v>
      </c>
      <c r="C89" t="s">
        <v>142</v>
      </c>
      <c r="D89" t="s">
        <v>79</v>
      </c>
      <c r="E89" s="2" t="str">
        <f>HYPERLINK("capsilon://?command=openfolder&amp;siteaddress=envoy.emaiq-na2.net&amp;folderid=FX06F999DA-F444-4E85-5408-391E54A75439","FX2201212")</f>
        <v>FX2201212</v>
      </c>
      <c r="F89" t="s">
        <v>80</v>
      </c>
      <c r="G89" t="s">
        <v>80</v>
      </c>
      <c r="H89" t="s">
        <v>81</v>
      </c>
      <c r="I89" t="s">
        <v>289</v>
      </c>
      <c r="J89">
        <v>406</v>
      </c>
      <c r="K89" t="s">
        <v>83</v>
      </c>
      <c r="L89" t="s">
        <v>84</v>
      </c>
      <c r="M89" t="s">
        <v>85</v>
      </c>
      <c r="N89">
        <v>2</v>
      </c>
      <c r="O89" s="1">
        <v>44596.629791666666</v>
      </c>
      <c r="P89" s="1">
        <v>44596.677418981482</v>
      </c>
      <c r="Q89">
        <v>2028</v>
      </c>
      <c r="R89">
        <v>2087</v>
      </c>
      <c r="S89" t="b">
        <v>0</v>
      </c>
      <c r="T89" t="s">
        <v>86</v>
      </c>
      <c r="U89" t="b">
        <v>1</v>
      </c>
      <c r="V89" t="s">
        <v>92</v>
      </c>
      <c r="W89" s="1">
        <v>44596.650138888886</v>
      </c>
      <c r="X89">
        <v>1578</v>
      </c>
      <c r="Y89">
        <v>181</v>
      </c>
      <c r="Z89">
        <v>0</v>
      </c>
      <c r="AA89">
        <v>181</v>
      </c>
      <c r="AB89">
        <v>173</v>
      </c>
      <c r="AC89">
        <v>77</v>
      </c>
      <c r="AD89">
        <v>225</v>
      </c>
      <c r="AE89">
        <v>0</v>
      </c>
      <c r="AF89">
        <v>0</v>
      </c>
      <c r="AG89">
        <v>0</v>
      </c>
      <c r="AH89" t="s">
        <v>93</v>
      </c>
      <c r="AI89" s="1">
        <v>44596.677418981482</v>
      </c>
      <c r="AJ89">
        <v>509</v>
      </c>
      <c r="AK89">
        <v>1</v>
      </c>
      <c r="AL89">
        <v>0</v>
      </c>
      <c r="AM89">
        <v>1</v>
      </c>
      <c r="AN89">
        <v>173</v>
      </c>
      <c r="AO89">
        <v>1</v>
      </c>
      <c r="AP89">
        <v>224</v>
      </c>
      <c r="AQ89">
        <v>0</v>
      </c>
      <c r="AR89">
        <v>0</v>
      </c>
      <c r="AS89">
        <v>0</v>
      </c>
      <c r="AT89" t="s">
        <v>86</v>
      </c>
      <c r="AU89" t="s">
        <v>86</v>
      </c>
      <c r="AV89" t="s">
        <v>86</v>
      </c>
      <c r="AW89" t="s">
        <v>86</v>
      </c>
      <c r="AX89" t="s">
        <v>86</v>
      </c>
      <c r="AY89" t="s">
        <v>86</v>
      </c>
      <c r="AZ89" t="s">
        <v>86</v>
      </c>
      <c r="BA89" t="s">
        <v>86</v>
      </c>
      <c r="BB89" t="s">
        <v>86</v>
      </c>
      <c r="BC89" t="s">
        <v>86</v>
      </c>
      <c r="BD89" t="s">
        <v>86</v>
      </c>
      <c r="BE89" t="s">
        <v>86</v>
      </c>
    </row>
    <row r="90" spans="1:57" hidden="1" x14ac:dyDescent="0.45">
      <c r="A90" t="s">
        <v>309</v>
      </c>
      <c r="B90" t="s">
        <v>77</v>
      </c>
      <c r="C90" t="s">
        <v>225</v>
      </c>
      <c r="D90" t="s">
        <v>79</v>
      </c>
      <c r="E90" s="2" t="str">
        <f>HYPERLINK("capsilon://?command=openfolder&amp;siteaddress=envoy.emaiq-na2.net&amp;folderid=FX134F967F-649B-8E51-6B30-8D10BE26AA3A","FX2112273")</f>
        <v>FX2112273</v>
      </c>
      <c r="F90" t="s">
        <v>80</v>
      </c>
      <c r="G90" t="s">
        <v>80</v>
      </c>
      <c r="H90" t="s">
        <v>81</v>
      </c>
      <c r="I90" t="s">
        <v>310</v>
      </c>
      <c r="J90">
        <v>11</v>
      </c>
      <c r="K90" t="s">
        <v>83</v>
      </c>
      <c r="L90" t="s">
        <v>84</v>
      </c>
      <c r="M90" t="s">
        <v>85</v>
      </c>
      <c r="N90">
        <v>2</v>
      </c>
      <c r="O90" s="1">
        <v>44596.638622685183</v>
      </c>
      <c r="P90" s="1">
        <v>44596.687997685185</v>
      </c>
      <c r="Q90">
        <v>4217</v>
      </c>
      <c r="R90">
        <v>49</v>
      </c>
      <c r="S90" t="b">
        <v>0</v>
      </c>
      <c r="T90" t="s">
        <v>86</v>
      </c>
      <c r="U90" t="b">
        <v>0</v>
      </c>
      <c r="V90" t="s">
        <v>92</v>
      </c>
      <c r="W90" s="1">
        <v>44596.670891203707</v>
      </c>
      <c r="X90">
        <v>25</v>
      </c>
      <c r="Y90">
        <v>0</v>
      </c>
      <c r="Z90">
        <v>0</v>
      </c>
      <c r="AA90">
        <v>0</v>
      </c>
      <c r="AB90">
        <v>5</v>
      </c>
      <c r="AC90">
        <v>0</v>
      </c>
      <c r="AD90">
        <v>11</v>
      </c>
      <c r="AE90">
        <v>0</v>
      </c>
      <c r="AF90">
        <v>0</v>
      </c>
      <c r="AG90">
        <v>0</v>
      </c>
      <c r="AH90" t="s">
        <v>93</v>
      </c>
      <c r="AI90" s="1">
        <v>44596.687997685185</v>
      </c>
      <c r="AJ90">
        <v>24</v>
      </c>
      <c r="AK90">
        <v>0</v>
      </c>
      <c r="AL90">
        <v>0</v>
      </c>
      <c r="AM90">
        <v>0</v>
      </c>
      <c r="AN90">
        <v>5</v>
      </c>
      <c r="AO90">
        <v>0</v>
      </c>
      <c r="AP90">
        <v>11</v>
      </c>
      <c r="AQ90">
        <v>0</v>
      </c>
      <c r="AR90">
        <v>0</v>
      </c>
      <c r="AS90">
        <v>0</v>
      </c>
      <c r="AT90" t="s">
        <v>86</v>
      </c>
      <c r="AU90" t="s">
        <v>86</v>
      </c>
      <c r="AV90" t="s">
        <v>86</v>
      </c>
      <c r="AW90" t="s">
        <v>86</v>
      </c>
      <c r="AX90" t="s">
        <v>86</v>
      </c>
      <c r="AY90" t="s">
        <v>86</v>
      </c>
      <c r="AZ90" t="s">
        <v>86</v>
      </c>
      <c r="BA90" t="s">
        <v>86</v>
      </c>
      <c r="BB90" t="s">
        <v>86</v>
      </c>
      <c r="BC90" t="s">
        <v>86</v>
      </c>
      <c r="BD90" t="s">
        <v>86</v>
      </c>
      <c r="BE90" t="s">
        <v>86</v>
      </c>
    </row>
    <row r="91" spans="1:57" hidden="1" x14ac:dyDescent="0.45">
      <c r="A91" t="s">
        <v>311</v>
      </c>
      <c r="B91" t="s">
        <v>77</v>
      </c>
      <c r="C91" t="s">
        <v>312</v>
      </c>
      <c r="D91" t="s">
        <v>79</v>
      </c>
      <c r="E91" s="2" t="str">
        <f>HYPERLINK("capsilon://?command=openfolder&amp;siteaddress=envoy.emaiq-na2.net&amp;folderid=FX03D2CE36-B070-33FB-8E2B-B5875F95E9F5","FX2112170")</f>
        <v>FX2112170</v>
      </c>
      <c r="F91" t="s">
        <v>80</v>
      </c>
      <c r="G91" t="s">
        <v>80</v>
      </c>
      <c r="H91" t="s">
        <v>81</v>
      </c>
      <c r="I91" t="s">
        <v>313</v>
      </c>
      <c r="J91">
        <v>11</v>
      </c>
      <c r="K91" t="s">
        <v>83</v>
      </c>
      <c r="L91" t="s">
        <v>84</v>
      </c>
      <c r="M91" t="s">
        <v>85</v>
      </c>
      <c r="N91">
        <v>2</v>
      </c>
      <c r="O91" s="1">
        <v>44596.640150462961</v>
      </c>
      <c r="P91" s="1">
        <v>44596.688275462962</v>
      </c>
      <c r="Q91">
        <v>4112</v>
      </c>
      <c r="R91">
        <v>46</v>
      </c>
      <c r="S91" t="b">
        <v>0</v>
      </c>
      <c r="T91" t="s">
        <v>86</v>
      </c>
      <c r="U91" t="b">
        <v>0</v>
      </c>
      <c r="V91" t="s">
        <v>92</v>
      </c>
      <c r="W91" s="1">
        <v>44596.671157407407</v>
      </c>
      <c r="X91">
        <v>23</v>
      </c>
      <c r="Y91">
        <v>0</v>
      </c>
      <c r="Z91">
        <v>0</v>
      </c>
      <c r="AA91">
        <v>0</v>
      </c>
      <c r="AB91">
        <v>5</v>
      </c>
      <c r="AC91">
        <v>0</v>
      </c>
      <c r="AD91">
        <v>11</v>
      </c>
      <c r="AE91">
        <v>0</v>
      </c>
      <c r="AF91">
        <v>0</v>
      </c>
      <c r="AG91">
        <v>0</v>
      </c>
      <c r="AH91" t="s">
        <v>93</v>
      </c>
      <c r="AI91" s="1">
        <v>44596.688275462962</v>
      </c>
      <c r="AJ91">
        <v>23</v>
      </c>
      <c r="AK91">
        <v>0</v>
      </c>
      <c r="AL91">
        <v>0</v>
      </c>
      <c r="AM91">
        <v>0</v>
      </c>
      <c r="AN91">
        <v>5</v>
      </c>
      <c r="AO91">
        <v>0</v>
      </c>
      <c r="AP91">
        <v>11</v>
      </c>
      <c r="AQ91">
        <v>0</v>
      </c>
      <c r="AR91">
        <v>0</v>
      </c>
      <c r="AS91">
        <v>0</v>
      </c>
      <c r="AT91" t="s">
        <v>86</v>
      </c>
      <c r="AU91" t="s">
        <v>86</v>
      </c>
      <c r="AV91" t="s">
        <v>86</v>
      </c>
      <c r="AW91" t="s">
        <v>86</v>
      </c>
      <c r="AX91" t="s">
        <v>86</v>
      </c>
      <c r="AY91" t="s">
        <v>86</v>
      </c>
      <c r="AZ91" t="s">
        <v>86</v>
      </c>
      <c r="BA91" t="s">
        <v>86</v>
      </c>
      <c r="BB91" t="s">
        <v>86</v>
      </c>
      <c r="BC91" t="s">
        <v>86</v>
      </c>
      <c r="BD91" t="s">
        <v>86</v>
      </c>
      <c r="BE91" t="s">
        <v>86</v>
      </c>
    </row>
    <row r="92" spans="1:57" x14ac:dyDescent="0.45">
      <c r="A92" t="s">
        <v>314</v>
      </c>
      <c r="B92" t="s">
        <v>77</v>
      </c>
      <c r="C92" t="s">
        <v>315</v>
      </c>
      <c r="D92" t="s">
        <v>79</v>
      </c>
      <c r="E92" s="2" t="str">
        <f>HYPERLINK("capsilon://?command=openfolder&amp;siteaddress=envoy.emaiq-na2.net&amp;folderid=FXFA7E4948-5534-B59D-171A-A662B2F02F1C","FX2201198")</f>
        <v>FX2201198</v>
      </c>
      <c r="F92" t="s">
        <v>80</v>
      </c>
      <c r="G92" t="s">
        <v>80</v>
      </c>
      <c r="H92" t="s">
        <v>81</v>
      </c>
      <c r="I92" t="s">
        <v>316</v>
      </c>
      <c r="J92">
        <v>351</v>
      </c>
      <c r="K92" t="s">
        <v>83</v>
      </c>
      <c r="L92" t="s">
        <v>84</v>
      </c>
      <c r="M92" t="s">
        <v>85</v>
      </c>
      <c r="N92">
        <v>1</v>
      </c>
      <c r="O92" s="1">
        <v>44596.643240740741</v>
      </c>
      <c r="P92" s="1">
        <v>44596.67765046296</v>
      </c>
      <c r="Q92">
        <v>2413</v>
      </c>
      <c r="R92">
        <v>560</v>
      </c>
      <c r="S92" t="b">
        <v>0</v>
      </c>
      <c r="T92" t="s">
        <v>86</v>
      </c>
      <c r="U92" t="b">
        <v>0</v>
      </c>
      <c r="V92" t="s">
        <v>92</v>
      </c>
      <c r="W92" s="1">
        <v>44596.67765046296</v>
      </c>
      <c r="X92">
        <v>560</v>
      </c>
      <c r="Y92">
        <v>76</v>
      </c>
      <c r="Z92">
        <v>0</v>
      </c>
      <c r="AA92">
        <v>76</v>
      </c>
      <c r="AB92">
        <v>0</v>
      </c>
      <c r="AC92">
        <v>0</v>
      </c>
      <c r="AD92">
        <v>275</v>
      </c>
      <c r="AE92">
        <v>207</v>
      </c>
      <c r="AF92">
        <v>0</v>
      </c>
      <c r="AG92">
        <v>12</v>
      </c>
      <c r="AH92" t="s">
        <v>86</v>
      </c>
      <c r="AI92" t="s">
        <v>86</v>
      </c>
      <c r="AJ92" t="s">
        <v>86</v>
      </c>
      <c r="AK92" t="s">
        <v>86</v>
      </c>
      <c r="AL92" t="s">
        <v>86</v>
      </c>
      <c r="AM92" t="s">
        <v>86</v>
      </c>
      <c r="AN92" t="s">
        <v>86</v>
      </c>
      <c r="AO92" t="s">
        <v>86</v>
      </c>
      <c r="AP92" t="s">
        <v>86</v>
      </c>
      <c r="AQ92" t="s">
        <v>86</v>
      </c>
      <c r="AR92" t="s">
        <v>86</v>
      </c>
      <c r="AS92" t="s">
        <v>86</v>
      </c>
      <c r="AT92" t="s">
        <v>86</v>
      </c>
      <c r="AU92" t="s">
        <v>86</v>
      </c>
      <c r="AV92" t="s">
        <v>86</v>
      </c>
      <c r="AW92" t="s">
        <v>86</v>
      </c>
      <c r="AX92" t="s">
        <v>86</v>
      </c>
      <c r="AY92" t="s">
        <v>86</v>
      </c>
      <c r="AZ92" t="s">
        <v>86</v>
      </c>
      <c r="BA92" t="s">
        <v>86</v>
      </c>
      <c r="BB92" t="s">
        <v>86</v>
      </c>
      <c r="BC92" t="s">
        <v>86</v>
      </c>
      <c r="BD92" t="s">
        <v>86</v>
      </c>
      <c r="BE92" t="s">
        <v>86</v>
      </c>
    </row>
    <row r="93" spans="1:57" hidden="1" x14ac:dyDescent="0.45">
      <c r="A93" t="s">
        <v>317</v>
      </c>
      <c r="B93" t="s">
        <v>77</v>
      </c>
      <c r="C93" t="s">
        <v>219</v>
      </c>
      <c r="D93" t="s">
        <v>79</v>
      </c>
      <c r="E93" s="2" t="str">
        <f>HYPERLINK("capsilon://?command=openfolder&amp;siteaddress=envoy.emaiq-na2.net&amp;folderid=FXFF5278F0-8396-7B58-CA41-BA5D9A177CF6","FX2112262")</f>
        <v>FX2112262</v>
      </c>
      <c r="F93" t="s">
        <v>80</v>
      </c>
      <c r="G93" t="s">
        <v>80</v>
      </c>
      <c r="H93" t="s">
        <v>81</v>
      </c>
      <c r="I93" t="s">
        <v>318</v>
      </c>
      <c r="J93">
        <v>11</v>
      </c>
      <c r="K93" t="s">
        <v>83</v>
      </c>
      <c r="L93" t="s">
        <v>84</v>
      </c>
      <c r="M93" t="s">
        <v>85</v>
      </c>
      <c r="N93">
        <v>2</v>
      </c>
      <c r="O93" s="1">
        <v>44596.665300925924</v>
      </c>
      <c r="P93" s="1">
        <v>44596.688506944447</v>
      </c>
      <c r="Q93">
        <v>1970</v>
      </c>
      <c r="R93">
        <v>35</v>
      </c>
      <c r="S93" t="b">
        <v>0</v>
      </c>
      <c r="T93" t="s">
        <v>86</v>
      </c>
      <c r="U93" t="b">
        <v>0</v>
      </c>
      <c r="V93" t="s">
        <v>92</v>
      </c>
      <c r="W93" s="1">
        <v>44596.678460648145</v>
      </c>
      <c r="X93">
        <v>16</v>
      </c>
      <c r="Y93">
        <v>0</v>
      </c>
      <c r="Z93">
        <v>0</v>
      </c>
      <c r="AA93">
        <v>0</v>
      </c>
      <c r="AB93">
        <v>5</v>
      </c>
      <c r="AC93">
        <v>0</v>
      </c>
      <c r="AD93">
        <v>11</v>
      </c>
      <c r="AE93">
        <v>0</v>
      </c>
      <c r="AF93">
        <v>0</v>
      </c>
      <c r="AG93">
        <v>0</v>
      </c>
      <c r="AH93" t="s">
        <v>93</v>
      </c>
      <c r="AI93" s="1">
        <v>44596.688506944447</v>
      </c>
      <c r="AJ93">
        <v>19</v>
      </c>
      <c r="AK93">
        <v>0</v>
      </c>
      <c r="AL93">
        <v>0</v>
      </c>
      <c r="AM93">
        <v>0</v>
      </c>
      <c r="AN93">
        <v>5</v>
      </c>
      <c r="AO93">
        <v>0</v>
      </c>
      <c r="AP93">
        <v>11</v>
      </c>
      <c r="AQ93">
        <v>0</v>
      </c>
      <c r="AR93">
        <v>0</v>
      </c>
      <c r="AS93">
        <v>0</v>
      </c>
      <c r="AT93" t="s">
        <v>86</v>
      </c>
      <c r="AU93" t="s">
        <v>86</v>
      </c>
      <c r="AV93" t="s">
        <v>86</v>
      </c>
      <c r="AW93" t="s">
        <v>86</v>
      </c>
      <c r="AX93" t="s">
        <v>86</v>
      </c>
      <c r="AY93" t="s">
        <v>86</v>
      </c>
      <c r="AZ93" t="s">
        <v>86</v>
      </c>
      <c r="BA93" t="s">
        <v>86</v>
      </c>
      <c r="BB93" t="s">
        <v>86</v>
      </c>
      <c r="BC93" t="s">
        <v>86</v>
      </c>
      <c r="BD93" t="s">
        <v>86</v>
      </c>
      <c r="BE93" t="s">
        <v>86</v>
      </c>
    </row>
    <row r="94" spans="1:57" hidden="1" x14ac:dyDescent="0.45">
      <c r="A94" t="s">
        <v>319</v>
      </c>
      <c r="B94" t="s">
        <v>77</v>
      </c>
      <c r="C94" t="s">
        <v>320</v>
      </c>
      <c r="D94" t="s">
        <v>79</v>
      </c>
      <c r="E94" s="2" t="str">
        <f>HYPERLINK("capsilon://?command=openfolder&amp;siteaddress=envoy.emaiq-na2.net&amp;folderid=FX6F7E3F63-366A-A1C9-732F-C1C65118B100","FX2201142")</f>
        <v>FX2201142</v>
      </c>
      <c r="F94" t="s">
        <v>80</v>
      </c>
      <c r="G94" t="s">
        <v>80</v>
      </c>
      <c r="H94" t="s">
        <v>81</v>
      </c>
      <c r="I94" t="s">
        <v>321</v>
      </c>
      <c r="J94">
        <v>11</v>
      </c>
      <c r="K94" t="s">
        <v>83</v>
      </c>
      <c r="L94" t="s">
        <v>84</v>
      </c>
      <c r="M94" t="s">
        <v>85</v>
      </c>
      <c r="N94">
        <v>2</v>
      </c>
      <c r="O94" s="1">
        <v>44596.668414351851</v>
      </c>
      <c r="P94" s="1">
        <v>44596.688715277778</v>
      </c>
      <c r="Q94">
        <v>1721</v>
      </c>
      <c r="R94">
        <v>33</v>
      </c>
      <c r="S94" t="b">
        <v>0</v>
      </c>
      <c r="T94" t="s">
        <v>86</v>
      </c>
      <c r="U94" t="b">
        <v>0</v>
      </c>
      <c r="V94" t="s">
        <v>92</v>
      </c>
      <c r="W94" s="1">
        <v>44596.678657407407</v>
      </c>
      <c r="X94">
        <v>16</v>
      </c>
      <c r="Y94">
        <v>0</v>
      </c>
      <c r="Z94">
        <v>0</v>
      </c>
      <c r="AA94">
        <v>0</v>
      </c>
      <c r="AB94">
        <v>5</v>
      </c>
      <c r="AC94">
        <v>0</v>
      </c>
      <c r="AD94">
        <v>11</v>
      </c>
      <c r="AE94">
        <v>0</v>
      </c>
      <c r="AF94">
        <v>0</v>
      </c>
      <c r="AG94">
        <v>0</v>
      </c>
      <c r="AH94" t="s">
        <v>93</v>
      </c>
      <c r="AI94" s="1">
        <v>44596.688715277778</v>
      </c>
      <c r="AJ94">
        <v>17</v>
      </c>
      <c r="AK94">
        <v>0</v>
      </c>
      <c r="AL94">
        <v>0</v>
      </c>
      <c r="AM94">
        <v>0</v>
      </c>
      <c r="AN94">
        <v>5</v>
      </c>
      <c r="AO94">
        <v>0</v>
      </c>
      <c r="AP94">
        <v>11</v>
      </c>
      <c r="AQ94">
        <v>0</v>
      </c>
      <c r="AR94">
        <v>0</v>
      </c>
      <c r="AS94">
        <v>0</v>
      </c>
      <c r="AT94" t="s">
        <v>86</v>
      </c>
      <c r="AU94" t="s">
        <v>86</v>
      </c>
      <c r="AV94" t="s">
        <v>86</v>
      </c>
      <c r="AW94" t="s">
        <v>86</v>
      </c>
      <c r="AX94" t="s">
        <v>86</v>
      </c>
      <c r="AY94" t="s">
        <v>86</v>
      </c>
      <c r="AZ94" t="s">
        <v>86</v>
      </c>
      <c r="BA94" t="s">
        <v>86</v>
      </c>
      <c r="BB94" t="s">
        <v>86</v>
      </c>
      <c r="BC94" t="s">
        <v>86</v>
      </c>
      <c r="BD94" t="s">
        <v>86</v>
      </c>
      <c r="BE94" t="s">
        <v>86</v>
      </c>
    </row>
    <row r="95" spans="1:57" hidden="1" x14ac:dyDescent="0.45">
      <c r="A95" t="s">
        <v>322</v>
      </c>
      <c r="B95" t="s">
        <v>77</v>
      </c>
      <c r="C95" t="s">
        <v>320</v>
      </c>
      <c r="D95" t="s">
        <v>79</v>
      </c>
      <c r="E95" s="2" t="str">
        <f>HYPERLINK("capsilon://?command=openfolder&amp;siteaddress=envoy.emaiq-na2.net&amp;folderid=FX6F7E3F63-366A-A1C9-732F-C1C65118B100","FX2201142")</f>
        <v>FX2201142</v>
      </c>
      <c r="F95" t="s">
        <v>80</v>
      </c>
      <c r="G95" t="s">
        <v>80</v>
      </c>
      <c r="H95" t="s">
        <v>81</v>
      </c>
      <c r="I95" t="s">
        <v>323</v>
      </c>
      <c r="J95">
        <v>11</v>
      </c>
      <c r="K95" t="s">
        <v>83</v>
      </c>
      <c r="L95" t="s">
        <v>84</v>
      </c>
      <c r="M95" t="s">
        <v>85</v>
      </c>
      <c r="N95">
        <v>2</v>
      </c>
      <c r="O95" s="1">
        <v>44596.670775462961</v>
      </c>
      <c r="P95" s="1">
        <v>44596.688935185186</v>
      </c>
      <c r="Q95">
        <v>1533</v>
      </c>
      <c r="R95">
        <v>36</v>
      </c>
      <c r="S95" t="b">
        <v>0</v>
      </c>
      <c r="T95" t="s">
        <v>86</v>
      </c>
      <c r="U95" t="b">
        <v>0</v>
      </c>
      <c r="V95" t="s">
        <v>92</v>
      </c>
      <c r="W95" s="1">
        <v>44596.678865740738</v>
      </c>
      <c r="X95">
        <v>17</v>
      </c>
      <c r="Y95">
        <v>0</v>
      </c>
      <c r="Z95">
        <v>0</v>
      </c>
      <c r="AA95">
        <v>0</v>
      </c>
      <c r="AB95">
        <v>5</v>
      </c>
      <c r="AC95">
        <v>0</v>
      </c>
      <c r="AD95">
        <v>11</v>
      </c>
      <c r="AE95">
        <v>0</v>
      </c>
      <c r="AF95">
        <v>0</v>
      </c>
      <c r="AG95">
        <v>0</v>
      </c>
      <c r="AH95" t="s">
        <v>93</v>
      </c>
      <c r="AI95" s="1">
        <v>44596.688935185186</v>
      </c>
      <c r="AJ95">
        <v>19</v>
      </c>
      <c r="AK95">
        <v>0</v>
      </c>
      <c r="AL95">
        <v>0</v>
      </c>
      <c r="AM95">
        <v>0</v>
      </c>
      <c r="AN95">
        <v>5</v>
      </c>
      <c r="AO95">
        <v>0</v>
      </c>
      <c r="AP95">
        <v>11</v>
      </c>
      <c r="AQ95">
        <v>0</v>
      </c>
      <c r="AR95">
        <v>0</v>
      </c>
      <c r="AS95">
        <v>0</v>
      </c>
      <c r="AT95" t="s">
        <v>86</v>
      </c>
      <c r="AU95" t="s">
        <v>86</v>
      </c>
      <c r="AV95" t="s">
        <v>86</v>
      </c>
      <c r="AW95" t="s">
        <v>86</v>
      </c>
      <c r="AX95" t="s">
        <v>86</v>
      </c>
      <c r="AY95" t="s">
        <v>86</v>
      </c>
      <c r="AZ95" t="s">
        <v>86</v>
      </c>
      <c r="BA95" t="s">
        <v>86</v>
      </c>
      <c r="BB95" t="s">
        <v>86</v>
      </c>
      <c r="BC95" t="s">
        <v>86</v>
      </c>
      <c r="BD95" t="s">
        <v>86</v>
      </c>
      <c r="BE95" t="s">
        <v>86</v>
      </c>
    </row>
    <row r="96" spans="1:57" x14ac:dyDescent="0.45">
      <c r="A96" t="s">
        <v>324</v>
      </c>
      <c r="B96" t="s">
        <v>77</v>
      </c>
      <c r="C96" t="s">
        <v>277</v>
      </c>
      <c r="D96" t="s">
        <v>79</v>
      </c>
      <c r="E96" s="2" t="str">
        <f>HYPERLINK("capsilon://?command=openfolder&amp;siteaddress=envoy.emaiq-na2.net&amp;folderid=FX1D7475A4-92BF-0606-2A82-2B74660A3986","FX2201600")</f>
        <v>FX2201600</v>
      </c>
      <c r="F96" t="s">
        <v>80</v>
      </c>
      <c r="G96" t="s">
        <v>80</v>
      </c>
      <c r="H96" t="s">
        <v>81</v>
      </c>
      <c r="I96" t="s">
        <v>325</v>
      </c>
      <c r="J96">
        <v>30</v>
      </c>
      <c r="K96" t="s">
        <v>83</v>
      </c>
      <c r="L96" t="s">
        <v>84</v>
      </c>
      <c r="M96" t="s">
        <v>85</v>
      </c>
      <c r="N96">
        <v>2</v>
      </c>
      <c r="O96" s="1">
        <v>44596.671770833331</v>
      </c>
      <c r="P96" s="1">
        <v>44596.760150462964</v>
      </c>
      <c r="Q96">
        <v>7544</v>
      </c>
      <c r="R96">
        <v>92</v>
      </c>
      <c r="S96" t="b">
        <v>0</v>
      </c>
      <c r="T96" t="s">
        <v>86</v>
      </c>
      <c r="U96" t="b">
        <v>0</v>
      </c>
      <c r="V96" t="s">
        <v>92</v>
      </c>
      <c r="W96" s="1">
        <v>44596.718344907407</v>
      </c>
      <c r="X96">
        <v>43</v>
      </c>
      <c r="Y96">
        <v>9</v>
      </c>
      <c r="Z96">
        <v>0</v>
      </c>
      <c r="AA96">
        <v>9</v>
      </c>
      <c r="AB96">
        <v>0</v>
      </c>
      <c r="AC96">
        <v>3</v>
      </c>
      <c r="AD96">
        <v>21</v>
      </c>
      <c r="AE96">
        <v>0</v>
      </c>
      <c r="AF96">
        <v>0</v>
      </c>
      <c r="AG96">
        <v>0</v>
      </c>
      <c r="AH96" t="s">
        <v>93</v>
      </c>
      <c r="AI96" s="1">
        <v>44596.760150462964</v>
      </c>
      <c r="AJ96">
        <v>49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21</v>
      </c>
      <c r="AQ96">
        <v>0</v>
      </c>
      <c r="AR96">
        <v>0</v>
      </c>
      <c r="AS96">
        <v>0</v>
      </c>
      <c r="AT96" t="s">
        <v>86</v>
      </c>
      <c r="AU96" t="s">
        <v>86</v>
      </c>
      <c r="AV96" t="s">
        <v>86</v>
      </c>
      <c r="AW96" t="s">
        <v>86</v>
      </c>
      <c r="AX96" t="s">
        <v>86</v>
      </c>
      <c r="AY96" t="s">
        <v>86</v>
      </c>
      <c r="AZ96" t="s">
        <v>86</v>
      </c>
      <c r="BA96" t="s">
        <v>86</v>
      </c>
      <c r="BB96" t="s">
        <v>86</v>
      </c>
      <c r="BC96" t="s">
        <v>86</v>
      </c>
      <c r="BD96" t="s">
        <v>86</v>
      </c>
      <c r="BE96" t="s">
        <v>86</v>
      </c>
    </row>
    <row r="97" spans="1:57" x14ac:dyDescent="0.45">
      <c r="A97" t="s">
        <v>326</v>
      </c>
      <c r="B97" t="s">
        <v>77</v>
      </c>
      <c r="C97" t="s">
        <v>303</v>
      </c>
      <c r="D97" t="s">
        <v>79</v>
      </c>
      <c r="E97" s="2" t="str">
        <f>HYPERLINK("capsilon://?command=openfolder&amp;siteaddress=envoy.emaiq-na2.net&amp;folderid=FXA32A6341-5128-5357-F3F7-F84DD895E228","FX2201497")</f>
        <v>FX2201497</v>
      </c>
      <c r="F97" t="s">
        <v>80</v>
      </c>
      <c r="G97" t="s">
        <v>80</v>
      </c>
      <c r="H97" t="s">
        <v>81</v>
      </c>
      <c r="I97" t="s">
        <v>304</v>
      </c>
      <c r="J97">
        <v>602</v>
      </c>
      <c r="K97" t="s">
        <v>83</v>
      </c>
      <c r="L97" t="s">
        <v>84</v>
      </c>
      <c r="M97" t="s">
        <v>85</v>
      </c>
      <c r="N97">
        <v>2</v>
      </c>
      <c r="O97" s="1">
        <v>44596.671967592592</v>
      </c>
      <c r="P97" s="1">
        <v>44596.759583333333</v>
      </c>
      <c r="Q97">
        <v>3329</v>
      </c>
      <c r="R97">
        <v>4241</v>
      </c>
      <c r="S97" t="b">
        <v>0</v>
      </c>
      <c r="T97" t="s">
        <v>86</v>
      </c>
      <c r="U97" t="b">
        <v>1</v>
      </c>
      <c r="V97" t="s">
        <v>92</v>
      </c>
      <c r="W97" s="1">
        <v>44596.717442129629</v>
      </c>
      <c r="X97">
        <v>2542</v>
      </c>
      <c r="Y97">
        <v>550</v>
      </c>
      <c r="Z97">
        <v>0</v>
      </c>
      <c r="AA97">
        <v>550</v>
      </c>
      <c r="AB97">
        <v>27</v>
      </c>
      <c r="AC97">
        <v>227</v>
      </c>
      <c r="AD97">
        <v>52</v>
      </c>
      <c r="AE97">
        <v>0</v>
      </c>
      <c r="AF97">
        <v>0</v>
      </c>
      <c r="AG97">
        <v>0</v>
      </c>
      <c r="AH97" t="s">
        <v>93</v>
      </c>
      <c r="AI97" s="1">
        <v>44596.759583333333</v>
      </c>
      <c r="AJ97">
        <v>1601</v>
      </c>
      <c r="AK97">
        <v>2</v>
      </c>
      <c r="AL97">
        <v>0</v>
      </c>
      <c r="AM97">
        <v>2</v>
      </c>
      <c r="AN97">
        <v>27</v>
      </c>
      <c r="AO97">
        <v>2</v>
      </c>
      <c r="AP97">
        <v>50</v>
      </c>
      <c r="AQ97">
        <v>0</v>
      </c>
      <c r="AR97">
        <v>0</v>
      </c>
      <c r="AS97">
        <v>0</v>
      </c>
      <c r="AT97" t="s">
        <v>86</v>
      </c>
      <c r="AU97" t="s">
        <v>86</v>
      </c>
      <c r="AV97" t="s">
        <v>86</v>
      </c>
      <c r="AW97" t="s">
        <v>86</v>
      </c>
      <c r="AX97" t="s">
        <v>86</v>
      </c>
      <c r="AY97" t="s">
        <v>86</v>
      </c>
      <c r="AZ97" t="s">
        <v>86</v>
      </c>
      <c r="BA97" t="s">
        <v>86</v>
      </c>
      <c r="BB97" t="s">
        <v>86</v>
      </c>
      <c r="BC97" t="s">
        <v>86</v>
      </c>
      <c r="BD97" t="s">
        <v>86</v>
      </c>
      <c r="BE97" t="s">
        <v>86</v>
      </c>
    </row>
    <row r="98" spans="1:57" x14ac:dyDescent="0.45">
      <c r="A98" t="s">
        <v>327</v>
      </c>
      <c r="B98" t="s">
        <v>77</v>
      </c>
      <c r="C98" t="s">
        <v>315</v>
      </c>
      <c r="D98" t="s">
        <v>79</v>
      </c>
      <c r="E98" s="2" t="str">
        <f>HYPERLINK("capsilon://?command=openfolder&amp;siteaddress=envoy.emaiq-na2.net&amp;folderid=FXFA7E4948-5534-B59D-171A-A662B2F02F1C","FX2201198")</f>
        <v>FX2201198</v>
      </c>
      <c r="F98" t="s">
        <v>80</v>
      </c>
      <c r="G98" t="s">
        <v>80</v>
      </c>
      <c r="H98" t="s">
        <v>81</v>
      </c>
      <c r="I98" t="s">
        <v>316</v>
      </c>
      <c r="J98">
        <v>502</v>
      </c>
      <c r="K98" t="s">
        <v>83</v>
      </c>
      <c r="L98" t="s">
        <v>84</v>
      </c>
      <c r="M98" t="s">
        <v>85</v>
      </c>
      <c r="N98">
        <v>2</v>
      </c>
      <c r="O98" s="1">
        <v>44596.678831018522</v>
      </c>
      <c r="P98" s="1">
        <v>44596.821851851855</v>
      </c>
      <c r="Q98">
        <v>5294</v>
      </c>
      <c r="R98">
        <v>7063</v>
      </c>
      <c r="S98" t="b">
        <v>0</v>
      </c>
      <c r="T98" t="s">
        <v>86</v>
      </c>
      <c r="U98" t="b">
        <v>1</v>
      </c>
      <c r="V98" t="s">
        <v>92</v>
      </c>
      <c r="W98" s="1">
        <v>44596.778310185182</v>
      </c>
      <c r="X98">
        <v>4310</v>
      </c>
      <c r="Y98">
        <v>457</v>
      </c>
      <c r="Z98">
        <v>0</v>
      </c>
      <c r="AA98">
        <v>457</v>
      </c>
      <c r="AB98">
        <v>83</v>
      </c>
      <c r="AC98">
        <v>250</v>
      </c>
      <c r="AD98">
        <v>45</v>
      </c>
      <c r="AE98">
        <v>0</v>
      </c>
      <c r="AF98">
        <v>0</v>
      </c>
      <c r="AG98">
        <v>0</v>
      </c>
      <c r="AH98" t="s">
        <v>93</v>
      </c>
      <c r="AI98" s="1">
        <v>44596.821851851855</v>
      </c>
      <c r="AJ98">
        <v>87</v>
      </c>
      <c r="AK98">
        <v>0</v>
      </c>
      <c r="AL98">
        <v>0</v>
      </c>
      <c r="AM98">
        <v>0</v>
      </c>
      <c r="AN98">
        <v>92</v>
      </c>
      <c r="AO98">
        <v>0</v>
      </c>
      <c r="AP98">
        <v>45</v>
      </c>
      <c r="AQ98">
        <v>0</v>
      </c>
      <c r="AR98">
        <v>0</v>
      </c>
      <c r="AS98">
        <v>0</v>
      </c>
      <c r="AT98" t="s">
        <v>86</v>
      </c>
      <c r="AU98" t="s">
        <v>86</v>
      </c>
      <c r="AV98" t="s">
        <v>86</v>
      </c>
      <c r="AW98" t="s">
        <v>86</v>
      </c>
      <c r="AX98" t="s">
        <v>86</v>
      </c>
      <c r="AY98" t="s">
        <v>86</v>
      </c>
      <c r="AZ98" t="s">
        <v>86</v>
      </c>
      <c r="BA98" t="s">
        <v>86</v>
      </c>
      <c r="BB98" t="s">
        <v>86</v>
      </c>
      <c r="BC98" t="s">
        <v>86</v>
      </c>
      <c r="BD98" t="s">
        <v>86</v>
      </c>
      <c r="BE98" t="s">
        <v>86</v>
      </c>
    </row>
    <row r="99" spans="1:57" hidden="1" x14ac:dyDescent="0.45">
      <c r="A99" t="s">
        <v>328</v>
      </c>
      <c r="B99" t="s">
        <v>77</v>
      </c>
      <c r="C99" t="s">
        <v>329</v>
      </c>
      <c r="D99" t="s">
        <v>79</v>
      </c>
      <c r="E99" s="2" t="str">
        <f>HYPERLINK("capsilon://?command=openfolder&amp;siteaddress=envoy.emaiq-na2.net&amp;folderid=FX630CC4D4-D2AC-F713-FB9F-93BE987567B1","FX2201470")</f>
        <v>FX2201470</v>
      </c>
      <c r="F99" t="s">
        <v>80</v>
      </c>
      <c r="G99" t="s">
        <v>80</v>
      </c>
      <c r="H99" t="s">
        <v>81</v>
      </c>
      <c r="I99" t="s">
        <v>330</v>
      </c>
      <c r="J99">
        <v>301</v>
      </c>
      <c r="K99" t="s">
        <v>83</v>
      </c>
      <c r="L99" t="s">
        <v>84</v>
      </c>
      <c r="M99" t="s">
        <v>85</v>
      </c>
      <c r="N99">
        <v>1</v>
      </c>
      <c r="O99" s="1">
        <v>44596.680601851855</v>
      </c>
      <c r="P99" s="1">
        <v>44599.163321759261</v>
      </c>
      <c r="Q99">
        <v>210644</v>
      </c>
      <c r="R99">
        <v>3863</v>
      </c>
      <c r="S99" t="b">
        <v>0</v>
      </c>
      <c r="T99" t="s">
        <v>86</v>
      </c>
      <c r="U99" t="b">
        <v>0</v>
      </c>
      <c r="V99" t="s">
        <v>172</v>
      </c>
      <c r="W99" s="1">
        <v>44599.163321759261</v>
      </c>
      <c r="X99">
        <v>486</v>
      </c>
      <c r="Y99">
        <v>0</v>
      </c>
      <c r="Z99">
        <v>0</v>
      </c>
      <c r="AA99">
        <v>0</v>
      </c>
      <c r="AB99">
        <v>0</v>
      </c>
      <c r="AC99">
        <v>0</v>
      </c>
      <c r="AD99">
        <v>301</v>
      </c>
      <c r="AE99">
        <v>275</v>
      </c>
      <c r="AF99">
        <v>0</v>
      </c>
      <c r="AG99">
        <v>7</v>
      </c>
      <c r="AH99" t="s">
        <v>86</v>
      </c>
      <c r="AI99" t="s">
        <v>86</v>
      </c>
      <c r="AJ99" t="s">
        <v>86</v>
      </c>
      <c r="AK99" t="s">
        <v>86</v>
      </c>
      <c r="AL99" t="s">
        <v>86</v>
      </c>
      <c r="AM99" t="s">
        <v>86</v>
      </c>
      <c r="AN99" t="s">
        <v>86</v>
      </c>
      <c r="AO99" t="s">
        <v>86</v>
      </c>
      <c r="AP99" t="s">
        <v>86</v>
      </c>
      <c r="AQ99" t="s">
        <v>86</v>
      </c>
      <c r="AR99" t="s">
        <v>86</v>
      </c>
      <c r="AS99" t="s">
        <v>86</v>
      </c>
      <c r="AT99" t="s">
        <v>86</v>
      </c>
      <c r="AU99" t="s">
        <v>86</v>
      </c>
      <c r="AV99" t="s">
        <v>86</v>
      </c>
      <c r="AW99" t="s">
        <v>86</v>
      </c>
      <c r="AX99" t="s">
        <v>86</v>
      </c>
      <c r="AY99" t="s">
        <v>86</v>
      </c>
      <c r="AZ99" t="s">
        <v>86</v>
      </c>
      <c r="BA99" t="s">
        <v>86</v>
      </c>
      <c r="BB99" t="s">
        <v>86</v>
      </c>
      <c r="BC99" t="s">
        <v>86</v>
      </c>
      <c r="BD99" t="s">
        <v>86</v>
      </c>
      <c r="BE99" t="s">
        <v>86</v>
      </c>
    </row>
    <row r="100" spans="1:57" hidden="1" x14ac:dyDescent="0.45">
      <c r="A100" t="s">
        <v>331</v>
      </c>
      <c r="B100" t="s">
        <v>77</v>
      </c>
      <c r="C100" t="s">
        <v>332</v>
      </c>
      <c r="D100" t="s">
        <v>79</v>
      </c>
      <c r="E100" s="2" t="str">
        <f>HYPERLINK("capsilon://?command=openfolder&amp;siteaddress=envoy.emaiq-na2.net&amp;folderid=FXF1A2EB64-E13D-67C8-7F50-384AA93F4B12","FX220249")</f>
        <v>FX220249</v>
      </c>
      <c r="F100" t="s">
        <v>80</v>
      </c>
      <c r="G100" t="s">
        <v>80</v>
      </c>
      <c r="H100" t="s">
        <v>81</v>
      </c>
      <c r="I100" t="s">
        <v>333</v>
      </c>
      <c r="J100">
        <v>388</v>
      </c>
      <c r="K100" t="s">
        <v>83</v>
      </c>
      <c r="L100" t="s">
        <v>84</v>
      </c>
      <c r="M100" t="s">
        <v>85</v>
      </c>
      <c r="N100">
        <v>1</v>
      </c>
      <c r="O100" s="1">
        <v>44596.696840277778</v>
      </c>
      <c r="P100" s="1">
        <v>44599.182060185187</v>
      </c>
      <c r="Q100">
        <v>210487</v>
      </c>
      <c r="R100">
        <v>4236</v>
      </c>
      <c r="S100" t="b">
        <v>0</v>
      </c>
      <c r="T100" t="s">
        <v>86</v>
      </c>
      <c r="U100" t="b">
        <v>0</v>
      </c>
      <c r="V100" t="s">
        <v>172</v>
      </c>
      <c r="W100" s="1">
        <v>44599.182060185187</v>
      </c>
      <c r="X100">
        <v>1618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388</v>
      </c>
      <c r="AE100">
        <v>353</v>
      </c>
      <c r="AF100">
        <v>0</v>
      </c>
      <c r="AG100">
        <v>20</v>
      </c>
      <c r="AH100" t="s">
        <v>86</v>
      </c>
      <c r="AI100" t="s">
        <v>86</v>
      </c>
      <c r="AJ100" t="s">
        <v>86</v>
      </c>
      <c r="AK100" t="s">
        <v>86</v>
      </c>
      <c r="AL100" t="s">
        <v>86</v>
      </c>
      <c r="AM100" t="s">
        <v>86</v>
      </c>
      <c r="AN100" t="s">
        <v>86</v>
      </c>
      <c r="AO100" t="s">
        <v>86</v>
      </c>
      <c r="AP100" t="s">
        <v>86</v>
      </c>
      <c r="AQ100" t="s">
        <v>86</v>
      </c>
      <c r="AR100" t="s">
        <v>86</v>
      </c>
      <c r="AS100" t="s">
        <v>86</v>
      </c>
      <c r="AT100" t="s">
        <v>86</v>
      </c>
      <c r="AU100" t="s">
        <v>86</v>
      </c>
      <c r="AV100" t="s">
        <v>86</v>
      </c>
      <c r="AW100" t="s">
        <v>86</v>
      </c>
      <c r="AX100" t="s">
        <v>86</v>
      </c>
      <c r="AY100" t="s">
        <v>86</v>
      </c>
      <c r="AZ100" t="s">
        <v>86</v>
      </c>
      <c r="BA100" t="s">
        <v>86</v>
      </c>
      <c r="BB100" t="s">
        <v>86</v>
      </c>
      <c r="BC100" t="s">
        <v>86</v>
      </c>
      <c r="BD100" t="s">
        <v>86</v>
      </c>
      <c r="BE100" t="s">
        <v>86</v>
      </c>
    </row>
    <row r="101" spans="1:57" x14ac:dyDescent="0.45">
      <c r="A101" t="s">
        <v>334</v>
      </c>
      <c r="B101" t="s">
        <v>77</v>
      </c>
      <c r="C101" t="s">
        <v>335</v>
      </c>
      <c r="D101" t="s">
        <v>79</v>
      </c>
      <c r="E101" s="2" t="str">
        <f>HYPERLINK("capsilon://?command=openfolder&amp;siteaddress=envoy.emaiq-na2.net&amp;folderid=FX03C5CCD9-2EDD-8E58-F2D5-9261434315FE","FX220258")</f>
        <v>FX220258</v>
      </c>
      <c r="F101" t="s">
        <v>80</v>
      </c>
      <c r="G101" t="s">
        <v>80</v>
      </c>
      <c r="H101" t="s">
        <v>81</v>
      </c>
      <c r="I101" t="s">
        <v>336</v>
      </c>
      <c r="J101">
        <v>253</v>
      </c>
      <c r="K101" t="s">
        <v>83</v>
      </c>
      <c r="L101" t="s">
        <v>84</v>
      </c>
      <c r="M101" t="s">
        <v>85</v>
      </c>
      <c r="N101">
        <v>2</v>
      </c>
      <c r="O101" s="1">
        <v>44596.697731481479</v>
      </c>
      <c r="P101" s="1">
        <v>44596.835462962961</v>
      </c>
      <c r="Q101">
        <v>9140</v>
      </c>
      <c r="R101">
        <v>2760</v>
      </c>
      <c r="S101" t="b">
        <v>0</v>
      </c>
      <c r="T101" t="s">
        <v>86</v>
      </c>
      <c r="U101" t="b">
        <v>0</v>
      </c>
      <c r="V101" t="s">
        <v>92</v>
      </c>
      <c r="W101" s="1">
        <v>44596.795069444444</v>
      </c>
      <c r="X101">
        <v>1122</v>
      </c>
      <c r="Y101">
        <v>223</v>
      </c>
      <c r="Z101">
        <v>0</v>
      </c>
      <c r="AA101">
        <v>223</v>
      </c>
      <c r="AB101">
        <v>0</v>
      </c>
      <c r="AC101">
        <v>91</v>
      </c>
      <c r="AD101">
        <v>30</v>
      </c>
      <c r="AE101">
        <v>0</v>
      </c>
      <c r="AF101">
        <v>0</v>
      </c>
      <c r="AG101">
        <v>0</v>
      </c>
      <c r="AH101" t="s">
        <v>93</v>
      </c>
      <c r="AI101" s="1">
        <v>44596.835462962961</v>
      </c>
      <c r="AJ101">
        <v>91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30</v>
      </c>
      <c r="AQ101">
        <v>0</v>
      </c>
      <c r="AR101">
        <v>0</v>
      </c>
      <c r="AS101">
        <v>0</v>
      </c>
      <c r="AT101" t="s">
        <v>86</v>
      </c>
      <c r="AU101" t="s">
        <v>86</v>
      </c>
      <c r="AV101" t="s">
        <v>86</v>
      </c>
      <c r="AW101" t="s">
        <v>86</v>
      </c>
      <c r="AX101" t="s">
        <v>86</v>
      </c>
      <c r="AY101" t="s">
        <v>86</v>
      </c>
      <c r="AZ101" t="s">
        <v>86</v>
      </c>
      <c r="BA101" t="s">
        <v>86</v>
      </c>
      <c r="BB101" t="s">
        <v>86</v>
      </c>
      <c r="BC101" t="s">
        <v>86</v>
      </c>
      <c r="BD101" t="s">
        <v>86</v>
      </c>
      <c r="BE101" t="s">
        <v>86</v>
      </c>
    </row>
    <row r="102" spans="1:57" x14ac:dyDescent="0.45">
      <c r="A102" t="s">
        <v>337</v>
      </c>
      <c r="B102" t="s">
        <v>77</v>
      </c>
      <c r="C102" t="s">
        <v>338</v>
      </c>
      <c r="D102" t="s">
        <v>79</v>
      </c>
      <c r="E102" s="2" t="str">
        <f>HYPERLINK("capsilon://?command=openfolder&amp;siteaddress=envoy.emaiq-na2.net&amp;folderid=FX7AE492E9-585E-854E-BA2D-F8603B6158D5","FX220245")</f>
        <v>FX220245</v>
      </c>
      <c r="F102" t="s">
        <v>80</v>
      </c>
      <c r="G102" t="s">
        <v>80</v>
      </c>
      <c r="H102" t="s">
        <v>81</v>
      </c>
      <c r="I102" t="s">
        <v>339</v>
      </c>
      <c r="J102">
        <v>134</v>
      </c>
      <c r="K102" t="s">
        <v>83</v>
      </c>
      <c r="L102" t="s">
        <v>84</v>
      </c>
      <c r="M102" t="s">
        <v>85</v>
      </c>
      <c r="N102">
        <v>2</v>
      </c>
      <c r="O102" s="1">
        <v>44596.717164351852</v>
      </c>
      <c r="P102" s="1">
        <v>44596.764374999999</v>
      </c>
      <c r="Q102">
        <v>3101</v>
      </c>
      <c r="R102">
        <v>978</v>
      </c>
      <c r="S102" t="b">
        <v>0</v>
      </c>
      <c r="T102" t="s">
        <v>86</v>
      </c>
      <c r="U102" t="b">
        <v>0</v>
      </c>
      <c r="V102" t="s">
        <v>92</v>
      </c>
      <c r="W102" s="1">
        <v>44596.727349537039</v>
      </c>
      <c r="X102">
        <v>614</v>
      </c>
      <c r="Y102">
        <v>110</v>
      </c>
      <c r="Z102">
        <v>0</v>
      </c>
      <c r="AA102">
        <v>110</v>
      </c>
      <c r="AB102">
        <v>37</v>
      </c>
      <c r="AC102">
        <v>66</v>
      </c>
      <c r="AD102">
        <v>24</v>
      </c>
      <c r="AE102">
        <v>0</v>
      </c>
      <c r="AF102">
        <v>0</v>
      </c>
      <c r="AG102">
        <v>0</v>
      </c>
      <c r="AH102" t="s">
        <v>93</v>
      </c>
      <c r="AI102" s="1">
        <v>44596.764374999999</v>
      </c>
      <c r="AJ102">
        <v>364</v>
      </c>
      <c r="AK102">
        <v>3</v>
      </c>
      <c r="AL102">
        <v>0</v>
      </c>
      <c r="AM102">
        <v>3</v>
      </c>
      <c r="AN102">
        <v>37</v>
      </c>
      <c r="AO102">
        <v>3</v>
      </c>
      <c r="AP102">
        <v>21</v>
      </c>
      <c r="AQ102">
        <v>0</v>
      </c>
      <c r="AR102">
        <v>0</v>
      </c>
      <c r="AS102">
        <v>0</v>
      </c>
      <c r="AT102" t="s">
        <v>86</v>
      </c>
      <c r="AU102" t="s">
        <v>86</v>
      </c>
      <c r="AV102" t="s">
        <v>86</v>
      </c>
      <c r="AW102" t="s">
        <v>86</v>
      </c>
      <c r="AX102" t="s">
        <v>86</v>
      </c>
      <c r="AY102" t="s">
        <v>86</v>
      </c>
      <c r="AZ102" t="s">
        <v>86</v>
      </c>
      <c r="BA102" t="s">
        <v>86</v>
      </c>
      <c r="BB102" t="s">
        <v>86</v>
      </c>
      <c r="BC102" t="s">
        <v>86</v>
      </c>
      <c r="BD102" t="s">
        <v>86</v>
      </c>
      <c r="BE102" t="s">
        <v>86</v>
      </c>
    </row>
    <row r="103" spans="1:57" hidden="1" x14ac:dyDescent="0.45">
      <c r="A103" t="s">
        <v>340</v>
      </c>
      <c r="B103" t="s">
        <v>77</v>
      </c>
      <c r="C103" t="s">
        <v>341</v>
      </c>
      <c r="D103" t="s">
        <v>79</v>
      </c>
      <c r="E103" s="2" t="str">
        <f>HYPERLINK("capsilon://?command=openfolder&amp;siteaddress=envoy.emaiq-na2.net&amp;folderid=FX5065B72A-4E9C-CF37-A8BB-F3456C730F10","FX2201448")</f>
        <v>FX2201448</v>
      </c>
      <c r="F103" t="s">
        <v>80</v>
      </c>
      <c r="G103" t="s">
        <v>80</v>
      </c>
      <c r="H103" t="s">
        <v>81</v>
      </c>
      <c r="I103" t="s">
        <v>342</v>
      </c>
      <c r="J103">
        <v>66</v>
      </c>
      <c r="K103" t="s">
        <v>83</v>
      </c>
      <c r="L103" t="s">
        <v>84</v>
      </c>
      <c r="M103" t="s">
        <v>85</v>
      </c>
      <c r="N103">
        <v>1</v>
      </c>
      <c r="O103" s="1">
        <v>44596.720879629633</v>
      </c>
      <c r="P103" s="1">
        <v>44596.727986111109</v>
      </c>
      <c r="Q103">
        <v>560</v>
      </c>
      <c r="R103">
        <v>54</v>
      </c>
      <c r="S103" t="b">
        <v>0</v>
      </c>
      <c r="T103" t="s">
        <v>86</v>
      </c>
      <c r="U103" t="b">
        <v>0</v>
      </c>
      <c r="V103" t="s">
        <v>92</v>
      </c>
      <c r="W103" s="1">
        <v>44596.727986111109</v>
      </c>
      <c r="X103">
        <v>54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66</v>
      </c>
      <c r="AE103">
        <v>52</v>
      </c>
      <c r="AF103">
        <v>0</v>
      </c>
      <c r="AG103">
        <v>1</v>
      </c>
      <c r="AH103" t="s">
        <v>86</v>
      </c>
      <c r="AI103" t="s">
        <v>86</v>
      </c>
      <c r="AJ103" t="s">
        <v>86</v>
      </c>
      <c r="AK103" t="s">
        <v>86</v>
      </c>
      <c r="AL103" t="s">
        <v>86</v>
      </c>
      <c r="AM103" t="s">
        <v>86</v>
      </c>
      <c r="AN103" t="s">
        <v>86</v>
      </c>
      <c r="AO103" t="s">
        <v>86</v>
      </c>
      <c r="AP103" t="s">
        <v>86</v>
      </c>
      <c r="AQ103" t="s">
        <v>86</v>
      </c>
      <c r="AR103" t="s">
        <v>86</v>
      </c>
      <c r="AS103" t="s">
        <v>86</v>
      </c>
      <c r="AT103" t="s">
        <v>86</v>
      </c>
      <c r="AU103" t="s">
        <v>86</v>
      </c>
      <c r="AV103" t="s">
        <v>86</v>
      </c>
      <c r="AW103" t="s">
        <v>86</v>
      </c>
      <c r="AX103" t="s">
        <v>86</v>
      </c>
      <c r="AY103" t="s">
        <v>86</v>
      </c>
      <c r="AZ103" t="s">
        <v>86</v>
      </c>
      <c r="BA103" t="s">
        <v>86</v>
      </c>
      <c r="BB103" t="s">
        <v>86</v>
      </c>
      <c r="BC103" t="s">
        <v>86</v>
      </c>
      <c r="BD103" t="s">
        <v>86</v>
      </c>
      <c r="BE103" t="s">
        <v>86</v>
      </c>
    </row>
    <row r="104" spans="1:57" x14ac:dyDescent="0.45">
      <c r="A104" t="s">
        <v>343</v>
      </c>
      <c r="B104" t="s">
        <v>77</v>
      </c>
      <c r="C104" t="s">
        <v>341</v>
      </c>
      <c r="D104" t="s">
        <v>79</v>
      </c>
      <c r="E104" s="2" t="str">
        <f>HYPERLINK("capsilon://?command=openfolder&amp;siteaddress=envoy.emaiq-na2.net&amp;folderid=FX5065B72A-4E9C-CF37-A8BB-F3456C730F10","FX2201448")</f>
        <v>FX2201448</v>
      </c>
      <c r="F104" t="s">
        <v>80</v>
      </c>
      <c r="G104" t="s">
        <v>80</v>
      </c>
      <c r="H104" t="s">
        <v>81</v>
      </c>
      <c r="I104" t="s">
        <v>342</v>
      </c>
      <c r="J104">
        <v>38</v>
      </c>
      <c r="K104" t="s">
        <v>83</v>
      </c>
      <c r="L104" t="s">
        <v>84</v>
      </c>
      <c r="M104" t="s">
        <v>85</v>
      </c>
      <c r="N104">
        <v>2</v>
      </c>
      <c r="O104" s="1">
        <v>44596.72828703704</v>
      </c>
      <c r="P104" s="1">
        <v>44596.820833333331</v>
      </c>
      <c r="Q104">
        <v>7595</v>
      </c>
      <c r="R104">
        <v>401</v>
      </c>
      <c r="S104" t="b">
        <v>0</v>
      </c>
      <c r="T104" t="s">
        <v>86</v>
      </c>
      <c r="U104" t="b">
        <v>1</v>
      </c>
      <c r="V104" t="s">
        <v>92</v>
      </c>
      <c r="W104" s="1">
        <v>44596.780844907407</v>
      </c>
      <c r="X104">
        <v>219</v>
      </c>
      <c r="Y104">
        <v>37</v>
      </c>
      <c r="Z104">
        <v>0</v>
      </c>
      <c r="AA104">
        <v>37</v>
      </c>
      <c r="AB104">
        <v>0</v>
      </c>
      <c r="AC104">
        <v>32</v>
      </c>
      <c r="AD104">
        <v>1</v>
      </c>
      <c r="AE104">
        <v>0</v>
      </c>
      <c r="AF104">
        <v>0</v>
      </c>
      <c r="AG104">
        <v>0</v>
      </c>
      <c r="AH104" t="s">
        <v>93</v>
      </c>
      <c r="AI104" s="1">
        <v>44596.820833333331</v>
      </c>
      <c r="AJ104">
        <v>148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0</v>
      </c>
      <c r="AR104">
        <v>0</v>
      </c>
      <c r="AS104">
        <v>0</v>
      </c>
      <c r="AT104" t="s">
        <v>86</v>
      </c>
      <c r="AU104" t="s">
        <v>86</v>
      </c>
      <c r="AV104" t="s">
        <v>86</v>
      </c>
      <c r="AW104" t="s">
        <v>86</v>
      </c>
      <c r="AX104" t="s">
        <v>86</v>
      </c>
      <c r="AY104" t="s">
        <v>86</v>
      </c>
      <c r="AZ104" t="s">
        <v>86</v>
      </c>
      <c r="BA104" t="s">
        <v>86</v>
      </c>
      <c r="BB104" t="s">
        <v>86</v>
      </c>
      <c r="BC104" t="s">
        <v>86</v>
      </c>
      <c r="BD104" t="s">
        <v>86</v>
      </c>
      <c r="BE104" t="s">
        <v>86</v>
      </c>
    </row>
    <row r="105" spans="1:57" hidden="1" x14ac:dyDescent="0.45">
      <c r="A105" t="s">
        <v>344</v>
      </c>
      <c r="B105" t="s">
        <v>77</v>
      </c>
      <c r="C105" t="s">
        <v>315</v>
      </c>
      <c r="D105" t="s">
        <v>79</v>
      </c>
      <c r="E105" s="2" t="str">
        <f>HYPERLINK("capsilon://?command=openfolder&amp;siteaddress=envoy.emaiq-na2.net&amp;folderid=FXFA7E4948-5534-B59D-171A-A662B2F02F1C","FX2201198")</f>
        <v>FX2201198</v>
      </c>
      <c r="F105" t="s">
        <v>80</v>
      </c>
      <c r="G105" t="s">
        <v>80</v>
      </c>
      <c r="H105" t="s">
        <v>81</v>
      </c>
      <c r="I105" t="s">
        <v>345</v>
      </c>
      <c r="J105">
        <v>66</v>
      </c>
      <c r="K105" t="s">
        <v>83</v>
      </c>
      <c r="L105" t="s">
        <v>84</v>
      </c>
      <c r="M105" t="s">
        <v>85</v>
      </c>
      <c r="N105">
        <v>1</v>
      </c>
      <c r="O105" s="1">
        <v>44596.756388888891</v>
      </c>
      <c r="P105" s="1">
        <v>44596.795671296299</v>
      </c>
      <c r="Q105">
        <v>3343</v>
      </c>
      <c r="R105">
        <v>51</v>
      </c>
      <c r="S105" t="b">
        <v>0</v>
      </c>
      <c r="T105" t="s">
        <v>86</v>
      </c>
      <c r="U105" t="b">
        <v>0</v>
      </c>
      <c r="V105" t="s">
        <v>92</v>
      </c>
      <c r="W105" s="1">
        <v>44596.795671296299</v>
      </c>
      <c r="X105">
        <v>51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66</v>
      </c>
      <c r="AE105">
        <v>52</v>
      </c>
      <c r="AF105">
        <v>0</v>
      </c>
      <c r="AG105">
        <v>1</v>
      </c>
      <c r="AH105" t="s">
        <v>86</v>
      </c>
      <c r="AI105" t="s">
        <v>86</v>
      </c>
      <c r="AJ105" t="s">
        <v>86</v>
      </c>
      <c r="AK105" t="s">
        <v>86</v>
      </c>
      <c r="AL105" t="s">
        <v>86</v>
      </c>
      <c r="AM105" t="s">
        <v>86</v>
      </c>
      <c r="AN105" t="s">
        <v>86</v>
      </c>
      <c r="AO105" t="s">
        <v>86</v>
      </c>
      <c r="AP105" t="s">
        <v>86</v>
      </c>
      <c r="AQ105" t="s">
        <v>86</v>
      </c>
      <c r="AR105" t="s">
        <v>86</v>
      </c>
      <c r="AS105" t="s">
        <v>86</v>
      </c>
      <c r="AT105" t="s">
        <v>86</v>
      </c>
      <c r="AU105" t="s">
        <v>86</v>
      </c>
      <c r="AV105" t="s">
        <v>86</v>
      </c>
      <c r="AW105" t="s">
        <v>86</v>
      </c>
      <c r="AX105" t="s">
        <v>86</v>
      </c>
      <c r="AY105" t="s">
        <v>86</v>
      </c>
      <c r="AZ105" t="s">
        <v>86</v>
      </c>
      <c r="BA105" t="s">
        <v>86</v>
      </c>
      <c r="BB105" t="s">
        <v>86</v>
      </c>
      <c r="BC105" t="s">
        <v>86</v>
      </c>
      <c r="BD105" t="s">
        <v>86</v>
      </c>
      <c r="BE105" t="s">
        <v>86</v>
      </c>
    </row>
    <row r="106" spans="1:57" x14ac:dyDescent="0.45">
      <c r="A106" t="s">
        <v>346</v>
      </c>
      <c r="B106" t="s">
        <v>77</v>
      </c>
      <c r="C106" t="s">
        <v>347</v>
      </c>
      <c r="D106" t="s">
        <v>79</v>
      </c>
      <c r="E106" s="2" t="str">
        <f>HYPERLINK("capsilon://?command=openfolder&amp;siteaddress=envoy.emaiq-na2.net&amp;folderid=FXEA45E9D1-617C-1378-E33B-9CD37D549B7D","FX2201553")</f>
        <v>FX2201553</v>
      </c>
      <c r="F106" t="s">
        <v>80</v>
      </c>
      <c r="G106" t="s">
        <v>80</v>
      </c>
      <c r="H106" t="s">
        <v>81</v>
      </c>
      <c r="I106" t="s">
        <v>348</v>
      </c>
      <c r="J106">
        <v>1460</v>
      </c>
      <c r="K106" t="s">
        <v>83</v>
      </c>
      <c r="L106" t="s">
        <v>84</v>
      </c>
      <c r="M106" t="s">
        <v>85</v>
      </c>
      <c r="N106">
        <v>2</v>
      </c>
      <c r="O106" s="1">
        <v>44596.780185185184</v>
      </c>
      <c r="P106" s="1">
        <v>44599.422754629632</v>
      </c>
      <c r="Q106">
        <v>212333</v>
      </c>
      <c r="R106">
        <v>15985</v>
      </c>
      <c r="S106" t="b">
        <v>0</v>
      </c>
      <c r="T106" t="s">
        <v>86</v>
      </c>
      <c r="U106" t="b">
        <v>0</v>
      </c>
      <c r="V106" t="s">
        <v>87</v>
      </c>
      <c r="W106" s="1">
        <v>44599.263391203705</v>
      </c>
      <c r="X106">
        <v>3878</v>
      </c>
      <c r="Y106">
        <v>801</v>
      </c>
      <c r="Z106">
        <v>0</v>
      </c>
      <c r="AA106">
        <v>801</v>
      </c>
      <c r="AB106">
        <v>1689</v>
      </c>
      <c r="AC106">
        <v>361</v>
      </c>
      <c r="AD106">
        <v>659</v>
      </c>
      <c r="AE106">
        <v>0</v>
      </c>
      <c r="AF106">
        <v>0</v>
      </c>
      <c r="AG106">
        <v>0</v>
      </c>
      <c r="AH106" t="s">
        <v>145</v>
      </c>
      <c r="AI106" s="1">
        <v>44599.422754629632</v>
      </c>
      <c r="AJ106">
        <v>1036</v>
      </c>
      <c r="AK106">
        <v>0</v>
      </c>
      <c r="AL106">
        <v>0</v>
      </c>
      <c r="AM106">
        <v>0</v>
      </c>
      <c r="AN106">
        <v>642</v>
      </c>
      <c r="AO106">
        <v>0</v>
      </c>
      <c r="AP106">
        <v>659</v>
      </c>
      <c r="AQ106">
        <v>0</v>
      </c>
      <c r="AR106">
        <v>0</v>
      </c>
      <c r="AS106">
        <v>0</v>
      </c>
      <c r="AT106" t="s">
        <v>86</v>
      </c>
      <c r="AU106" t="s">
        <v>86</v>
      </c>
      <c r="AV106" t="s">
        <v>86</v>
      </c>
      <c r="AW106" t="s">
        <v>86</v>
      </c>
      <c r="AX106" t="s">
        <v>86</v>
      </c>
      <c r="AY106" t="s">
        <v>86</v>
      </c>
      <c r="AZ106" t="s">
        <v>86</v>
      </c>
      <c r="BA106" t="s">
        <v>86</v>
      </c>
      <c r="BB106" t="s">
        <v>86</v>
      </c>
      <c r="BC106" t="s">
        <v>86</v>
      </c>
      <c r="BD106" t="s">
        <v>86</v>
      </c>
      <c r="BE106" t="s">
        <v>86</v>
      </c>
    </row>
    <row r="107" spans="1:57" x14ac:dyDescent="0.45">
      <c r="A107" t="s">
        <v>349</v>
      </c>
      <c r="B107" t="s">
        <v>77</v>
      </c>
      <c r="C107" t="s">
        <v>315</v>
      </c>
      <c r="D107" t="s">
        <v>79</v>
      </c>
      <c r="E107" s="2" t="str">
        <f>HYPERLINK("capsilon://?command=openfolder&amp;siteaddress=envoy.emaiq-na2.net&amp;folderid=FXFA7E4948-5534-B59D-171A-A662B2F02F1C","FX2201198")</f>
        <v>FX2201198</v>
      </c>
      <c r="F107" t="s">
        <v>80</v>
      </c>
      <c r="G107" t="s">
        <v>80</v>
      </c>
      <c r="H107" t="s">
        <v>81</v>
      </c>
      <c r="I107" t="s">
        <v>345</v>
      </c>
      <c r="J107">
        <v>38</v>
      </c>
      <c r="K107" t="s">
        <v>83</v>
      </c>
      <c r="L107" t="s">
        <v>84</v>
      </c>
      <c r="M107" t="s">
        <v>85</v>
      </c>
      <c r="N107">
        <v>2</v>
      </c>
      <c r="O107" s="1">
        <v>44596.795983796299</v>
      </c>
      <c r="P107" s="1">
        <v>44596.824618055558</v>
      </c>
      <c r="Q107">
        <v>2067</v>
      </c>
      <c r="R107">
        <v>407</v>
      </c>
      <c r="S107" t="b">
        <v>0</v>
      </c>
      <c r="T107" t="s">
        <v>86</v>
      </c>
      <c r="U107" t="b">
        <v>1</v>
      </c>
      <c r="V107" t="s">
        <v>92</v>
      </c>
      <c r="W107" s="1">
        <v>44596.798252314817</v>
      </c>
      <c r="X107">
        <v>169</v>
      </c>
      <c r="Y107">
        <v>37</v>
      </c>
      <c r="Z107">
        <v>0</v>
      </c>
      <c r="AA107">
        <v>37</v>
      </c>
      <c r="AB107">
        <v>0</v>
      </c>
      <c r="AC107">
        <v>23</v>
      </c>
      <c r="AD107">
        <v>1</v>
      </c>
      <c r="AE107">
        <v>0</v>
      </c>
      <c r="AF107">
        <v>0</v>
      </c>
      <c r="AG107">
        <v>0</v>
      </c>
      <c r="AH107" t="s">
        <v>93</v>
      </c>
      <c r="AI107" s="1">
        <v>44596.824618055558</v>
      </c>
      <c r="AJ107">
        <v>238</v>
      </c>
      <c r="AK107">
        <v>1</v>
      </c>
      <c r="AL107">
        <v>0</v>
      </c>
      <c r="AM107">
        <v>1</v>
      </c>
      <c r="AN107">
        <v>0</v>
      </c>
      <c r="AO107">
        <v>1</v>
      </c>
      <c r="AP107">
        <v>0</v>
      </c>
      <c r="AQ107">
        <v>0</v>
      </c>
      <c r="AR107">
        <v>0</v>
      </c>
      <c r="AS107">
        <v>0</v>
      </c>
      <c r="AT107" t="s">
        <v>86</v>
      </c>
      <c r="AU107" t="s">
        <v>86</v>
      </c>
      <c r="AV107" t="s">
        <v>86</v>
      </c>
      <c r="AW107" t="s">
        <v>86</v>
      </c>
      <c r="AX107" t="s">
        <v>86</v>
      </c>
      <c r="AY107" t="s">
        <v>86</v>
      </c>
      <c r="AZ107" t="s">
        <v>86</v>
      </c>
      <c r="BA107" t="s">
        <v>86</v>
      </c>
      <c r="BB107" t="s">
        <v>86</v>
      </c>
      <c r="BC107" t="s">
        <v>86</v>
      </c>
      <c r="BD107" t="s">
        <v>86</v>
      </c>
      <c r="BE107" t="s">
        <v>86</v>
      </c>
    </row>
    <row r="108" spans="1:57" x14ac:dyDescent="0.45">
      <c r="A108" t="s">
        <v>350</v>
      </c>
      <c r="B108" t="s">
        <v>77</v>
      </c>
      <c r="C108" t="s">
        <v>351</v>
      </c>
      <c r="D108" t="s">
        <v>79</v>
      </c>
      <c r="E108" s="2" t="str">
        <f>HYPERLINK("capsilon://?command=openfolder&amp;siteaddress=envoy.emaiq-na2.net&amp;folderid=FXD41C6B6F-D0DA-7AEC-4135-85B07BCCCE63","FX2201518")</f>
        <v>FX2201518</v>
      </c>
      <c r="F108" t="s">
        <v>80</v>
      </c>
      <c r="G108" t="s">
        <v>80</v>
      </c>
      <c r="H108" t="s">
        <v>81</v>
      </c>
      <c r="I108" t="s">
        <v>352</v>
      </c>
      <c r="J108">
        <v>348</v>
      </c>
      <c r="K108" t="s">
        <v>83</v>
      </c>
      <c r="L108" t="s">
        <v>84</v>
      </c>
      <c r="M108" t="s">
        <v>85</v>
      </c>
      <c r="N108">
        <v>2</v>
      </c>
      <c r="O108" s="1">
        <v>44596.992962962962</v>
      </c>
      <c r="P108" s="1">
        <v>44599.228703703702</v>
      </c>
      <c r="Q108">
        <v>187712</v>
      </c>
      <c r="R108">
        <v>5456</v>
      </c>
      <c r="S108" t="b">
        <v>0</v>
      </c>
      <c r="T108" t="s">
        <v>86</v>
      </c>
      <c r="U108" t="b">
        <v>0</v>
      </c>
      <c r="V108" t="s">
        <v>144</v>
      </c>
      <c r="W108" s="1">
        <v>44599.198020833333</v>
      </c>
      <c r="X108">
        <v>2974</v>
      </c>
      <c r="Y108">
        <v>305</v>
      </c>
      <c r="Z108">
        <v>0</v>
      </c>
      <c r="AA108">
        <v>305</v>
      </c>
      <c r="AB108">
        <v>0</v>
      </c>
      <c r="AC108">
        <v>129</v>
      </c>
      <c r="AD108">
        <v>43</v>
      </c>
      <c r="AE108">
        <v>0</v>
      </c>
      <c r="AF108">
        <v>0</v>
      </c>
      <c r="AG108">
        <v>0</v>
      </c>
      <c r="AH108" t="s">
        <v>145</v>
      </c>
      <c r="AI108" s="1">
        <v>44599.228703703702</v>
      </c>
      <c r="AJ108">
        <v>2482</v>
      </c>
      <c r="AK108">
        <v>1</v>
      </c>
      <c r="AL108">
        <v>0</v>
      </c>
      <c r="AM108">
        <v>1</v>
      </c>
      <c r="AN108">
        <v>0</v>
      </c>
      <c r="AO108">
        <v>1</v>
      </c>
      <c r="AP108">
        <v>42</v>
      </c>
      <c r="AQ108">
        <v>0</v>
      </c>
      <c r="AR108">
        <v>0</v>
      </c>
      <c r="AS108">
        <v>0</v>
      </c>
      <c r="AT108" t="s">
        <v>86</v>
      </c>
      <c r="AU108" t="s">
        <v>86</v>
      </c>
      <c r="AV108" t="s">
        <v>86</v>
      </c>
      <c r="AW108" t="s">
        <v>86</v>
      </c>
      <c r="AX108" t="s">
        <v>86</v>
      </c>
      <c r="AY108" t="s">
        <v>86</v>
      </c>
      <c r="AZ108" t="s">
        <v>86</v>
      </c>
      <c r="BA108" t="s">
        <v>86</v>
      </c>
      <c r="BB108" t="s">
        <v>86</v>
      </c>
      <c r="BC108" t="s">
        <v>86</v>
      </c>
      <c r="BD108" t="s">
        <v>86</v>
      </c>
      <c r="BE108" t="s">
        <v>86</v>
      </c>
    </row>
    <row r="109" spans="1:57" x14ac:dyDescent="0.45">
      <c r="A109" t="s">
        <v>353</v>
      </c>
      <c r="B109" t="s">
        <v>77</v>
      </c>
      <c r="C109" t="s">
        <v>329</v>
      </c>
      <c r="D109" t="s">
        <v>79</v>
      </c>
      <c r="E109" s="2" t="str">
        <f>HYPERLINK("capsilon://?command=openfolder&amp;siteaddress=envoy.emaiq-na2.net&amp;folderid=FX630CC4D4-D2AC-F713-FB9F-93BE987567B1","FX2201470")</f>
        <v>FX2201470</v>
      </c>
      <c r="F109" t="s">
        <v>80</v>
      </c>
      <c r="G109" t="s">
        <v>80</v>
      </c>
      <c r="H109" t="s">
        <v>81</v>
      </c>
      <c r="I109" t="s">
        <v>330</v>
      </c>
      <c r="J109">
        <v>339</v>
      </c>
      <c r="K109" t="s">
        <v>83</v>
      </c>
      <c r="L109" t="s">
        <v>84</v>
      </c>
      <c r="M109" t="s">
        <v>85</v>
      </c>
      <c r="N109">
        <v>2</v>
      </c>
      <c r="O109" s="1">
        <v>44599.164733796293</v>
      </c>
      <c r="P109" s="1">
        <v>44599.25986111111</v>
      </c>
      <c r="Q109">
        <v>2954</v>
      </c>
      <c r="R109">
        <v>5265</v>
      </c>
      <c r="S109" t="b">
        <v>0</v>
      </c>
      <c r="T109" t="s">
        <v>86</v>
      </c>
      <c r="U109" t="b">
        <v>1</v>
      </c>
      <c r="V109" t="s">
        <v>87</v>
      </c>
      <c r="W109" s="1">
        <v>44599.218391203707</v>
      </c>
      <c r="X109">
        <v>2543</v>
      </c>
      <c r="Y109">
        <v>241</v>
      </c>
      <c r="Z109">
        <v>0</v>
      </c>
      <c r="AA109">
        <v>241</v>
      </c>
      <c r="AB109">
        <v>111</v>
      </c>
      <c r="AC109">
        <v>149</v>
      </c>
      <c r="AD109">
        <v>98</v>
      </c>
      <c r="AE109">
        <v>0</v>
      </c>
      <c r="AF109">
        <v>0</v>
      </c>
      <c r="AG109">
        <v>0</v>
      </c>
      <c r="AH109" t="s">
        <v>145</v>
      </c>
      <c r="AI109" s="1">
        <v>44599.25986111111</v>
      </c>
      <c r="AJ109">
        <v>2691</v>
      </c>
      <c r="AK109">
        <v>8</v>
      </c>
      <c r="AL109">
        <v>0</v>
      </c>
      <c r="AM109">
        <v>8</v>
      </c>
      <c r="AN109">
        <v>37</v>
      </c>
      <c r="AO109">
        <v>8</v>
      </c>
      <c r="AP109">
        <v>90</v>
      </c>
      <c r="AQ109">
        <v>0</v>
      </c>
      <c r="AR109">
        <v>0</v>
      </c>
      <c r="AS109">
        <v>0</v>
      </c>
      <c r="AT109" t="s">
        <v>86</v>
      </c>
      <c r="AU109" t="s">
        <v>86</v>
      </c>
      <c r="AV109" t="s">
        <v>86</v>
      </c>
      <c r="AW109" t="s">
        <v>86</v>
      </c>
      <c r="AX109" t="s">
        <v>86</v>
      </c>
      <c r="AY109" t="s">
        <v>86</v>
      </c>
      <c r="AZ109" t="s">
        <v>86</v>
      </c>
      <c r="BA109" t="s">
        <v>86</v>
      </c>
      <c r="BB109" t="s">
        <v>86</v>
      </c>
      <c r="BC109" t="s">
        <v>86</v>
      </c>
      <c r="BD109" t="s">
        <v>86</v>
      </c>
      <c r="BE109" t="s">
        <v>86</v>
      </c>
    </row>
    <row r="110" spans="1:57" x14ac:dyDescent="0.45">
      <c r="A110" t="s">
        <v>354</v>
      </c>
      <c r="B110" t="s">
        <v>77</v>
      </c>
      <c r="C110" t="s">
        <v>332</v>
      </c>
      <c r="D110" t="s">
        <v>79</v>
      </c>
      <c r="E110" s="2" t="str">
        <f>HYPERLINK("capsilon://?command=openfolder&amp;siteaddress=envoy.emaiq-na2.net&amp;folderid=FXF1A2EB64-E13D-67C8-7F50-384AA93F4B12","FX220249")</f>
        <v>FX220249</v>
      </c>
      <c r="F110" t="s">
        <v>80</v>
      </c>
      <c r="G110" t="s">
        <v>80</v>
      </c>
      <c r="H110" t="s">
        <v>81</v>
      </c>
      <c r="I110" t="s">
        <v>333</v>
      </c>
      <c r="J110">
        <v>902</v>
      </c>
      <c r="K110" t="s">
        <v>83</v>
      </c>
      <c r="L110" t="s">
        <v>84</v>
      </c>
      <c r="M110" t="s">
        <v>85</v>
      </c>
      <c r="N110">
        <v>2</v>
      </c>
      <c r="O110" s="1">
        <v>44599.183969907404</v>
      </c>
      <c r="P110" s="1">
        <v>44599.352025462962</v>
      </c>
      <c r="Q110">
        <v>3780</v>
      </c>
      <c r="R110">
        <v>10740</v>
      </c>
      <c r="S110" t="b">
        <v>0</v>
      </c>
      <c r="T110" t="s">
        <v>86</v>
      </c>
      <c r="U110" t="b">
        <v>1</v>
      </c>
      <c r="V110" t="s">
        <v>144</v>
      </c>
      <c r="W110" s="1">
        <v>44599.272013888891</v>
      </c>
      <c r="X110">
        <v>5963</v>
      </c>
      <c r="Y110">
        <v>747</v>
      </c>
      <c r="Z110">
        <v>0</v>
      </c>
      <c r="AA110">
        <v>747</v>
      </c>
      <c r="AB110">
        <v>111</v>
      </c>
      <c r="AC110">
        <v>246</v>
      </c>
      <c r="AD110">
        <v>155</v>
      </c>
      <c r="AE110">
        <v>0</v>
      </c>
      <c r="AF110">
        <v>0</v>
      </c>
      <c r="AG110">
        <v>0</v>
      </c>
      <c r="AH110" t="s">
        <v>145</v>
      </c>
      <c r="AI110" s="1">
        <v>44599.352025462962</v>
      </c>
      <c r="AJ110">
        <v>4753</v>
      </c>
      <c r="AK110">
        <v>3</v>
      </c>
      <c r="AL110">
        <v>0</v>
      </c>
      <c r="AM110">
        <v>3</v>
      </c>
      <c r="AN110">
        <v>37</v>
      </c>
      <c r="AO110">
        <v>3</v>
      </c>
      <c r="AP110">
        <v>152</v>
      </c>
      <c r="AQ110">
        <v>0</v>
      </c>
      <c r="AR110">
        <v>0</v>
      </c>
      <c r="AS110">
        <v>0</v>
      </c>
      <c r="AT110" t="s">
        <v>86</v>
      </c>
      <c r="AU110" t="s">
        <v>86</v>
      </c>
      <c r="AV110" t="s">
        <v>86</v>
      </c>
      <c r="AW110" t="s">
        <v>86</v>
      </c>
      <c r="AX110" t="s">
        <v>86</v>
      </c>
      <c r="AY110" t="s">
        <v>86</v>
      </c>
      <c r="AZ110" t="s">
        <v>86</v>
      </c>
      <c r="BA110" t="s">
        <v>86</v>
      </c>
      <c r="BB110" t="s">
        <v>86</v>
      </c>
      <c r="BC110" t="s">
        <v>86</v>
      </c>
      <c r="BD110" t="s">
        <v>86</v>
      </c>
      <c r="BE110" t="s">
        <v>86</v>
      </c>
    </row>
    <row r="111" spans="1:57" x14ac:dyDescent="0.45">
      <c r="A111" t="s">
        <v>355</v>
      </c>
      <c r="B111" t="s">
        <v>77</v>
      </c>
      <c r="C111" t="s">
        <v>356</v>
      </c>
      <c r="D111" t="s">
        <v>79</v>
      </c>
      <c r="E111" s="2" t="str">
        <f>HYPERLINK("capsilon://?command=openfolder&amp;siteaddress=envoy.emaiq-na2.net&amp;folderid=FXBFC4F663-7261-9B27-5516-73DABDB949E4","FX2201383")</f>
        <v>FX2201383</v>
      </c>
      <c r="F111" t="s">
        <v>80</v>
      </c>
      <c r="G111" t="s">
        <v>80</v>
      </c>
      <c r="H111" t="s">
        <v>81</v>
      </c>
      <c r="I111" t="s">
        <v>357</v>
      </c>
      <c r="J111">
        <v>68</v>
      </c>
      <c r="K111" t="s">
        <v>83</v>
      </c>
      <c r="L111" t="s">
        <v>84</v>
      </c>
      <c r="M111" t="s">
        <v>85</v>
      </c>
      <c r="N111">
        <v>2</v>
      </c>
      <c r="O111" s="1">
        <v>44599.382557870369</v>
      </c>
      <c r="P111" s="1">
        <v>44599.431967592594</v>
      </c>
      <c r="Q111">
        <v>2891</v>
      </c>
      <c r="R111">
        <v>1378</v>
      </c>
      <c r="S111" t="b">
        <v>0</v>
      </c>
      <c r="T111" t="s">
        <v>86</v>
      </c>
      <c r="U111" t="b">
        <v>0</v>
      </c>
      <c r="V111" t="s">
        <v>87</v>
      </c>
      <c r="W111" s="1">
        <v>44599.390138888892</v>
      </c>
      <c r="X111">
        <v>583</v>
      </c>
      <c r="Y111">
        <v>72</v>
      </c>
      <c r="Z111">
        <v>0</v>
      </c>
      <c r="AA111">
        <v>72</v>
      </c>
      <c r="AB111">
        <v>0</v>
      </c>
      <c r="AC111">
        <v>30</v>
      </c>
      <c r="AD111">
        <v>-4</v>
      </c>
      <c r="AE111">
        <v>0</v>
      </c>
      <c r="AF111">
        <v>0</v>
      </c>
      <c r="AG111">
        <v>0</v>
      </c>
      <c r="AH111" t="s">
        <v>145</v>
      </c>
      <c r="AI111" s="1">
        <v>44599.431967592594</v>
      </c>
      <c r="AJ111">
        <v>795</v>
      </c>
      <c r="AK111">
        <v>1</v>
      </c>
      <c r="AL111">
        <v>0</v>
      </c>
      <c r="AM111">
        <v>1</v>
      </c>
      <c r="AN111">
        <v>0</v>
      </c>
      <c r="AO111">
        <v>1</v>
      </c>
      <c r="AP111">
        <v>-5</v>
      </c>
      <c r="AQ111">
        <v>0</v>
      </c>
      <c r="AR111">
        <v>0</v>
      </c>
      <c r="AS111">
        <v>0</v>
      </c>
      <c r="AT111" t="s">
        <v>86</v>
      </c>
      <c r="AU111" t="s">
        <v>86</v>
      </c>
      <c r="AV111" t="s">
        <v>86</v>
      </c>
      <c r="AW111" t="s">
        <v>86</v>
      </c>
      <c r="AX111" t="s">
        <v>86</v>
      </c>
      <c r="AY111" t="s">
        <v>86</v>
      </c>
      <c r="AZ111" t="s">
        <v>86</v>
      </c>
      <c r="BA111" t="s">
        <v>86</v>
      </c>
      <c r="BB111" t="s">
        <v>86</v>
      </c>
      <c r="BC111" t="s">
        <v>86</v>
      </c>
      <c r="BD111" t="s">
        <v>86</v>
      </c>
      <c r="BE111" t="s">
        <v>86</v>
      </c>
    </row>
    <row r="112" spans="1:57" hidden="1" x14ac:dyDescent="0.45">
      <c r="A112" t="s">
        <v>358</v>
      </c>
      <c r="B112" t="s">
        <v>77</v>
      </c>
      <c r="C112" t="s">
        <v>359</v>
      </c>
      <c r="D112" t="s">
        <v>79</v>
      </c>
      <c r="E112" s="2" t="str">
        <f>HYPERLINK("capsilon://?command=openfolder&amp;siteaddress=envoy.emaiq-na2.net&amp;folderid=FXD81C280A-378D-D6A5-671A-F017F72706FA","FX2201556")</f>
        <v>FX2201556</v>
      </c>
      <c r="F112" t="s">
        <v>80</v>
      </c>
      <c r="G112" t="s">
        <v>80</v>
      </c>
      <c r="H112" t="s">
        <v>81</v>
      </c>
      <c r="I112" t="s">
        <v>360</v>
      </c>
      <c r="J112">
        <v>49</v>
      </c>
      <c r="K112" t="s">
        <v>83</v>
      </c>
      <c r="L112" t="s">
        <v>84</v>
      </c>
      <c r="M112" t="s">
        <v>85</v>
      </c>
      <c r="N112">
        <v>1</v>
      </c>
      <c r="O112" s="1">
        <v>44599.420358796298</v>
      </c>
      <c r="P112" s="1">
        <v>44599.426770833335</v>
      </c>
      <c r="Q112">
        <v>178</v>
      </c>
      <c r="R112">
        <v>376</v>
      </c>
      <c r="S112" t="b">
        <v>0</v>
      </c>
      <c r="T112" t="s">
        <v>86</v>
      </c>
      <c r="U112" t="b">
        <v>0</v>
      </c>
      <c r="V112" t="s">
        <v>87</v>
      </c>
      <c r="W112" s="1">
        <v>44599.426770833335</v>
      </c>
      <c r="X112">
        <v>352</v>
      </c>
      <c r="Y112">
        <v>0</v>
      </c>
      <c r="Z112">
        <v>0</v>
      </c>
      <c r="AA112">
        <v>0</v>
      </c>
      <c r="AB112">
        <v>27</v>
      </c>
      <c r="AC112">
        <v>0</v>
      </c>
      <c r="AD112">
        <v>49</v>
      </c>
      <c r="AE112">
        <v>21</v>
      </c>
      <c r="AF112">
        <v>0</v>
      </c>
      <c r="AG112">
        <v>2</v>
      </c>
      <c r="AH112" t="s">
        <v>86</v>
      </c>
      <c r="AI112" t="s">
        <v>86</v>
      </c>
      <c r="AJ112" t="s">
        <v>86</v>
      </c>
      <c r="AK112" t="s">
        <v>86</v>
      </c>
      <c r="AL112" t="s">
        <v>86</v>
      </c>
      <c r="AM112" t="s">
        <v>86</v>
      </c>
      <c r="AN112" t="s">
        <v>86</v>
      </c>
      <c r="AO112" t="s">
        <v>86</v>
      </c>
      <c r="AP112" t="s">
        <v>86</v>
      </c>
      <c r="AQ112" t="s">
        <v>86</v>
      </c>
      <c r="AR112" t="s">
        <v>86</v>
      </c>
      <c r="AS112" t="s">
        <v>86</v>
      </c>
      <c r="AT112" t="s">
        <v>86</v>
      </c>
      <c r="AU112" t="s">
        <v>86</v>
      </c>
      <c r="AV112" t="s">
        <v>86</v>
      </c>
      <c r="AW112" t="s">
        <v>86</v>
      </c>
      <c r="AX112" t="s">
        <v>86</v>
      </c>
      <c r="AY112" t="s">
        <v>86</v>
      </c>
      <c r="AZ112" t="s">
        <v>86</v>
      </c>
      <c r="BA112" t="s">
        <v>86</v>
      </c>
      <c r="BB112" t="s">
        <v>86</v>
      </c>
      <c r="BC112" t="s">
        <v>86</v>
      </c>
      <c r="BD112" t="s">
        <v>86</v>
      </c>
      <c r="BE112" t="s">
        <v>86</v>
      </c>
    </row>
    <row r="113" spans="1:57" x14ac:dyDescent="0.45">
      <c r="A113" t="s">
        <v>361</v>
      </c>
      <c r="B113" t="s">
        <v>77</v>
      </c>
      <c r="C113" t="s">
        <v>359</v>
      </c>
      <c r="D113" t="s">
        <v>79</v>
      </c>
      <c r="E113" s="2" t="str">
        <f>HYPERLINK("capsilon://?command=openfolder&amp;siteaddress=envoy.emaiq-na2.net&amp;folderid=FXD81C280A-378D-D6A5-671A-F017F72706FA","FX2201556")</f>
        <v>FX2201556</v>
      </c>
      <c r="F113" t="s">
        <v>80</v>
      </c>
      <c r="G113" t="s">
        <v>80</v>
      </c>
      <c r="H113" t="s">
        <v>81</v>
      </c>
      <c r="I113" t="s">
        <v>360</v>
      </c>
      <c r="J113">
        <v>28</v>
      </c>
      <c r="K113" t="s">
        <v>83</v>
      </c>
      <c r="L113" t="s">
        <v>84</v>
      </c>
      <c r="M113" t="s">
        <v>85</v>
      </c>
      <c r="N113">
        <v>2</v>
      </c>
      <c r="O113" s="1">
        <v>44599.427083333336</v>
      </c>
      <c r="P113" s="1">
        <v>44599.447557870371</v>
      </c>
      <c r="Q113">
        <v>57</v>
      </c>
      <c r="R113">
        <v>1712</v>
      </c>
      <c r="S113" t="b">
        <v>0</v>
      </c>
      <c r="T113" t="s">
        <v>86</v>
      </c>
      <c r="U113" t="b">
        <v>1</v>
      </c>
      <c r="V113" t="s">
        <v>87</v>
      </c>
      <c r="W113" s="1">
        <v>44599.437060185184</v>
      </c>
      <c r="X113">
        <v>856</v>
      </c>
      <c r="Y113">
        <v>21</v>
      </c>
      <c r="Z113">
        <v>0</v>
      </c>
      <c r="AA113">
        <v>21</v>
      </c>
      <c r="AB113">
        <v>9</v>
      </c>
      <c r="AC113">
        <v>18</v>
      </c>
      <c r="AD113">
        <v>7</v>
      </c>
      <c r="AE113">
        <v>0</v>
      </c>
      <c r="AF113">
        <v>0</v>
      </c>
      <c r="AG113">
        <v>0</v>
      </c>
      <c r="AH113" t="s">
        <v>145</v>
      </c>
      <c r="AI113" s="1">
        <v>44599.447557870371</v>
      </c>
      <c r="AJ113">
        <v>856</v>
      </c>
      <c r="AK113">
        <v>3</v>
      </c>
      <c r="AL113">
        <v>0</v>
      </c>
      <c r="AM113">
        <v>3</v>
      </c>
      <c r="AN113">
        <v>9</v>
      </c>
      <c r="AO113">
        <v>3</v>
      </c>
      <c r="AP113">
        <v>4</v>
      </c>
      <c r="AQ113">
        <v>0</v>
      </c>
      <c r="AR113">
        <v>0</v>
      </c>
      <c r="AS113">
        <v>0</v>
      </c>
      <c r="AT113" t="s">
        <v>86</v>
      </c>
      <c r="AU113" t="s">
        <v>86</v>
      </c>
      <c r="AV113" t="s">
        <v>86</v>
      </c>
      <c r="AW113" t="s">
        <v>86</v>
      </c>
      <c r="AX113" t="s">
        <v>86</v>
      </c>
      <c r="AY113" t="s">
        <v>86</v>
      </c>
      <c r="AZ113" t="s">
        <v>86</v>
      </c>
      <c r="BA113" t="s">
        <v>86</v>
      </c>
      <c r="BB113" t="s">
        <v>86</v>
      </c>
      <c r="BC113" t="s">
        <v>86</v>
      </c>
      <c r="BD113" t="s">
        <v>86</v>
      </c>
      <c r="BE113" t="s">
        <v>86</v>
      </c>
    </row>
    <row r="114" spans="1:57" x14ac:dyDescent="0.45">
      <c r="A114" t="s">
        <v>362</v>
      </c>
      <c r="B114" t="s">
        <v>77</v>
      </c>
      <c r="C114" t="s">
        <v>363</v>
      </c>
      <c r="D114" t="s">
        <v>79</v>
      </c>
      <c r="E114" s="2" t="str">
        <f>HYPERLINK("capsilon://?command=openfolder&amp;siteaddress=envoy.emaiq-na2.net&amp;folderid=FXE291D2B7-4B32-F777-AD5D-3254E7113ACD","FX2201526")</f>
        <v>FX2201526</v>
      </c>
      <c r="F114" t="s">
        <v>80</v>
      </c>
      <c r="G114" t="s">
        <v>80</v>
      </c>
      <c r="H114" t="s">
        <v>81</v>
      </c>
      <c r="I114" t="s">
        <v>364</v>
      </c>
      <c r="J114">
        <v>38</v>
      </c>
      <c r="K114" t="s">
        <v>83</v>
      </c>
      <c r="L114" t="s">
        <v>84</v>
      </c>
      <c r="M114" t="s">
        <v>85</v>
      </c>
      <c r="N114">
        <v>2</v>
      </c>
      <c r="O114" s="1">
        <v>44599.438009259262</v>
      </c>
      <c r="P114" s="1">
        <v>44599.451956018522</v>
      </c>
      <c r="Q114">
        <v>707</v>
      </c>
      <c r="R114">
        <v>498</v>
      </c>
      <c r="S114" t="b">
        <v>0</v>
      </c>
      <c r="T114" t="s">
        <v>86</v>
      </c>
      <c r="U114" t="b">
        <v>0</v>
      </c>
      <c r="V114" t="s">
        <v>87</v>
      </c>
      <c r="W114" s="1">
        <v>44599.44630787037</v>
      </c>
      <c r="X114">
        <v>112</v>
      </c>
      <c r="Y114">
        <v>37</v>
      </c>
      <c r="Z114">
        <v>0</v>
      </c>
      <c r="AA114">
        <v>37</v>
      </c>
      <c r="AB114">
        <v>0</v>
      </c>
      <c r="AC114">
        <v>12</v>
      </c>
      <c r="AD114">
        <v>1</v>
      </c>
      <c r="AE114">
        <v>0</v>
      </c>
      <c r="AF114">
        <v>0</v>
      </c>
      <c r="AG114">
        <v>0</v>
      </c>
      <c r="AH114" t="s">
        <v>145</v>
      </c>
      <c r="AI114" s="1">
        <v>44599.451956018522</v>
      </c>
      <c r="AJ114">
        <v>379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0</v>
      </c>
      <c r="AR114">
        <v>0</v>
      </c>
      <c r="AS114">
        <v>0</v>
      </c>
      <c r="AT114" t="s">
        <v>86</v>
      </c>
      <c r="AU114" t="s">
        <v>86</v>
      </c>
      <c r="AV114" t="s">
        <v>86</v>
      </c>
      <c r="AW114" t="s">
        <v>86</v>
      </c>
      <c r="AX114" t="s">
        <v>86</v>
      </c>
      <c r="AY114" t="s">
        <v>86</v>
      </c>
      <c r="AZ114" t="s">
        <v>86</v>
      </c>
      <c r="BA114" t="s">
        <v>86</v>
      </c>
      <c r="BB114" t="s">
        <v>86</v>
      </c>
      <c r="BC114" t="s">
        <v>86</v>
      </c>
      <c r="BD114" t="s">
        <v>86</v>
      </c>
      <c r="BE114" t="s">
        <v>86</v>
      </c>
    </row>
    <row r="115" spans="1:57" hidden="1" x14ac:dyDescent="0.45">
      <c r="A115" t="s">
        <v>365</v>
      </c>
      <c r="B115" t="s">
        <v>77</v>
      </c>
      <c r="C115" t="s">
        <v>193</v>
      </c>
      <c r="D115" t="s">
        <v>79</v>
      </c>
      <c r="E115" s="2" t="str">
        <f>HYPERLINK("capsilon://?command=openfolder&amp;siteaddress=envoy.emaiq-na2.net&amp;folderid=FXB6261D27-7BC1-E3E9-EDFA-3FDE488931D9","FX2201536")</f>
        <v>FX2201536</v>
      </c>
      <c r="F115" t="s">
        <v>80</v>
      </c>
      <c r="G115" t="s">
        <v>80</v>
      </c>
      <c r="H115" t="s">
        <v>81</v>
      </c>
      <c r="I115" t="s">
        <v>366</v>
      </c>
      <c r="J115">
        <v>66</v>
      </c>
      <c r="K115" t="s">
        <v>83</v>
      </c>
      <c r="L115" t="s">
        <v>84</v>
      </c>
      <c r="M115" t="s">
        <v>85</v>
      </c>
      <c r="N115">
        <v>2</v>
      </c>
      <c r="O115" s="1">
        <v>44593.524398148147</v>
      </c>
      <c r="P115" s="1">
        <v>44593.572511574072</v>
      </c>
      <c r="Q115">
        <v>4050</v>
      </c>
      <c r="R115">
        <v>107</v>
      </c>
      <c r="S115" t="b">
        <v>0</v>
      </c>
      <c r="T115" t="s">
        <v>86</v>
      </c>
      <c r="U115" t="b">
        <v>0</v>
      </c>
      <c r="V115" t="s">
        <v>92</v>
      </c>
      <c r="W115" s="1">
        <v>44593.552789351852</v>
      </c>
      <c r="X115">
        <v>24</v>
      </c>
      <c r="Y115">
        <v>0</v>
      </c>
      <c r="Z115">
        <v>0</v>
      </c>
      <c r="AA115">
        <v>0</v>
      </c>
      <c r="AB115">
        <v>52</v>
      </c>
      <c r="AC115">
        <v>0</v>
      </c>
      <c r="AD115">
        <v>66</v>
      </c>
      <c r="AE115">
        <v>0</v>
      </c>
      <c r="AF115">
        <v>0</v>
      </c>
      <c r="AG115">
        <v>0</v>
      </c>
      <c r="AH115" t="s">
        <v>93</v>
      </c>
      <c r="AI115" s="1">
        <v>44593.572511574072</v>
      </c>
      <c r="AJ115">
        <v>25</v>
      </c>
      <c r="AK115">
        <v>0</v>
      </c>
      <c r="AL115">
        <v>0</v>
      </c>
      <c r="AM115">
        <v>0</v>
      </c>
      <c r="AN115">
        <v>52</v>
      </c>
      <c r="AO115">
        <v>0</v>
      </c>
      <c r="AP115">
        <v>66</v>
      </c>
      <c r="AQ115">
        <v>0</v>
      </c>
      <c r="AR115">
        <v>0</v>
      </c>
      <c r="AS115">
        <v>0</v>
      </c>
      <c r="AT115" t="s">
        <v>86</v>
      </c>
      <c r="AU115" t="s">
        <v>86</v>
      </c>
      <c r="AV115" t="s">
        <v>86</v>
      </c>
      <c r="AW115" t="s">
        <v>86</v>
      </c>
      <c r="AX115" t="s">
        <v>86</v>
      </c>
      <c r="AY115" t="s">
        <v>86</v>
      </c>
      <c r="AZ115" t="s">
        <v>86</v>
      </c>
      <c r="BA115" t="s">
        <v>86</v>
      </c>
      <c r="BB115" t="s">
        <v>86</v>
      </c>
      <c r="BC115" t="s">
        <v>86</v>
      </c>
      <c r="BD115" t="s">
        <v>86</v>
      </c>
      <c r="BE115" t="s">
        <v>86</v>
      </c>
    </row>
    <row r="116" spans="1:57" x14ac:dyDescent="0.45">
      <c r="A116" t="s">
        <v>367</v>
      </c>
      <c r="B116" t="s">
        <v>77</v>
      </c>
      <c r="C116" t="s">
        <v>152</v>
      </c>
      <c r="D116" t="s">
        <v>79</v>
      </c>
      <c r="E116" s="2" t="str">
        <f>HYPERLINK("capsilon://?command=openfolder&amp;siteaddress=envoy.emaiq-na2.net&amp;folderid=FX985A229C-7F31-0296-DAED-7244ECEB0DA4","FX2112339")</f>
        <v>FX2112339</v>
      </c>
      <c r="F116" t="s">
        <v>80</v>
      </c>
      <c r="G116" t="s">
        <v>80</v>
      </c>
      <c r="H116" t="s">
        <v>81</v>
      </c>
      <c r="I116" t="s">
        <v>368</v>
      </c>
      <c r="J116">
        <v>84</v>
      </c>
      <c r="K116" t="s">
        <v>83</v>
      </c>
      <c r="L116" t="s">
        <v>84</v>
      </c>
      <c r="M116" t="s">
        <v>85</v>
      </c>
      <c r="N116">
        <v>2</v>
      </c>
      <c r="O116" s="1">
        <v>44599.451990740738</v>
      </c>
      <c r="P116" s="1">
        <v>44599.472939814812</v>
      </c>
      <c r="Q116">
        <v>1094</v>
      </c>
      <c r="R116">
        <v>716</v>
      </c>
      <c r="S116" t="b">
        <v>0</v>
      </c>
      <c r="T116" t="s">
        <v>86</v>
      </c>
      <c r="U116" t="b">
        <v>0</v>
      </c>
      <c r="V116" t="s">
        <v>87</v>
      </c>
      <c r="W116" s="1">
        <v>44599.462141203701</v>
      </c>
      <c r="X116">
        <v>169</v>
      </c>
      <c r="Y116">
        <v>21</v>
      </c>
      <c r="Z116">
        <v>0</v>
      </c>
      <c r="AA116">
        <v>21</v>
      </c>
      <c r="AB116">
        <v>42</v>
      </c>
      <c r="AC116">
        <v>3</v>
      </c>
      <c r="AD116">
        <v>63</v>
      </c>
      <c r="AE116">
        <v>0</v>
      </c>
      <c r="AF116">
        <v>0</v>
      </c>
      <c r="AG116">
        <v>0</v>
      </c>
      <c r="AH116" t="s">
        <v>145</v>
      </c>
      <c r="AI116" s="1">
        <v>44599.472939814812</v>
      </c>
      <c r="AJ116">
        <v>489</v>
      </c>
      <c r="AK116">
        <v>0</v>
      </c>
      <c r="AL116">
        <v>0</v>
      </c>
      <c r="AM116">
        <v>0</v>
      </c>
      <c r="AN116">
        <v>42</v>
      </c>
      <c r="AO116">
        <v>0</v>
      </c>
      <c r="AP116">
        <v>63</v>
      </c>
      <c r="AQ116">
        <v>0</v>
      </c>
      <c r="AR116">
        <v>0</v>
      </c>
      <c r="AS116">
        <v>0</v>
      </c>
      <c r="AT116" t="s">
        <v>86</v>
      </c>
      <c r="AU116" t="s">
        <v>86</v>
      </c>
      <c r="AV116" t="s">
        <v>86</v>
      </c>
      <c r="AW116" t="s">
        <v>86</v>
      </c>
      <c r="AX116" t="s">
        <v>86</v>
      </c>
      <c r="AY116" t="s">
        <v>86</v>
      </c>
      <c r="AZ116" t="s">
        <v>86</v>
      </c>
      <c r="BA116" t="s">
        <v>86</v>
      </c>
      <c r="BB116" t="s">
        <v>86</v>
      </c>
      <c r="BC116" t="s">
        <v>86</v>
      </c>
      <c r="BD116" t="s">
        <v>86</v>
      </c>
      <c r="BE116" t="s">
        <v>86</v>
      </c>
    </row>
    <row r="117" spans="1:57" x14ac:dyDescent="0.45">
      <c r="A117" t="s">
        <v>369</v>
      </c>
      <c r="B117" t="s">
        <v>77</v>
      </c>
      <c r="C117" t="s">
        <v>370</v>
      </c>
      <c r="D117" t="s">
        <v>79</v>
      </c>
      <c r="E117" s="2" t="str">
        <f>HYPERLINK("capsilon://?command=openfolder&amp;siteaddress=envoy.emaiq-na2.net&amp;folderid=FX18DF1149-1244-8665-8FB4-2EA326A870C1","FX2112103")</f>
        <v>FX2112103</v>
      </c>
      <c r="F117" t="s">
        <v>80</v>
      </c>
      <c r="G117" t="s">
        <v>80</v>
      </c>
      <c r="H117" t="s">
        <v>81</v>
      </c>
      <c r="I117" t="s">
        <v>371</v>
      </c>
      <c r="J117">
        <v>66</v>
      </c>
      <c r="K117" t="s">
        <v>83</v>
      </c>
      <c r="L117" t="s">
        <v>84</v>
      </c>
      <c r="M117" t="s">
        <v>85</v>
      </c>
      <c r="N117">
        <v>2</v>
      </c>
      <c r="O117" s="1">
        <v>44599.455011574071</v>
      </c>
      <c r="P117" s="1">
        <v>44599.480520833335</v>
      </c>
      <c r="Q117">
        <v>625</v>
      </c>
      <c r="R117">
        <v>1579</v>
      </c>
      <c r="S117" t="b">
        <v>0</v>
      </c>
      <c r="T117" t="s">
        <v>86</v>
      </c>
      <c r="U117" t="b">
        <v>0</v>
      </c>
      <c r="V117" t="s">
        <v>87</v>
      </c>
      <c r="W117" s="1">
        <v>44599.472858796296</v>
      </c>
      <c r="X117">
        <v>925</v>
      </c>
      <c r="Y117">
        <v>52</v>
      </c>
      <c r="Z117">
        <v>0</v>
      </c>
      <c r="AA117">
        <v>52</v>
      </c>
      <c r="AB117">
        <v>0</v>
      </c>
      <c r="AC117">
        <v>37</v>
      </c>
      <c r="AD117">
        <v>14</v>
      </c>
      <c r="AE117">
        <v>0</v>
      </c>
      <c r="AF117">
        <v>0</v>
      </c>
      <c r="AG117">
        <v>0</v>
      </c>
      <c r="AH117" t="s">
        <v>145</v>
      </c>
      <c r="AI117" s="1">
        <v>44599.480520833335</v>
      </c>
      <c r="AJ117">
        <v>654</v>
      </c>
      <c r="AK117">
        <v>1</v>
      </c>
      <c r="AL117">
        <v>0</v>
      </c>
      <c r="AM117">
        <v>1</v>
      </c>
      <c r="AN117">
        <v>0</v>
      </c>
      <c r="AO117">
        <v>1</v>
      </c>
      <c r="AP117">
        <v>13</v>
      </c>
      <c r="AQ117">
        <v>0</v>
      </c>
      <c r="AR117">
        <v>0</v>
      </c>
      <c r="AS117">
        <v>0</v>
      </c>
      <c r="AT117" t="s">
        <v>86</v>
      </c>
      <c r="AU117" t="s">
        <v>86</v>
      </c>
      <c r="AV117" t="s">
        <v>86</v>
      </c>
      <c r="AW117" t="s">
        <v>86</v>
      </c>
      <c r="AX117" t="s">
        <v>86</v>
      </c>
      <c r="AY117" t="s">
        <v>86</v>
      </c>
      <c r="AZ117" t="s">
        <v>86</v>
      </c>
      <c r="BA117" t="s">
        <v>86</v>
      </c>
      <c r="BB117" t="s">
        <v>86</v>
      </c>
      <c r="BC117" t="s">
        <v>86</v>
      </c>
      <c r="BD117" t="s">
        <v>86</v>
      </c>
      <c r="BE117" t="s">
        <v>86</v>
      </c>
    </row>
    <row r="118" spans="1:57" hidden="1" x14ac:dyDescent="0.45">
      <c r="A118" t="s">
        <v>372</v>
      </c>
      <c r="B118" t="s">
        <v>77</v>
      </c>
      <c r="C118" t="s">
        <v>370</v>
      </c>
      <c r="D118" t="s">
        <v>79</v>
      </c>
      <c r="E118" s="2" t="str">
        <f>HYPERLINK("capsilon://?command=openfolder&amp;siteaddress=envoy.emaiq-na2.net&amp;folderid=FX18DF1149-1244-8665-8FB4-2EA326A870C1","FX2112103")</f>
        <v>FX2112103</v>
      </c>
      <c r="F118" t="s">
        <v>80</v>
      </c>
      <c r="G118" t="s">
        <v>80</v>
      </c>
      <c r="H118" t="s">
        <v>81</v>
      </c>
      <c r="I118" t="s">
        <v>373</v>
      </c>
      <c r="J118">
        <v>66</v>
      </c>
      <c r="K118" t="s">
        <v>83</v>
      </c>
      <c r="L118" t="s">
        <v>84</v>
      </c>
      <c r="M118" t="s">
        <v>85</v>
      </c>
      <c r="N118">
        <v>2</v>
      </c>
      <c r="O118" s="1">
        <v>44599.459409722222</v>
      </c>
      <c r="P118" s="1">
        <v>44599.489155092589</v>
      </c>
      <c r="Q118">
        <v>2395</v>
      </c>
      <c r="R118">
        <v>175</v>
      </c>
      <c r="S118" t="b">
        <v>0</v>
      </c>
      <c r="T118" t="s">
        <v>86</v>
      </c>
      <c r="U118" t="b">
        <v>0</v>
      </c>
      <c r="V118" t="s">
        <v>87</v>
      </c>
      <c r="W118" s="1">
        <v>44599.474293981482</v>
      </c>
      <c r="X118">
        <v>124</v>
      </c>
      <c r="Y118">
        <v>0</v>
      </c>
      <c r="Z118">
        <v>0</v>
      </c>
      <c r="AA118">
        <v>0</v>
      </c>
      <c r="AB118">
        <v>52</v>
      </c>
      <c r="AC118">
        <v>0</v>
      </c>
      <c r="AD118">
        <v>66</v>
      </c>
      <c r="AE118">
        <v>0</v>
      </c>
      <c r="AF118">
        <v>0</v>
      </c>
      <c r="AG118">
        <v>0</v>
      </c>
      <c r="AH118" t="s">
        <v>145</v>
      </c>
      <c r="AI118" s="1">
        <v>44599.489155092589</v>
      </c>
      <c r="AJ118">
        <v>51</v>
      </c>
      <c r="AK118">
        <v>0</v>
      </c>
      <c r="AL118">
        <v>0</v>
      </c>
      <c r="AM118">
        <v>0</v>
      </c>
      <c r="AN118">
        <v>52</v>
      </c>
      <c r="AO118">
        <v>0</v>
      </c>
      <c r="AP118">
        <v>66</v>
      </c>
      <c r="AQ118">
        <v>0</v>
      </c>
      <c r="AR118">
        <v>0</v>
      </c>
      <c r="AS118">
        <v>0</v>
      </c>
      <c r="AT118" t="s">
        <v>86</v>
      </c>
      <c r="AU118" t="s">
        <v>86</v>
      </c>
      <c r="AV118" t="s">
        <v>86</v>
      </c>
      <c r="AW118" t="s">
        <v>86</v>
      </c>
      <c r="AX118" t="s">
        <v>86</v>
      </c>
      <c r="AY118" t="s">
        <v>86</v>
      </c>
      <c r="AZ118" t="s">
        <v>86</v>
      </c>
      <c r="BA118" t="s">
        <v>86</v>
      </c>
      <c r="BB118" t="s">
        <v>86</v>
      </c>
      <c r="BC118" t="s">
        <v>86</v>
      </c>
      <c r="BD118" t="s">
        <v>86</v>
      </c>
      <c r="BE118" t="s">
        <v>86</v>
      </c>
    </row>
    <row r="119" spans="1:57" x14ac:dyDescent="0.45">
      <c r="A119" t="s">
        <v>374</v>
      </c>
      <c r="B119" t="s">
        <v>77</v>
      </c>
      <c r="C119" t="s">
        <v>193</v>
      </c>
      <c r="D119" t="s">
        <v>79</v>
      </c>
      <c r="E119" s="2" t="str">
        <f>HYPERLINK("capsilon://?command=openfolder&amp;siteaddress=envoy.emaiq-na2.net&amp;folderid=FXB6261D27-7BC1-E3E9-EDFA-3FDE488931D9","FX2201536")</f>
        <v>FX2201536</v>
      </c>
      <c r="F119" t="s">
        <v>80</v>
      </c>
      <c r="G119" t="s">
        <v>80</v>
      </c>
      <c r="H119" t="s">
        <v>81</v>
      </c>
      <c r="I119" t="s">
        <v>375</v>
      </c>
      <c r="J119">
        <v>66</v>
      </c>
      <c r="K119" t="s">
        <v>83</v>
      </c>
      <c r="L119" t="s">
        <v>84</v>
      </c>
      <c r="M119" t="s">
        <v>85</v>
      </c>
      <c r="N119">
        <v>2</v>
      </c>
      <c r="O119" s="1">
        <v>44593.525150462963</v>
      </c>
      <c r="P119" s="1">
        <v>44593.57640046296</v>
      </c>
      <c r="Q119">
        <v>3766</v>
      </c>
      <c r="R119">
        <v>662</v>
      </c>
      <c r="S119" t="b">
        <v>0</v>
      </c>
      <c r="T119" t="s">
        <v>86</v>
      </c>
      <c r="U119" t="b">
        <v>0</v>
      </c>
      <c r="V119" t="s">
        <v>92</v>
      </c>
      <c r="W119" s="1">
        <v>44593.556585648148</v>
      </c>
      <c r="X119">
        <v>327</v>
      </c>
      <c r="Y119">
        <v>52</v>
      </c>
      <c r="Z119">
        <v>0</v>
      </c>
      <c r="AA119">
        <v>52</v>
      </c>
      <c r="AB119">
        <v>0</v>
      </c>
      <c r="AC119">
        <v>30</v>
      </c>
      <c r="AD119">
        <v>14</v>
      </c>
      <c r="AE119">
        <v>0</v>
      </c>
      <c r="AF119">
        <v>0</v>
      </c>
      <c r="AG119">
        <v>0</v>
      </c>
      <c r="AH119" t="s">
        <v>93</v>
      </c>
      <c r="AI119" s="1">
        <v>44593.57640046296</v>
      </c>
      <c r="AJ119">
        <v>335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14</v>
      </c>
      <c r="AQ119">
        <v>0</v>
      </c>
      <c r="AR119">
        <v>0</v>
      </c>
      <c r="AS119">
        <v>0</v>
      </c>
      <c r="AT119" t="s">
        <v>86</v>
      </c>
      <c r="AU119" t="s">
        <v>86</v>
      </c>
      <c r="AV119" t="s">
        <v>86</v>
      </c>
      <c r="AW119" t="s">
        <v>86</v>
      </c>
      <c r="AX119" t="s">
        <v>86</v>
      </c>
      <c r="AY119" t="s">
        <v>86</v>
      </c>
      <c r="AZ119" t="s">
        <v>86</v>
      </c>
      <c r="BA119" t="s">
        <v>86</v>
      </c>
      <c r="BB119" t="s">
        <v>86</v>
      </c>
      <c r="BC119" t="s">
        <v>86</v>
      </c>
      <c r="BD119" t="s">
        <v>86</v>
      </c>
      <c r="BE119" t="s">
        <v>86</v>
      </c>
    </row>
    <row r="120" spans="1:57" hidden="1" x14ac:dyDescent="0.45">
      <c r="A120" t="s">
        <v>376</v>
      </c>
      <c r="B120" t="s">
        <v>77</v>
      </c>
      <c r="C120" t="s">
        <v>122</v>
      </c>
      <c r="D120" t="s">
        <v>79</v>
      </c>
      <c r="E120" s="2" t="str">
        <f>HYPERLINK("capsilon://?command=openfolder&amp;siteaddress=envoy.emaiq-na2.net&amp;folderid=FXD731D1C4-3D75-BDF9-9947-B567F91CD878","FX2201432")</f>
        <v>FX2201432</v>
      </c>
      <c r="F120" t="s">
        <v>80</v>
      </c>
      <c r="G120" t="s">
        <v>80</v>
      </c>
      <c r="H120" t="s">
        <v>81</v>
      </c>
      <c r="I120" t="s">
        <v>377</v>
      </c>
      <c r="J120">
        <v>28</v>
      </c>
      <c r="K120" t="s">
        <v>83</v>
      </c>
      <c r="L120" t="s">
        <v>84</v>
      </c>
      <c r="M120" t="s">
        <v>85</v>
      </c>
      <c r="N120">
        <v>1</v>
      </c>
      <c r="O120" s="1">
        <v>44599.459976851853</v>
      </c>
      <c r="P120" s="1">
        <v>44599.475717592592</v>
      </c>
      <c r="Q120">
        <v>1238</v>
      </c>
      <c r="R120">
        <v>122</v>
      </c>
      <c r="S120" t="b">
        <v>0</v>
      </c>
      <c r="T120" t="s">
        <v>86</v>
      </c>
      <c r="U120" t="b">
        <v>0</v>
      </c>
      <c r="V120" t="s">
        <v>87</v>
      </c>
      <c r="W120" s="1">
        <v>44599.475717592592</v>
      </c>
      <c r="X120">
        <v>122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28</v>
      </c>
      <c r="AE120">
        <v>21</v>
      </c>
      <c r="AF120">
        <v>0</v>
      </c>
      <c r="AG120">
        <v>2</v>
      </c>
      <c r="AH120" t="s">
        <v>86</v>
      </c>
      <c r="AI120" t="s">
        <v>86</v>
      </c>
      <c r="AJ120" t="s">
        <v>86</v>
      </c>
      <c r="AK120" t="s">
        <v>86</v>
      </c>
      <c r="AL120" t="s">
        <v>86</v>
      </c>
      <c r="AM120" t="s">
        <v>86</v>
      </c>
      <c r="AN120" t="s">
        <v>86</v>
      </c>
      <c r="AO120" t="s">
        <v>86</v>
      </c>
      <c r="AP120" t="s">
        <v>86</v>
      </c>
      <c r="AQ120" t="s">
        <v>86</v>
      </c>
      <c r="AR120" t="s">
        <v>86</v>
      </c>
      <c r="AS120" t="s">
        <v>86</v>
      </c>
      <c r="AT120" t="s">
        <v>86</v>
      </c>
      <c r="AU120" t="s">
        <v>86</v>
      </c>
      <c r="AV120" t="s">
        <v>86</v>
      </c>
      <c r="AW120" t="s">
        <v>86</v>
      </c>
      <c r="AX120" t="s">
        <v>86</v>
      </c>
      <c r="AY120" t="s">
        <v>86</v>
      </c>
      <c r="AZ120" t="s">
        <v>86</v>
      </c>
      <c r="BA120" t="s">
        <v>86</v>
      </c>
      <c r="BB120" t="s">
        <v>86</v>
      </c>
      <c r="BC120" t="s">
        <v>86</v>
      </c>
      <c r="BD120" t="s">
        <v>86</v>
      </c>
      <c r="BE120" t="s">
        <v>86</v>
      </c>
    </row>
    <row r="121" spans="1:57" hidden="1" x14ac:dyDescent="0.45">
      <c r="A121" t="s">
        <v>378</v>
      </c>
      <c r="B121" t="s">
        <v>77</v>
      </c>
      <c r="C121" t="s">
        <v>320</v>
      </c>
      <c r="D121" t="s">
        <v>79</v>
      </c>
      <c r="E121" s="2" t="str">
        <f>HYPERLINK("capsilon://?command=openfolder&amp;siteaddress=envoy.emaiq-na2.net&amp;folderid=FX6F7E3F63-366A-A1C9-732F-C1C65118B100","FX2201142")</f>
        <v>FX2201142</v>
      </c>
      <c r="F121" t="s">
        <v>80</v>
      </c>
      <c r="G121" t="s">
        <v>80</v>
      </c>
      <c r="H121" t="s">
        <v>81</v>
      </c>
      <c r="I121" t="s">
        <v>379</v>
      </c>
      <c r="J121">
        <v>11</v>
      </c>
      <c r="K121" t="s">
        <v>83</v>
      </c>
      <c r="L121" t="s">
        <v>84</v>
      </c>
      <c r="M121" t="s">
        <v>85</v>
      </c>
      <c r="N121">
        <v>2</v>
      </c>
      <c r="O121" s="1">
        <v>44599.467280092591</v>
      </c>
      <c r="P121" s="1">
        <v>44599.489884259259</v>
      </c>
      <c r="Q121">
        <v>1849</v>
      </c>
      <c r="R121">
        <v>104</v>
      </c>
      <c r="S121" t="b">
        <v>0</v>
      </c>
      <c r="T121" t="s">
        <v>86</v>
      </c>
      <c r="U121" t="b">
        <v>0</v>
      </c>
      <c r="V121" t="s">
        <v>87</v>
      </c>
      <c r="W121" s="1">
        <v>44599.476215277777</v>
      </c>
      <c r="X121">
        <v>42</v>
      </c>
      <c r="Y121">
        <v>0</v>
      </c>
      <c r="Z121">
        <v>0</v>
      </c>
      <c r="AA121">
        <v>0</v>
      </c>
      <c r="AB121">
        <v>5</v>
      </c>
      <c r="AC121">
        <v>0</v>
      </c>
      <c r="AD121">
        <v>11</v>
      </c>
      <c r="AE121">
        <v>0</v>
      </c>
      <c r="AF121">
        <v>0</v>
      </c>
      <c r="AG121">
        <v>0</v>
      </c>
      <c r="AH121" t="s">
        <v>145</v>
      </c>
      <c r="AI121" s="1">
        <v>44599.489884259259</v>
      </c>
      <c r="AJ121">
        <v>62</v>
      </c>
      <c r="AK121">
        <v>0</v>
      </c>
      <c r="AL121">
        <v>0</v>
      </c>
      <c r="AM121">
        <v>0</v>
      </c>
      <c r="AN121">
        <v>5</v>
      </c>
      <c r="AO121">
        <v>0</v>
      </c>
      <c r="AP121">
        <v>11</v>
      </c>
      <c r="AQ121">
        <v>0</v>
      </c>
      <c r="AR121">
        <v>0</v>
      </c>
      <c r="AS121">
        <v>0</v>
      </c>
      <c r="AT121" t="s">
        <v>86</v>
      </c>
      <c r="AU121" t="s">
        <v>86</v>
      </c>
      <c r="AV121" t="s">
        <v>86</v>
      </c>
      <c r="AW121" t="s">
        <v>86</v>
      </c>
      <c r="AX121" t="s">
        <v>86</v>
      </c>
      <c r="AY121" t="s">
        <v>86</v>
      </c>
      <c r="AZ121" t="s">
        <v>86</v>
      </c>
      <c r="BA121" t="s">
        <v>86</v>
      </c>
      <c r="BB121" t="s">
        <v>86</v>
      </c>
      <c r="BC121" t="s">
        <v>86</v>
      </c>
      <c r="BD121" t="s">
        <v>86</v>
      </c>
      <c r="BE121" t="s">
        <v>86</v>
      </c>
    </row>
    <row r="122" spans="1:57" x14ac:dyDescent="0.45">
      <c r="A122" t="s">
        <v>380</v>
      </c>
      <c r="B122" t="s">
        <v>77</v>
      </c>
      <c r="C122" t="s">
        <v>122</v>
      </c>
      <c r="D122" t="s">
        <v>79</v>
      </c>
      <c r="E122" s="2" t="str">
        <f>HYPERLINK("capsilon://?command=openfolder&amp;siteaddress=envoy.emaiq-na2.net&amp;folderid=FXD731D1C4-3D75-BDF9-9947-B567F91CD878","FX2201432")</f>
        <v>FX2201432</v>
      </c>
      <c r="F122" t="s">
        <v>80</v>
      </c>
      <c r="G122" t="s">
        <v>80</v>
      </c>
      <c r="H122" t="s">
        <v>81</v>
      </c>
      <c r="I122" t="s">
        <v>377</v>
      </c>
      <c r="J122">
        <v>56</v>
      </c>
      <c r="K122" t="s">
        <v>83</v>
      </c>
      <c r="L122" t="s">
        <v>84</v>
      </c>
      <c r="M122" t="s">
        <v>85</v>
      </c>
      <c r="N122">
        <v>2</v>
      </c>
      <c r="O122" s="1">
        <v>44599.476145833331</v>
      </c>
      <c r="P122" s="1">
        <v>44599.488553240742</v>
      </c>
      <c r="Q122">
        <v>207</v>
      </c>
      <c r="R122">
        <v>865</v>
      </c>
      <c r="S122" t="b">
        <v>0</v>
      </c>
      <c r="T122" t="s">
        <v>86</v>
      </c>
      <c r="U122" t="b">
        <v>1</v>
      </c>
      <c r="V122" t="s">
        <v>87</v>
      </c>
      <c r="W122" s="1">
        <v>44599.478206018517</v>
      </c>
      <c r="X122">
        <v>171</v>
      </c>
      <c r="Y122">
        <v>42</v>
      </c>
      <c r="Z122">
        <v>0</v>
      </c>
      <c r="AA122">
        <v>42</v>
      </c>
      <c r="AB122">
        <v>0</v>
      </c>
      <c r="AC122">
        <v>9</v>
      </c>
      <c r="AD122">
        <v>14</v>
      </c>
      <c r="AE122">
        <v>0</v>
      </c>
      <c r="AF122">
        <v>0</v>
      </c>
      <c r="AG122">
        <v>0</v>
      </c>
      <c r="AH122" t="s">
        <v>145</v>
      </c>
      <c r="AI122" s="1">
        <v>44599.488553240742</v>
      </c>
      <c r="AJ122">
        <v>694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14</v>
      </c>
      <c r="AQ122">
        <v>0</v>
      </c>
      <c r="AR122">
        <v>0</v>
      </c>
      <c r="AS122">
        <v>0</v>
      </c>
      <c r="AT122" t="s">
        <v>86</v>
      </c>
      <c r="AU122" t="s">
        <v>86</v>
      </c>
      <c r="AV122" t="s">
        <v>86</v>
      </c>
      <c r="AW122" t="s">
        <v>86</v>
      </c>
      <c r="AX122" t="s">
        <v>86</v>
      </c>
      <c r="AY122" t="s">
        <v>86</v>
      </c>
      <c r="AZ122" t="s">
        <v>86</v>
      </c>
      <c r="BA122" t="s">
        <v>86</v>
      </c>
      <c r="BB122" t="s">
        <v>86</v>
      </c>
      <c r="BC122" t="s">
        <v>86</v>
      </c>
      <c r="BD122" t="s">
        <v>86</v>
      </c>
      <c r="BE122" t="s">
        <v>86</v>
      </c>
    </row>
    <row r="123" spans="1:57" hidden="1" x14ac:dyDescent="0.45">
      <c r="A123" t="s">
        <v>381</v>
      </c>
      <c r="B123" t="s">
        <v>77</v>
      </c>
      <c r="C123" t="s">
        <v>90</v>
      </c>
      <c r="D123" t="s">
        <v>79</v>
      </c>
      <c r="E123" s="2" t="str">
        <f>HYPERLINK("capsilon://?command=openfolder&amp;siteaddress=envoy.emaiq-na2.net&amp;folderid=FXB5C20122-89B5-AE08-A54E-DC1C7040B926","FX220283")</f>
        <v>FX220283</v>
      </c>
      <c r="F123" t="s">
        <v>80</v>
      </c>
      <c r="G123" t="s">
        <v>80</v>
      </c>
      <c r="H123" t="s">
        <v>81</v>
      </c>
      <c r="I123" t="s">
        <v>382</v>
      </c>
      <c r="J123">
        <v>252</v>
      </c>
      <c r="K123" t="s">
        <v>83</v>
      </c>
      <c r="L123" t="s">
        <v>84</v>
      </c>
      <c r="M123" t="s">
        <v>85</v>
      </c>
      <c r="N123">
        <v>1</v>
      </c>
      <c r="O123" s="1">
        <v>44599.478530092594</v>
      </c>
      <c r="P123" s="1">
        <v>44599.508703703701</v>
      </c>
      <c r="Q123">
        <v>1475</v>
      </c>
      <c r="R123">
        <v>1132</v>
      </c>
      <c r="S123" t="b">
        <v>0</v>
      </c>
      <c r="T123" t="s">
        <v>86</v>
      </c>
      <c r="U123" t="b">
        <v>0</v>
      </c>
      <c r="V123" t="s">
        <v>92</v>
      </c>
      <c r="W123" s="1">
        <v>44599.508703703701</v>
      </c>
      <c r="X123">
        <v>525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252</v>
      </c>
      <c r="AE123">
        <v>200</v>
      </c>
      <c r="AF123">
        <v>0</v>
      </c>
      <c r="AG123">
        <v>14</v>
      </c>
      <c r="AH123" t="s">
        <v>86</v>
      </c>
      <c r="AI123" t="s">
        <v>86</v>
      </c>
      <c r="AJ123" t="s">
        <v>86</v>
      </c>
      <c r="AK123" t="s">
        <v>86</v>
      </c>
      <c r="AL123" t="s">
        <v>86</v>
      </c>
      <c r="AM123" t="s">
        <v>86</v>
      </c>
      <c r="AN123" t="s">
        <v>86</v>
      </c>
      <c r="AO123" t="s">
        <v>86</v>
      </c>
      <c r="AP123" t="s">
        <v>86</v>
      </c>
      <c r="AQ123" t="s">
        <v>86</v>
      </c>
      <c r="AR123" t="s">
        <v>86</v>
      </c>
      <c r="AS123" t="s">
        <v>86</v>
      </c>
      <c r="AT123" t="s">
        <v>86</v>
      </c>
      <c r="AU123" t="s">
        <v>86</v>
      </c>
      <c r="AV123" t="s">
        <v>86</v>
      </c>
      <c r="AW123" t="s">
        <v>86</v>
      </c>
      <c r="AX123" t="s">
        <v>86</v>
      </c>
      <c r="AY123" t="s">
        <v>86</v>
      </c>
      <c r="AZ123" t="s">
        <v>86</v>
      </c>
      <c r="BA123" t="s">
        <v>86</v>
      </c>
      <c r="BB123" t="s">
        <v>86</v>
      </c>
      <c r="BC123" t="s">
        <v>86</v>
      </c>
      <c r="BD123" t="s">
        <v>86</v>
      </c>
      <c r="BE123" t="s">
        <v>86</v>
      </c>
    </row>
    <row r="124" spans="1:57" x14ac:dyDescent="0.45">
      <c r="A124" t="s">
        <v>383</v>
      </c>
      <c r="B124" t="s">
        <v>77</v>
      </c>
      <c r="C124" t="s">
        <v>341</v>
      </c>
      <c r="D124" t="s">
        <v>79</v>
      </c>
      <c r="E124" s="2" t="str">
        <f>HYPERLINK("capsilon://?command=openfolder&amp;siteaddress=envoy.emaiq-na2.net&amp;folderid=FX5065B72A-4E9C-CF37-A8BB-F3456C730F10","FX2201448")</f>
        <v>FX2201448</v>
      </c>
      <c r="F124" t="s">
        <v>80</v>
      </c>
      <c r="G124" t="s">
        <v>80</v>
      </c>
      <c r="H124" t="s">
        <v>81</v>
      </c>
      <c r="I124" t="s">
        <v>384</v>
      </c>
      <c r="J124">
        <v>30</v>
      </c>
      <c r="K124" t="s">
        <v>83</v>
      </c>
      <c r="L124" t="s">
        <v>84</v>
      </c>
      <c r="M124" t="s">
        <v>85</v>
      </c>
      <c r="N124">
        <v>2</v>
      </c>
      <c r="O124" s="1">
        <v>44599.493437500001</v>
      </c>
      <c r="P124" s="1">
        <v>44599.503969907404</v>
      </c>
      <c r="Q124">
        <v>548</v>
      </c>
      <c r="R124">
        <v>362</v>
      </c>
      <c r="S124" t="b">
        <v>0</v>
      </c>
      <c r="T124" t="s">
        <v>86</v>
      </c>
      <c r="U124" t="b">
        <v>0</v>
      </c>
      <c r="V124" t="s">
        <v>87</v>
      </c>
      <c r="W124" s="1">
        <v>44599.496990740743</v>
      </c>
      <c r="X124">
        <v>124</v>
      </c>
      <c r="Y124">
        <v>11</v>
      </c>
      <c r="Z124">
        <v>0</v>
      </c>
      <c r="AA124">
        <v>11</v>
      </c>
      <c r="AB124">
        <v>0</v>
      </c>
      <c r="AC124">
        <v>7</v>
      </c>
      <c r="AD124">
        <v>19</v>
      </c>
      <c r="AE124">
        <v>0</v>
      </c>
      <c r="AF124">
        <v>0</v>
      </c>
      <c r="AG124">
        <v>0</v>
      </c>
      <c r="AH124" t="s">
        <v>93</v>
      </c>
      <c r="AI124" s="1">
        <v>44599.503969907404</v>
      </c>
      <c r="AJ124">
        <v>238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19</v>
      </c>
      <c r="AQ124">
        <v>0</v>
      </c>
      <c r="AR124">
        <v>0</v>
      </c>
      <c r="AS124">
        <v>0</v>
      </c>
      <c r="AT124" t="s">
        <v>86</v>
      </c>
      <c r="AU124" t="s">
        <v>86</v>
      </c>
      <c r="AV124" t="s">
        <v>86</v>
      </c>
      <c r="AW124" t="s">
        <v>86</v>
      </c>
      <c r="AX124" t="s">
        <v>86</v>
      </c>
      <c r="AY124" t="s">
        <v>86</v>
      </c>
      <c r="AZ124" t="s">
        <v>86</v>
      </c>
      <c r="BA124" t="s">
        <v>86</v>
      </c>
      <c r="BB124" t="s">
        <v>86</v>
      </c>
      <c r="BC124" t="s">
        <v>86</v>
      </c>
      <c r="BD124" t="s">
        <v>86</v>
      </c>
      <c r="BE124" t="s">
        <v>86</v>
      </c>
    </row>
    <row r="125" spans="1:57" hidden="1" x14ac:dyDescent="0.45">
      <c r="A125" t="s">
        <v>385</v>
      </c>
      <c r="B125" t="s">
        <v>77</v>
      </c>
      <c r="C125" t="s">
        <v>386</v>
      </c>
      <c r="D125" t="s">
        <v>79</v>
      </c>
      <c r="E125" s="2" t="str">
        <f>HYPERLINK("capsilon://?command=openfolder&amp;siteaddress=envoy.emaiq-na2.net&amp;folderid=FXC8363C92-65FB-2AD4-1051-63C10D258CC9","FX2201498")</f>
        <v>FX2201498</v>
      </c>
      <c r="F125" t="s">
        <v>80</v>
      </c>
      <c r="G125" t="s">
        <v>80</v>
      </c>
      <c r="H125" t="s">
        <v>81</v>
      </c>
      <c r="I125" t="s">
        <v>387</v>
      </c>
      <c r="J125">
        <v>11</v>
      </c>
      <c r="K125" t="s">
        <v>83</v>
      </c>
      <c r="L125" t="s">
        <v>84</v>
      </c>
      <c r="M125" t="s">
        <v>85</v>
      </c>
      <c r="N125">
        <v>2</v>
      </c>
      <c r="O125" s="1">
        <v>44599.499166666668</v>
      </c>
      <c r="P125" s="1">
        <v>44599.502824074072</v>
      </c>
      <c r="Q125">
        <v>210</v>
      </c>
      <c r="R125">
        <v>106</v>
      </c>
      <c r="S125" t="b">
        <v>0</v>
      </c>
      <c r="T125" t="s">
        <v>86</v>
      </c>
      <c r="U125" t="b">
        <v>0</v>
      </c>
      <c r="V125" t="s">
        <v>87</v>
      </c>
      <c r="W125" s="1">
        <v>44599.4997337963</v>
      </c>
      <c r="X125">
        <v>41</v>
      </c>
      <c r="Y125">
        <v>0</v>
      </c>
      <c r="Z125">
        <v>0</v>
      </c>
      <c r="AA125">
        <v>0</v>
      </c>
      <c r="AB125">
        <v>5</v>
      </c>
      <c r="AC125">
        <v>0</v>
      </c>
      <c r="AD125">
        <v>11</v>
      </c>
      <c r="AE125">
        <v>0</v>
      </c>
      <c r="AF125">
        <v>0</v>
      </c>
      <c r="AG125">
        <v>0</v>
      </c>
      <c r="AH125" t="s">
        <v>145</v>
      </c>
      <c r="AI125" s="1">
        <v>44599.502824074072</v>
      </c>
      <c r="AJ125">
        <v>65</v>
      </c>
      <c r="AK125">
        <v>0</v>
      </c>
      <c r="AL125">
        <v>0</v>
      </c>
      <c r="AM125">
        <v>0</v>
      </c>
      <c r="AN125">
        <v>5</v>
      </c>
      <c r="AO125">
        <v>0</v>
      </c>
      <c r="AP125">
        <v>11</v>
      </c>
      <c r="AQ125">
        <v>0</v>
      </c>
      <c r="AR125">
        <v>0</v>
      </c>
      <c r="AS125">
        <v>0</v>
      </c>
      <c r="AT125" t="s">
        <v>86</v>
      </c>
      <c r="AU125" t="s">
        <v>86</v>
      </c>
      <c r="AV125" t="s">
        <v>86</v>
      </c>
      <c r="AW125" t="s">
        <v>86</v>
      </c>
      <c r="AX125" t="s">
        <v>86</v>
      </c>
      <c r="AY125" t="s">
        <v>86</v>
      </c>
      <c r="AZ125" t="s">
        <v>86</v>
      </c>
      <c r="BA125" t="s">
        <v>86</v>
      </c>
      <c r="BB125" t="s">
        <v>86</v>
      </c>
      <c r="BC125" t="s">
        <v>86</v>
      </c>
      <c r="BD125" t="s">
        <v>86</v>
      </c>
      <c r="BE125" t="s">
        <v>86</v>
      </c>
    </row>
    <row r="126" spans="1:57" x14ac:dyDescent="0.45">
      <c r="A126" t="s">
        <v>388</v>
      </c>
      <c r="B126" t="s">
        <v>77</v>
      </c>
      <c r="C126" t="s">
        <v>389</v>
      </c>
      <c r="D126" t="s">
        <v>79</v>
      </c>
      <c r="E126" s="2" t="str">
        <f>HYPERLINK("capsilon://?command=openfolder&amp;siteaddress=envoy.emaiq-na2.net&amp;folderid=FX39BA36CA-E778-5FF8-CC21-FB0CF28320C5","FX2201450")</f>
        <v>FX2201450</v>
      </c>
      <c r="F126" t="s">
        <v>80</v>
      </c>
      <c r="G126" t="s">
        <v>80</v>
      </c>
      <c r="H126" t="s">
        <v>81</v>
      </c>
      <c r="I126" t="s">
        <v>390</v>
      </c>
      <c r="J126">
        <v>168</v>
      </c>
      <c r="K126" t="s">
        <v>83</v>
      </c>
      <c r="L126" t="s">
        <v>84</v>
      </c>
      <c r="M126" t="s">
        <v>85</v>
      </c>
      <c r="N126">
        <v>2</v>
      </c>
      <c r="O126" s="1">
        <v>44599.508969907409</v>
      </c>
      <c r="P126" s="1">
        <v>44599.595891203702</v>
      </c>
      <c r="Q126">
        <v>6074</v>
      </c>
      <c r="R126">
        <v>1436</v>
      </c>
      <c r="S126" t="b">
        <v>0</v>
      </c>
      <c r="T126" t="s">
        <v>86</v>
      </c>
      <c r="U126" t="b">
        <v>0</v>
      </c>
      <c r="V126" t="s">
        <v>92</v>
      </c>
      <c r="W126" s="1">
        <v>44599.555393518516</v>
      </c>
      <c r="X126">
        <v>817</v>
      </c>
      <c r="Y126">
        <v>144</v>
      </c>
      <c r="Z126">
        <v>0</v>
      </c>
      <c r="AA126">
        <v>144</v>
      </c>
      <c r="AB126">
        <v>0</v>
      </c>
      <c r="AC126">
        <v>66</v>
      </c>
      <c r="AD126">
        <v>24</v>
      </c>
      <c r="AE126">
        <v>0</v>
      </c>
      <c r="AF126">
        <v>0</v>
      </c>
      <c r="AG126">
        <v>0</v>
      </c>
      <c r="AH126" t="s">
        <v>93</v>
      </c>
      <c r="AI126" s="1">
        <v>44599.595891203702</v>
      </c>
      <c r="AJ126">
        <v>602</v>
      </c>
      <c r="AK126">
        <v>3</v>
      </c>
      <c r="AL126">
        <v>0</v>
      </c>
      <c r="AM126">
        <v>3</v>
      </c>
      <c r="AN126">
        <v>0</v>
      </c>
      <c r="AO126">
        <v>3</v>
      </c>
      <c r="AP126">
        <v>21</v>
      </c>
      <c r="AQ126">
        <v>0</v>
      </c>
      <c r="AR126">
        <v>0</v>
      </c>
      <c r="AS126">
        <v>0</v>
      </c>
      <c r="AT126" t="s">
        <v>86</v>
      </c>
      <c r="AU126" t="s">
        <v>86</v>
      </c>
      <c r="AV126" t="s">
        <v>86</v>
      </c>
      <c r="AW126" t="s">
        <v>86</v>
      </c>
      <c r="AX126" t="s">
        <v>86</v>
      </c>
      <c r="AY126" t="s">
        <v>86</v>
      </c>
      <c r="AZ126" t="s">
        <v>86</v>
      </c>
      <c r="BA126" t="s">
        <v>86</v>
      </c>
      <c r="BB126" t="s">
        <v>86</v>
      </c>
      <c r="BC126" t="s">
        <v>86</v>
      </c>
      <c r="BD126" t="s">
        <v>86</v>
      </c>
      <c r="BE126" t="s">
        <v>86</v>
      </c>
    </row>
    <row r="127" spans="1:57" hidden="1" x14ac:dyDescent="0.45">
      <c r="A127" t="s">
        <v>391</v>
      </c>
      <c r="B127" t="s">
        <v>77</v>
      </c>
      <c r="C127" t="s">
        <v>193</v>
      </c>
      <c r="D127" t="s">
        <v>79</v>
      </c>
      <c r="E127" s="2" t="str">
        <f>HYPERLINK("capsilon://?command=openfolder&amp;siteaddress=envoy.emaiq-na2.net&amp;folderid=FXB6261D27-7BC1-E3E9-EDFA-3FDE488931D9","FX2201536")</f>
        <v>FX2201536</v>
      </c>
      <c r="F127" t="s">
        <v>80</v>
      </c>
      <c r="G127" t="s">
        <v>80</v>
      </c>
      <c r="H127" t="s">
        <v>81</v>
      </c>
      <c r="I127" t="s">
        <v>392</v>
      </c>
      <c r="J127">
        <v>66</v>
      </c>
      <c r="K127" t="s">
        <v>83</v>
      </c>
      <c r="L127" t="s">
        <v>84</v>
      </c>
      <c r="M127" t="s">
        <v>85</v>
      </c>
      <c r="N127">
        <v>2</v>
      </c>
      <c r="O127" s="1">
        <v>44593.525821759256</v>
      </c>
      <c r="P127" s="1">
        <v>44593.590532407405</v>
      </c>
      <c r="Q127">
        <v>5534</v>
      </c>
      <c r="R127">
        <v>57</v>
      </c>
      <c r="S127" t="b">
        <v>0</v>
      </c>
      <c r="T127" t="s">
        <v>86</v>
      </c>
      <c r="U127" t="b">
        <v>0</v>
      </c>
      <c r="V127" t="s">
        <v>92</v>
      </c>
      <c r="W127" s="1">
        <v>44593.556909722225</v>
      </c>
      <c r="X127">
        <v>27</v>
      </c>
      <c r="Y127">
        <v>0</v>
      </c>
      <c r="Z127">
        <v>0</v>
      </c>
      <c r="AA127">
        <v>0</v>
      </c>
      <c r="AB127">
        <v>52</v>
      </c>
      <c r="AC127">
        <v>0</v>
      </c>
      <c r="AD127">
        <v>66</v>
      </c>
      <c r="AE127">
        <v>0</v>
      </c>
      <c r="AF127">
        <v>0</v>
      </c>
      <c r="AG127">
        <v>0</v>
      </c>
      <c r="AH127" t="s">
        <v>93</v>
      </c>
      <c r="AI127" s="1">
        <v>44593.590532407405</v>
      </c>
      <c r="AJ127">
        <v>22</v>
      </c>
      <c r="AK127">
        <v>0</v>
      </c>
      <c r="AL127">
        <v>0</v>
      </c>
      <c r="AM127">
        <v>0</v>
      </c>
      <c r="AN127">
        <v>52</v>
      </c>
      <c r="AO127">
        <v>0</v>
      </c>
      <c r="AP127">
        <v>66</v>
      </c>
      <c r="AQ127">
        <v>0</v>
      </c>
      <c r="AR127">
        <v>0</v>
      </c>
      <c r="AS127">
        <v>0</v>
      </c>
      <c r="AT127" t="s">
        <v>86</v>
      </c>
      <c r="AU127" t="s">
        <v>86</v>
      </c>
      <c r="AV127" t="s">
        <v>86</v>
      </c>
      <c r="AW127" t="s">
        <v>86</v>
      </c>
      <c r="AX127" t="s">
        <v>86</v>
      </c>
      <c r="AY127" t="s">
        <v>86</v>
      </c>
      <c r="AZ127" t="s">
        <v>86</v>
      </c>
      <c r="BA127" t="s">
        <v>86</v>
      </c>
      <c r="BB127" t="s">
        <v>86</v>
      </c>
      <c r="BC127" t="s">
        <v>86</v>
      </c>
      <c r="BD127" t="s">
        <v>86</v>
      </c>
      <c r="BE127" t="s">
        <v>86</v>
      </c>
    </row>
    <row r="128" spans="1:57" x14ac:dyDescent="0.45">
      <c r="A128" t="s">
        <v>393</v>
      </c>
      <c r="B128" t="s">
        <v>77</v>
      </c>
      <c r="C128" t="s">
        <v>90</v>
      </c>
      <c r="D128" t="s">
        <v>79</v>
      </c>
      <c r="E128" s="2" t="str">
        <f>HYPERLINK("capsilon://?command=openfolder&amp;siteaddress=envoy.emaiq-na2.net&amp;folderid=FXB5C20122-89B5-AE08-A54E-DC1C7040B926","FX220283")</f>
        <v>FX220283</v>
      </c>
      <c r="F128" t="s">
        <v>80</v>
      </c>
      <c r="G128" t="s">
        <v>80</v>
      </c>
      <c r="H128" t="s">
        <v>81</v>
      </c>
      <c r="I128" t="s">
        <v>382</v>
      </c>
      <c r="J128">
        <v>471</v>
      </c>
      <c r="K128" t="s">
        <v>83</v>
      </c>
      <c r="L128" t="s">
        <v>84</v>
      </c>
      <c r="M128" t="s">
        <v>85</v>
      </c>
      <c r="N128">
        <v>2</v>
      </c>
      <c r="O128" s="1">
        <v>44599.510046296295</v>
      </c>
      <c r="P128" s="1">
        <v>44599.588912037034</v>
      </c>
      <c r="Q128">
        <v>2116</v>
      </c>
      <c r="R128">
        <v>4698</v>
      </c>
      <c r="S128" t="b">
        <v>0</v>
      </c>
      <c r="T128" t="s">
        <v>86</v>
      </c>
      <c r="U128" t="b">
        <v>1</v>
      </c>
      <c r="V128" t="s">
        <v>92</v>
      </c>
      <c r="W128" s="1">
        <v>44599.545925925922</v>
      </c>
      <c r="X128">
        <v>2562</v>
      </c>
      <c r="Y128">
        <v>642</v>
      </c>
      <c r="Z128">
        <v>0</v>
      </c>
      <c r="AA128">
        <v>642</v>
      </c>
      <c r="AB128">
        <v>0</v>
      </c>
      <c r="AC128">
        <v>406</v>
      </c>
      <c r="AD128">
        <v>-171</v>
      </c>
      <c r="AE128">
        <v>0</v>
      </c>
      <c r="AF128">
        <v>0</v>
      </c>
      <c r="AG128">
        <v>0</v>
      </c>
      <c r="AH128" t="s">
        <v>93</v>
      </c>
      <c r="AI128" s="1">
        <v>44599.588912037034</v>
      </c>
      <c r="AJ128">
        <v>2125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-171</v>
      </c>
      <c r="AQ128">
        <v>0</v>
      </c>
      <c r="AR128">
        <v>0</v>
      </c>
      <c r="AS128">
        <v>0</v>
      </c>
      <c r="AT128" t="s">
        <v>86</v>
      </c>
      <c r="AU128" t="s">
        <v>86</v>
      </c>
      <c r="AV128" t="s">
        <v>86</v>
      </c>
      <c r="AW128" t="s">
        <v>86</v>
      </c>
      <c r="AX128" t="s">
        <v>86</v>
      </c>
      <c r="AY128" t="s">
        <v>86</v>
      </c>
      <c r="AZ128" t="s">
        <v>86</v>
      </c>
      <c r="BA128" t="s">
        <v>86</v>
      </c>
      <c r="BB128" t="s">
        <v>86</v>
      </c>
      <c r="BC128" t="s">
        <v>86</v>
      </c>
      <c r="BD128" t="s">
        <v>86</v>
      </c>
      <c r="BE128" t="s">
        <v>86</v>
      </c>
    </row>
    <row r="129" spans="1:57" x14ac:dyDescent="0.45">
      <c r="A129" t="s">
        <v>394</v>
      </c>
      <c r="B129" t="s">
        <v>77</v>
      </c>
      <c r="C129" t="s">
        <v>395</v>
      </c>
      <c r="D129" t="s">
        <v>79</v>
      </c>
      <c r="E129" s="2" t="str">
        <f>HYPERLINK("capsilon://?command=openfolder&amp;siteaddress=envoy.emaiq-na2.net&amp;folderid=FX86DFD52A-59A3-9ED0-749B-5DA2E864011D","FX2201411")</f>
        <v>FX2201411</v>
      </c>
      <c r="F129" t="s">
        <v>80</v>
      </c>
      <c r="G129" t="s">
        <v>80</v>
      </c>
      <c r="H129" t="s">
        <v>81</v>
      </c>
      <c r="I129" t="s">
        <v>396</v>
      </c>
      <c r="J129">
        <v>66</v>
      </c>
      <c r="K129" t="s">
        <v>83</v>
      </c>
      <c r="L129" t="s">
        <v>84</v>
      </c>
      <c r="M129" t="s">
        <v>85</v>
      </c>
      <c r="N129">
        <v>2</v>
      </c>
      <c r="O129" s="1">
        <v>44599.519571759258</v>
      </c>
      <c r="P129" s="1">
        <v>44599.601921296293</v>
      </c>
      <c r="Q129">
        <v>6406</v>
      </c>
      <c r="R129">
        <v>709</v>
      </c>
      <c r="S129" t="b">
        <v>0</v>
      </c>
      <c r="T129" t="s">
        <v>86</v>
      </c>
      <c r="U129" t="b">
        <v>0</v>
      </c>
      <c r="V129" t="s">
        <v>92</v>
      </c>
      <c r="W129" s="1">
        <v>44599.559432870374</v>
      </c>
      <c r="X129">
        <v>348</v>
      </c>
      <c r="Y129">
        <v>52</v>
      </c>
      <c r="Z129">
        <v>0</v>
      </c>
      <c r="AA129">
        <v>52</v>
      </c>
      <c r="AB129">
        <v>0</v>
      </c>
      <c r="AC129">
        <v>42</v>
      </c>
      <c r="AD129">
        <v>14</v>
      </c>
      <c r="AE129">
        <v>0</v>
      </c>
      <c r="AF129">
        <v>0</v>
      </c>
      <c r="AG129">
        <v>0</v>
      </c>
      <c r="AH129" t="s">
        <v>93</v>
      </c>
      <c r="AI129" s="1">
        <v>44599.601921296293</v>
      </c>
      <c r="AJ129">
        <v>361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14</v>
      </c>
      <c r="AQ129">
        <v>0</v>
      </c>
      <c r="AR129">
        <v>0</v>
      </c>
      <c r="AS129">
        <v>0</v>
      </c>
      <c r="AT129" t="s">
        <v>86</v>
      </c>
      <c r="AU129" t="s">
        <v>86</v>
      </c>
      <c r="AV129" t="s">
        <v>86</v>
      </c>
      <c r="AW129" t="s">
        <v>86</v>
      </c>
      <c r="AX129" t="s">
        <v>86</v>
      </c>
      <c r="AY129" t="s">
        <v>86</v>
      </c>
      <c r="AZ129" t="s">
        <v>86</v>
      </c>
      <c r="BA129" t="s">
        <v>86</v>
      </c>
      <c r="BB129" t="s">
        <v>86</v>
      </c>
      <c r="BC129" t="s">
        <v>86</v>
      </c>
      <c r="BD129" t="s">
        <v>86</v>
      </c>
      <c r="BE129" t="s">
        <v>86</v>
      </c>
    </row>
    <row r="130" spans="1:57" hidden="1" x14ac:dyDescent="0.45">
      <c r="A130" t="s">
        <v>397</v>
      </c>
      <c r="B130" t="s">
        <v>77</v>
      </c>
      <c r="C130" t="s">
        <v>315</v>
      </c>
      <c r="D130" t="s">
        <v>79</v>
      </c>
      <c r="E130" s="2" t="str">
        <f>HYPERLINK("capsilon://?command=openfolder&amp;siteaddress=envoy.emaiq-na2.net&amp;folderid=FXFA7E4948-5534-B59D-171A-A662B2F02F1C","FX2201198")</f>
        <v>FX2201198</v>
      </c>
      <c r="F130" t="s">
        <v>80</v>
      </c>
      <c r="G130" t="s">
        <v>80</v>
      </c>
      <c r="H130" t="s">
        <v>81</v>
      </c>
      <c r="I130" t="s">
        <v>398</v>
      </c>
      <c r="J130">
        <v>66</v>
      </c>
      <c r="K130" t="s">
        <v>83</v>
      </c>
      <c r="L130" t="s">
        <v>84</v>
      </c>
      <c r="M130" t="s">
        <v>85</v>
      </c>
      <c r="N130">
        <v>1</v>
      </c>
      <c r="O130" s="1">
        <v>44599.533391203702</v>
      </c>
      <c r="P130" s="1">
        <v>44599.562222222223</v>
      </c>
      <c r="Q130">
        <v>2251</v>
      </c>
      <c r="R130">
        <v>240</v>
      </c>
      <c r="S130" t="b">
        <v>0</v>
      </c>
      <c r="T130" t="s">
        <v>86</v>
      </c>
      <c r="U130" t="b">
        <v>0</v>
      </c>
      <c r="V130" t="s">
        <v>92</v>
      </c>
      <c r="W130" s="1">
        <v>44599.562222222223</v>
      </c>
      <c r="X130">
        <v>240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66</v>
      </c>
      <c r="AE130">
        <v>52</v>
      </c>
      <c r="AF130">
        <v>0</v>
      </c>
      <c r="AG130">
        <v>1</v>
      </c>
      <c r="AH130" t="s">
        <v>86</v>
      </c>
      <c r="AI130" t="s">
        <v>86</v>
      </c>
      <c r="AJ130" t="s">
        <v>86</v>
      </c>
      <c r="AK130" t="s">
        <v>86</v>
      </c>
      <c r="AL130" t="s">
        <v>86</v>
      </c>
      <c r="AM130" t="s">
        <v>86</v>
      </c>
      <c r="AN130" t="s">
        <v>86</v>
      </c>
      <c r="AO130" t="s">
        <v>86</v>
      </c>
      <c r="AP130" t="s">
        <v>86</v>
      </c>
      <c r="AQ130" t="s">
        <v>86</v>
      </c>
      <c r="AR130" t="s">
        <v>86</v>
      </c>
      <c r="AS130" t="s">
        <v>86</v>
      </c>
      <c r="AT130" t="s">
        <v>86</v>
      </c>
      <c r="AU130" t="s">
        <v>86</v>
      </c>
      <c r="AV130" t="s">
        <v>86</v>
      </c>
      <c r="AW130" t="s">
        <v>86</v>
      </c>
      <c r="AX130" t="s">
        <v>86</v>
      </c>
      <c r="AY130" t="s">
        <v>86</v>
      </c>
      <c r="AZ130" t="s">
        <v>86</v>
      </c>
      <c r="BA130" t="s">
        <v>86</v>
      </c>
      <c r="BB130" t="s">
        <v>86</v>
      </c>
      <c r="BC130" t="s">
        <v>86</v>
      </c>
      <c r="BD130" t="s">
        <v>86</v>
      </c>
      <c r="BE130" t="s">
        <v>86</v>
      </c>
    </row>
    <row r="131" spans="1:57" hidden="1" x14ac:dyDescent="0.45">
      <c r="A131" t="s">
        <v>399</v>
      </c>
      <c r="B131" t="s">
        <v>77</v>
      </c>
      <c r="C131" t="s">
        <v>400</v>
      </c>
      <c r="D131" t="s">
        <v>79</v>
      </c>
      <c r="E131" s="2" t="str">
        <f>HYPERLINK("capsilon://?command=openfolder&amp;siteaddress=envoy.emaiq-na2.net&amp;folderid=FXDA914617-A2A2-5847-1741-B01C20656A30","FX2201221")</f>
        <v>FX2201221</v>
      </c>
      <c r="F131" t="s">
        <v>80</v>
      </c>
      <c r="G131" t="s">
        <v>80</v>
      </c>
      <c r="H131" t="s">
        <v>81</v>
      </c>
      <c r="I131" t="s">
        <v>401</v>
      </c>
      <c r="J131">
        <v>11</v>
      </c>
      <c r="K131" t="s">
        <v>83</v>
      </c>
      <c r="L131" t="s">
        <v>84</v>
      </c>
      <c r="M131" t="s">
        <v>85</v>
      </c>
      <c r="N131">
        <v>2</v>
      </c>
      <c r="O131" s="1">
        <v>44593.531736111108</v>
      </c>
      <c r="P131" s="1">
        <v>44593.595925925925</v>
      </c>
      <c r="Q131">
        <v>5473</v>
      </c>
      <c r="R131">
        <v>73</v>
      </c>
      <c r="S131" t="b">
        <v>0</v>
      </c>
      <c r="T131" t="s">
        <v>86</v>
      </c>
      <c r="U131" t="b">
        <v>0</v>
      </c>
      <c r="V131" t="s">
        <v>92</v>
      </c>
      <c r="W131" s="1">
        <v>44593.557175925926</v>
      </c>
      <c r="X131">
        <v>22</v>
      </c>
      <c r="Y131">
        <v>0</v>
      </c>
      <c r="Z131">
        <v>0</v>
      </c>
      <c r="AA131">
        <v>0</v>
      </c>
      <c r="AB131">
        <v>5</v>
      </c>
      <c r="AC131">
        <v>0</v>
      </c>
      <c r="AD131">
        <v>11</v>
      </c>
      <c r="AE131">
        <v>0</v>
      </c>
      <c r="AF131">
        <v>0</v>
      </c>
      <c r="AG131">
        <v>0</v>
      </c>
      <c r="AH131" t="s">
        <v>93</v>
      </c>
      <c r="AI131" s="1">
        <v>44593.595925925925</v>
      </c>
      <c r="AJ131">
        <v>40</v>
      </c>
      <c r="AK131">
        <v>0</v>
      </c>
      <c r="AL131">
        <v>0</v>
      </c>
      <c r="AM131">
        <v>0</v>
      </c>
      <c r="AN131">
        <v>5</v>
      </c>
      <c r="AO131">
        <v>0</v>
      </c>
      <c r="AP131">
        <v>11</v>
      </c>
      <c r="AQ131">
        <v>0</v>
      </c>
      <c r="AR131">
        <v>0</v>
      </c>
      <c r="AS131">
        <v>0</v>
      </c>
      <c r="AT131" t="s">
        <v>86</v>
      </c>
      <c r="AU131" t="s">
        <v>86</v>
      </c>
      <c r="AV131" t="s">
        <v>86</v>
      </c>
      <c r="AW131" t="s">
        <v>86</v>
      </c>
      <c r="AX131" t="s">
        <v>86</v>
      </c>
      <c r="AY131" t="s">
        <v>86</v>
      </c>
      <c r="AZ131" t="s">
        <v>86</v>
      </c>
      <c r="BA131" t="s">
        <v>86</v>
      </c>
      <c r="BB131" t="s">
        <v>86</v>
      </c>
      <c r="BC131" t="s">
        <v>86</v>
      </c>
      <c r="BD131" t="s">
        <v>86</v>
      </c>
      <c r="BE131" t="s">
        <v>86</v>
      </c>
    </row>
    <row r="132" spans="1:57" x14ac:dyDescent="0.45">
      <c r="A132" t="s">
        <v>402</v>
      </c>
      <c r="B132" t="s">
        <v>77</v>
      </c>
      <c r="C132" t="s">
        <v>403</v>
      </c>
      <c r="D132" t="s">
        <v>79</v>
      </c>
      <c r="E132" s="2" t="str">
        <f>HYPERLINK("capsilon://?command=openfolder&amp;siteaddress=envoy.emaiq-na2.net&amp;folderid=FX22FB698C-3477-045F-6C14-0EE8A7429350","FX2201103")</f>
        <v>FX2201103</v>
      </c>
      <c r="F132" t="s">
        <v>80</v>
      </c>
      <c r="G132" t="s">
        <v>80</v>
      </c>
      <c r="H132" t="s">
        <v>81</v>
      </c>
      <c r="I132" t="s">
        <v>404</v>
      </c>
      <c r="J132">
        <v>170</v>
      </c>
      <c r="K132" t="s">
        <v>83</v>
      </c>
      <c r="L132" t="s">
        <v>84</v>
      </c>
      <c r="M132" t="s">
        <v>85</v>
      </c>
      <c r="N132">
        <v>2</v>
      </c>
      <c r="O132" s="1">
        <v>44593.54011574074</v>
      </c>
      <c r="P132" s="1">
        <v>44593.609722222223</v>
      </c>
      <c r="Q132">
        <v>4384</v>
      </c>
      <c r="R132">
        <v>1630</v>
      </c>
      <c r="S132" t="b">
        <v>0</v>
      </c>
      <c r="T132" t="s">
        <v>86</v>
      </c>
      <c r="U132" t="b">
        <v>0</v>
      </c>
      <c r="V132" t="s">
        <v>92</v>
      </c>
      <c r="W132" s="1">
        <v>44593.568807870368</v>
      </c>
      <c r="X132">
        <v>1004</v>
      </c>
      <c r="Y132">
        <v>154</v>
      </c>
      <c r="Z132">
        <v>0</v>
      </c>
      <c r="AA132">
        <v>154</v>
      </c>
      <c r="AB132">
        <v>0</v>
      </c>
      <c r="AC132">
        <v>74</v>
      </c>
      <c r="AD132">
        <v>16</v>
      </c>
      <c r="AE132">
        <v>0</v>
      </c>
      <c r="AF132">
        <v>0</v>
      </c>
      <c r="AG132">
        <v>0</v>
      </c>
      <c r="AH132" t="s">
        <v>93</v>
      </c>
      <c r="AI132" s="1">
        <v>44593.609722222223</v>
      </c>
      <c r="AJ132">
        <v>616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16</v>
      </c>
      <c r="AQ132">
        <v>0</v>
      </c>
      <c r="AR132">
        <v>0</v>
      </c>
      <c r="AS132">
        <v>0</v>
      </c>
      <c r="AT132" t="s">
        <v>86</v>
      </c>
      <c r="AU132" t="s">
        <v>86</v>
      </c>
      <c r="AV132" t="s">
        <v>86</v>
      </c>
      <c r="AW132" t="s">
        <v>86</v>
      </c>
      <c r="AX132" t="s">
        <v>86</v>
      </c>
      <c r="AY132" t="s">
        <v>86</v>
      </c>
      <c r="AZ132" t="s">
        <v>86</v>
      </c>
      <c r="BA132" t="s">
        <v>86</v>
      </c>
      <c r="BB132" t="s">
        <v>86</v>
      </c>
      <c r="BC132" t="s">
        <v>86</v>
      </c>
      <c r="BD132" t="s">
        <v>86</v>
      </c>
      <c r="BE132" t="s">
        <v>86</v>
      </c>
    </row>
    <row r="133" spans="1:57" hidden="1" x14ac:dyDescent="0.45">
      <c r="A133" t="s">
        <v>405</v>
      </c>
      <c r="B133" t="s">
        <v>77</v>
      </c>
      <c r="C133" t="s">
        <v>406</v>
      </c>
      <c r="D133" t="s">
        <v>79</v>
      </c>
      <c r="E133" s="2" t="str">
        <f>HYPERLINK("capsilon://?command=openfolder&amp;siteaddress=envoy.emaiq-na2.net&amp;folderid=FX6C6B1A97-1676-2BD8-2533-D2A722FC1A44","FX2201593")</f>
        <v>FX2201593</v>
      </c>
      <c r="F133" t="s">
        <v>80</v>
      </c>
      <c r="G133" t="s">
        <v>80</v>
      </c>
      <c r="H133" t="s">
        <v>81</v>
      </c>
      <c r="I133" t="s">
        <v>407</v>
      </c>
      <c r="J133">
        <v>116</v>
      </c>
      <c r="K133" t="s">
        <v>83</v>
      </c>
      <c r="L133" t="s">
        <v>84</v>
      </c>
      <c r="M133" t="s">
        <v>85</v>
      </c>
      <c r="N133">
        <v>1</v>
      </c>
      <c r="O133" s="1">
        <v>44599.559328703705</v>
      </c>
      <c r="P133" s="1">
        <v>44599.598900462966</v>
      </c>
      <c r="Q133">
        <v>3188</v>
      </c>
      <c r="R133">
        <v>231</v>
      </c>
      <c r="S133" t="b">
        <v>0</v>
      </c>
      <c r="T133" t="s">
        <v>86</v>
      </c>
      <c r="U133" t="b">
        <v>0</v>
      </c>
      <c r="V133" t="s">
        <v>92</v>
      </c>
      <c r="W133" s="1">
        <v>44599.598900462966</v>
      </c>
      <c r="X133">
        <v>208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116</v>
      </c>
      <c r="AE133">
        <v>104</v>
      </c>
      <c r="AF133">
        <v>0</v>
      </c>
      <c r="AG133">
        <v>3</v>
      </c>
      <c r="AH133" t="s">
        <v>86</v>
      </c>
      <c r="AI133" t="s">
        <v>86</v>
      </c>
      <c r="AJ133" t="s">
        <v>86</v>
      </c>
      <c r="AK133" t="s">
        <v>86</v>
      </c>
      <c r="AL133" t="s">
        <v>86</v>
      </c>
      <c r="AM133" t="s">
        <v>86</v>
      </c>
      <c r="AN133" t="s">
        <v>86</v>
      </c>
      <c r="AO133" t="s">
        <v>86</v>
      </c>
      <c r="AP133" t="s">
        <v>86</v>
      </c>
      <c r="AQ133" t="s">
        <v>86</v>
      </c>
      <c r="AR133" t="s">
        <v>86</v>
      </c>
      <c r="AS133" t="s">
        <v>86</v>
      </c>
      <c r="AT133" t="s">
        <v>86</v>
      </c>
      <c r="AU133" t="s">
        <v>86</v>
      </c>
      <c r="AV133" t="s">
        <v>86</v>
      </c>
      <c r="AW133" t="s">
        <v>86</v>
      </c>
      <c r="AX133" t="s">
        <v>86</v>
      </c>
      <c r="AY133" t="s">
        <v>86</v>
      </c>
      <c r="AZ133" t="s">
        <v>86</v>
      </c>
      <c r="BA133" t="s">
        <v>86</v>
      </c>
      <c r="BB133" t="s">
        <v>86</v>
      </c>
      <c r="BC133" t="s">
        <v>86</v>
      </c>
      <c r="BD133" t="s">
        <v>86</v>
      </c>
      <c r="BE133" t="s">
        <v>86</v>
      </c>
    </row>
    <row r="134" spans="1:57" x14ac:dyDescent="0.45">
      <c r="A134" t="s">
        <v>408</v>
      </c>
      <c r="B134" t="s">
        <v>77</v>
      </c>
      <c r="C134" t="s">
        <v>315</v>
      </c>
      <c r="D134" t="s">
        <v>79</v>
      </c>
      <c r="E134" s="2" t="str">
        <f>HYPERLINK("capsilon://?command=openfolder&amp;siteaddress=envoy.emaiq-na2.net&amp;folderid=FXFA7E4948-5534-B59D-171A-A662B2F02F1C","FX2201198")</f>
        <v>FX2201198</v>
      </c>
      <c r="F134" t="s">
        <v>80</v>
      </c>
      <c r="G134" t="s">
        <v>80</v>
      </c>
      <c r="H134" t="s">
        <v>81</v>
      </c>
      <c r="I134" t="s">
        <v>398</v>
      </c>
      <c r="J134">
        <v>38</v>
      </c>
      <c r="K134" t="s">
        <v>83</v>
      </c>
      <c r="L134" t="s">
        <v>84</v>
      </c>
      <c r="M134" t="s">
        <v>85</v>
      </c>
      <c r="N134">
        <v>2</v>
      </c>
      <c r="O134" s="1">
        <v>44599.562569444446</v>
      </c>
      <c r="P134" s="1">
        <v>44599.597731481481</v>
      </c>
      <c r="Q134">
        <v>2704</v>
      </c>
      <c r="R134">
        <v>334</v>
      </c>
      <c r="S134" t="b">
        <v>0</v>
      </c>
      <c r="T134" t="s">
        <v>86</v>
      </c>
      <c r="U134" t="b">
        <v>1</v>
      </c>
      <c r="V134" t="s">
        <v>92</v>
      </c>
      <c r="W134" s="1">
        <v>44599.592395833337</v>
      </c>
      <c r="X134">
        <v>176</v>
      </c>
      <c r="Y134">
        <v>37</v>
      </c>
      <c r="Z134">
        <v>0</v>
      </c>
      <c r="AA134">
        <v>37</v>
      </c>
      <c r="AB134">
        <v>0</v>
      </c>
      <c r="AC134">
        <v>23</v>
      </c>
      <c r="AD134">
        <v>1</v>
      </c>
      <c r="AE134">
        <v>0</v>
      </c>
      <c r="AF134">
        <v>0</v>
      </c>
      <c r="AG134">
        <v>0</v>
      </c>
      <c r="AH134" t="s">
        <v>93</v>
      </c>
      <c r="AI134" s="1">
        <v>44599.597731481481</v>
      </c>
      <c r="AJ134">
        <v>158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1</v>
      </c>
      <c r="AQ134">
        <v>0</v>
      </c>
      <c r="AR134">
        <v>0</v>
      </c>
      <c r="AS134">
        <v>0</v>
      </c>
      <c r="AT134" t="s">
        <v>86</v>
      </c>
      <c r="AU134" t="s">
        <v>86</v>
      </c>
      <c r="AV134" t="s">
        <v>86</v>
      </c>
      <c r="AW134" t="s">
        <v>86</v>
      </c>
      <c r="AX134" t="s">
        <v>86</v>
      </c>
      <c r="AY134" t="s">
        <v>86</v>
      </c>
      <c r="AZ134" t="s">
        <v>86</v>
      </c>
      <c r="BA134" t="s">
        <v>86</v>
      </c>
      <c r="BB134" t="s">
        <v>86</v>
      </c>
      <c r="BC134" t="s">
        <v>86</v>
      </c>
      <c r="BD134" t="s">
        <v>86</v>
      </c>
      <c r="BE134" t="s">
        <v>86</v>
      </c>
    </row>
    <row r="135" spans="1:57" hidden="1" x14ac:dyDescent="0.45">
      <c r="A135" t="s">
        <v>409</v>
      </c>
      <c r="B135" t="s">
        <v>77</v>
      </c>
      <c r="C135" t="s">
        <v>303</v>
      </c>
      <c r="D135" t="s">
        <v>79</v>
      </c>
      <c r="E135" s="2" t="str">
        <f>HYPERLINK("capsilon://?command=openfolder&amp;siteaddress=envoy.emaiq-na2.net&amp;folderid=FXA32A6341-5128-5357-F3F7-F84DD895E228","FX2201497")</f>
        <v>FX2201497</v>
      </c>
      <c r="F135" t="s">
        <v>80</v>
      </c>
      <c r="G135" t="s">
        <v>80</v>
      </c>
      <c r="H135" t="s">
        <v>81</v>
      </c>
      <c r="I135" t="s">
        <v>410</v>
      </c>
      <c r="J135">
        <v>11</v>
      </c>
      <c r="K135" t="s">
        <v>83</v>
      </c>
      <c r="L135" t="s">
        <v>84</v>
      </c>
      <c r="M135" t="s">
        <v>85</v>
      </c>
      <c r="N135">
        <v>2</v>
      </c>
      <c r="O135" s="1">
        <v>44599.565497685187</v>
      </c>
      <c r="P135" s="1">
        <v>44599.602152777778</v>
      </c>
      <c r="Q135">
        <v>3130</v>
      </c>
      <c r="R135">
        <v>37</v>
      </c>
      <c r="S135" t="b">
        <v>0</v>
      </c>
      <c r="T135" t="s">
        <v>86</v>
      </c>
      <c r="U135" t="b">
        <v>0</v>
      </c>
      <c r="V135" t="s">
        <v>92</v>
      </c>
      <c r="W135" s="1">
        <v>44599.599120370367</v>
      </c>
      <c r="X135">
        <v>18</v>
      </c>
      <c r="Y135">
        <v>0</v>
      </c>
      <c r="Z135">
        <v>0</v>
      </c>
      <c r="AA135">
        <v>0</v>
      </c>
      <c r="AB135">
        <v>5</v>
      </c>
      <c r="AC135">
        <v>0</v>
      </c>
      <c r="AD135">
        <v>11</v>
      </c>
      <c r="AE135">
        <v>0</v>
      </c>
      <c r="AF135">
        <v>0</v>
      </c>
      <c r="AG135">
        <v>0</v>
      </c>
      <c r="AH135" t="s">
        <v>93</v>
      </c>
      <c r="AI135" s="1">
        <v>44599.602152777778</v>
      </c>
      <c r="AJ135">
        <v>19</v>
      </c>
      <c r="AK135">
        <v>0</v>
      </c>
      <c r="AL135">
        <v>0</v>
      </c>
      <c r="AM135">
        <v>0</v>
      </c>
      <c r="AN135">
        <v>5</v>
      </c>
      <c r="AO135">
        <v>0</v>
      </c>
      <c r="AP135">
        <v>11</v>
      </c>
      <c r="AQ135">
        <v>0</v>
      </c>
      <c r="AR135">
        <v>0</v>
      </c>
      <c r="AS135">
        <v>0</v>
      </c>
      <c r="AT135" t="s">
        <v>86</v>
      </c>
      <c r="AU135" t="s">
        <v>86</v>
      </c>
      <c r="AV135" t="s">
        <v>86</v>
      </c>
      <c r="AW135" t="s">
        <v>86</v>
      </c>
      <c r="AX135" t="s">
        <v>86</v>
      </c>
      <c r="AY135" t="s">
        <v>86</v>
      </c>
      <c r="AZ135" t="s">
        <v>86</v>
      </c>
      <c r="BA135" t="s">
        <v>86</v>
      </c>
      <c r="BB135" t="s">
        <v>86</v>
      </c>
      <c r="BC135" t="s">
        <v>86</v>
      </c>
      <c r="BD135" t="s">
        <v>86</v>
      </c>
      <c r="BE135" t="s">
        <v>86</v>
      </c>
    </row>
    <row r="136" spans="1:57" hidden="1" x14ac:dyDescent="0.45">
      <c r="A136" t="s">
        <v>411</v>
      </c>
      <c r="B136" t="s">
        <v>77</v>
      </c>
      <c r="C136" t="s">
        <v>277</v>
      </c>
      <c r="D136" t="s">
        <v>79</v>
      </c>
      <c r="E136" s="2" t="str">
        <f>HYPERLINK("capsilon://?command=openfolder&amp;siteaddress=envoy.emaiq-na2.net&amp;folderid=FX1D7475A4-92BF-0606-2A82-2B74660A3986","FX2201600")</f>
        <v>FX2201600</v>
      </c>
      <c r="F136" t="s">
        <v>80</v>
      </c>
      <c r="G136" t="s">
        <v>80</v>
      </c>
      <c r="H136" t="s">
        <v>81</v>
      </c>
      <c r="I136" t="s">
        <v>412</v>
      </c>
      <c r="J136">
        <v>62</v>
      </c>
      <c r="K136" t="s">
        <v>83</v>
      </c>
      <c r="L136" t="s">
        <v>84</v>
      </c>
      <c r="M136" t="s">
        <v>85</v>
      </c>
      <c r="N136">
        <v>1</v>
      </c>
      <c r="O136" s="1">
        <v>44599.570613425924</v>
      </c>
      <c r="P136" s="1">
        <v>44599.600694444445</v>
      </c>
      <c r="Q136">
        <v>2463</v>
      </c>
      <c r="R136">
        <v>136</v>
      </c>
      <c r="S136" t="b">
        <v>0</v>
      </c>
      <c r="T136" t="s">
        <v>86</v>
      </c>
      <c r="U136" t="b">
        <v>0</v>
      </c>
      <c r="V136" t="s">
        <v>92</v>
      </c>
      <c r="W136" s="1">
        <v>44599.600694444445</v>
      </c>
      <c r="X136">
        <v>136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62</v>
      </c>
      <c r="AE136">
        <v>57</v>
      </c>
      <c r="AF136">
        <v>0</v>
      </c>
      <c r="AG136">
        <v>3</v>
      </c>
      <c r="AH136" t="s">
        <v>86</v>
      </c>
      <c r="AI136" t="s">
        <v>86</v>
      </c>
      <c r="AJ136" t="s">
        <v>86</v>
      </c>
      <c r="AK136" t="s">
        <v>86</v>
      </c>
      <c r="AL136" t="s">
        <v>86</v>
      </c>
      <c r="AM136" t="s">
        <v>86</v>
      </c>
      <c r="AN136" t="s">
        <v>86</v>
      </c>
      <c r="AO136" t="s">
        <v>86</v>
      </c>
      <c r="AP136" t="s">
        <v>86</v>
      </c>
      <c r="AQ136" t="s">
        <v>86</v>
      </c>
      <c r="AR136" t="s">
        <v>86</v>
      </c>
      <c r="AS136" t="s">
        <v>86</v>
      </c>
      <c r="AT136" t="s">
        <v>86</v>
      </c>
      <c r="AU136" t="s">
        <v>86</v>
      </c>
      <c r="AV136" t="s">
        <v>86</v>
      </c>
      <c r="AW136" t="s">
        <v>86</v>
      </c>
      <c r="AX136" t="s">
        <v>86</v>
      </c>
      <c r="AY136" t="s">
        <v>86</v>
      </c>
      <c r="AZ136" t="s">
        <v>86</v>
      </c>
      <c r="BA136" t="s">
        <v>86</v>
      </c>
      <c r="BB136" t="s">
        <v>86</v>
      </c>
      <c r="BC136" t="s">
        <v>86</v>
      </c>
      <c r="BD136" t="s">
        <v>86</v>
      </c>
      <c r="BE136" t="s">
        <v>86</v>
      </c>
    </row>
    <row r="137" spans="1:57" hidden="1" x14ac:dyDescent="0.45">
      <c r="A137" t="s">
        <v>413</v>
      </c>
      <c r="B137" t="s">
        <v>77</v>
      </c>
      <c r="C137" t="s">
        <v>414</v>
      </c>
      <c r="D137" t="s">
        <v>79</v>
      </c>
      <c r="E137" s="2" t="str">
        <f>HYPERLINK("capsilon://?command=openfolder&amp;siteaddress=envoy.emaiq-na2.net&amp;folderid=FX2568C981-D8D0-41DA-8313-CD04AD1FAC32","FX2201197")</f>
        <v>FX2201197</v>
      </c>
      <c r="F137" t="s">
        <v>80</v>
      </c>
      <c r="G137" t="s">
        <v>80</v>
      </c>
      <c r="H137" t="s">
        <v>81</v>
      </c>
      <c r="I137" t="s">
        <v>415</v>
      </c>
      <c r="J137">
        <v>11</v>
      </c>
      <c r="K137" t="s">
        <v>83</v>
      </c>
      <c r="L137" t="s">
        <v>84</v>
      </c>
      <c r="M137" t="s">
        <v>85</v>
      </c>
      <c r="N137">
        <v>2</v>
      </c>
      <c r="O137" s="1">
        <v>44599.577372685184</v>
      </c>
      <c r="P137" s="1">
        <v>44599.626851851855</v>
      </c>
      <c r="Q137">
        <v>4214</v>
      </c>
      <c r="R137">
        <v>61</v>
      </c>
      <c r="S137" t="b">
        <v>0</v>
      </c>
      <c r="T137" t="s">
        <v>86</v>
      </c>
      <c r="U137" t="b">
        <v>0</v>
      </c>
      <c r="V137" t="s">
        <v>92</v>
      </c>
      <c r="W137" s="1">
        <v>44599.62023148148</v>
      </c>
      <c r="X137">
        <v>25</v>
      </c>
      <c r="Y137">
        <v>0</v>
      </c>
      <c r="Z137">
        <v>0</v>
      </c>
      <c r="AA137">
        <v>0</v>
      </c>
      <c r="AB137">
        <v>5</v>
      </c>
      <c r="AC137">
        <v>0</v>
      </c>
      <c r="AD137">
        <v>11</v>
      </c>
      <c r="AE137">
        <v>0</v>
      </c>
      <c r="AF137">
        <v>0</v>
      </c>
      <c r="AG137">
        <v>0</v>
      </c>
      <c r="AH137" t="s">
        <v>93</v>
      </c>
      <c r="AI137" s="1">
        <v>44599.626851851855</v>
      </c>
      <c r="AJ137">
        <v>27</v>
      </c>
      <c r="AK137">
        <v>0</v>
      </c>
      <c r="AL137">
        <v>0</v>
      </c>
      <c r="AM137">
        <v>0</v>
      </c>
      <c r="AN137">
        <v>5</v>
      </c>
      <c r="AO137">
        <v>0</v>
      </c>
      <c r="AP137">
        <v>11</v>
      </c>
      <c r="AQ137">
        <v>0</v>
      </c>
      <c r="AR137">
        <v>0</v>
      </c>
      <c r="AS137">
        <v>0</v>
      </c>
      <c r="AT137" t="s">
        <v>86</v>
      </c>
      <c r="AU137" t="s">
        <v>86</v>
      </c>
      <c r="AV137" t="s">
        <v>86</v>
      </c>
      <c r="AW137" t="s">
        <v>86</v>
      </c>
      <c r="AX137" t="s">
        <v>86</v>
      </c>
      <c r="AY137" t="s">
        <v>86</v>
      </c>
      <c r="AZ137" t="s">
        <v>86</v>
      </c>
      <c r="BA137" t="s">
        <v>86</v>
      </c>
      <c r="BB137" t="s">
        <v>86</v>
      </c>
      <c r="BC137" t="s">
        <v>86</v>
      </c>
      <c r="BD137" t="s">
        <v>86</v>
      </c>
      <c r="BE137" t="s">
        <v>86</v>
      </c>
    </row>
    <row r="138" spans="1:57" hidden="1" x14ac:dyDescent="0.45">
      <c r="A138" t="s">
        <v>416</v>
      </c>
      <c r="B138" t="s">
        <v>77</v>
      </c>
      <c r="C138" t="s">
        <v>104</v>
      </c>
      <c r="D138" t="s">
        <v>79</v>
      </c>
      <c r="E138" s="2" t="str">
        <f>HYPERLINK("capsilon://?command=openfolder&amp;siteaddress=envoy.emaiq-na2.net&amp;folderid=FX74052207-DDC6-1C3D-A669-EFB144A4D4A9","FX220173")</f>
        <v>FX220173</v>
      </c>
      <c r="F138" t="s">
        <v>80</v>
      </c>
      <c r="G138" t="s">
        <v>80</v>
      </c>
      <c r="H138" t="s">
        <v>81</v>
      </c>
      <c r="I138" t="s">
        <v>417</v>
      </c>
      <c r="J138">
        <v>11</v>
      </c>
      <c r="K138" t="s">
        <v>83</v>
      </c>
      <c r="L138" t="s">
        <v>84</v>
      </c>
      <c r="M138" t="s">
        <v>85</v>
      </c>
      <c r="N138">
        <v>1</v>
      </c>
      <c r="O138" s="1">
        <v>44599.581122685187</v>
      </c>
      <c r="P138" s="1">
        <v>44599.621261574073</v>
      </c>
      <c r="Q138">
        <v>3379</v>
      </c>
      <c r="R138">
        <v>89</v>
      </c>
      <c r="S138" t="b">
        <v>0</v>
      </c>
      <c r="T138" t="s">
        <v>86</v>
      </c>
      <c r="U138" t="b">
        <v>0</v>
      </c>
      <c r="V138" t="s">
        <v>92</v>
      </c>
      <c r="W138" s="1">
        <v>44599.621261574073</v>
      </c>
      <c r="X138">
        <v>89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11</v>
      </c>
      <c r="AE138">
        <v>5</v>
      </c>
      <c r="AF138">
        <v>0</v>
      </c>
      <c r="AG138">
        <v>2</v>
      </c>
      <c r="AH138" t="s">
        <v>86</v>
      </c>
      <c r="AI138" t="s">
        <v>86</v>
      </c>
      <c r="AJ138" t="s">
        <v>86</v>
      </c>
      <c r="AK138" t="s">
        <v>86</v>
      </c>
      <c r="AL138" t="s">
        <v>86</v>
      </c>
      <c r="AM138" t="s">
        <v>86</v>
      </c>
      <c r="AN138" t="s">
        <v>86</v>
      </c>
      <c r="AO138" t="s">
        <v>86</v>
      </c>
      <c r="AP138" t="s">
        <v>86</v>
      </c>
      <c r="AQ138" t="s">
        <v>86</v>
      </c>
      <c r="AR138" t="s">
        <v>86</v>
      </c>
      <c r="AS138" t="s">
        <v>86</v>
      </c>
      <c r="AT138" t="s">
        <v>86</v>
      </c>
      <c r="AU138" t="s">
        <v>86</v>
      </c>
      <c r="AV138" t="s">
        <v>86</v>
      </c>
      <c r="AW138" t="s">
        <v>86</v>
      </c>
      <c r="AX138" t="s">
        <v>86</v>
      </c>
      <c r="AY138" t="s">
        <v>86</v>
      </c>
      <c r="AZ138" t="s">
        <v>86</v>
      </c>
      <c r="BA138" t="s">
        <v>86</v>
      </c>
      <c r="BB138" t="s">
        <v>86</v>
      </c>
      <c r="BC138" t="s">
        <v>86</v>
      </c>
      <c r="BD138" t="s">
        <v>86</v>
      </c>
      <c r="BE138" t="s">
        <v>86</v>
      </c>
    </row>
    <row r="139" spans="1:57" x14ac:dyDescent="0.45">
      <c r="A139" t="s">
        <v>418</v>
      </c>
      <c r="B139" t="s">
        <v>77</v>
      </c>
      <c r="C139" t="s">
        <v>403</v>
      </c>
      <c r="D139" t="s">
        <v>79</v>
      </c>
      <c r="E139" s="2" t="str">
        <f>HYPERLINK("capsilon://?command=openfolder&amp;siteaddress=envoy.emaiq-na2.net&amp;folderid=FX22FB698C-3477-045F-6C14-0EE8A7429350","FX2201103")</f>
        <v>FX2201103</v>
      </c>
      <c r="F139" t="s">
        <v>80</v>
      </c>
      <c r="G139" t="s">
        <v>80</v>
      </c>
      <c r="H139" t="s">
        <v>81</v>
      </c>
      <c r="I139" t="s">
        <v>419</v>
      </c>
      <c r="J139">
        <v>28</v>
      </c>
      <c r="K139" t="s">
        <v>83</v>
      </c>
      <c r="L139" t="s">
        <v>84</v>
      </c>
      <c r="M139" t="s">
        <v>85</v>
      </c>
      <c r="N139">
        <v>2</v>
      </c>
      <c r="O139" s="1">
        <v>44593.544027777774</v>
      </c>
      <c r="P139" s="1">
        <v>44593.610995370371</v>
      </c>
      <c r="Q139">
        <v>5576</v>
      </c>
      <c r="R139">
        <v>210</v>
      </c>
      <c r="S139" t="b">
        <v>0</v>
      </c>
      <c r="T139" t="s">
        <v>86</v>
      </c>
      <c r="U139" t="b">
        <v>0</v>
      </c>
      <c r="V139" t="s">
        <v>92</v>
      </c>
      <c r="W139" s="1">
        <v>44593.569988425923</v>
      </c>
      <c r="X139">
        <v>101</v>
      </c>
      <c r="Y139">
        <v>21</v>
      </c>
      <c r="Z139">
        <v>0</v>
      </c>
      <c r="AA139">
        <v>21</v>
      </c>
      <c r="AB139">
        <v>0</v>
      </c>
      <c r="AC139">
        <v>2</v>
      </c>
      <c r="AD139">
        <v>7</v>
      </c>
      <c r="AE139">
        <v>0</v>
      </c>
      <c r="AF139">
        <v>0</v>
      </c>
      <c r="AG139">
        <v>0</v>
      </c>
      <c r="AH139" t="s">
        <v>93</v>
      </c>
      <c r="AI139" s="1">
        <v>44593.610995370371</v>
      </c>
      <c r="AJ139">
        <v>109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7</v>
      </c>
      <c r="AQ139">
        <v>0</v>
      </c>
      <c r="AR139">
        <v>0</v>
      </c>
      <c r="AS139">
        <v>0</v>
      </c>
      <c r="AT139" t="s">
        <v>86</v>
      </c>
      <c r="AU139" t="s">
        <v>86</v>
      </c>
      <c r="AV139" t="s">
        <v>86</v>
      </c>
      <c r="AW139" t="s">
        <v>86</v>
      </c>
      <c r="AX139" t="s">
        <v>86</v>
      </c>
      <c r="AY139" t="s">
        <v>86</v>
      </c>
      <c r="AZ139" t="s">
        <v>86</v>
      </c>
      <c r="BA139" t="s">
        <v>86</v>
      </c>
      <c r="BB139" t="s">
        <v>86</v>
      </c>
      <c r="BC139" t="s">
        <v>86</v>
      </c>
      <c r="BD139" t="s">
        <v>86</v>
      </c>
      <c r="BE139" t="s">
        <v>86</v>
      </c>
    </row>
    <row r="140" spans="1:57" x14ac:dyDescent="0.45">
      <c r="A140" t="s">
        <v>420</v>
      </c>
      <c r="B140" t="s">
        <v>77</v>
      </c>
      <c r="C140" t="s">
        <v>406</v>
      </c>
      <c r="D140" t="s">
        <v>79</v>
      </c>
      <c r="E140" s="2" t="str">
        <f>HYPERLINK("capsilon://?command=openfolder&amp;siteaddress=envoy.emaiq-na2.net&amp;folderid=FX6C6B1A97-1676-2BD8-2533-D2A722FC1A44","FX2201593")</f>
        <v>FX2201593</v>
      </c>
      <c r="F140" t="s">
        <v>80</v>
      </c>
      <c r="G140" t="s">
        <v>80</v>
      </c>
      <c r="H140" t="s">
        <v>81</v>
      </c>
      <c r="I140" t="s">
        <v>407</v>
      </c>
      <c r="J140">
        <v>199</v>
      </c>
      <c r="K140" t="s">
        <v>83</v>
      </c>
      <c r="L140" t="s">
        <v>84</v>
      </c>
      <c r="M140" t="s">
        <v>85</v>
      </c>
      <c r="N140">
        <v>2</v>
      </c>
      <c r="O140" s="1">
        <v>44599.600381944445</v>
      </c>
      <c r="P140" s="1">
        <v>44599.620335648149</v>
      </c>
      <c r="Q140">
        <v>300</v>
      </c>
      <c r="R140">
        <v>1424</v>
      </c>
      <c r="S140" t="b">
        <v>0</v>
      </c>
      <c r="T140" t="s">
        <v>86</v>
      </c>
      <c r="U140" t="b">
        <v>1</v>
      </c>
      <c r="V140" t="s">
        <v>92</v>
      </c>
      <c r="W140" s="1">
        <v>44599.61074074074</v>
      </c>
      <c r="X140">
        <v>867</v>
      </c>
      <c r="Y140">
        <v>124</v>
      </c>
      <c r="Z140">
        <v>0</v>
      </c>
      <c r="AA140">
        <v>124</v>
      </c>
      <c r="AB140">
        <v>0</v>
      </c>
      <c r="AC140">
        <v>49</v>
      </c>
      <c r="AD140">
        <v>75</v>
      </c>
      <c r="AE140">
        <v>0</v>
      </c>
      <c r="AF140">
        <v>0</v>
      </c>
      <c r="AG140">
        <v>0</v>
      </c>
      <c r="AH140" t="s">
        <v>93</v>
      </c>
      <c r="AI140" s="1">
        <v>44599.620335648149</v>
      </c>
      <c r="AJ140">
        <v>557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75</v>
      </c>
      <c r="AQ140">
        <v>0</v>
      </c>
      <c r="AR140">
        <v>0</v>
      </c>
      <c r="AS140">
        <v>0</v>
      </c>
      <c r="AT140" t="s">
        <v>86</v>
      </c>
      <c r="AU140" t="s">
        <v>86</v>
      </c>
      <c r="AV140" t="s">
        <v>86</v>
      </c>
      <c r="AW140" t="s">
        <v>86</v>
      </c>
      <c r="AX140" t="s">
        <v>86</v>
      </c>
      <c r="AY140" t="s">
        <v>86</v>
      </c>
      <c r="AZ140" t="s">
        <v>86</v>
      </c>
      <c r="BA140" t="s">
        <v>86</v>
      </c>
      <c r="BB140" t="s">
        <v>86</v>
      </c>
      <c r="BC140" t="s">
        <v>86</v>
      </c>
      <c r="BD140" t="s">
        <v>86</v>
      </c>
      <c r="BE140" t="s">
        <v>86</v>
      </c>
    </row>
    <row r="141" spans="1:57" x14ac:dyDescent="0.45">
      <c r="A141" t="s">
        <v>421</v>
      </c>
      <c r="B141" t="s">
        <v>77</v>
      </c>
      <c r="C141" t="s">
        <v>277</v>
      </c>
      <c r="D141" t="s">
        <v>79</v>
      </c>
      <c r="E141" s="2" t="str">
        <f>HYPERLINK("capsilon://?command=openfolder&amp;siteaddress=envoy.emaiq-na2.net&amp;folderid=FX1D7475A4-92BF-0606-2A82-2B74660A3986","FX2201600")</f>
        <v>FX2201600</v>
      </c>
      <c r="F141" t="s">
        <v>80</v>
      </c>
      <c r="G141" t="s">
        <v>80</v>
      </c>
      <c r="H141" t="s">
        <v>81</v>
      </c>
      <c r="I141" t="s">
        <v>412</v>
      </c>
      <c r="J141">
        <v>147</v>
      </c>
      <c r="K141" t="s">
        <v>83</v>
      </c>
      <c r="L141" t="s">
        <v>84</v>
      </c>
      <c r="M141" t="s">
        <v>85</v>
      </c>
      <c r="N141">
        <v>2</v>
      </c>
      <c r="O141" s="1">
        <v>44599.602233796293</v>
      </c>
      <c r="P141" s="1">
        <v>44599.626527777778</v>
      </c>
      <c r="Q141">
        <v>772</v>
      </c>
      <c r="R141">
        <v>1327</v>
      </c>
      <c r="S141" t="b">
        <v>0</v>
      </c>
      <c r="T141" t="s">
        <v>86</v>
      </c>
      <c r="U141" t="b">
        <v>1</v>
      </c>
      <c r="V141" t="s">
        <v>92</v>
      </c>
      <c r="W141" s="1">
        <v>44599.619930555556</v>
      </c>
      <c r="X141">
        <v>793</v>
      </c>
      <c r="Y141">
        <v>171</v>
      </c>
      <c r="Z141">
        <v>0</v>
      </c>
      <c r="AA141">
        <v>171</v>
      </c>
      <c r="AB141">
        <v>0</v>
      </c>
      <c r="AC141">
        <v>109</v>
      </c>
      <c r="AD141">
        <v>-24</v>
      </c>
      <c r="AE141">
        <v>0</v>
      </c>
      <c r="AF141">
        <v>0</v>
      </c>
      <c r="AG141">
        <v>0</v>
      </c>
      <c r="AH141" t="s">
        <v>93</v>
      </c>
      <c r="AI141" s="1">
        <v>44599.626527777778</v>
      </c>
      <c r="AJ141">
        <v>534</v>
      </c>
      <c r="AK141">
        <v>1</v>
      </c>
      <c r="AL141">
        <v>0</v>
      </c>
      <c r="AM141">
        <v>1</v>
      </c>
      <c r="AN141">
        <v>0</v>
      </c>
      <c r="AO141">
        <v>1</v>
      </c>
      <c r="AP141">
        <v>-25</v>
      </c>
      <c r="AQ141">
        <v>0</v>
      </c>
      <c r="AR141">
        <v>0</v>
      </c>
      <c r="AS141">
        <v>0</v>
      </c>
      <c r="AT141" t="s">
        <v>86</v>
      </c>
      <c r="AU141" t="s">
        <v>86</v>
      </c>
      <c r="AV141" t="s">
        <v>86</v>
      </c>
      <c r="AW141" t="s">
        <v>86</v>
      </c>
      <c r="AX141" t="s">
        <v>86</v>
      </c>
      <c r="AY141" t="s">
        <v>86</v>
      </c>
      <c r="AZ141" t="s">
        <v>86</v>
      </c>
      <c r="BA141" t="s">
        <v>86</v>
      </c>
      <c r="BB141" t="s">
        <v>86</v>
      </c>
      <c r="BC141" t="s">
        <v>86</v>
      </c>
      <c r="BD141" t="s">
        <v>86</v>
      </c>
      <c r="BE141" t="s">
        <v>86</v>
      </c>
    </row>
    <row r="142" spans="1:57" x14ac:dyDescent="0.45">
      <c r="A142" t="s">
        <v>422</v>
      </c>
      <c r="B142" t="s">
        <v>77</v>
      </c>
      <c r="C142" t="s">
        <v>104</v>
      </c>
      <c r="D142" t="s">
        <v>79</v>
      </c>
      <c r="E142" s="2" t="str">
        <f>HYPERLINK("capsilon://?command=openfolder&amp;siteaddress=envoy.emaiq-na2.net&amp;folderid=FX74052207-DDC6-1C3D-A669-EFB144A4D4A9","FX220173")</f>
        <v>FX220173</v>
      </c>
      <c r="F142" t="s">
        <v>80</v>
      </c>
      <c r="G142" t="s">
        <v>80</v>
      </c>
      <c r="H142" t="s">
        <v>81</v>
      </c>
      <c r="I142" t="s">
        <v>417</v>
      </c>
      <c r="J142">
        <v>77</v>
      </c>
      <c r="K142" t="s">
        <v>83</v>
      </c>
      <c r="L142" t="s">
        <v>84</v>
      </c>
      <c r="M142" t="s">
        <v>85</v>
      </c>
      <c r="N142">
        <v>2</v>
      </c>
      <c r="O142" s="1">
        <v>44599.621678240743</v>
      </c>
      <c r="P142" s="1">
        <v>44599.663298611114</v>
      </c>
      <c r="Q142">
        <v>2731</v>
      </c>
      <c r="R142">
        <v>865</v>
      </c>
      <c r="S142" t="b">
        <v>0</v>
      </c>
      <c r="T142" t="s">
        <v>86</v>
      </c>
      <c r="U142" t="b">
        <v>1</v>
      </c>
      <c r="V142" t="s">
        <v>92</v>
      </c>
      <c r="W142" s="1">
        <v>44599.655671296299</v>
      </c>
      <c r="X142">
        <v>441</v>
      </c>
      <c r="Y142">
        <v>52</v>
      </c>
      <c r="Z142">
        <v>0</v>
      </c>
      <c r="AA142">
        <v>52</v>
      </c>
      <c r="AB142">
        <v>5</v>
      </c>
      <c r="AC142">
        <v>41</v>
      </c>
      <c r="AD142">
        <v>25</v>
      </c>
      <c r="AE142">
        <v>0</v>
      </c>
      <c r="AF142">
        <v>0</v>
      </c>
      <c r="AG142">
        <v>0</v>
      </c>
      <c r="AH142" t="s">
        <v>93</v>
      </c>
      <c r="AI142" s="1">
        <v>44599.663298611114</v>
      </c>
      <c r="AJ142">
        <v>416</v>
      </c>
      <c r="AK142">
        <v>2</v>
      </c>
      <c r="AL142">
        <v>0</v>
      </c>
      <c r="AM142">
        <v>2</v>
      </c>
      <c r="AN142">
        <v>5</v>
      </c>
      <c r="AO142">
        <v>2</v>
      </c>
      <c r="AP142">
        <v>23</v>
      </c>
      <c r="AQ142">
        <v>0</v>
      </c>
      <c r="AR142">
        <v>0</v>
      </c>
      <c r="AS142">
        <v>0</v>
      </c>
      <c r="AT142" t="s">
        <v>86</v>
      </c>
      <c r="AU142" t="s">
        <v>86</v>
      </c>
      <c r="AV142" t="s">
        <v>86</v>
      </c>
      <c r="AW142" t="s">
        <v>86</v>
      </c>
      <c r="AX142" t="s">
        <v>86</v>
      </c>
      <c r="AY142" t="s">
        <v>86</v>
      </c>
      <c r="AZ142" t="s">
        <v>86</v>
      </c>
      <c r="BA142" t="s">
        <v>86</v>
      </c>
      <c r="BB142" t="s">
        <v>86</v>
      </c>
      <c r="BC142" t="s">
        <v>86</v>
      </c>
      <c r="BD142" t="s">
        <v>86</v>
      </c>
      <c r="BE142" t="s">
        <v>86</v>
      </c>
    </row>
    <row r="143" spans="1:57" x14ac:dyDescent="0.45">
      <c r="A143" t="s">
        <v>423</v>
      </c>
      <c r="B143" t="s">
        <v>77</v>
      </c>
      <c r="C143" t="s">
        <v>424</v>
      </c>
      <c r="D143" t="s">
        <v>79</v>
      </c>
      <c r="E143" s="2" t="str">
        <f>HYPERLINK("capsilon://?command=openfolder&amp;siteaddress=envoy.emaiq-na2.net&amp;folderid=FX72EE5AC9-B53D-98DF-30FD-EEF41F68E741","FX2201376")</f>
        <v>FX2201376</v>
      </c>
      <c r="F143" t="s">
        <v>80</v>
      </c>
      <c r="G143" t="s">
        <v>80</v>
      </c>
      <c r="H143" t="s">
        <v>81</v>
      </c>
      <c r="I143" t="s">
        <v>425</v>
      </c>
      <c r="J143">
        <v>75</v>
      </c>
      <c r="K143" t="s">
        <v>83</v>
      </c>
      <c r="L143" t="s">
        <v>84</v>
      </c>
      <c r="M143" t="s">
        <v>85</v>
      </c>
      <c r="N143">
        <v>2</v>
      </c>
      <c r="O143" s="1">
        <v>44593.553402777776</v>
      </c>
      <c r="P143" s="1">
        <v>44593.621759259258</v>
      </c>
      <c r="Q143">
        <v>3911</v>
      </c>
      <c r="R143">
        <v>1995</v>
      </c>
      <c r="S143" t="b">
        <v>0</v>
      </c>
      <c r="T143" t="s">
        <v>86</v>
      </c>
      <c r="U143" t="b">
        <v>0</v>
      </c>
      <c r="V143" t="s">
        <v>92</v>
      </c>
      <c r="W143" s="1">
        <v>44593.582326388889</v>
      </c>
      <c r="X143">
        <v>1066</v>
      </c>
      <c r="Y143">
        <v>171</v>
      </c>
      <c r="Z143">
        <v>0</v>
      </c>
      <c r="AA143">
        <v>171</v>
      </c>
      <c r="AB143">
        <v>0</v>
      </c>
      <c r="AC143">
        <v>135</v>
      </c>
      <c r="AD143">
        <v>-96</v>
      </c>
      <c r="AE143">
        <v>0</v>
      </c>
      <c r="AF143">
        <v>0</v>
      </c>
      <c r="AG143">
        <v>0</v>
      </c>
      <c r="AH143" t="s">
        <v>93</v>
      </c>
      <c r="AI143" s="1">
        <v>44593.621759259258</v>
      </c>
      <c r="AJ143">
        <v>929</v>
      </c>
      <c r="AK143">
        <v>6</v>
      </c>
      <c r="AL143">
        <v>0</v>
      </c>
      <c r="AM143">
        <v>6</v>
      </c>
      <c r="AN143">
        <v>0</v>
      </c>
      <c r="AO143">
        <v>6</v>
      </c>
      <c r="AP143">
        <v>-102</v>
      </c>
      <c r="AQ143">
        <v>0</v>
      </c>
      <c r="AR143">
        <v>0</v>
      </c>
      <c r="AS143">
        <v>0</v>
      </c>
      <c r="AT143" t="s">
        <v>86</v>
      </c>
      <c r="AU143" t="s">
        <v>86</v>
      </c>
      <c r="AV143" t="s">
        <v>86</v>
      </c>
      <c r="AW143" t="s">
        <v>86</v>
      </c>
      <c r="AX143" t="s">
        <v>86</v>
      </c>
      <c r="AY143" t="s">
        <v>86</v>
      </c>
      <c r="AZ143" t="s">
        <v>86</v>
      </c>
      <c r="BA143" t="s">
        <v>86</v>
      </c>
      <c r="BB143" t="s">
        <v>86</v>
      </c>
      <c r="BC143" t="s">
        <v>86</v>
      </c>
      <c r="BD143" t="s">
        <v>86</v>
      </c>
      <c r="BE143" t="s">
        <v>86</v>
      </c>
    </row>
    <row r="144" spans="1:57" x14ac:dyDescent="0.45">
      <c r="A144" t="s">
        <v>426</v>
      </c>
      <c r="B144" t="s">
        <v>77</v>
      </c>
      <c r="C144" t="s">
        <v>427</v>
      </c>
      <c r="D144" t="s">
        <v>79</v>
      </c>
      <c r="E144" s="2" t="str">
        <f>HYPERLINK("capsilon://?command=openfolder&amp;siteaddress=envoy.emaiq-na2.net&amp;folderid=FX55D23E44-955C-524E-A203-65FBED4A25C6","FX2201507")</f>
        <v>FX2201507</v>
      </c>
      <c r="F144" t="s">
        <v>80</v>
      </c>
      <c r="G144" t="s">
        <v>80</v>
      </c>
      <c r="H144" t="s">
        <v>81</v>
      </c>
      <c r="I144" t="s">
        <v>428</v>
      </c>
      <c r="J144">
        <v>220</v>
      </c>
      <c r="K144" t="s">
        <v>83</v>
      </c>
      <c r="L144" t="s">
        <v>84</v>
      </c>
      <c r="M144" t="s">
        <v>85</v>
      </c>
      <c r="N144">
        <v>1</v>
      </c>
      <c r="O144" s="1">
        <v>44599.649097222224</v>
      </c>
      <c r="P144" s="1">
        <v>44599.666990740741</v>
      </c>
      <c r="Q144">
        <v>1185</v>
      </c>
      <c r="R144">
        <v>361</v>
      </c>
      <c r="S144" t="b">
        <v>0</v>
      </c>
      <c r="T144" t="s">
        <v>86</v>
      </c>
      <c r="U144" t="b">
        <v>0</v>
      </c>
      <c r="V144" t="s">
        <v>92</v>
      </c>
      <c r="W144" s="1">
        <v>44599.666990740741</v>
      </c>
      <c r="X144">
        <v>218</v>
      </c>
      <c r="Y144">
        <v>42</v>
      </c>
      <c r="Z144">
        <v>0</v>
      </c>
      <c r="AA144">
        <v>42</v>
      </c>
      <c r="AB144">
        <v>0</v>
      </c>
      <c r="AC144">
        <v>0</v>
      </c>
      <c r="AD144">
        <v>178</v>
      </c>
      <c r="AE144">
        <v>144</v>
      </c>
      <c r="AF144">
        <v>0</v>
      </c>
      <c r="AG144">
        <v>7</v>
      </c>
      <c r="AH144" t="s">
        <v>86</v>
      </c>
      <c r="AI144" t="s">
        <v>86</v>
      </c>
      <c r="AJ144" t="s">
        <v>86</v>
      </c>
      <c r="AK144" t="s">
        <v>86</v>
      </c>
      <c r="AL144" t="s">
        <v>86</v>
      </c>
      <c r="AM144" t="s">
        <v>86</v>
      </c>
      <c r="AN144" t="s">
        <v>86</v>
      </c>
      <c r="AO144" t="s">
        <v>86</v>
      </c>
      <c r="AP144" t="s">
        <v>86</v>
      </c>
      <c r="AQ144" t="s">
        <v>86</v>
      </c>
      <c r="AR144" t="s">
        <v>86</v>
      </c>
      <c r="AS144" t="s">
        <v>86</v>
      </c>
      <c r="AT144" t="s">
        <v>86</v>
      </c>
      <c r="AU144" t="s">
        <v>86</v>
      </c>
      <c r="AV144" t="s">
        <v>86</v>
      </c>
      <c r="AW144" t="s">
        <v>86</v>
      </c>
      <c r="AX144" t="s">
        <v>86</v>
      </c>
      <c r="AY144" t="s">
        <v>86</v>
      </c>
      <c r="AZ144" t="s">
        <v>86</v>
      </c>
      <c r="BA144" t="s">
        <v>86</v>
      </c>
      <c r="BB144" t="s">
        <v>86</v>
      </c>
      <c r="BC144" t="s">
        <v>86</v>
      </c>
      <c r="BD144" t="s">
        <v>86</v>
      </c>
      <c r="BE144" t="s">
        <v>86</v>
      </c>
    </row>
    <row r="145" spans="1:57" x14ac:dyDescent="0.45">
      <c r="A145" t="s">
        <v>429</v>
      </c>
      <c r="B145" t="s">
        <v>77</v>
      </c>
      <c r="C145" t="s">
        <v>427</v>
      </c>
      <c r="D145" t="s">
        <v>79</v>
      </c>
      <c r="E145" s="2" t="str">
        <f>HYPERLINK("capsilon://?command=openfolder&amp;siteaddress=envoy.emaiq-na2.net&amp;folderid=FX55D23E44-955C-524E-A203-65FBED4A25C6","FX2201507")</f>
        <v>FX2201507</v>
      </c>
      <c r="F145" t="s">
        <v>80</v>
      </c>
      <c r="G145" t="s">
        <v>80</v>
      </c>
      <c r="H145" t="s">
        <v>81</v>
      </c>
      <c r="I145" t="s">
        <v>428</v>
      </c>
      <c r="J145">
        <v>287</v>
      </c>
      <c r="K145" t="s">
        <v>83</v>
      </c>
      <c r="L145" t="s">
        <v>84</v>
      </c>
      <c r="M145" t="s">
        <v>85</v>
      </c>
      <c r="N145">
        <v>2</v>
      </c>
      <c r="O145" s="1">
        <v>44599.668182870373</v>
      </c>
      <c r="P145" s="1">
        <v>44599.735891203702</v>
      </c>
      <c r="Q145">
        <v>4104</v>
      </c>
      <c r="R145">
        <v>1746</v>
      </c>
      <c r="S145" t="b">
        <v>0</v>
      </c>
      <c r="T145" t="s">
        <v>86</v>
      </c>
      <c r="U145" t="b">
        <v>1</v>
      </c>
      <c r="V145" t="s">
        <v>92</v>
      </c>
      <c r="W145" s="1">
        <v>44599.712476851855</v>
      </c>
      <c r="X145">
        <v>738</v>
      </c>
      <c r="Y145">
        <v>229</v>
      </c>
      <c r="Z145">
        <v>0</v>
      </c>
      <c r="AA145">
        <v>229</v>
      </c>
      <c r="AB145">
        <v>108</v>
      </c>
      <c r="AC145">
        <v>146</v>
      </c>
      <c r="AD145">
        <v>58</v>
      </c>
      <c r="AE145">
        <v>0</v>
      </c>
      <c r="AF145">
        <v>0</v>
      </c>
      <c r="AG145">
        <v>0</v>
      </c>
      <c r="AH145" t="s">
        <v>93</v>
      </c>
      <c r="AI145" s="1">
        <v>44599.735891203702</v>
      </c>
      <c r="AJ145">
        <v>938</v>
      </c>
      <c r="AK145">
        <v>2</v>
      </c>
      <c r="AL145">
        <v>0</v>
      </c>
      <c r="AM145">
        <v>2</v>
      </c>
      <c r="AN145">
        <v>108</v>
      </c>
      <c r="AO145">
        <v>2</v>
      </c>
      <c r="AP145">
        <v>56</v>
      </c>
      <c r="AQ145">
        <v>0</v>
      </c>
      <c r="AR145">
        <v>0</v>
      </c>
      <c r="AS145">
        <v>0</v>
      </c>
      <c r="AT145" t="s">
        <v>86</v>
      </c>
      <c r="AU145" t="s">
        <v>86</v>
      </c>
      <c r="AV145" t="s">
        <v>86</v>
      </c>
      <c r="AW145" t="s">
        <v>86</v>
      </c>
      <c r="AX145" t="s">
        <v>86</v>
      </c>
      <c r="AY145" t="s">
        <v>86</v>
      </c>
      <c r="AZ145" t="s">
        <v>86</v>
      </c>
      <c r="BA145" t="s">
        <v>86</v>
      </c>
      <c r="BB145" t="s">
        <v>86</v>
      </c>
      <c r="BC145" t="s">
        <v>86</v>
      </c>
      <c r="BD145" t="s">
        <v>86</v>
      </c>
      <c r="BE145" t="s">
        <v>86</v>
      </c>
    </row>
    <row r="146" spans="1:57" hidden="1" x14ac:dyDescent="0.45">
      <c r="A146" t="s">
        <v>430</v>
      </c>
      <c r="B146" t="s">
        <v>77</v>
      </c>
      <c r="C146" t="s">
        <v>431</v>
      </c>
      <c r="D146" t="s">
        <v>79</v>
      </c>
      <c r="E146" s="2" t="str">
        <f>HYPERLINK("capsilon://?command=openfolder&amp;siteaddress=envoy.emaiq-na2.net&amp;folderid=FXEA982788-3498-7181-07D0-C18EC085DA55","FX2201455")</f>
        <v>FX2201455</v>
      </c>
      <c r="F146" t="s">
        <v>80</v>
      </c>
      <c r="G146" t="s">
        <v>80</v>
      </c>
      <c r="H146" t="s">
        <v>81</v>
      </c>
      <c r="I146" t="s">
        <v>432</v>
      </c>
      <c r="J146">
        <v>695</v>
      </c>
      <c r="K146" t="s">
        <v>83</v>
      </c>
      <c r="L146" t="s">
        <v>84</v>
      </c>
      <c r="M146" t="s">
        <v>85</v>
      </c>
      <c r="N146">
        <v>1</v>
      </c>
      <c r="O146" s="1">
        <v>44599.672060185185</v>
      </c>
      <c r="P146" s="1">
        <v>44599.718206018515</v>
      </c>
      <c r="Q146">
        <v>3451</v>
      </c>
      <c r="R146">
        <v>536</v>
      </c>
      <c r="S146" t="b">
        <v>0</v>
      </c>
      <c r="T146" t="s">
        <v>86</v>
      </c>
      <c r="U146" t="b">
        <v>0</v>
      </c>
      <c r="V146" t="s">
        <v>92</v>
      </c>
      <c r="W146" s="1">
        <v>44599.718206018515</v>
      </c>
      <c r="X146">
        <v>491</v>
      </c>
      <c r="Y146">
        <v>0</v>
      </c>
      <c r="Z146">
        <v>0</v>
      </c>
      <c r="AA146">
        <v>0</v>
      </c>
      <c r="AB146">
        <v>0</v>
      </c>
      <c r="AC146">
        <v>17</v>
      </c>
      <c r="AD146">
        <v>695</v>
      </c>
      <c r="AE146">
        <v>620</v>
      </c>
      <c r="AF146">
        <v>0</v>
      </c>
      <c r="AG146">
        <v>17</v>
      </c>
      <c r="AH146" t="s">
        <v>86</v>
      </c>
      <c r="AI146" t="s">
        <v>86</v>
      </c>
      <c r="AJ146" t="s">
        <v>86</v>
      </c>
      <c r="AK146" t="s">
        <v>86</v>
      </c>
      <c r="AL146" t="s">
        <v>86</v>
      </c>
      <c r="AM146" t="s">
        <v>86</v>
      </c>
      <c r="AN146" t="s">
        <v>86</v>
      </c>
      <c r="AO146" t="s">
        <v>86</v>
      </c>
      <c r="AP146" t="s">
        <v>86</v>
      </c>
      <c r="AQ146" t="s">
        <v>86</v>
      </c>
      <c r="AR146" t="s">
        <v>86</v>
      </c>
      <c r="AS146" t="s">
        <v>86</v>
      </c>
      <c r="AT146" t="s">
        <v>86</v>
      </c>
      <c r="AU146" t="s">
        <v>86</v>
      </c>
      <c r="AV146" t="s">
        <v>86</v>
      </c>
      <c r="AW146" t="s">
        <v>86</v>
      </c>
      <c r="AX146" t="s">
        <v>86</v>
      </c>
      <c r="AY146" t="s">
        <v>86</v>
      </c>
      <c r="AZ146" t="s">
        <v>86</v>
      </c>
      <c r="BA146" t="s">
        <v>86</v>
      </c>
      <c r="BB146" t="s">
        <v>86</v>
      </c>
      <c r="BC146" t="s">
        <v>86</v>
      </c>
      <c r="BD146" t="s">
        <v>86</v>
      </c>
      <c r="BE146" t="s">
        <v>86</v>
      </c>
    </row>
    <row r="147" spans="1:57" x14ac:dyDescent="0.45">
      <c r="A147" t="s">
        <v>433</v>
      </c>
      <c r="B147" t="s">
        <v>77</v>
      </c>
      <c r="C147" t="s">
        <v>424</v>
      </c>
      <c r="D147" t="s">
        <v>79</v>
      </c>
      <c r="E147" s="2" t="str">
        <f>HYPERLINK("capsilon://?command=openfolder&amp;siteaddress=envoy.emaiq-na2.net&amp;folderid=FX72EE5AC9-B53D-98DF-30FD-EEF41F68E741","FX2201376")</f>
        <v>FX2201376</v>
      </c>
      <c r="F147" t="s">
        <v>80</v>
      </c>
      <c r="G147" t="s">
        <v>80</v>
      </c>
      <c r="H147" t="s">
        <v>81</v>
      </c>
      <c r="I147" t="s">
        <v>434</v>
      </c>
      <c r="J147">
        <v>32</v>
      </c>
      <c r="K147" t="s">
        <v>83</v>
      </c>
      <c r="L147" t="s">
        <v>84</v>
      </c>
      <c r="M147" t="s">
        <v>85</v>
      </c>
      <c r="N147">
        <v>2</v>
      </c>
      <c r="O147" s="1">
        <v>44593.557442129626</v>
      </c>
      <c r="P147" s="1">
        <v>44593.641747685186</v>
      </c>
      <c r="Q147">
        <v>4377</v>
      </c>
      <c r="R147">
        <v>2907</v>
      </c>
      <c r="S147" t="b">
        <v>0</v>
      </c>
      <c r="T147" t="s">
        <v>86</v>
      </c>
      <c r="U147" t="b">
        <v>0</v>
      </c>
      <c r="V147" t="s">
        <v>92</v>
      </c>
      <c r="W147" s="1">
        <v>44593.604502314818</v>
      </c>
      <c r="X147">
        <v>1173</v>
      </c>
      <c r="Y147">
        <v>108</v>
      </c>
      <c r="Z147">
        <v>0</v>
      </c>
      <c r="AA147">
        <v>108</v>
      </c>
      <c r="AB147">
        <v>0</v>
      </c>
      <c r="AC147">
        <v>189</v>
      </c>
      <c r="AD147">
        <v>-76</v>
      </c>
      <c r="AE147">
        <v>0</v>
      </c>
      <c r="AF147">
        <v>0</v>
      </c>
      <c r="AG147">
        <v>0</v>
      </c>
      <c r="AH147" t="s">
        <v>93</v>
      </c>
      <c r="AI147" s="1">
        <v>44593.641747685186</v>
      </c>
      <c r="AJ147">
        <v>1726</v>
      </c>
      <c r="AK147">
        <v>7</v>
      </c>
      <c r="AL147">
        <v>0</v>
      </c>
      <c r="AM147">
        <v>7</v>
      </c>
      <c r="AN147">
        <v>0</v>
      </c>
      <c r="AO147">
        <v>7</v>
      </c>
      <c r="AP147">
        <v>-83</v>
      </c>
      <c r="AQ147">
        <v>0</v>
      </c>
      <c r="AR147">
        <v>0</v>
      </c>
      <c r="AS147">
        <v>0</v>
      </c>
      <c r="AT147" t="s">
        <v>86</v>
      </c>
      <c r="AU147" t="s">
        <v>86</v>
      </c>
      <c r="AV147" t="s">
        <v>86</v>
      </c>
      <c r="AW147" t="s">
        <v>86</v>
      </c>
      <c r="AX147" t="s">
        <v>86</v>
      </c>
      <c r="AY147" t="s">
        <v>86</v>
      </c>
      <c r="AZ147" t="s">
        <v>86</v>
      </c>
      <c r="BA147" t="s">
        <v>86</v>
      </c>
      <c r="BB147" t="s">
        <v>86</v>
      </c>
      <c r="BC147" t="s">
        <v>86</v>
      </c>
      <c r="BD147" t="s">
        <v>86</v>
      </c>
      <c r="BE147" t="s">
        <v>86</v>
      </c>
    </row>
    <row r="148" spans="1:57" x14ac:dyDescent="0.45">
      <c r="A148" t="s">
        <v>435</v>
      </c>
      <c r="B148" t="s">
        <v>77</v>
      </c>
      <c r="C148" t="s">
        <v>436</v>
      </c>
      <c r="D148" t="s">
        <v>79</v>
      </c>
      <c r="E148" s="2" t="str">
        <f>HYPERLINK("capsilon://?command=openfolder&amp;siteaddress=envoy.emaiq-na2.net&amp;folderid=FX86B353F9-53F5-F58F-7295-DC1F3FEF0A57","FX2201580")</f>
        <v>FX2201580</v>
      </c>
      <c r="F148" t="s">
        <v>80</v>
      </c>
      <c r="G148" t="s">
        <v>80</v>
      </c>
      <c r="H148" t="s">
        <v>81</v>
      </c>
      <c r="I148" t="s">
        <v>437</v>
      </c>
      <c r="J148">
        <v>92</v>
      </c>
      <c r="K148" t="s">
        <v>83</v>
      </c>
      <c r="L148" t="s">
        <v>84</v>
      </c>
      <c r="M148" t="s">
        <v>85</v>
      </c>
      <c r="N148">
        <v>2</v>
      </c>
      <c r="O148" s="1">
        <v>44599.679224537038</v>
      </c>
      <c r="P148" s="1">
        <v>44599.738703703704</v>
      </c>
      <c r="Q148">
        <v>4704</v>
      </c>
      <c r="R148">
        <v>435</v>
      </c>
      <c r="S148" t="b">
        <v>0</v>
      </c>
      <c r="T148" t="s">
        <v>86</v>
      </c>
      <c r="U148" t="b">
        <v>0</v>
      </c>
      <c r="V148" t="s">
        <v>92</v>
      </c>
      <c r="W148" s="1">
        <v>44599.720451388886</v>
      </c>
      <c r="X148">
        <v>193</v>
      </c>
      <c r="Y148">
        <v>65</v>
      </c>
      <c r="Z148">
        <v>0</v>
      </c>
      <c r="AA148">
        <v>65</v>
      </c>
      <c r="AB148">
        <v>0</v>
      </c>
      <c r="AC148">
        <v>21</v>
      </c>
      <c r="AD148">
        <v>27</v>
      </c>
      <c r="AE148">
        <v>0</v>
      </c>
      <c r="AF148">
        <v>0</v>
      </c>
      <c r="AG148">
        <v>0</v>
      </c>
      <c r="AH148" t="s">
        <v>93</v>
      </c>
      <c r="AI148" s="1">
        <v>44599.738703703704</v>
      </c>
      <c r="AJ148">
        <v>242</v>
      </c>
      <c r="AK148">
        <v>1</v>
      </c>
      <c r="AL148">
        <v>0</v>
      </c>
      <c r="AM148">
        <v>1</v>
      </c>
      <c r="AN148">
        <v>0</v>
      </c>
      <c r="AO148">
        <v>1</v>
      </c>
      <c r="AP148">
        <v>26</v>
      </c>
      <c r="AQ148">
        <v>0</v>
      </c>
      <c r="AR148">
        <v>0</v>
      </c>
      <c r="AS148">
        <v>0</v>
      </c>
      <c r="AT148" t="s">
        <v>86</v>
      </c>
      <c r="AU148" t="s">
        <v>86</v>
      </c>
      <c r="AV148" t="s">
        <v>86</v>
      </c>
      <c r="AW148" t="s">
        <v>86</v>
      </c>
      <c r="AX148" t="s">
        <v>86</v>
      </c>
      <c r="AY148" t="s">
        <v>86</v>
      </c>
      <c r="AZ148" t="s">
        <v>86</v>
      </c>
      <c r="BA148" t="s">
        <v>86</v>
      </c>
      <c r="BB148" t="s">
        <v>86</v>
      </c>
      <c r="BC148" t="s">
        <v>86</v>
      </c>
      <c r="BD148" t="s">
        <v>86</v>
      </c>
      <c r="BE148" t="s">
        <v>86</v>
      </c>
    </row>
    <row r="149" spans="1:57" x14ac:dyDescent="0.45">
      <c r="A149" t="s">
        <v>438</v>
      </c>
      <c r="B149" t="s">
        <v>77</v>
      </c>
      <c r="C149" t="s">
        <v>439</v>
      </c>
      <c r="D149" t="s">
        <v>79</v>
      </c>
      <c r="E149" s="2" t="str">
        <f>HYPERLINK("capsilon://?command=openfolder&amp;siteaddress=envoy.emaiq-na2.net&amp;folderid=FX3F92662B-EC00-9C5F-A936-7B4875FB4C9F","FX220216")</f>
        <v>FX220216</v>
      </c>
      <c r="F149" t="s">
        <v>80</v>
      </c>
      <c r="G149" t="s">
        <v>80</v>
      </c>
      <c r="H149" t="s">
        <v>81</v>
      </c>
      <c r="I149" t="s">
        <v>440</v>
      </c>
      <c r="J149">
        <v>38</v>
      </c>
      <c r="K149" t="s">
        <v>83</v>
      </c>
      <c r="L149" t="s">
        <v>84</v>
      </c>
      <c r="M149" t="s">
        <v>85</v>
      </c>
      <c r="N149">
        <v>2</v>
      </c>
      <c r="O149" s="1">
        <v>44599.683125000003</v>
      </c>
      <c r="P149" s="1">
        <v>44599.740405092591</v>
      </c>
      <c r="Q149">
        <v>4685</v>
      </c>
      <c r="R149">
        <v>264</v>
      </c>
      <c r="S149" t="b">
        <v>0</v>
      </c>
      <c r="T149" t="s">
        <v>86</v>
      </c>
      <c r="U149" t="b">
        <v>0</v>
      </c>
      <c r="V149" t="s">
        <v>92</v>
      </c>
      <c r="W149" s="1">
        <v>44599.72215277778</v>
      </c>
      <c r="X149">
        <v>118</v>
      </c>
      <c r="Y149">
        <v>37</v>
      </c>
      <c r="Z149">
        <v>0</v>
      </c>
      <c r="AA149">
        <v>37</v>
      </c>
      <c r="AB149">
        <v>0</v>
      </c>
      <c r="AC149">
        <v>24</v>
      </c>
      <c r="AD149">
        <v>1</v>
      </c>
      <c r="AE149">
        <v>0</v>
      </c>
      <c r="AF149">
        <v>0</v>
      </c>
      <c r="AG149">
        <v>0</v>
      </c>
      <c r="AH149" t="s">
        <v>93</v>
      </c>
      <c r="AI149" s="1">
        <v>44599.740405092591</v>
      </c>
      <c r="AJ149">
        <v>146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</v>
      </c>
      <c r="AQ149">
        <v>0</v>
      </c>
      <c r="AR149">
        <v>0</v>
      </c>
      <c r="AS149">
        <v>0</v>
      </c>
      <c r="AT149" t="s">
        <v>86</v>
      </c>
      <c r="AU149" t="s">
        <v>86</v>
      </c>
      <c r="AV149" t="s">
        <v>86</v>
      </c>
      <c r="AW149" t="s">
        <v>86</v>
      </c>
      <c r="AX149" t="s">
        <v>86</v>
      </c>
      <c r="AY149" t="s">
        <v>86</v>
      </c>
      <c r="AZ149" t="s">
        <v>86</v>
      </c>
      <c r="BA149" t="s">
        <v>86</v>
      </c>
      <c r="BB149" t="s">
        <v>86</v>
      </c>
      <c r="BC149" t="s">
        <v>86</v>
      </c>
      <c r="BD149" t="s">
        <v>86</v>
      </c>
      <c r="BE149" t="s">
        <v>86</v>
      </c>
    </row>
    <row r="150" spans="1:57" x14ac:dyDescent="0.45">
      <c r="A150" t="s">
        <v>441</v>
      </c>
      <c r="B150" t="s">
        <v>77</v>
      </c>
      <c r="C150" t="s">
        <v>442</v>
      </c>
      <c r="D150" t="s">
        <v>79</v>
      </c>
      <c r="E150" s="2" t="str">
        <f>HYPERLINK("capsilon://?command=openfolder&amp;siteaddress=envoy.emaiq-na2.net&amp;folderid=FX3B70897F-23EB-7145-1C0C-DA27091A100E","FX220171")</f>
        <v>FX220171</v>
      </c>
      <c r="F150" t="s">
        <v>80</v>
      </c>
      <c r="G150" t="s">
        <v>80</v>
      </c>
      <c r="H150" t="s">
        <v>81</v>
      </c>
      <c r="I150" t="s">
        <v>443</v>
      </c>
      <c r="J150">
        <v>132</v>
      </c>
      <c r="K150" t="s">
        <v>83</v>
      </c>
      <c r="L150" t="s">
        <v>84</v>
      </c>
      <c r="M150" t="s">
        <v>85</v>
      </c>
      <c r="N150">
        <v>2</v>
      </c>
      <c r="O150" s="1">
        <v>44593.577546296299</v>
      </c>
      <c r="P150" s="1">
        <v>44593.696388888886</v>
      </c>
      <c r="Q150">
        <v>8862</v>
      </c>
      <c r="R150">
        <v>1406</v>
      </c>
      <c r="S150" t="b">
        <v>0</v>
      </c>
      <c r="T150" t="s">
        <v>86</v>
      </c>
      <c r="U150" t="b">
        <v>0</v>
      </c>
      <c r="V150" t="s">
        <v>92</v>
      </c>
      <c r="W150" s="1">
        <v>44593.616689814815</v>
      </c>
      <c r="X150">
        <v>715</v>
      </c>
      <c r="Y150">
        <v>104</v>
      </c>
      <c r="Z150">
        <v>0</v>
      </c>
      <c r="AA150">
        <v>104</v>
      </c>
      <c r="AB150">
        <v>0</v>
      </c>
      <c r="AC150">
        <v>128</v>
      </c>
      <c r="AD150">
        <v>28</v>
      </c>
      <c r="AE150">
        <v>0</v>
      </c>
      <c r="AF150">
        <v>0</v>
      </c>
      <c r="AG150">
        <v>0</v>
      </c>
      <c r="AH150" t="s">
        <v>93</v>
      </c>
      <c r="AI150" s="1">
        <v>44593.696388888886</v>
      </c>
      <c r="AJ150">
        <v>684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28</v>
      </c>
      <c r="AQ150">
        <v>0</v>
      </c>
      <c r="AR150">
        <v>0</v>
      </c>
      <c r="AS150">
        <v>0</v>
      </c>
      <c r="AT150" t="s">
        <v>86</v>
      </c>
      <c r="AU150" t="s">
        <v>86</v>
      </c>
      <c r="AV150" t="s">
        <v>86</v>
      </c>
      <c r="AW150" t="s">
        <v>86</v>
      </c>
      <c r="AX150" t="s">
        <v>86</v>
      </c>
      <c r="AY150" t="s">
        <v>86</v>
      </c>
      <c r="AZ150" t="s">
        <v>86</v>
      </c>
      <c r="BA150" t="s">
        <v>86</v>
      </c>
      <c r="BB150" t="s">
        <v>86</v>
      </c>
      <c r="BC150" t="s">
        <v>86</v>
      </c>
      <c r="BD150" t="s">
        <v>86</v>
      </c>
      <c r="BE150" t="s">
        <v>86</v>
      </c>
    </row>
    <row r="151" spans="1:57" hidden="1" x14ac:dyDescent="0.45">
      <c r="A151" t="s">
        <v>444</v>
      </c>
      <c r="B151" t="s">
        <v>77</v>
      </c>
      <c r="C151" t="s">
        <v>445</v>
      </c>
      <c r="D151" t="s">
        <v>79</v>
      </c>
      <c r="E151" s="2" t="str">
        <f>HYPERLINK("capsilon://?command=openfolder&amp;siteaddress=envoy.emaiq-na2.net&amp;folderid=FX96206119-B74E-5421-0013-674347B45F9D","FX220196")</f>
        <v>FX220196</v>
      </c>
      <c r="F151" t="s">
        <v>80</v>
      </c>
      <c r="G151" t="s">
        <v>80</v>
      </c>
      <c r="H151" t="s">
        <v>81</v>
      </c>
      <c r="I151" t="s">
        <v>446</v>
      </c>
      <c r="J151">
        <v>11</v>
      </c>
      <c r="K151" t="s">
        <v>83</v>
      </c>
      <c r="L151" t="s">
        <v>84</v>
      </c>
      <c r="M151" t="s">
        <v>85</v>
      </c>
      <c r="N151">
        <v>2</v>
      </c>
      <c r="O151" s="1">
        <v>44593.590370370373</v>
      </c>
      <c r="P151" s="1">
        <v>44593.764999999999</v>
      </c>
      <c r="Q151">
        <v>14986</v>
      </c>
      <c r="R151">
        <v>102</v>
      </c>
      <c r="S151" t="b">
        <v>0</v>
      </c>
      <c r="T151" t="s">
        <v>86</v>
      </c>
      <c r="U151" t="b">
        <v>0</v>
      </c>
      <c r="V151" t="s">
        <v>92</v>
      </c>
      <c r="W151" s="1">
        <v>44593.617534722223</v>
      </c>
      <c r="X151">
        <v>72</v>
      </c>
      <c r="Y151">
        <v>0</v>
      </c>
      <c r="Z151">
        <v>0</v>
      </c>
      <c r="AA151">
        <v>0</v>
      </c>
      <c r="AB151">
        <v>5</v>
      </c>
      <c r="AC151">
        <v>0</v>
      </c>
      <c r="AD151">
        <v>11</v>
      </c>
      <c r="AE151">
        <v>0</v>
      </c>
      <c r="AF151">
        <v>0</v>
      </c>
      <c r="AG151">
        <v>0</v>
      </c>
      <c r="AH151" t="s">
        <v>93</v>
      </c>
      <c r="AI151" s="1">
        <v>44593.764999999999</v>
      </c>
      <c r="AJ151">
        <v>30</v>
      </c>
      <c r="AK151">
        <v>0</v>
      </c>
      <c r="AL151">
        <v>0</v>
      </c>
      <c r="AM151">
        <v>0</v>
      </c>
      <c r="AN151">
        <v>5</v>
      </c>
      <c r="AO151">
        <v>0</v>
      </c>
      <c r="AP151">
        <v>11</v>
      </c>
      <c r="AQ151">
        <v>0</v>
      </c>
      <c r="AR151">
        <v>0</v>
      </c>
      <c r="AS151">
        <v>0</v>
      </c>
      <c r="AT151" t="s">
        <v>86</v>
      </c>
      <c r="AU151" t="s">
        <v>86</v>
      </c>
      <c r="AV151" t="s">
        <v>86</v>
      </c>
      <c r="AW151" t="s">
        <v>86</v>
      </c>
      <c r="AX151" t="s">
        <v>86</v>
      </c>
      <c r="AY151" t="s">
        <v>86</v>
      </c>
      <c r="AZ151" t="s">
        <v>86</v>
      </c>
      <c r="BA151" t="s">
        <v>86</v>
      </c>
      <c r="BB151" t="s">
        <v>86</v>
      </c>
      <c r="BC151" t="s">
        <v>86</v>
      </c>
      <c r="BD151" t="s">
        <v>86</v>
      </c>
      <c r="BE151" t="s">
        <v>86</v>
      </c>
    </row>
    <row r="152" spans="1:57" x14ac:dyDescent="0.45">
      <c r="A152" t="s">
        <v>447</v>
      </c>
      <c r="B152" t="s">
        <v>77</v>
      </c>
      <c r="C152" t="s">
        <v>448</v>
      </c>
      <c r="D152" t="s">
        <v>79</v>
      </c>
      <c r="E152" s="2" t="str">
        <f>HYPERLINK("capsilon://?command=openfolder&amp;siteaddress=envoy.emaiq-na2.net&amp;folderid=FX60560C04-5B78-9C08-57D8-C9D4480C0A49","FX2201549")</f>
        <v>FX2201549</v>
      </c>
      <c r="F152" t="s">
        <v>80</v>
      </c>
      <c r="G152" t="s">
        <v>80</v>
      </c>
      <c r="H152" t="s">
        <v>81</v>
      </c>
      <c r="I152" t="s">
        <v>449</v>
      </c>
      <c r="J152">
        <v>28</v>
      </c>
      <c r="K152" t="s">
        <v>83</v>
      </c>
      <c r="L152" t="s">
        <v>84</v>
      </c>
      <c r="M152" t="s">
        <v>85</v>
      </c>
      <c r="N152">
        <v>2</v>
      </c>
      <c r="O152" s="1">
        <v>44599.691666666666</v>
      </c>
      <c r="P152" s="1">
        <v>44599.741828703707</v>
      </c>
      <c r="Q152">
        <v>4137</v>
      </c>
      <c r="R152">
        <v>197</v>
      </c>
      <c r="S152" t="b">
        <v>0</v>
      </c>
      <c r="T152" t="s">
        <v>86</v>
      </c>
      <c r="U152" t="b">
        <v>0</v>
      </c>
      <c r="V152" t="s">
        <v>92</v>
      </c>
      <c r="W152" s="1">
        <v>44599.723032407404</v>
      </c>
      <c r="X152">
        <v>75</v>
      </c>
      <c r="Y152">
        <v>21</v>
      </c>
      <c r="Z152">
        <v>0</v>
      </c>
      <c r="AA152">
        <v>21</v>
      </c>
      <c r="AB152">
        <v>0</v>
      </c>
      <c r="AC152">
        <v>5</v>
      </c>
      <c r="AD152">
        <v>7</v>
      </c>
      <c r="AE152">
        <v>0</v>
      </c>
      <c r="AF152">
        <v>0</v>
      </c>
      <c r="AG152">
        <v>0</v>
      </c>
      <c r="AH152" t="s">
        <v>93</v>
      </c>
      <c r="AI152" s="1">
        <v>44599.741828703707</v>
      </c>
      <c r="AJ152">
        <v>122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7</v>
      </c>
      <c r="AQ152">
        <v>0</v>
      </c>
      <c r="AR152">
        <v>0</v>
      </c>
      <c r="AS152">
        <v>0</v>
      </c>
      <c r="AT152" t="s">
        <v>86</v>
      </c>
      <c r="AU152" t="s">
        <v>86</v>
      </c>
      <c r="AV152" t="s">
        <v>86</v>
      </c>
      <c r="AW152" t="s">
        <v>86</v>
      </c>
      <c r="AX152" t="s">
        <v>86</v>
      </c>
      <c r="AY152" t="s">
        <v>86</v>
      </c>
      <c r="AZ152" t="s">
        <v>86</v>
      </c>
      <c r="BA152" t="s">
        <v>86</v>
      </c>
      <c r="BB152" t="s">
        <v>86</v>
      </c>
      <c r="BC152" t="s">
        <v>86</v>
      </c>
      <c r="BD152" t="s">
        <v>86</v>
      </c>
      <c r="BE152" t="s">
        <v>86</v>
      </c>
    </row>
    <row r="153" spans="1:57" x14ac:dyDescent="0.45">
      <c r="A153" t="s">
        <v>450</v>
      </c>
      <c r="B153" t="s">
        <v>77</v>
      </c>
      <c r="C153" t="s">
        <v>451</v>
      </c>
      <c r="D153" t="s">
        <v>79</v>
      </c>
      <c r="E153" s="2" t="str">
        <f>HYPERLINK("capsilon://?command=openfolder&amp;siteaddress=envoy.emaiq-na2.net&amp;folderid=FX8E65B18E-642B-A38C-DFF4-88389D12183F","FX220281")</f>
        <v>FX220281</v>
      </c>
      <c r="F153" t="s">
        <v>80</v>
      </c>
      <c r="G153" t="s">
        <v>80</v>
      </c>
      <c r="H153" t="s">
        <v>81</v>
      </c>
      <c r="I153" t="s">
        <v>452</v>
      </c>
      <c r="J153">
        <v>224</v>
      </c>
      <c r="K153" t="s">
        <v>83</v>
      </c>
      <c r="L153" t="s">
        <v>84</v>
      </c>
      <c r="M153" t="s">
        <v>85</v>
      </c>
      <c r="N153">
        <v>2</v>
      </c>
      <c r="O153" s="1">
        <v>44599.698136574072</v>
      </c>
      <c r="P153" s="1">
        <v>44599.807812500003</v>
      </c>
      <c r="Q153">
        <v>8074</v>
      </c>
      <c r="R153">
        <v>1402</v>
      </c>
      <c r="S153" t="b">
        <v>0</v>
      </c>
      <c r="T153" t="s">
        <v>86</v>
      </c>
      <c r="U153" t="b">
        <v>0</v>
      </c>
      <c r="V153" t="s">
        <v>92</v>
      </c>
      <c r="W153" s="1">
        <v>44599.750254629631</v>
      </c>
      <c r="X153">
        <v>754</v>
      </c>
      <c r="Y153">
        <v>135</v>
      </c>
      <c r="Z153">
        <v>0</v>
      </c>
      <c r="AA153">
        <v>135</v>
      </c>
      <c r="AB153">
        <v>36</v>
      </c>
      <c r="AC153">
        <v>58</v>
      </c>
      <c r="AD153">
        <v>89</v>
      </c>
      <c r="AE153">
        <v>0</v>
      </c>
      <c r="AF153">
        <v>0</v>
      </c>
      <c r="AG153">
        <v>0</v>
      </c>
      <c r="AH153" t="s">
        <v>93</v>
      </c>
      <c r="AI153" s="1">
        <v>44599.807812500003</v>
      </c>
      <c r="AJ153">
        <v>497</v>
      </c>
      <c r="AK153">
        <v>0</v>
      </c>
      <c r="AL153">
        <v>0</v>
      </c>
      <c r="AM153">
        <v>0</v>
      </c>
      <c r="AN153">
        <v>36</v>
      </c>
      <c r="AO153">
        <v>0</v>
      </c>
      <c r="AP153">
        <v>89</v>
      </c>
      <c r="AQ153">
        <v>0</v>
      </c>
      <c r="AR153">
        <v>0</v>
      </c>
      <c r="AS153">
        <v>0</v>
      </c>
      <c r="AT153" t="s">
        <v>86</v>
      </c>
      <c r="AU153" t="s">
        <v>86</v>
      </c>
      <c r="AV153" t="s">
        <v>86</v>
      </c>
      <c r="AW153" t="s">
        <v>86</v>
      </c>
      <c r="AX153" t="s">
        <v>86</v>
      </c>
      <c r="AY153" t="s">
        <v>86</v>
      </c>
      <c r="AZ153" t="s">
        <v>86</v>
      </c>
      <c r="BA153" t="s">
        <v>86</v>
      </c>
      <c r="BB153" t="s">
        <v>86</v>
      </c>
      <c r="BC153" t="s">
        <v>86</v>
      </c>
      <c r="BD153" t="s">
        <v>86</v>
      </c>
      <c r="BE153" t="s">
        <v>86</v>
      </c>
    </row>
    <row r="154" spans="1:57" x14ac:dyDescent="0.45">
      <c r="A154" t="s">
        <v>453</v>
      </c>
      <c r="B154" t="s">
        <v>77</v>
      </c>
      <c r="C154" t="s">
        <v>157</v>
      </c>
      <c r="D154" t="s">
        <v>79</v>
      </c>
      <c r="E154" s="2" t="str">
        <f>HYPERLINK("capsilon://?command=openfolder&amp;siteaddress=envoy.emaiq-na2.net&amp;folderid=FXAAD7B184-E3C1-E193-04BE-287B45FC8A2E","FX2201279")</f>
        <v>FX2201279</v>
      </c>
      <c r="F154" t="s">
        <v>80</v>
      </c>
      <c r="G154" t="s">
        <v>80</v>
      </c>
      <c r="H154" t="s">
        <v>81</v>
      </c>
      <c r="I154" t="s">
        <v>454</v>
      </c>
      <c r="J154">
        <v>28</v>
      </c>
      <c r="K154" t="s">
        <v>83</v>
      </c>
      <c r="L154" t="s">
        <v>84</v>
      </c>
      <c r="M154" t="s">
        <v>85</v>
      </c>
      <c r="N154">
        <v>2</v>
      </c>
      <c r="O154" s="1">
        <v>44599.706770833334</v>
      </c>
      <c r="P154" s="1">
        <v>44599.814363425925</v>
      </c>
      <c r="Q154">
        <v>9030</v>
      </c>
      <c r="R154">
        <v>266</v>
      </c>
      <c r="S154" t="b">
        <v>0</v>
      </c>
      <c r="T154" t="s">
        <v>86</v>
      </c>
      <c r="U154" t="b">
        <v>0</v>
      </c>
      <c r="V154" t="s">
        <v>92</v>
      </c>
      <c r="W154" s="1">
        <v>44599.724641203706</v>
      </c>
      <c r="X154">
        <v>99</v>
      </c>
      <c r="Y154">
        <v>21</v>
      </c>
      <c r="Z154">
        <v>0</v>
      </c>
      <c r="AA154">
        <v>21</v>
      </c>
      <c r="AB154">
        <v>0</v>
      </c>
      <c r="AC154">
        <v>12</v>
      </c>
      <c r="AD154">
        <v>7</v>
      </c>
      <c r="AE154">
        <v>0</v>
      </c>
      <c r="AF154">
        <v>0</v>
      </c>
      <c r="AG154">
        <v>0</v>
      </c>
      <c r="AH154" t="s">
        <v>93</v>
      </c>
      <c r="AI154" s="1">
        <v>44599.814363425925</v>
      </c>
      <c r="AJ154">
        <v>162</v>
      </c>
      <c r="AK154">
        <v>1</v>
      </c>
      <c r="AL154">
        <v>0</v>
      </c>
      <c r="AM154">
        <v>1</v>
      </c>
      <c r="AN154">
        <v>0</v>
      </c>
      <c r="AO154">
        <v>1</v>
      </c>
      <c r="AP154">
        <v>6</v>
      </c>
      <c r="AQ154">
        <v>0</v>
      </c>
      <c r="AR154">
        <v>0</v>
      </c>
      <c r="AS154">
        <v>0</v>
      </c>
      <c r="AT154" t="s">
        <v>86</v>
      </c>
      <c r="AU154" t="s">
        <v>86</v>
      </c>
      <c r="AV154" t="s">
        <v>86</v>
      </c>
      <c r="AW154" t="s">
        <v>86</v>
      </c>
      <c r="AX154" t="s">
        <v>86</v>
      </c>
      <c r="AY154" t="s">
        <v>86</v>
      </c>
      <c r="AZ154" t="s">
        <v>86</v>
      </c>
      <c r="BA154" t="s">
        <v>86</v>
      </c>
      <c r="BB154" t="s">
        <v>86</v>
      </c>
      <c r="BC154" t="s">
        <v>86</v>
      </c>
      <c r="BD154" t="s">
        <v>86</v>
      </c>
      <c r="BE154" t="s">
        <v>86</v>
      </c>
    </row>
    <row r="155" spans="1:57" x14ac:dyDescent="0.45">
      <c r="A155" t="s">
        <v>455</v>
      </c>
      <c r="B155" t="s">
        <v>77</v>
      </c>
      <c r="C155" t="s">
        <v>222</v>
      </c>
      <c r="D155" t="s">
        <v>79</v>
      </c>
      <c r="E155" s="2" t="str">
        <f>HYPERLINK("capsilon://?command=openfolder&amp;siteaddress=envoy.emaiq-na2.net&amp;folderid=FX659CA8B0-2B33-5BF5-84FB-770EF21F4994","FX220231")</f>
        <v>FX220231</v>
      </c>
      <c r="F155" t="s">
        <v>80</v>
      </c>
      <c r="G155" t="s">
        <v>80</v>
      </c>
      <c r="H155" t="s">
        <v>81</v>
      </c>
      <c r="I155" t="s">
        <v>456</v>
      </c>
      <c r="J155">
        <v>92</v>
      </c>
      <c r="K155" t="s">
        <v>83</v>
      </c>
      <c r="L155" t="s">
        <v>84</v>
      </c>
      <c r="M155" t="s">
        <v>85</v>
      </c>
      <c r="N155">
        <v>2</v>
      </c>
      <c r="O155" s="1">
        <v>44599.707812499997</v>
      </c>
      <c r="P155" s="1">
        <v>44599.817824074074</v>
      </c>
      <c r="Q155">
        <v>7870</v>
      </c>
      <c r="R155">
        <v>1635</v>
      </c>
      <c r="S155" t="b">
        <v>0</v>
      </c>
      <c r="T155" t="s">
        <v>86</v>
      </c>
      <c r="U155" t="b">
        <v>0</v>
      </c>
      <c r="V155" t="s">
        <v>92</v>
      </c>
      <c r="W155" s="1">
        <v>44599.780648148146</v>
      </c>
      <c r="X155">
        <v>517</v>
      </c>
      <c r="Y155">
        <v>81</v>
      </c>
      <c r="Z155">
        <v>0</v>
      </c>
      <c r="AA155">
        <v>81</v>
      </c>
      <c r="AB155">
        <v>0</v>
      </c>
      <c r="AC155">
        <v>38</v>
      </c>
      <c r="AD155">
        <v>11</v>
      </c>
      <c r="AE155">
        <v>0</v>
      </c>
      <c r="AF155">
        <v>0</v>
      </c>
      <c r="AG155">
        <v>0</v>
      </c>
      <c r="AH155" t="s">
        <v>93</v>
      </c>
      <c r="AI155" s="1">
        <v>44599.817824074074</v>
      </c>
      <c r="AJ155">
        <v>298</v>
      </c>
      <c r="AK155">
        <v>1</v>
      </c>
      <c r="AL155">
        <v>0</v>
      </c>
      <c r="AM155">
        <v>1</v>
      </c>
      <c r="AN155">
        <v>0</v>
      </c>
      <c r="AO155">
        <v>1</v>
      </c>
      <c r="AP155">
        <v>10</v>
      </c>
      <c r="AQ155">
        <v>0</v>
      </c>
      <c r="AR155">
        <v>0</v>
      </c>
      <c r="AS155">
        <v>0</v>
      </c>
      <c r="AT155" t="s">
        <v>86</v>
      </c>
      <c r="AU155" t="s">
        <v>86</v>
      </c>
      <c r="AV155" t="s">
        <v>86</v>
      </c>
      <c r="AW155" t="s">
        <v>86</v>
      </c>
      <c r="AX155" t="s">
        <v>86</v>
      </c>
      <c r="AY155" t="s">
        <v>86</v>
      </c>
      <c r="AZ155" t="s">
        <v>86</v>
      </c>
      <c r="BA155" t="s">
        <v>86</v>
      </c>
      <c r="BB155" t="s">
        <v>86</v>
      </c>
      <c r="BC155" t="s">
        <v>86</v>
      </c>
      <c r="BD155" t="s">
        <v>86</v>
      </c>
      <c r="BE155" t="s">
        <v>86</v>
      </c>
    </row>
    <row r="156" spans="1:57" hidden="1" x14ac:dyDescent="0.45">
      <c r="A156" t="s">
        <v>457</v>
      </c>
      <c r="B156" t="s">
        <v>77</v>
      </c>
      <c r="C156" t="s">
        <v>445</v>
      </c>
      <c r="D156" t="s">
        <v>79</v>
      </c>
      <c r="E156" s="2" t="str">
        <f>HYPERLINK("capsilon://?command=openfolder&amp;siteaddress=envoy.emaiq-na2.net&amp;folderid=FX96206119-B74E-5421-0013-674347B45F9D","FX220196")</f>
        <v>FX220196</v>
      </c>
      <c r="F156" t="s">
        <v>80</v>
      </c>
      <c r="G156" t="s">
        <v>80</v>
      </c>
      <c r="H156" t="s">
        <v>81</v>
      </c>
      <c r="I156" t="s">
        <v>458</v>
      </c>
      <c r="J156">
        <v>11</v>
      </c>
      <c r="K156" t="s">
        <v>83</v>
      </c>
      <c r="L156" t="s">
        <v>84</v>
      </c>
      <c r="M156" t="s">
        <v>85</v>
      </c>
      <c r="N156">
        <v>2</v>
      </c>
      <c r="O156" s="1">
        <v>44593.592719907407</v>
      </c>
      <c r="P156" s="1">
        <v>44593.765243055554</v>
      </c>
      <c r="Q156">
        <v>14837</v>
      </c>
      <c r="R156">
        <v>69</v>
      </c>
      <c r="S156" t="b">
        <v>0</v>
      </c>
      <c r="T156" t="s">
        <v>86</v>
      </c>
      <c r="U156" t="b">
        <v>0</v>
      </c>
      <c r="V156" t="s">
        <v>92</v>
      </c>
      <c r="W156" s="1">
        <v>44593.618101851855</v>
      </c>
      <c r="X156">
        <v>49</v>
      </c>
      <c r="Y156">
        <v>0</v>
      </c>
      <c r="Z156">
        <v>0</v>
      </c>
      <c r="AA156">
        <v>0</v>
      </c>
      <c r="AB156">
        <v>5</v>
      </c>
      <c r="AC156">
        <v>0</v>
      </c>
      <c r="AD156">
        <v>11</v>
      </c>
      <c r="AE156">
        <v>0</v>
      </c>
      <c r="AF156">
        <v>0</v>
      </c>
      <c r="AG156">
        <v>0</v>
      </c>
      <c r="AH156" t="s">
        <v>93</v>
      </c>
      <c r="AI156" s="1">
        <v>44593.765243055554</v>
      </c>
      <c r="AJ156">
        <v>20</v>
      </c>
      <c r="AK156">
        <v>0</v>
      </c>
      <c r="AL156">
        <v>0</v>
      </c>
      <c r="AM156">
        <v>0</v>
      </c>
      <c r="AN156">
        <v>5</v>
      </c>
      <c r="AO156">
        <v>0</v>
      </c>
      <c r="AP156">
        <v>11</v>
      </c>
      <c r="AQ156">
        <v>0</v>
      </c>
      <c r="AR156">
        <v>0</v>
      </c>
      <c r="AS156">
        <v>0</v>
      </c>
      <c r="AT156" t="s">
        <v>86</v>
      </c>
      <c r="AU156" t="s">
        <v>86</v>
      </c>
      <c r="AV156" t="s">
        <v>86</v>
      </c>
      <c r="AW156" t="s">
        <v>86</v>
      </c>
      <c r="AX156" t="s">
        <v>86</v>
      </c>
      <c r="AY156" t="s">
        <v>86</v>
      </c>
      <c r="AZ156" t="s">
        <v>86</v>
      </c>
      <c r="BA156" t="s">
        <v>86</v>
      </c>
      <c r="BB156" t="s">
        <v>86</v>
      </c>
      <c r="BC156" t="s">
        <v>86</v>
      </c>
      <c r="BD156" t="s">
        <v>86</v>
      </c>
      <c r="BE156" t="s">
        <v>86</v>
      </c>
    </row>
    <row r="157" spans="1:57" x14ac:dyDescent="0.45">
      <c r="A157" t="s">
        <v>459</v>
      </c>
      <c r="B157" t="s">
        <v>77</v>
      </c>
      <c r="C157" t="s">
        <v>460</v>
      </c>
      <c r="D157" t="s">
        <v>79</v>
      </c>
      <c r="E157" s="2" t="str">
        <f>HYPERLINK("capsilon://?command=openfolder&amp;siteaddress=envoy.emaiq-na2.net&amp;folderid=FX600A47C5-84A7-652D-5482-C534F3E5C5DF","FX220232")</f>
        <v>FX220232</v>
      </c>
      <c r="F157" t="s">
        <v>80</v>
      </c>
      <c r="G157" t="s">
        <v>80</v>
      </c>
      <c r="H157" t="s">
        <v>81</v>
      </c>
      <c r="I157" t="s">
        <v>461</v>
      </c>
      <c r="J157">
        <v>416</v>
      </c>
      <c r="K157" t="s">
        <v>83</v>
      </c>
      <c r="L157" t="s">
        <v>84</v>
      </c>
      <c r="M157" t="s">
        <v>85</v>
      </c>
      <c r="N157">
        <v>2</v>
      </c>
      <c r="O157" s="1">
        <v>44599.709062499998</v>
      </c>
      <c r="P157" s="1">
        <v>44599.8594212963</v>
      </c>
      <c r="Q157">
        <v>8347</v>
      </c>
      <c r="R157">
        <v>4644</v>
      </c>
      <c r="S157" t="b">
        <v>0</v>
      </c>
      <c r="T157" t="s">
        <v>86</v>
      </c>
      <c r="U157" t="b">
        <v>0</v>
      </c>
      <c r="V157" t="s">
        <v>92</v>
      </c>
      <c r="W157" s="1">
        <v>44599.83834490741</v>
      </c>
      <c r="X157">
        <v>2191</v>
      </c>
      <c r="Y157">
        <v>329</v>
      </c>
      <c r="Z157">
        <v>0</v>
      </c>
      <c r="AA157">
        <v>329</v>
      </c>
      <c r="AB157">
        <v>108</v>
      </c>
      <c r="AC157">
        <v>207</v>
      </c>
      <c r="AD157">
        <v>87</v>
      </c>
      <c r="AE157">
        <v>0</v>
      </c>
      <c r="AF157">
        <v>0</v>
      </c>
      <c r="AG157">
        <v>0</v>
      </c>
      <c r="AH157" t="s">
        <v>93</v>
      </c>
      <c r="AI157" s="1">
        <v>44599.8594212963</v>
      </c>
      <c r="AJ157">
        <v>1706</v>
      </c>
      <c r="AK157">
        <v>10</v>
      </c>
      <c r="AL157">
        <v>0</v>
      </c>
      <c r="AM157">
        <v>10</v>
      </c>
      <c r="AN157">
        <v>27</v>
      </c>
      <c r="AO157">
        <v>10</v>
      </c>
      <c r="AP157">
        <v>77</v>
      </c>
      <c r="AQ157">
        <v>0</v>
      </c>
      <c r="AR157">
        <v>0</v>
      </c>
      <c r="AS157">
        <v>0</v>
      </c>
      <c r="AT157" t="s">
        <v>86</v>
      </c>
      <c r="AU157" t="s">
        <v>86</v>
      </c>
      <c r="AV157" t="s">
        <v>86</v>
      </c>
      <c r="AW157" t="s">
        <v>86</v>
      </c>
      <c r="AX157" t="s">
        <v>86</v>
      </c>
      <c r="AY157" t="s">
        <v>86</v>
      </c>
      <c r="AZ157" t="s">
        <v>86</v>
      </c>
      <c r="BA157" t="s">
        <v>86</v>
      </c>
      <c r="BB157" t="s">
        <v>86</v>
      </c>
      <c r="BC157" t="s">
        <v>86</v>
      </c>
      <c r="BD157" t="s">
        <v>86</v>
      </c>
      <c r="BE157" t="s">
        <v>86</v>
      </c>
    </row>
    <row r="158" spans="1:57" hidden="1" x14ac:dyDescent="0.45">
      <c r="A158" t="s">
        <v>462</v>
      </c>
      <c r="B158" t="s">
        <v>77</v>
      </c>
      <c r="C158" t="s">
        <v>406</v>
      </c>
      <c r="D158" t="s">
        <v>79</v>
      </c>
      <c r="E158" s="2" t="str">
        <f>HYPERLINK("capsilon://?command=openfolder&amp;siteaddress=envoy.emaiq-na2.net&amp;folderid=FX6C6B1A97-1676-2BD8-2533-D2A722FC1A44","FX2201593")</f>
        <v>FX2201593</v>
      </c>
      <c r="F158" t="s">
        <v>80</v>
      </c>
      <c r="G158" t="s">
        <v>80</v>
      </c>
      <c r="H158" t="s">
        <v>81</v>
      </c>
      <c r="I158" t="s">
        <v>463</v>
      </c>
      <c r="J158">
        <v>66</v>
      </c>
      <c r="K158" t="s">
        <v>83</v>
      </c>
      <c r="L158" t="s">
        <v>84</v>
      </c>
      <c r="M158" t="s">
        <v>85</v>
      </c>
      <c r="N158">
        <v>1</v>
      </c>
      <c r="O158" s="1">
        <v>44599.70921296296</v>
      </c>
      <c r="P158" s="1">
        <v>44599.752766203703</v>
      </c>
      <c r="Q158">
        <v>3706</v>
      </c>
      <c r="R158">
        <v>57</v>
      </c>
      <c r="S158" t="b">
        <v>0</v>
      </c>
      <c r="T158" t="s">
        <v>86</v>
      </c>
      <c r="U158" t="b">
        <v>0</v>
      </c>
      <c r="V158" t="s">
        <v>92</v>
      </c>
      <c r="W158" s="1">
        <v>44599.752766203703</v>
      </c>
      <c r="X158">
        <v>57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66</v>
      </c>
      <c r="AE158">
        <v>52</v>
      </c>
      <c r="AF158">
        <v>0</v>
      </c>
      <c r="AG158">
        <v>1</v>
      </c>
      <c r="AH158" t="s">
        <v>86</v>
      </c>
      <c r="AI158" t="s">
        <v>86</v>
      </c>
      <c r="AJ158" t="s">
        <v>86</v>
      </c>
      <c r="AK158" t="s">
        <v>86</v>
      </c>
      <c r="AL158" t="s">
        <v>86</v>
      </c>
      <c r="AM158" t="s">
        <v>86</v>
      </c>
      <c r="AN158" t="s">
        <v>86</v>
      </c>
      <c r="AO158" t="s">
        <v>86</v>
      </c>
      <c r="AP158" t="s">
        <v>86</v>
      </c>
      <c r="AQ158" t="s">
        <v>86</v>
      </c>
      <c r="AR158" t="s">
        <v>86</v>
      </c>
      <c r="AS158" t="s">
        <v>86</v>
      </c>
      <c r="AT158" t="s">
        <v>86</v>
      </c>
      <c r="AU158" t="s">
        <v>86</v>
      </c>
      <c r="AV158" t="s">
        <v>86</v>
      </c>
      <c r="AW158" t="s">
        <v>86</v>
      </c>
      <c r="AX158" t="s">
        <v>86</v>
      </c>
      <c r="AY158" t="s">
        <v>86</v>
      </c>
      <c r="AZ158" t="s">
        <v>86</v>
      </c>
      <c r="BA158" t="s">
        <v>86</v>
      </c>
      <c r="BB158" t="s">
        <v>86</v>
      </c>
      <c r="BC158" t="s">
        <v>86</v>
      </c>
      <c r="BD158" t="s">
        <v>86</v>
      </c>
      <c r="BE158" t="s">
        <v>86</v>
      </c>
    </row>
    <row r="159" spans="1:57" x14ac:dyDescent="0.45">
      <c r="A159" t="s">
        <v>464</v>
      </c>
      <c r="B159" t="s">
        <v>77</v>
      </c>
      <c r="C159" t="s">
        <v>431</v>
      </c>
      <c r="D159" t="s">
        <v>79</v>
      </c>
      <c r="E159" s="2" t="str">
        <f>HYPERLINK("capsilon://?command=openfolder&amp;siteaddress=envoy.emaiq-na2.net&amp;folderid=FXEA982788-3498-7181-07D0-C18EC085DA55","FX2201455")</f>
        <v>FX2201455</v>
      </c>
      <c r="F159" t="s">
        <v>80</v>
      </c>
      <c r="G159" t="s">
        <v>80</v>
      </c>
      <c r="H159" t="s">
        <v>81</v>
      </c>
      <c r="I159" t="s">
        <v>432</v>
      </c>
      <c r="J159">
        <v>923</v>
      </c>
      <c r="K159" t="s">
        <v>83</v>
      </c>
      <c r="L159" t="s">
        <v>84</v>
      </c>
      <c r="M159" t="s">
        <v>85</v>
      </c>
      <c r="N159">
        <v>2</v>
      </c>
      <c r="O159" s="1">
        <v>44599.720381944448</v>
      </c>
      <c r="P159" s="1">
        <v>44599.753287037034</v>
      </c>
      <c r="Q159">
        <v>403</v>
      </c>
      <c r="R159">
        <v>2440</v>
      </c>
      <c r="S159" t="b">
        <v>0</v>
      </c>
      <c r="T159" t="s">
        <v>86</v>
      </c>
      <c r="U159" t="b">
        <v>1</v>
      </c>
      <c r="V159" t="s">
        <v>92</v>
      </c>
      <c r="W159" s="1">
        <v>44599.741516203707</v>
      </c>
      <c r="X159">
        <v>1079</v>
      </c>
      <c r="Y159">
        <v>293</v>
      </c>
      <c r="Z159">
        <v>0</v>
      </c>
      <c r="AA159">
        <v>293</v>
      </c>
      <c r="AB159">
        <v>503</v>
      </c>
      <c r="AC159">
        <v>101</v>
      </c>
      <c r="AD159">
        <v>630</v>
      </c>
      <c r="AE159">
        <v>0</v>
      </c>
      <c r="AF159">
        <v>0</v>
      </c>
      <c r="AG159">
        <v>0</v>
      </c>
      <c r="AH159" t="s">
        <v>93</v>
      </c>
      <c r="AI159" s="1">
        <v>44599.753287037034</v>
      </c>
      <c r="AJ159">
        <v>989</v>
      </c>
      <c r="AK159">
        <v>0</v>
      </c>
      <c r="AL159">
        <v>0</v>
      </c>
      <c r="AM159">
        <v>0</v>
      </c>
      <c r="AN159">
        <v>503</v>
      </c>
      <c r="AO159">
        <v>0</v>
      </c>
      <c r="AP159">
        <v>630</v>
      </c>
      <c r="AQ159">
        <v>0</v>
      </c>
      <c r="AR159">
        <v>0</v>
      </c>
      <c r="AS159">
        <v>0</v>
      </c>
      <c r="AT159" t="s">
        <v>86</v>
      </c>
      <c r="AU159" t="s">
        <v>86</v>
      </c>
      <c r="AV159" t="s">
        <v>86</v>
      </c>
      <c r="AW159" t="s">
        <v>86</v>
      </c>
      <c r="AX159" t="s">
        <v>86</v>
      </c>
      <c r="AY159" t="s">
        <v>86</v>
      </c>
      <c r="AZ159" t="s">
        <v>86</v>
      </c>
      <c r="BA159" t="s">
        <v>86</v>
      </c>
      <c r="BB159" t="s">
        <v>86</v>
      </c>
      <c r="BC159" t="s">
        <v>86</v>
      </c>
      <c r="BD159" t="s">
        <v>86</v>
      </c>
      <c r="BE159" t="s">
        <v>86</v>
      </c>
    </row>
    <row r="160" spans="1:57" hidden="1" x14ac:dyDescent="0.45">
      <c r="A160" t="s">
        <v>465</v>
      </c>
      <c r="B160" t="s">
        <v>77</v>
      </c>
      <c r="C160" t="s">
        <v>466</v>
      </c>
      <c r="D160" t="s">
        <v>79</v>
      </c>
      <c r="E160" s="2" t="str">
        <f>HYPERLINK("capsilon://?command=openfolder&amp;siteaddress=envoy.emaiq-na2.net&amp;folderid=FX1BBBDFE7-1029-BCCA-635C-A9D69FE769A1","FX220256")</f>
        <v>FX220256</v>
      </c>
      <c r="F160" t="s">
        <v>80</v>
      </c>
      <c r="G160" t="s">
        <v>80</v>
      </c>
      <c r="H160" t="s">
        <v>81</v>
      </c>
      <c r="I160" t="s">
        <v>467</v>
      </c>
      <c r="J160">
        <v>848</v>
      </c>
      <c r="K160" t="s">
        <v>83</v>
      </c>
      <c r="L160" t="s">
        <v>84</v>
      </c>
      <c r="M160" t="s">
        <v>85</v>
      </c>
      <c r="N160">
        <v>1</v>
      </c>
      <c r="O160" s="1">
        <v>44599.720578703702</v>
      </c>
      <c r="P160" s="1">
        <v>44600.167847222219</v>
      </c>
      <c r="Q160">
        <v>37194</v>
      </c>
      <c r="R160">
        <v>1450</v>
      </c>
      <c r="S160" t="b">
        <v>0</v>
      </c>
      <c r="T160" t="s">
        <v>86</v>
      </c>
      <c r="U160" t="b">
        <v>0</v>
      </c>
      <c r="V160" t="s">
        <v>172</v>
      </c>
      <c r="W160" s="1">
        <v>44600.167847222219</v>
      </c>
      <c r="X160">
        <v>427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848</v>
      </c>
      <c r="AE160">
        <v>702</v>
      </c>
      <c r="AF160">
        <v>0</v>
      </c>
      <c r="AG160">
        <v>24</v>
      </c>
      <c r="AH160" t="s">
        <v>86</v>
      </c>
      <c r="AI160" t="s">
        <v>86</v>
      </c>
      <c r="AJ160" t="s">
        <v>86</v>
      </c>
      <c r="AK160" t="s">
        <v>86</v>
      </c>
      <c r="AL160" t="s">
        <v>86</v>
      </c>
      <c r="AM160" t="s">
        <v>86</v>
      </c>
      <c r="AN160" t="s">
        <v>86</v>
      </c>
      <c r="AO160" t="s">
        <v>86</v>
      </c>
      <c r="AP160" t="s">
        <v>86</v>
      </c>
      <c r="AQ160" t="s">
        <v>86</v>
      </c>
      <c r="AR160" t="s">
        <v>86</v>
      </c>
      <c r="AS160" t="s">
        <v>86</v>
      </c>
      <c r="AT160" t="s">
        <v>86</v>
      </c>
      <c r="AU160" t="s">
        <v>86</v>
      </c>
      <c r="AV160" t="s">
        <v>86</v>
      </c>
      <c r="AW160" t="s">
        <v>86</v>
      </c>
      <c r="AX160" t="s">
        <v>86</v>
      </c>
      <c r="AY160" t="s">
        <v>86</v>
      </c>
      <c r="AZ160" t="s">
        <v>86</v>
      </c>
      <c r="BA160" t="s">
        <v>86</v>
      </c>
      <c r="BB160" t="s">
        <v>86</v>
      </c>
      <c r="BC160" t="s">
        <v>86</v>
      </c>
      <c r="BD160" t="s">
        <v>86</v>
      </c>
      <c r="BE160" t="s">
        <v>86</v>
      </c>
    </row>
    <row r="161" spans="1:57" x14ac:dyDescent="0.45">
      <c r="A161" t="s">
        <v>468</v>
      </c>
      <c r="B161" t="s">
        <v>77</v>
      </c>
      <c r="C161" t="s">
        <v>469</v>
      </c>
      <c r="D161" t="s">
        <v>79</v>
      </c>
      <c r="E161" s="2" t="str">
        <f>HYPERLINK("capsilon://?command=openfolder&amp;siteaddress=envoy.emaiq-na2.net&amp;folderid=FXF70B31CF-95B7-6650-E366-715CB33A038D","FX2201320")</f>
        <v>FX2201320</v>
      </c>
      <c r="F161" t="s">
        <v>80</v>
      </c>
      <c r="G161" t="s">
        <v>80</v>
      </c>
      <c r="H161" t="s">
        <v>81</v>
      </c>
      <c r="I161" t="s">
        <v>470</v>
      </c>
      <c r="J161">
        <v>98</v>
      </c>
      <c r="K161" t="s">
        <v>83</v>
      </c>
      <c r="L161" t="s">
        <v>84</v>
      </c>
      <c r="M161" t="s">
        <v>85</v>
      </c>
      <c r="N161">
        <v>1</v>
      </c>
      <c r="O161" s="1">
        <v>44599.721944444442</v>
      </c>
      <c r="P161" s="1">
        <v>44599.759293981479</v>
      </c>
      <c r="Q161">
        <v>2915</v>
      </c>
      <c r="R161">
        <v>312</v>
      </c>
      <c r="S161" t="b">
        <v>0</v>
      </c>
      <c r="T161" t="s">
        <v>86</v>
      </c>
      <c r="U161" t="b">
        <v>0</v>
      </c>
      <c r="V161" t="s">
        <v>92</v>
      </c>
      <c r="W161" s="1">
        <v>44599.759293981479</v>
      </c>
      <c r="X161">
        <v>312</v>
      </c>
      <c r="Y161">
        <v>37</v>
      </c>
      <c r="Z161">
        <v>0</v>
      </c>
      <c r="AA161">
        <v>37</v>
      </c>
      <c r="AB161">
        <v>0</v>
      </c>
      <c r="AC161">
        <v>23</v>
      </c>
      <c r="AD161">
        <v>61</v>
      </c>
      <c r="AE161">
        <v>48</v>
      </c>
      <c r="AF161">
        <v>0</v>
      </c>
      <c r="AG161">
        <v>4</v>
      </c>
      <c r="AH161" t="s">
        <v>86</v>
      </c>
      <c r="AI161" t="s">
        <v>86</v>
      </c>
      <c r="AJ161" t="s">
        <v>86</v>
      </c>
      <c r="AK161" t="s">
        <v>86</v>
      </c>
      <c r="AL161" t="s">
        <v>86</v>
      </c>
      <c r="AM161" t="s">
        <v>86</v>
      </c>
      <c r="AN161" t="s">
        <v>86</v>
      </c>
      <c r="AO161" t="s">
        <v>86</v>
      </c>
      <c r="AP161" t="s">
        <v>86</v>
      </c>
      <c r="AQ161" t="s">
        <v>86</v>
      </c>
      <c r="AR161" t="s">
        <v>86</v>
      </c>
      <c r="AS161" t="s">
        <v>86</v>
      </c>
      <c r="AT161" t="s">
        <v>86</v>
      </c>
      <c r="AU161" t="s">
        <v>86</v>
      </c>
      <c r="AV161" t="s">
        <v>86</v>
      </c>
      <c r="AW161" t="s">
        <v>86</v>
      </c>
      <c r="AX161" t="s">
        <v>86</v>
      </c>
      <c r="AY161" t="s">
        <v>86</v>
      </c>
      <c r="AZ161" t="s">
        <v>86</v>
      </c>
      <c r="BA161" t="s">
        <v>86</v>
      </c>
      <c r="BB161" t="s">
        <v>86</v>
      </c>
      <c r="BC161" t="s">
        <v>86</v>
      </c>
      <c r="BD161" t="s">
        <v>86</v>
      </c>
      <c r="BE161" t="s">
        <v>86</v>
      </c>
    </row>
    <row r="162" spans="1:57" hidden="1" x14ac:dyDescent="0.45">
      <c r="A162" t="s">
        <v>471</v>
      </c>
      <c r="B162" t="s">
        <v>77</v>
      </c>
      <c r="C162" t="s">
        <v>472</v>
      </c>
      <c r="D162" t="s">
        <v>79</v>
      </c>
      <c r="E162" s="2" t="str">
        <f>HYPERLINK("capsilon://?command=openfolder&amp;siteaddress=envoy.emaiq-na2.net&amp;folderid=FX9F44ACEF-2D94-B6C4-E7B6-B90EB3A20471","FX2201202")</f>
        <v>FX2201202</v>
      </c>
      <c r="F162" t="s">
        <v>80</v>
      </c>
      <c r="G162" t="s">
        <v>80</v>
      </c>
      <c r="H162" t="s">
        <v>81</v>
      </c>
      <c r="I162" t="s">
        <v>473</v>
      </c>
      <c r="J162">
        <v>11</v>
      </c>
      <c r="K162" t="s">
        <v>83</v>
      </c>
      <c r="L162" t="s">
        <v>84</v>
      </c>
      <c r="M162" t="s">
        <v>85</v>
      </c>
      <c r="N162">
        <v>2</v>
      </c>
      <c r="O162" s="1">
        <v>44599.737210648149</v>
      </c>
      <c r="P162" s="1">
        <v>44599.818159722221</v>
      </c>
      <c r="Q162">
        <v>6944</v>
      </c>
      <c r="R162">
        <v>50</v>
      </c>
      <c r="S162" t="b">
        <v>0</v>
      </c>
      <c r="T162" t="s">
        <v>86</v>
      </c>
      <c r="U162" t="b">
        <v>0</v>
      </c>
      <c r="V162" t="s">
        <v>92</v>
      </c>
      <c r="W162" s="1">
        <v>44599.759560185186</v>
      </c>
      <c r="X162">
        <v>22</v>
      </c>
      <c r="Y162">
        <v>0</v>
      </c>
      <c r="Z162">
        <v>0</v>
      </c>
      <c r="AA162">
        <v>0</v>
      </c>
      <c r="AB162">
        <v>5</v>
      </c>
      <c r="AC162">
        <v>0</v>
      </c>
      <c r="AD162">
        <v>11</v>
      </c>
      <c r="AE162">
        <v>0</v>
      </c>
      <c r="AF162">
        <v>0</v>
      </c>
      <c r="AG162">
        <v>0</v>
      </c>
      <c r="AH162" t="s">
        <v>93</v>
      </c>
      <c r="AI162" s="1">
        <v>44599.818159722221</v>
      </c>
      <c r="AJ162">
        <v>28</v>
      </c>
      <c r="AK162">
        <v>0</v>
      </c>
      <c r="AL162">
        <v>0</v>
      </c>
      <c r="AM162">
        <v>0</v>
      </c>
      <c r="AN162">
        <v>5</v>
      </c>
      <c r="AO162">
        <v>0</v>
      </c>
      <c r="AP162">
        <v>11</v>
      </c>
      <c r="AQ162">
        <v>0</v>
      </c>
      <c r="AR162">
        <v>0</v>
      </c>
      <c r="AS162">
        <v>0</v>
      </c>
      <c r="AT162" t="s">
        <v>86</v>
      </c>
      <c r="AU162" t="s">
        <v>86</v>
      </c>
      <c r="AV162" t="s">
        <v>86</v>
      </c>
      <c r="AW162" t="s">
        <v>86</v>
      </c>
      <c r="AX162" t="s">
        <v>86</v>
      </c>
      <c r="AY162" t="s">
        <v>86</v>
      </c>
      <c r="AZ162" t="s">
        <v>86</v>
      </c>
      <c r="BA162" t="s">
        <v>86</v>
      </c>
      <c r="BB162" t="s">
        <v>86</v>
      </c>
      <c r="BC162" t="s">
        <v>86</v>
      </c>
      <c r="BD162" t="s">
        <v>86</v>
      </c>
      <c r="BE162" t="s">
        <v>86</v>
      </c>
    </row>
    <row r="163" spans="1:57" x14ac:dyDescent="0.45">
      <c r="A163" t="s">
        <v>474</v>
      </c>
      <c r="B163" t="s">
        <v>77</v>
      </c>
      <c r="C163" t="s">
        <v>406</v>
      </c>
      <c r="D163" t="s">
        <v>79</v>
      </c>
      <c r="E163" s="2" t="str">
        <f>HYPERLINK("capsilon://?command=openfolder&amp;siteaddress=envoy.emaiq-na2.net&amp;folderid=FX6C6B1A97-1676-2BD8-2533-D2A722FC1A44","FX2201593")</f>
        <v>FX2201593</v>
      </c>
      <c r="F163" t="s">
        <v>80</v>
      </c>
      <c r="G163" t="s">
        <v>80</v>
      </c>
      <c r="H163" t="s">
        <v>81</v>
      </c>
      <c r="I163" t="s">
        <v>463</v>
      </c>
      <c r="J163">
        <v>38</v>
      </c>
      <c r="K163" t="s">
        <v>83</v>
      </c>
      <c r="L163" t="s">
        <v>84</v>
      </c>
      <c r="M163" t="s">
        <v>85</v>
      </c>
      <c r="N163">
        <v>2</v>
      </c>
      <c r="O163" s="1">
        <v>44599.753125000003</v>
      </c>
      <c r="P163" s="1">
        <v>44599.79478009259</v>
      </c>
      <c r="Q163">
        <v>3157</v>
      </c>
      <c r="R163">
        <v>442</v>
      </c>
      <c r="S163" t="b">
        <v>0</v>
      </c>
      <c r="T163" t="s">
        <v>86</v>
      </c>
      <c r="U163" t="b">
        <v>1</v>
      </c>
      <c r="V163" t="s">
        <v>92</v>
      </c>
      <c r="W163" s="1">
        <v>44599.755671296298</v>
      </c>
      <c r="X163">
        <v>210</v>
      </c>
      <c r="Y163">
        <v>37</v>
      </c>
      <c r="Z163">
        <v>0</v>
      </c>
      <c r="AA163">
        <v>37</v>
      </c>
      <c r="AB163">
        <v>0</v>
      </c>
      <c r="AC163">
        <v>19</v>
      </c>
      <c r="AD163">
        <v>1</v>
      </c>
      <c r="AE163">
        <v>0</v>
      </c>
      <c r="AF163">
        <v>0</v>
      </c>
      <c r="AG163">
        <v>0</v>
      </c>
      <c r="AH163" t="s">
        <v>93</v>
      </c>
      <c r="AI163" s="1">
        <v>44599.79478009259</v>
      </c>
      <c r="AJ163">
        <v>232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</v>
      </c>
      <c r="AQ163">
        <v>0</v>
      </c>
      <c r="AR163">
        <v>0</v>
      </c>
      <c r="AS163">
        <v>0</v>
      </c>
      <c r="AT163" t="s">
        <v>86</v>
      </c>
      <c r="AU163" t="s">
        <v>86</v>
      </c>
      <c r="AV163" t="s">
        <v>86</v>
      </c>
      <c r="AW163" t="s">
        <v>86</v>
      </c>
      <c r="AX163" t="s">
        <v>86</v>
      </c>
      <c r="AY163" t="s">
        <v>86</v>
      </c>
      <c r="AZ163" t="s">
        <v>86</v>
      </c>
      <c r="BA163" t="s">
        <v>86</v>
      </c>
      <c r="BB163" t="s">
        <v>86</v>
      </c>
      <c r="BC163" t="s">
        <v>86</v>
      </c>
      <c r="BD163" t="s">
        <v>86</v>
      </c>
      <c r="BE163" t="s">
        <v>86</v>
      </c>
    </row>
    <row r="164" spans="1:57" x14ac:dyDescent="0.45">
      <c r="A164" t="s">
        <v>475</v>
      </c>
      <c r="B164" t="s">
        <v>77</v>
      </c>
      <c r="C164" t="s">
        <v>469</v>
      </c>
      <c r="D164" t="s">
        <v>79</v>
      </c>
      <c r="E164" s="2" t="str">
        <f>HYPERLINK("capsilon://?command=openfolder&amp;siteaddress=envoy.emaiq-na2.net&amp;folderid=FXF70B31CF-95B7-6650-E366-715CB33A038D","FX2201320")</f>
        <v>FX2201320</v>
      </c>
      <c r="F164" t="s">
        <v>80</v>
      </c>
      <c r="G164" t="s">
        <v>80</v>
      </c>
      <c r="H164" t="s">
        <v>81</v>
      </c>
      <c r="I164" t="s">
        <v>470</v>
      </c>
      <c r="J164">
        <v>120</v>
      </c>
      <c r="K164" t="s">
        <v>83</v>
      </c>
      <c r="L164" t="s">
        <v>84</v>
      </c>
      <c r="M164" t="s">
        <v>85</v>
      </c>
      <c r="N164">
        <v>2</v>
      </c>
      <c r="O164" s="1">
        <v>44599.760324074072</v>
      </c>
      <c r="P164" s="1">
        <v>44599.802060185182</v>
      </c>
      <c r="Q164">
        <v>2056</v>
      </c>
      <c r="R164">
        <v>1550</v>
      </c>
      <c r="S164" t="b">
        <v>0</v>
      </c>
      <c r="T164" t="s">
        <v>86</v>
      </c>
      <c r="U164" t="b">
        <v>1</v>
      </c>
      <c r="V164" t="s">
        <v>92</v>
      </c>
      <c r="W164" s="1">
        <v>44599.774664351855</v>
      </c>
      <c r="X164">
        <v>921</v>
      </c>
      <c r="Y164">
        <v>149</v>
      </c>
      <c r="Z164">
        <v>0</v>
      </c>
      <c r="AA164">
        <v>149</v>
      </c>
      <c r="AB164">
        <v>0</v>
      </c>
      <c r="AC164">
        <v>115</v>
      </c>
      <c r="AD164">
        <v>-29</v>
      </c>
      <c r="AE164">
        <v>0</v>
      </c>
      <c r="AF164">
        <v>0</v>
      </c>
      <c r="AG164">
        <v>0</v>
      </c>
      <c r="AH164" t="s">
        <v>93</v>
      </c>
      <c r="AI164" s="1">
        <v>44599.802060185182</v>
      </c>
      <c r="AJ164">
        <v>629</v>
      </c>
      <c r="AK164">
        <v>1</v>
      </c>
      <c r="AL164">
        <v>0</v>
      </c>
      <c r="AM164">
        <v>1</v>
      </c>
      <c r="AN164">
        <v>0</v>
      </c>
      <c r="AO164">
        <v>1</v>
      </c>
      <c r="AP164">
        <v>-30</v>
      </c>
      <c r="AQ164">
        <v>0</v>
      </c>
      <c r="AR164">
        <v>0</v>
      </c>
      <c r="AS164">
        <v>0</v>
      </c>
      <c r="AT164" t="s">
        <v>86</v>
      </c>
      <c r="AU164" t="s">
        <v>86</v>
      </c>
      <c r="AV164" t="s">
        <v>86</v>
      </c>
      <c r="AW164" t="s">
        <v>86</v>
      </c>
      <c r="AX164" t="s">
        <v>86</v>
      </c>
      <c r="AY164" t="s">
        <v>86</v>
      </c>
      <c r="AZ164" t="s">
        <v>86</v>
      </c>
      <c r="BA164" t="s">
        <v>86</v>
      </c>
      <c r="BB164" t="s">
        <v>86</v>
      </c>
      <c r="BC164" t="s">
        <v>86</v>
      </c>
      <c r="BD164" t="s">
        <v>86</v>
      </c>
      <c r="BE164" t="s">
        <v>86</v>
      </c>
    </row>
    <row r="165" spans="1:57" hidden="1" x14ac:dyDescent="0.45">
      <c r="A165" t="s">
        <v>476</v>
      </c>
      <c r="B165" t="s">
        <v>77</v>
      </c>
      <c r="C165" t="s">
        <v>90</v>
      </c>
      <c r="D165" t="s">
        <v>79</v>
      </c>
      <c r="E165" s="2" t="str">
        <f>HYPERLINK("capsilon://?command=openfolder&amp;siteaddress=envoy.emaiq-na2.net&amp;folderid=FXB5C20122-89B5-AE08-A54E-DC1C7040B926","FX220283")</f>
        <v>FX220283</v>
      </c>
      <c r="F165" t="s">
        <v>80</v>
      </c>
      <c r="G165" t="s">
        <v>80</v>
      </c>
      <c r="H165" t="s">
        <v>81</v>
      </c>
      <c r="I165" t="s">
        <v>477</v>
      </c>
      <c r="J165">
        <v>11</v>
      </c>
      <c r="K165" t="s">
        <v>83</v>
      </c>
      <c r="L165" t="s">
        <v>84</v>
      </c>
      <c r="M165" t="s">
        <v>85</v>
      </c>
      <c r="N165">
        <v>2</v>
      </c>
      <c r="O165" s="1">
        <v>44599.76730324074</v>
      </c>
      <c r="P165" s="1">
        <v>44599.859629629631</v>
      </c>
      <c r="Q165">
        <v>7942</v>
      </c>
      <c r="R165">
        <v>35</v>
      </c>
      <c r="S165" t="b">
        <v>0</v>
      </c>
      <c r="T165" t="s">
        <v>86</v>
      </c>
      <c r="U165" t="b">
        <v>0</v>
      </c>
      <c r="V165" t="s">
        <v>92</v>
      </c>
      <c r="W165" s="1">
        <v>44599.839826388888</v>
      </c>
      <c r="X165">
        <v>18</v>
      </c>
      <c r="Y165">
        <v>0</v>
      </c>
      <c r="Z165">
        <v>0</v>
      </c>
      <c r="AA165">
        <v>0</v>
      </c>
      <c r="AB165">
        <v>5</v>
      </c>
      <c r="AC165">
        <v>0</v>
      </c>
      <c r="AD165">
        <v>11</v>
      </c>
      <c r="AE165">
        <v>0</v>
      </c>
      <c r="AF165">
        <v>0</v>
      </c>
      <c r="AG165">
        <v>0</v>
      </c>
      <c r="AH165" t="s">
        <v>93</v>
      </c>
      <c r="AI165" s="1">
        <v>44599.859629629631</v>
      </c>
      <c r="AJ165">
        <v>17</v>
      </c>
      <c r="AK165">
        <v>0</v>
      </c>
      <c r="AL165">
        <v>0</v>
      </c>
      <c r="AM165">
        <v>0</v>
      </c>
      <c r="AN165">
        <v>5</v>
      </c>
      <c r="AO165">
        <v>0</v>
      </c>
      <c r="AP165">
        <v>11</v>
      </c>
      <c r="AQ165">
        <v>0</v>
      </c>
      <c r="AR165">
        <v>0</v>
      </c>
      <c r="AS165">
        <v>0</v>
      </c>
      <c r="AT165" t="s">
        <v>86</v>
      </c>
      <c r="AU165" t="s">
        <v>86</v>
      </c>
      <c r="AV165" t="s">
        <v>86</v>
      </c>
      <c r="AW165" t="s">
        <v>86</v>
      </c>
      <c r="AX165" t="s">
        <v>86</v>
      </c>
      <c r="AY165" t="s">
        <v>86</v>
      </c>
      <c r="AZ165" t="s">
        <v>86</v>
      </c>
      <c r="BA165" t="s">
        <v>86</v>
      </c>
      <c r="BB165" t="s">
        <v>86</v>
      </c>
      <c r="BC165" t="s">
        <v>86</v>
      </c>
      <c r="BD165" t="s">
        <v>86</v>
      </c>
      <c r="BE165" t="s">
        <v>86</v>
      </c>
    </row>
    <row r="166" spans="1:57" x14ac:dyDescent="0.45">
      <c r="A166" t="s">
        <v>478</v>
      </c>
      <c r="B166" t="s">
        <v>77</v>
      </c>
      <c r="C166" t="s">
        <v>466</v>
      </c>
      <c r="D166" t="s">
        <v>79</v>
      </c>
      <c r="E166" s="2" t="str">
        <f>HYPERLINK("capsilon://?command=openfolder&amp;siteaddress=envoy.emaiq-na2.net&amp;folderid=FX1BBBDFE7-1029-BCCA-635C-A9D69FE769A1","FX220256")</f>
        <v>FX220256</v>
      </c>
      <c r="F166" t="s">
        <v>80</v>
      </c>
      <c r="G166" t="s">
        <v>80</v>
      </c>
      <c r="H166" t="s">
        <v>81</v>
      </c>
      <c r="I166" t="s">
        <v>467</v>
      </c>
      <c r="J166">
        <v>896</v>
      </c>
      <c r="K166" t="s">
        <v>83</v>
      </c>
      <c r="L166" t="s">
        <v>84</v>
      </c>
      <c r="M166" t="s">
        <v>85</v>
      </c>
      <c r="N166">
        <v>2</v>
      </c>
      <c r="O166" s="1">
        <v>44600.16951388889</v>
      </c>
      <c r="P166" s="1">
        <v>44600.298657407409</v>
      </c>
      <c r="Q166">
        <v>3086</v>
      </c>
      <c r="R166">
        <v>8072</v>
      </c>
      <c r="S166" t="b">
        <v>0</v>
      </c>
      <c r="T166" t="s">
        <v>86</v>
      </c>
      <c r="U166" t="b">
        <v>1</v>
      </c>
      <c r="V166" t="s">
        <v>87</v>
      </c>
      <c r="W166" s="1">
        <v>44600.206979166665</v>
      </c>
      <c r="X166">
        <v>3228</v>
      </c>
      <c r="Y166">
        <v>380</v>
      </c>
      <c r="Z166">
        <v>0</v>
      </c>
      <c r="AA166">
        <v>380</v>
      </c>
      <c r="AB166">
        <v>824</v>
      </c>
      <c r="AC166">
        <v>163</v>
      </c>
      <c r="AD166">
        <v>516</v>
      </c>
      <c r="AE166">
        <v>0</v>
      </c>
      <c r="AF166">
        <v>0</v>
      </c>
      <c r="AG166">
        <v>0</v>
      </c>
      <c r="AH166" t="s">
        <v>145</v>
      </c>
      <c r="AI166" s="1">
        <v>44600.298657407409</v>
      </c>
      <c r="AJ166">
        <v>3250</v>
      </c>
      <c r="AK166">
        <v>7</v>
      </c>
      <c r="AL166">
        <v>0</v>
      </c>
      <c r="AM166">
        <v>7</v>
      </c>
      <c r="AN166">
        <v>412</v>
      </c>
      <c r="AO166">
        <v>8</v>
      </c>
      <c r="AP166">
        <v>509</v>
      </c>
      <c r="AQ166">
        <v>0</v>
      </c>
      <c r="AR166">
        <v>0</v>
      </c>
      <c r="AS166">
        <v>0</v>
      </c>
      <c r="AT166" t="s">
        <v>86</v>
      </c>
      <c r="AU166" t="s">
        <v>86</v>
      </c>
      <c r="AV166" t="s">
        <v>86</v>
      </c>
      <c r="AW166" t="s">
        <v>86</v>
      </c>
      <c r="AX166" t="s">
        <v>86</v>
      </c>
      <c r="AY166" t="s">
        <v>86</v>
      </c>
      <c r="AZ166" t="s">
        <v>86</v>
      </c>
      <c r="BA166" t="s">
        <v>86</v>
      </c>
      <c r="BB166" t="s">
        <v>86</v>
      </c>
      <c r="BC166" t="s">
        <v>86</v>
      </c>
      <c r="BD166" t="s">
        <v>86</v>
      </c>
      <c r="BE166" t="s">
        <v>86</v>
      </c>
    </row>
    <row r="167" spans="1:57" hidden="1" x14ac:dyDescent="0.45">
      <c r="A167" t="s">
        <v>479</v>
      </c>
      <c r="B167" t="s">
        <v>77</v>
      </c>
      <c r="C167" t="s">
        <v>480</v>
      </c>
      <c r="D167" t="s">
        <v>79</v>
      </c>
      <c r="E167" s="2" t="str">
        <f>HYPERLINK("capsilon://?command=openfolder&amp;siteaddress=envoy.emaiq-na2.net&amp;folderid=FX366E7C80-D4FE-FECD-8DDB-EFB10DD75833","FX2201459")</f>
        <v>FX2201459</v>
      </c>
      <c r="F167" t="s">
        <v>80</v>
      </c>
      <c r="G167" t="s">
        <v>80</v>
      </c>
      <c r="H167" t="s">
        <v>81</v>
      </c>
      <c r="I167" t="s">
        <v>481</v>
      </c>
      <c r="J167">
        <v>100</v>
      </c>
      <c r="K167" t="s">
        <v>83</v>
      </c>
      <c r="L167" t="s">
        <v>84</v>
      </c>
      <c r="M167" t="s">
        <v>85</v>
      </c>
      <c r="N167">
        <v>1</v>
      </c>
      <c r="O167" s="1">
        <v>44600.36922453704</v>
      </c>
      <c r="P167" s="1">
        <v>44600.390405092592</v>
      </c>
      <c r="Q167">
        <v>1587</v>
      </c>
      <c r="R167">
        <v>243</v>
      </c>
      <c r="S167" t="b">
        <v>0</v>
      </c>
      <c r="T167" t="s">
        <v>86</v>
      </c>
      <c r="U167" t="b">
        <v>0</v>
      </c>
      <c r="V167" t="s">
        <v>172</v>
      </c>
      <c r="W167" s="1">
        <v>44600.390405092592</v>
      </c>
      <c r="X167">
        <v>117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100</v>
      </c>
      <c r="AE167">
        <v>88</v>
      </c>
      <c r="AF167">
        <v>0</v>
      </c>
      <c r="AG167">
        <v>4</v>
      </c>
      <c r="AH167" t="s">
        <v>86</v>
      </c>
      <c r="AI167" t="s">
        <v>86</v>
      </c>
      <c r="AJ167" t="s">
        <v>86</v>
      </c>
      <c r="AK167" t="s">
        <v>86</v>
      </c>
      <c r="AL167" t="s">
        <v>86</v>
      </c>
      <c r="AM167" t="s">
        <v>86</v>
      </c>
      <c r="AN167" t="s">
        <v>86</v>
      </c>
      <c r="AO167" t="s">
        <v>86</v>
      </c>
      <c r="AP167" t="s">
        <v>86</v>
      </c>
      <c r="AQ167" t="s">
        <v>86</v>
      </c>
      <c r="AR167" t="s">
        <v>86</v>
      </c>
      <c r="AS167" t="s">
        <v>86</v>
      </c>
      <c r="AT167" t="s">
        <v>86</v>
      </c>
      <c r="AU167" t="s">
        <v>86</v>
      </c>
      <c r="AV167" t="s">
        <v>86</v>
      </c>
      <c r="AW167" t="s">
        <v>86</v>
      </c>
      <c r="AX167" t="s">
        <v>86</v>
      </c>
      <c r="AY167" t="s">
        <v>86</v>
      </c>
      <c r="AZ167" t="s">
        <v>86</v>
      </c>
      <c r="BA167" t="s">
        <v>86</v>
      </c>
      <c r="BB167" t="s">
        <v>86</v>
      </c>
      <c r="BC167" t="s">
        <v>86</v>
      </c>
      <c r="BD167" t="s">
        <v>86</v>
      </c>
      <c r="BE167" t="s">
        <v>86</v>
      </c>
    </row>
    <row r="168" spans="1:57" hidden="1" x14ac:dyDescent="0.45">
      <c r="A168" t="s">
        <v>482</v>
      </c>
      <c r="B168" t="s">
        <v>77</v>
      </c>
      <c r="C168" t="s">
        <v>483</v>
      </c>
      <c r="D168" t="s">
        <v>79</v>
      </c>
      <c r="E168" s="2" t="str">
        <f>HYPERLINK("capsilon://?command=openfolder&amp;siteaddress=envoy.emaiq-na2.net&amp;folderid=FXA2321DF1-C465-52DE-5861-2778ECBFE34E","FX2201190")</f>
        <v>FX2201190</v>
      </c>
      <c r="F168" t="s">
        <v>80</v>
      </c>
      <c r="G168" t="s">
        <v>80</v>
      </c>
      <c r="H168" t="s">
        <v>81</v>
      </c>
      <c r="I168" t="s">
        <v>484</v>
      </c>
      <c r="J168">
        <v>66</v>
      </c>
      <c r="K168" t="s">
        <v>83</v>
      </c>
      <c r="L168" t="s">
        <v>84</v>
      </c>
      <c r="M168" t="s">
        <v>85</v>
      </c>
      <c r="N168">
        <v>1</v>
      </c>
      <c r="O168" s="1">
        <v>44600.381099537037</v>
      </c>
      <c r="P168" s="1">
        <v>44600.389884259261</v>
      </c>
      <c r="Q168">
        <v>456</v>
      </c>
      <c r="R168">
        <v>303</v>
      </c>
      <c r="S168" t="b">
        <v>0</v>
      </c>
      <c r="T168" t="s">
        <v>86</v>
      </c>
      <c r="U168" t="b">
        <v>0</v>
      </c>
      <c r="V168" t="s">
        <v>87</v>
      </c>
      <c r="W168" s="1">
        <v>44600.389884259261</v>
      </c>
      <c r="X168">
        <v>295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66</v>
      </c>
      <c r="AE168">
        <v>52</v>
      </c>
      <c r="AF168">
        <v>0</v>
      </c>
      <c r="AG168">
        <v>1</v>
      </c>
      <c r="AH168" t="s">
        <v>86</v>
      </c>
      <c r="AI168" t="s">
        <v>86</v>
      </c>
      <c r="AJ168" t="s">
        <v>86</v>
      </c>
      <c r="AK168" t="s">
        <v>86</v>
      </c>
      <c r="AL168" t="s">
        <v>86</v>
      </c>
      <c r="AM168" t="s">
        <v>86</v>
      </c>
      <c r="AN168" t="s">
        <v>86</v>
      </c>
      <c r="AO168" t="s">
        <v>86</v>
      </c>
      <c r="AP168" t="s">
        <v>86</v>
      </c>
      <c r="AQ168" t="s">
        <v>86</v>
      </c>
      <c r="AR168" t="s">
        <v>86</v>
      </c>
      <c r="AS168" t="s">
        <v>86</v>
      </c>
      <c r="AT168" t="s">
        <v>86</v>
      </c>
      <c r="AU168" t="s">
        <v>86</v>
      </c>
      <c r="AV168" t="s">
        <v>86</v>
      </c>
      <c r="AW168" t="s">
        <v>86</v>
      </c>
      <c r="AX168" t="s">
        <v>86</v>
      </c>
      <c r="AY168" t="s">
        <v>86</v>
      </c>
      <c r="AZ168" t="s">
        <v>86</v>
      </c>
      <c r="BA168" t="s">
        <v>86</v>
      </c>
      <c r="BB168" t="s">
        <v>86</v>
      </c>
      <c r="BC168" t="s">
        <v>86</v>
      </c>
      <c r="BD168" t="s">
        <v>86</v>
      </c>
      <c r="BE168" t="s">
        <v>86</v>
      </c>
    </row>
    <row r="169" spans="1:57" x14ac:dyDescent="0.45">
      <c r="A169" t="s">
        <v>485</v>
      </c>
      <c r="B169" t="s">
        <v>77</v>
      </c>
      <c r="C169" t="s">
        <v>483</v>
      </c>
      <c r="D169" t="s">
        <v>79</v>
      </c>
      <c r="E169" s="2" t="str">
        <f>HYPERLINK("capsilon://?command=openfolder&amp;siteaddress=envoy.emaiq-na2.net&amp;folderid=FXA2321DF1-C465-52DE-5861-2778ECBFE34E","FX2201190")</f>
        <v>FX2201190</v>
      </c>
      <c r="F169" t="s">
        <v>80</v>
      </c>
      <c r="G169" t="s">
        <v>80</v>
      </c>
      <c r="H169" t="s">
        <v>81</v>
      </c>
      <c r="I169" t="s">
        <v>484</v>
      </c>
      <c r="J169">
        <v>38</v>
      </c>
      <c r="K169" t="s">
        <v>83</v>
      </c>
      <c r="L169" t="s">
        <v>84</v>
      </c>
      <c r="M169" t="s">
        <v>85</v>
      </c>
      <c r="N169">
        <v>2</v>
      </c>
      <c r="O169" s="1">
        <v>44600.390219907407</v>
      </c>
      <c r="P169" s="1">
        <v>44600.405462962961</v>
      </c>
      <c r="Q169">
        <v>159</v>
      </c>
      <c r="R169">
        <v>1158</v>
      </c>
      <c r="S169" t="b">
        <v>0</v>
      </c>
      <c r="T169" t="s">
        <v>86</v>
      </c>
      <c r="U169" t="b">
        <v>1</v>
      </c>
      <c r="V169" t="s">
        <v>87</v>
      </c>
      <c r="W169" s="1">
        <v>44600.395833333336</v>
      </c>
      <c r="X169">
        <v>353</v>
      </c>
      <c r="Y169">
        <v>37</v>
      </c>
      <c r="Z169">
        <v>0</v>
      </c>
      <c r="AA169">
        <v>37</v>
      </c>
      <c r="AB169">
        <v>0</v>
      </c>
      <c r="AC169">
        <v>22</v>
      </c>
      <c r="AD169">
        <v>1</v>
      </c>
      <c r="AE169">
        <v>0</v>
      </c>
      <c r="AF169">
        <v>0</v>
      </c>
      <c r="AG169">
        <v>0</v>
      </c>
      <c r="AH169" t="s">
        <v>145</v>
      </c>
      <c r="AI169" s="1">
        <v>44600.405462962961</v>
      </c>
      <c r="AJ169">
        <v>781</v>
      </c>
      <c r="AK169">
        <v>3</v>
      </c>
      <c r="AL169">
        <v>0</v>
      </c>
      <c r="AM169">
        <v>3</v>
      </c>
      <c r="AN169">
        <v>0</v>
      </c>
      <c r="AO169">
        <v>3</v>
      </c>
      <c r="AP169">
        <v>-2</v>
      </c>
      <c r="AQ169">
        <v>0</v>
      </c>
      <c r="AR169">
        <v>0</v>
      </c>
      <c r="AS169">
        <v>0</v>
      </c>
      <c r="AT169" t="s">
        <v>86</v>
      </c>
      <c r="AU169" t="s">
        <v>86</v>
      </c>
      <c r="AV169" t="s">
        <v>86</v>
      </c>
      <c r="AW169" t="s">
        <v>86</v>
      </c>
      <c r="AX169" t="s">
        <v>86</v>
      </c>
      <c r="AY169" t="s">
        <v>86</v>
      </c>
      <c r="AZ169" t="s">
        <v>86</v>
      </c>
      <c r="BA169" t="s">
        <v>86</v>
      </c>
      <c r="BB169" t="s">
        <v>86</v>
      </c>
      <c r="BC169" t="s">
        <v>86</v>
      </c>
      <c r="BD169" t="s">
        <v>86</v>
      </c>
      <c r="BE169" t="s">
        <v>86</v>
      </c>
    </row>
    <row r="170" spans="1:57" x14ac:dyDescent="0.45">
      <c r="A170" t="s">
        <v>486</v>
      </c>
      <c r="B170" t="s">
        <v>77</v>
      </c>
      <c r="C170" t="s">
        <v>480</v>
      </c>
      <c r="D170" t="s">
        <v>79</v>
      </c>
      <c r="E170" s="2" t="str">
        <f>HYPERLINK("capsilon://?command=openfolder&amp;siteaddress=envoy.emaiq-na2.net&amp;folderid=FX366E7C80-D4FE-FECD-8DDB-EFB10DD75833","FX2201459")</f>
        <v>FX2201459</v>
      </c>
      <c r="F170" t="s">
        <v>80</v>
      </c>
      <c r="G170" t="s">
        <v>80</v>
      </c>
      <c r="H170" t="s">
        <v>81</v>
      </c>
      <c r="I170" t="s">
        <v>481</v>
      </c>
      <c r="J170">
        <v>195</v>
      </c>
      <c r="K170" t="s">
        <v>83</v>
      </c>
      <c r="L170" t="s">
        <v>84</v>
      </c>
      <c r="M170" t="s">
        <v>85</v>
      </c>
      <c r="N170">
        <v>2</v>
      </c>
      <c r="O170" s="1">
        <v>44600.391689814816</v>
      </c>
      <c r="P170" s="1">
        <v>44600.419259259259</v>
      </c>
      <c r="Q170">
        <v>386</v>
      </c>
      <c r="R170">
        <v>1996</v>
      </c>
      <c r="S170" t="b">
        <v>0</v>
      </c>
      <c r="T170" t="s">
        <v>86</v>
      </c>
      <c r="U170" t="b">
        <v>1</v>
      </c>
      <c r="V170" t="s">
        <v>87</v>
      </c>
      <c r="W170" s="1">
        <v>44600.408333333333</v>
      </c>
      <c r="X170">
        <v>1078</v>
      </c>
      <c r="Y170">
        <v>171</v>
      </c>
      <c r="Z170">
        <v>0</v>
      </c>
      <c r="AA170">
        <v>171</v>
      </c>
      <c r="AB170">
        <v>0</v>
      </c>
      <c r="AC170">
        <v>87</v>
      </c>
      <c r="AD170">
        <v>24</v>
      </c>
      <c r="AE170">
        <v>0</v>
      </c>
      <c r="AF170">
        <v>0</v>
      </c>
      <c r="AG170">
        <v>0</v>
      </c>
      <c r="AH170" t="s">
        <v>145</v>
      </c>
      <c r="AI170" s="1">
        <v>44600.419259259259</v>
      </c>
      <c r="AJ170">
        <v>892</v>
      </c>
      <c r="AK170">
        <v>1</v>
      </c>
      <c r="AL170">
        <v>0</v>
      </c>
      <c r="AM170">
        <v>1</v>
      </c>
      <c r="AN170">
        <v>0</v>
      </c>
      <c r="AO170">
        <v>1</v>
      </c>
      <c r="AP170">
        <v>23</v>
      </c>
      <c r="AQ170">
        <v>0</v>
      </c>
      <c r="AR170">
        <v>0</v>
      </c>
      <c r="AS170">
        <v>0</v>
      </c>
      <c r="AT170" t="s">
        <v>86</v>
      </c>
      <c r="AU170" t="s">
        <v>86</v>
      </c>
      <c r="AV170" t="s">
        <v>86</v>
      </c>
      <c r="AW170" t="s">
        <v>86</v>
      </c>
      <c r="AX170" t="s">
        <v>86</v>
      </c>
      <c r="AY170" t="s">
        <v>86</v>
      </c>
      <c r="AZ170" t="s">
        <v>86</v>
      </c>
      <c r="BA170" t="s">
        <v>86</v>
      </c>
      <c r="BB170" t="s">
        <v>86</v>
      </c>
      <c r="BC170" t="s">
        <v>86</v>
      </c>
      <c r="BD170" t="s">
        <v>86</v>
      </c>
      <c r="BE170" t="s">
        <v>86</v>
      </c>
    </row>
    <row r="171" spans="1:57" hidden="1" x14ac:dyDescent="0.45">
      <c r="A171" t="s">
        <v>487</v>
      </c>
      <c r="B171" t="s">
        <v>77</v>
      </c>
      <c r="C171" t="s">
        <v>403</v>
      </c>
      <c r="D171" t="s">
        <v>79</v>
      </c>
      <c r="E171" s="2" t="str">
        <f>HYPERLINK("capsilon://?command=openfolder&amp;siteaddress=envoy.emaiq-na2.net&amp;folderid=FX22FB698C-3477-045F-6C14-0EE8A7429350","FX2201103")</f>
        <v>FX2201103</v>
      </c>
      <c r="F171" t="s">
        <v>80</v>
      </c>
      <c r="G171" t="s">
        <v>80</v>
      </c>
      <c r="H171" t="s">
        <v>81</v>
      </c>
      <c r="I171" t="s">
        <v>488</v>
      </c>
      <c r="J171">
        <v>90</v>
      </c>
      <c r="K171" t="s">
        <v>83</v>
      </c>
      <c r="L171" t="s">
        <v>84</v>
      </c>
      <c r="M171" t="s">
        <v>85</v>
      </c>
      <c r="N171">
        <v>1</v>
      </c>
      <c r="O171" s="1">
        <v>44593.619340277779</v>
      </c>
      <c r="P171" s="1">
        <v>44593.626296296294</v>
      </c>
      <c r="Q171">
        <v>140</v>
      </c>
      <c r="R171">
        <v>461</v>
      </c>
      <c r="S171" t="b">
        <v>0</v>
      </c>
      <c r="T171" t="s">
        <v>86</v>
      </c>
      <c r="U171" t="b">
        <v>0</v>
      </c>
      <c r="V171" t="s">
        <v>92</v>
      </c>
      <c r="W171" s="1">
        <v>44593.626296296294</v>
      </c>
      <c r="X171">
        <v>461</v>
      </c>
      <c r="Y171">
        <v>0</v>
      </c>
      <c r="Z171">
        <v>0</v>
      </c>
      <c r="AA171">
        <v>0</v>
      </c>
      <c r="AB171">
        <v>0</v>
      </c>
      <c r="AC171">
        <v>11</v>
      </c>
      <c r="AD171">
        <v>90</v>
      </c>
      <c r="AE171">
        <v>82</v>
      </c>
      <c r="AF171">
        <v>0</v>
      </c>
      <c r="AG171">
        <v>2</v>
      </c>
      <c r="AH171" t="s">
        <v>86</v>
      </c>
      <c r="AI171" t="s">
        <v>86</v>
      </c>
      <c r="AJ171" t="s">
        <v>86</v>
      </c>
      <c r="AK171" t="s">
        <v>86</v>
      </c>
      <c r="AL171" t="s">
        <v>86</v>
      </c>
      <c r="AM171" t="s">
        <v>86</v>
      </c>
      <c r="AN171" t="s">
        <v>86</v>
      </c>
      <c r="AO171" t="s">
        <v>86</v>
      </c>
      <c r="AP171" t="s">
        <v>86</v>
      </c>
      <c r="AQ171" t="s">
        <v>86</v>
      </c>
      <c r="AR171" t="s">
        <v>86</v>
      </c>
      <c r="AS171" t="s">
        <v>86</v>
      </c>
      <c r="AT171" t="s">
        <v>86</v>
      </c>
      <c r="AU171" t="s">
        <v>86</v>
      </c>
      <c r="AV171" t="s">
        <v>86</v>
      </c>
      <c r="AW171" t="s">
        <v>86</v>
      </c>
      <c r="AX171" t="s">
        <v>86</v>
      </c>
      <c r="AY171" t="s">
        <v>86</v>
      </c>
      <c r="AZ171" t="s">
        <v>86</v>
      </c>
      <c r="BA171" t="s">
        <v>86</v>
      </c>
      <c r="BB171" t="s">
        <v>86</v>
      </c>
      <c r="BC171" t="s">
        <v>86</v>
      </c>
      <c r="BD171" t="s">
        <v>86</v>
      </c>
      <c r="BE171" t="s">
        <v>86</v>
      </c>
    </row>
    <row r="172" spans="1:57" x14ac:dyDescent="0.45">
      <c r="A172" t="s">
        <v>489</v>
      </c>
      <c r="B172" t="s">
        <v>77</v>
      </c>
      <c r="C172" t="s">
        <v>157</v>
      </c>
      <c r="D172" t="s">
        <v>79</v>
      </c>
      <c r="E172" s="2" t="str">
        <f>HYPERLINK("capsilon://?command=openfolder&amp;siteaddress=envoy.emaiq-na2.net&amp;folderid=FXAAD7B184-E3C1-E193-04BE-287B45FC8A2E","FX2201279")</f>
        <v>FX2201279</v>
      </c>
      <c r="F172" t="s">
        <v>80</v>
      </c>
      <c r="G172" t="s">
        <v>80</v>
      </c>
      <c r="H172" t="s">
        <v>81</v>
      </c>
      <c r="I172" t="s">
        <v>490</v>
      </c>
      <c r="J172">
        <v>28</v>
      </c>
      <c r="K172" t="s">
        <v>83</v>
      </c>
      <c r="L172" t="s">
        <v>84</v>
      </c>
      <c r="M172" t="s">
        <v>85</v>
      </c>
      <c r="N172">
        <v>2</v>
      </c>
      <c r="O172" s="1">
        <v>44593.625868055555</v>
      </c>
      <c r="P172" s="1">
        <v>44593.766562500001</v>
      </c>
      <c r="Q172">
        <v>11932</v>
      </c>
      <c r="R172">
        <v>224</v>
      </c>
      <c r="S172" t="b">
        <v>0</v>
      </c>
      <c r="T172" t="s">
        <v>86</v>
      </c>
      <c r="U172" t="b">
        <v>0</v>
      </c>
      <c r="V172" t="s">
        <v>92</v>
      </c>
      <c r="W172" s="1">
        <v>44593.627627314818</v>
      </c>
      <c r="X172">
        <v>79</v>
      </c>
      <c r="Y172">
        <v>21</v>
      </c>
      <c r="Z172">
        <v>0</v>
      </c>
      <c r="AA172">
        <v>21</v>
      </c>
      <c r="AB172">
        <v>0</v>
      </c>
      <c r="AC172">
        <v>3</v>
      </c>
      <c r="AD172">
        <v>7</v>
      </c>
      <c r="AE172">
        <v>0</v>
      </c>
      <c r="AF172">
        <v>0</v>
      </c>
      <c r="AG172">
        <v>0</v>
      </c>
      <c r="AH172" t="s">
        <v>93</v>
      </c>
      <c r="AI172" s="1">
        <v>44593.766562500001</v>
      </c>
      <c r="AJ172">
        <v>114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7</v>
      </c>
      <c r="AQ172">
        <v>0</v>
      </c>
      <c r="AR172">
        <v>0</v>
      </c>
      <c r="AS172">
        <v>0</v>
      </c>
      <c r="AT172" t="s">
        <v>86</v>
      </c>
      <c r="AU172" t="s">
        <v>86</v>
      </c>
      <c r="AV172" t="s">
        <v>86</v>
      </c>
      <c r="AW172" t="s">
        <v>86</v>
      </c>
      <c r="AX172" t="s">
        <v>86</v>
      </c>
      <c r="AY172" t="s">
        <v>86</v>
      </c>
      <c r="AZ172" t="s">
        <v>86</v>
      </c>
      <c r="BA172" t="s">
        <v>86</v>
      </c>
      <c r="BB172" t="s">
        <v>86</v>
      </c>
      <c r="BC172" t="s">
        <v>86</v>
      </c>
      <c r="BD172" t="s">
        <v>86</v>
      </c>
      <c r="BE172" t="s">
        <v>86</v>
      </c>
    </row>
    <row r="173" spans="1:57" x14ac:dyDescent="0.45">
      <c r="A173" t="s">
        <v>491</v>
      </c>
      <c r="B173" t="s">
        <v>77</v>
      </c>
      <c r="C173" t="s">
        <v>492</v>
      </c>
      <c r="D173" t="s">
        <v>79</v>
      </c>
      <c r="E173" s="2" t="str">
        <f>HYPERLINK("capsilon://?command=openfolder&amp;siteaddress=envoy.emaiq-na2.net&amp;folderid=FXF404CBF1-C829-0083-EC6F-C1B3742EB903","FX2201195")</f>
        <v>FX2201195</v>
      </c>
      <c r="F173" t="s">
        <v>80</v>
      </c>
      <c r="G173" t="s">
        <v>80</v>
      </c>
      <c r="H173" t="s">
        <v>81</v>
      </c>
      <c r="I173" t="s">
        <v>493</v>
      </c>
      <c r="J173">
        <v>148</v>
      </c>
      <c r="K173" t="s">
        <v>83</v>
      </c>
      <c r="L173" t="s">
        <v>84</v>
      </c>
      <c r="M173" t="s">
        <v>85</v>
      </c>
      <c r="N173">
        <v>2</v>
      </c>
      <c r="O173" s="1">
        <v>44593.626493055555</v>
      </c>
      <c r="P173" s="1">
        <v>44593.775219907409</v>
      </c>
      <c r="Q173">
        <v>10935</v>
      </c>
      <c r="R173">
        <v>1915</v>
      </c>
      <c r="S173" t="b">
        <v>0</v>
      </c>
      <c r="T173" t="s">
        <v>86</v>
      </c>
      <c r="U173" t="b">
        <v>0</v>
      </c>
      <c r="V173" t="s">
        <v>92</v>
      </c>
      <c r="W173" s="1">
        <v>44593.662129629629</v>
      </c>
      <c r="X173">
        <v>1168</v>
      </c>
      <c r="Y173">
        <v>224</v>
      </c>
      <c r="Z173">
        <v>0</v>
      </c>
      <c r="AA173">
        <v>224</v>
      </c>
      <c r="AB173">
        <v>0</v>
      </c>
      <c r="AC173">
        <v>210</v>
      </c>
      <c r="AD173">
        <v>-76</v>
      </c>
      <c r="AE173">
        <v>0</v>
      </c>
      <c r="AF173">
        <v>0</v>
      </c>
      <c r="AG173">
        <v>0</v>
      </c>
      <c r="AH173" t="s">
        <v>93</v>
      </c>
      <c r="AI173" s="1">
        <v>44593.775219907409</v>
      </c>
      <c r="AJ173">
        <v>747</v>
      </c>
      <c r="AK173">
        <v>1</v>
      </c>
      <c r="AL173">
        <v>0</v>
      </c>
      <c r="AM173">
        <v>1</v>
      </c>
      <c r="AN173">
        <v>0</v>
      </c>
      <c r="AO173">
        <v>1</v>
      </c>
      <c r="AP173">
        <v>-77</v>
      </c>
      <c r="AQ173">
        <v>0</v>
      </c>
      <c r="AR173">
        <v>0</v>
      </c>
      <c r="AS173">
        <v>0</v>
      </c>
      <c r="AT173" t="s">
        <v>86</v>
      </c>
      <c r="AU173" t="s">
        <v>86</v>
      </c>
      <c r="AV173" t="s">
        <v>86</v>
      </c>
      <c r="AW173" t="s">
        <v>86</v>
      </c>
      <c r="AX173" t="s">
        <v>86</v>
      </c>
      <c r="AY173" t="s">
        <v>86</v>
      </c>
      <c r="AZ173" t="s">
        <v>86</v>
      </c>
      <c r="BA173" t="s">
        <v>86</v>
      </c>
      <c r="BB173" t="s">
        <v>86</v>
      </c>
      <c r="BC173" t="s">
        <v>86</v>
      </c>
      <c r="BD173" t="s">
        <v>86</v>
      </c>
      <c r="BE173" t="s">
        <v>86</v>
      </c>
    </row>
    <row r="174" spans="1:57" hidden="1" x14ac:dyDescent="0.45">
      <c r="A174" t="s">
        <v>494</v>
      </c>
      <c r="B174" t="s">
        <v>77</v>
      </c>
      <c r="C174" t="s">
        <v>395</v>
      </c>
      <c r="D174" t="s">
        <v>79</v>
      </c>
      <c r="E174" s="2" t="str">
        <f>HYPERLINK("capsilon://?command=openfolder&amp;siteaddress=envoy.emaiq-na2.net&amp;folderid=FX86DFD52A-59A3-9ED0-749B-5DA2E864011D","FX2201411")</f>
        <v>FX2201411</v>
      </c>
      <c r="F174" t="s">
        <v>80</v>
      </c>
      <c r="G174" t="s">
        <v>80</v>
      </c>
      <c r="H174" t="s">
        <v>81</v>
      </c>
      <c r="I174" t="s">
        <v>495</v>
      </c>
      <c r="J174">
        <v>38</v>
      </c>
      <c r="K174" t="s">
        <v>83</v>
      </c>
      <c r="L174" t="s">
        <v>84</v>
      </c>
      <c r="M174" t="s">
        <v>85</v>
      </c>
      <c r="N174">
        <v>1</v>
      </c>
      <c r="O174" s="1">
        <v>44600.41814814815</v>
      </c>
      <c r="P174" s="1">
        <v>44600.44090277778</v>
      </c>
      <c r="Q174">
        <v>1803</v>
      </c>
      <c r="R174">
        <v>163</v>
      </c>
      <c r="S174" t="b">
        <v>0</v>
      </c>
      <c r="T174" t="s">
        <v>86</v>
      </c>
      <c r="U174" t="b">
        <v>0</v>
      </c>
      <c r="V174" t="s">
        <v>87</v>
      </c>
      <c r="W174" s="1">
        <v>44600.44090277778</v>
      </c>
      <c r="X174">
        <v>133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38</v>
      </c>
      <c r="AE174">
        <v>37</v>
      </c>
      <c r="AF174">
        <v>0</v>
      </c>
      <c r="AG174">
        <v>3</v>
      </c>
      <c r="AH174" t="s">
        <v>86</v>
      </c>
      <c r="AI174" t="s">
        <v>86</v>
      </c>
      <c r="AJ174" t="s">
        <v>86</v>
      </c>
      <c r="AK174" t="s">
        <v>86</v>
      </c>
      <c r="AL174" t="s">
        <v>86</v>
      </c>
      <c r="AM174" t="s">
        <v>86</v>
      </c>
      <c r="AN174" t="s">
        <v>86</v>
      </c>
      <c r="AO174" t="s">
        <v>86</v>
      </c>
      <c r="AP174" t="s">
        <v>86</v>
      </c>
      <c r="AQ174" t="s">
        <v>86</v>
      </c>
      <c r="AR174" t="s">
        <v>86</v>
      </c>
      <c r="AS174" t="s">
        <v>86</v>
      </c>
      <c r="AT174" t="s">
        <v>86</v>
      </c>
      <c r="AU174" t="s">
        <v>86</v>
      </c>
      <c r="AV174" t="s">
        <v>86</v>
      </c>
      <c r="AW174" t="s">
        <v>86</v>
      </c>
      <c r="AX174" t="s">
        <v>86</v>
      </c>
      <c r="AY174" t="s">
        <v>86</v>
      </c>
      <c r="AZ174" t="s">
        <v>86</v>
      </c>
      <c r="BA174" t="s">
        <v>86</v>
      </c>
      <c r="BB174" t="s">
        <v>86</v>
      </c>
      <c r="BC174" t="s">
        <v>86</v>
      </c>
      <c r="BD174" t="s">
        <v>86</v>
      </c>
      <c r="BE174" t="s">
        <v>86</v>
      </c>
    </row>
    <row r="175" spans="1:57" hidden="1" x14ac:dyDescent="0.45">
      <c r="A175" t="s">
        <v>496</v>
      </c>
      <c r="B175" t="s">
        <v>77</v>
      </c>
      <c r="C175" t="s">
        <v>157</v>
      </c>
      <c r="D175" t="s">
        <v>79</v>
      </c>
      <c r="E175" s="2" t="str">
        <f>HYPERLINK("capsilon://?command=openfolder&amp;siteaddress=envoy.emaiq-na2.net&amp;folderid=FXAAD7B184-E3C1-E193-04BE-287B45FC8A2E","FX2201279")</f>
        <v>FX2201279</v>
      </c>
      <c r="F175" t="s">
        <v>80</v>
      </c>
      <c r="G175" t="s">
        <v>80</v>
      </c>
      <c r="H175" t="s">
        <v>81</v>
      </c>
      <c r="I175" t="s">
        <v>497</v>
      </c>
      <c r="J175">
        <v>28</v>
      </c>
      <c r="K175" t="s">
        <v>83</v>
      </c>
      <c r="L175" t="s">
        <v>84</v>
      </c>
      <c r="M175" t="s">
        <v>85</v>
      </c>
      <c r="N175">
        <v>1</v>
      </c>
      <c r="O175" s="1">
        <v>44593.626875000002</v>
      </c>
      <c r="P175" s="1">
        <v>44593.664178240739</v>
      </c>
      <c r="Q175">
        <v>3047</v>
      </c>
      <c r="R175">
        <v>176</v>
      </c>
      <c r="S175" t="b">
        <v>0</v>
      </c>
      <c r="T175" t="s">
        <v>86</v>
      </c>
      <c r="U175" t="b">
        <v>0</v>
      </c>
      <c r="V175" t="s">
        <v>92</v>
      </c>
      <c r="W175" s="1">
        <v>44593.664178240739</v>
      </c>
      <c r="X175">
        <v>176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28</v>
      </c>
      <c r="AE175">
        <v>21</v>
      </c>
      <c r="AF175">
        <v>0</v>
      </c>
      <c r="AG175">
        <v>4</v>
      </c>
      <c r="AH175" t="s">
        <v>86</v>
      </c>
      <c r="AI175" t="s">
        <v>86</v>
      </c>
      <c r="AJ175" t="s">
        <v>86</v>
      </c>
      <c r="AK175" t="s">
        <v>86</v>
      </c>
      <c r="AL175" t="s">
        <v>86</v>
      </c>
      <c r="AM175" t="s">
        <v>86</v>
      </c>
      <c r="AN175" t="s">
        <v>86</v>
      </c>
      <c r="AO175" t="s">
        <v>86</v>
      </c>
      <c r="AP175" t="s">
        <v>86</v>
      </c>
      <c r="AQ175" t="s">
        <v>86</v>
      </c>
      <c r="AR175" t="s">
        <v>86</v>
      </c>
      <c r="AS175" t="s">
        <v>86</v>
      </c>
      <c r="AT175" t="s">
        <v>86</v>
      </c>
      <c r="AU175" t="s">
        <v>86</v>
      </c>
      <c r="AV175" t="s">
        <v>86</v>
      </c>
      <c r="AW175" t="s">
        <v>86</v>
      </c>
      <c r="AX175" t="s">
        <v>86</v>
      </c>
      <c r="AY175" t="s">
        <v>86</v>
      </c>
      <c r="AZ175" t="s">
        <v>86</v>
      </c>
      <c r="BA175" t="s">
        <v>86</v>
      </c>
      <c r="BB175" t="s">
        <v>86</v>
      </c>
      <c r="BC175" t="s">
        <v>86</v>
      </c>
      <c r="BD175" t="s">
        <v>86</v>
      </c>
      <c r="BE175" t="s">
        <v>86</v>
      </c>
    </row>
    <row r="176" spans="1:57" hidden="1" x14ac:dyDescent="0.45">
      <c r="A176" t="s">
        <v>498</v>
      </c>
      <c r="B176" t="s">
        <v>77</v>
      </c>
      <c r="C176" t="s">
        <v>442</v>
      </c>
      <c r="D176" t="s">
        <v>79</v>
      </c>
      <c r="E176" s="2" t="str">
        <f>HYPERLINK("capsilon://?command=openfolder&amp;siteaddress=envoy.emaiq-na2.net&amp;folderid=FX3B70897F-23EB-7145-1C0C-DA27091A100E","FX220171")</f>
        <v>FX220171</v>
      </c>
      <c r="F176" t="s">
        <v>80</v>
      </c>
      <c r="G176" t="s">
        <v>80</v>
      </c>
      <c r="H176" t="s">
        <v>81</v>
      </c>
      <c r="I176" t="s">
        <v>499</v>
      </c>
      <c r="J176">
        <v>11</v>
      </c>
      <c r="K176" t="s">
        <v>83</v>
      </c>
      <c r="L176" t="s">
        <v>84</v>
      </c>
      <c r="M176" t="s">
        <v>85</v>
      </c>
      <c r="N176">
        <v>2</v>
      </c>
      <c r="O176" s="1">
        <v>44600.43105324074</v>
      </c>
      <c r="P176" s="1">
        <v>44600.45548611111</v>
      </c>
      <c r="Q176">
        <v>2007</v>
      </c>
      <c r="R176">
        <v>104</v>
      </c>
      <c r="S176" t="b">
        <v>0</v>
      </c>
      <c r="T176" t="s">
        <v>86</v>
      </c>
      <c r="U176" t="b">
        <v>0</v>
      </c>
      <c r="V176" t="s">
        <v>87</v>
      </c>
      <c r="W176" s="1">
        <v>44600.441354166665</v>
      </c>
      <c r="X176">
        <v>38</v>
      </c>
      <c r="Y176">
        <v>0</v>
      </c>
      <c r="Z176">
        <v>0</v>
      </c>
      <c r="AA176">
        <v>0</v>
      </c>
      <c r="AB176">
        <v>5</v>
      </c>
      <c r="AC176">
        <v>0</v>
      </c>
      <c r="AD176">
        <v>11</v>
      </c>
      <c r="AE176">
        <v>0</v>
      </c>
      <c r="AF176">
        <v>0</v>
      </c>
      <c r="AG176">
        <v>0</v>
      </c>
      <c r="AH176" t="s">
        <v>145</v>
      </c>
      <c r="AI176" s="1">
        <v>44600.45548611111</v>
      </c>
      <c r="AJ176">
        <v>66</v>
      </c>
      <c r="AK176">
        <v>0</v>
      </c>
      <c r="AL176">
        <v>0</v>
      </c>
      <c r="AM176">
        <v>0</v>
      </c>
      <c r="AN176">
        <v>5</v>
      </c>
      <c r="AO176">
        <v>0</v>
      </c>
      <c r="AP176">
        <v>11</v>
      </c>
      <c r="AQ176">
        <v>0</v>
      </c>
      <c r="AR176">
        <v>0</v>
      </c>
      <c r="AS176">
        <v>0</v>
      </c>
      <c r="AT176" t="s">
        <v>86</v>
      </c>
      <c r="AU176" t="s">
        <v>86</v>
      </c>
      <c r="AV176" t="s">
        <v>86</v>
      </c>
      <c r="AW176" t="s">
        <v>86</v>
      </c>
      <c r="AX176" t="s">
        <v>86</v>
      </c>
      <c r="AY176" t="s">
        <v>86</v>
      </c>
      <c r="AZ176" t="s">
        <v>86</v>
      </c>
      <c r="BA176" t="s">
        <v>86</v>
      </c>
      <c r="BB176" t="s">
        <v>86</v>
      </c>
      <c r="BC176" t="s">
        <v>86</v>
      </c>
      <c r="BD176" t="s">
        <v>86</v>
      </c>
      <c r="BE176" t="s">
        <v>86</v>
      </c>
    </row>
    <row r="177" spans="1:57" x14ac:dyDescent="0.45">
      <c r="A177" t="s">
        <v>500</v>
      </c>
      <c r="B177" t="s">
        <v>77</v>
      </c>
      <c r="C177" t="s">
        <v>395</v>
      </c>
      <c r="D177" t="s">
        <v>79</v>
      </c>
      <c r="E177" s="2" t="str">
        <f>HYPERLINK("capsilon://?command=openfolder&amp;siteaddress=envoy.emaiq-na2.net&amp;folderid=FX86DFD52A-59A3-9ED0-749B-5DA2E864011D","FX2201411")</f>
        <v>FX2201411</v>
      </c>
      <c r="F177" t="s">
        <v>80</v>
      </c>
      <c r="G177" t="s">
        <v>80</v>
      </c>
      <c r="H177" t="s">
        <v>81</v>
      </c>
      <c r="I177" t="s">
        <v>495</v>
      </c>
      <c r="J177">
        <v>114</v>
      </c>
      <c r="K177" t="s">
        <v>83</v>
      </c>
      <c r="L177" t="s">
        <v>84</v>
      </c>
      <c r="M177" t="s">
        <v>85</v>
      </c>
      <c r="N177">
        <v>2</v>
      </c>
      <c r="O177" s="1">
        <v>44600.44127314815</v>
      </c>
      <c r="P177" s="1">
        <v>44600.454710648148</v>
      </c>
      <c r="Q177">
        <v>500</v>
      </c>
      <c r="R177">
        <v>661</v>
      </c>
      <c r="S177" t="b">
        <v>0</v>
      </c>
      <c r="T177" t="s">
        <v>86</v>
      </c>
      <c r="U177" t="b">
        <v>1</v>
      </c>
      <c r="V177" t="s">
        <v>87</v>
      </c>
      <c r="W177" s="1">
        <v>44600.444687499999</v>
      </c>
      <c r="X177">
        <v>287</v>
      </c>
      <c r="Y177">
        <v>74</v>
      </c>
      <c r="Z177">
        <v>0</v>
      </c>
      <c r="AA177">
        <v>74</v>
      </c>
      <c r="AB177">
        <v>37</v>
      </c>
      <c r="AC177">
        <v>48</v>
      </c>
      <c r="AD177">
        <v>40</v>
      </c>
      <c r="AE177">
        <v>0</v>
      </c>
      <c r="AF177">
        <v>0</v>
      </c>
      <c r="AG177">
        <v>0</v>
      </c>
      <c r="AH177" t="s">
        <v>145</v>
      </c>
      <c r="AI177" s="1">
        <v>44600.454710648148</v>
      </c>
      <c r="AJ177">
        <v>374</v>
      </c>
      <c r="AK177">
        <v>0</v>
      </c>
      <c r="AL177">
        <v>0</v>
      </c>
      <c r="AM177">
        <v>0</v>
      </c>
      <c r="AN177">
        <v>37</v>
      </c>
      <c r="AO177">
        <v>0</v>
      </c>
      <c r="AP177">
        <v>40</v>
      </c>
      <c r="AQ177">
        <v>0</v>
      </c>
      <c r="AR177">
        <v>0</v>
      </c>
      <c r="AS177">
        <v>0</v>
      </c>
      <c r="AT177" t="s">
        <v>86</v>
      </c>
      <c r="AU177" t="s">
        <v>86</v>
      </c>
      <c r="AV177" t="s">
        <v>86</v>
      </c>
      <c r="AW177" t="s">
        <v>86</v>
      </c>
      <c r="AX177" t="s">
        <v>86</v>
      </c>
      <c r="AY177" t="s">
        <v>86</v>
      </c>
      <c r="AZ177" t="s">
        <v>86</v>
      </c>
      <c r="BA177" t="s">
        <v>86</v>
      </c>
      <c r="BB177" t="s">
        <v>86</v>
      </c>
      <c r="BC177" t="s">
        <v>86</v>
      </c>
      <c r="BD177" t="s">
        <v>86</v>
      </c>
      <c r="BE177" t="s">
        <v>86</v>
      </c>
    </row>
    <row r="178" spans="1:57" x14ac:dyDescent="0.45">
      <c r="A178" t="s">
        <v>501</v>
      </c>
      <c r="B178" t="s">
        <v>77</v>
      </c>
      <c r="C178" t="s">
        <v>90</v>
      </c>
      <c r="D178" t="s">
        <v>79</v>
      </c>
      <c r="E178" s="2" t="str">
        <f>HYPERLINK("capsilon://?command=openfolder&amp;siteaddress=envoy.emaiq-na2.net&amp;folderid=FXB5C20122-89B5-AE08-A54E-DC1C7040B926","FX220283")</f>
        <v>FX220283</v>
      </c>
      <c r="F178" t="s">
        <v>80</v>
      </c>
      <c r="G178" t="s">
        <v>80</v>
      </c>
      <c r="H178" t="s">
        <v>81</v>
      </c>
      <c r="I178" t="s">
        <v>502</v>
      </c>
      <c r="J178">
        <v>66</v>
      </c>
      <c r="K178" t="s">
        <v>83</v>
      </c>
      <c r="L178" t="s">
        <v>84</v>
      </c>
      <c r="M178" t="s">
        <v>85</v>
      </c>
      <c r="N178">
        <v>2</v>
      </c>
      <c r="O178" s="1">
        <v>44600.442025462966</v>
      </c>
      <c r="P178" s="1">
        <v>44600.459317129629</v>
      </c>
      <c r="Q178">
        <v>1008</v>
      </c>
      <c r="R178">
        <v>486</v>
      </c>
      <c r="S178" t="b">
        <v>0</v>
      </c>
      <c r="T178" t="s">
        <v>86</v>
      </c>
      <c r="U178" t="b">
        <v>0</v>
      </c>
      <c r="V178" t="s">
        <v>87</v>
      </c>
      <c r="W178" s="1">
        <v>44600.446504629632</v>
      </c>
      <c r="X178">
        <v>156</v>
      </c>
      <c r="Y178">
        <v>52</v>
      </c>
      <c r="Z178">
        <v>0</v>
      </c>
      <c r="AA178">
        <v>52</v>
      </c>
      <c r="AB178">
        <v>0</v>
      </c>
      <c r="AC178">
        <v>22</v>
      </c>
      <c r="AD178">
        <v>14</v>
      </c>
      <c r="AE178">
        <v>0</v>
      </c>
      <c r="AF178">
        <v>0</v>
      </c>
      <c r="AG178">
        <v>0</v>
      </c>
      <c r="AH178" t="s">
        <v>145</v>
      </c>
      <c r="AI178" s="1">
        <v>44600.459317129629</v>
      </c>
      <c r="AJ178">
        <v>330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14</v>
      </c>
      <c r="AQ178">
        <v>0</v>
      </c>
      <c r="AR178">
        <v>0</v>
      </c>
      <c r="AS178">
        <v>0</v>
      </c>
      <c r="AT178" t="s">
        <v>86</v>
      </c>
      <c r="AU178" t="s">
        <v>86</v>
      </c>
      <c r="AV178" t="s">
        <v>86</v>
      </c>
      <c r="AW178" t="s">
        <v>86</v>
      </c>
      <c r="AX178" t="s">
        <v>86</v>
      </c>
      <c r="AY178" t="s">
        <v>86</v>
      </c>
      <c r="AZ178" t="s">
        <v>86</v>
      </c>
      <c r="BA178" t="s">
        <v>86</v>
      </c>
      <c r="BB178" t="s">
        <v>86</v>
      </c>
      <c r="BC178" t="s">
        <v>86</v>
      </c>
      <c r="BD178" t="s">
        <v>86</v>
      </c>
      <c r="BE178" t="s">
        <v>86</v>
      </c>
    </row>
    <row r="179" spans="1:57" x14ac:dyDescent="0.45">
      <c r="A179" t="s">
        <v>503</v>
      </c>
      <c r="B179" t="s">
        <v>77</v>
      </c>
      <c r="C179" t="s">
        <v>504</v>
      </c>
      <c r="D179" t="s">
        <v>79</v>
      </c>
      <c r="E179" s="2" t="str">
        <f>HYPERLINK("capsilon://?command=openfolder&amp;siteaddress=envoy.emaiq-na2.net&amp;folderid=FXB67B3DE5-B3B6-683A-2C54-13EEAF22CC48","FX2201403")</f>
        <v>FX2201403</v>
      </c>
      <c r="F179" t="s">
        <v>80</v>
      </c>
      <c r="G179" t="s">
        <v>80</v>
      </c>
      <c r="H179" t="s">
        <v>81</v>
      </c>
      <c r="I179" t="s">
        <v>505</v>
      </c>
      <c r="J179">
        <v>28</v>
      </c>
      <c r="K179" t="s">
        <v>83</v>
      </c>
      <c r="L179" t="s">
        <v>84</v>
      </c>
      <c r="M179" t="s">
        <v>85</v>
      </c>
      <c r="N179">
        <v>2</v>
      </c>
      <c r="O179" s="1">
        <v>44600.445219907408</v>
      </c>
      <c r="P179" s="1">
        <v>44600.463437500002</v>
      </c>
      <c r="Q179">
        <v>1135</v>
      </c>
      <c r="R179">
        <v>439</v>
      </c>
      <c r="S179" t="b">
        <v>0</v>
      </c>
      <c r="T179" t="s">
        <v>86</v>
      </c>
      <c r="U179" t="b">
        <v>0</v>
      </c>
      <c r="V179" t="s">
        <v>87</v>
      </c>
      <c r="W179" s="1">
        <v>44600.447476851848</v>
      </c>
      <c r="X179">
        <v>84</v>
      </c>
      <c r="Y179">
        <v>21</v>
      </c>
      <c r="Z179">
        <v>0</v>
      </c>
      <c r="AA179">
        <v>21</v>
      </c>
      <c r="AB179">
        <v>0</v>
      </c>
      <c r="AC179">
        <v>2</v>
      </c>
      <c r="AD179">
        <v>7</v>
      </c>
      <c r="AE179">
        <v>0</v>
      </c>
      <c r="AF179">
        <v>0</v>
      </c>
      <c r="AG179">
        <v>0</v>
      </c>
      <c r="AH179" t="s">
        <v>145</v>
      </c>
      <c r="AI179" s="1">
        <v>44600.463437500002</v>
      </c>
      <c r="AJ179">
        <v>355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7</v>
      </c>
      <c r="AQ179">
        <v>0</v>
      </c>
      <c r="AR179">
        <v>0</v>
      </c>
      <c r="AS179">
        <v>0</v>
      </c>
      <c r="AT179" t="s">
        <v>86</v>
      </c>
      <c r="AU179" t="s">
        <v>86</v>
      </c>
      <c r="AV179" t="s">
        <v>86</v>
      </c>
      <c r="AW179" t="s">
        <v>86</v>
      </c>
      <c r="AX179" t="s">
        <v>86</v>
      </c>
      <c r="AY179" t="s">
        <v>86</v>
      </c>
      <c r="AZ179" t="s">
        <v>86</v>
      </c>
      <c r="BA179" t="s">
        <v>86</v>
      </c>
      <c r="BB179" t="s">
        <v>86</v>
      </c>
      <c r="BC179" t="s">
        <v>86</v>
      </c>
      <c r="BD179" t="s">
        <v>86</v>
      </c>
      <c r="BE179" t="s">
        <v>86</v>
      </c>
    </row>
    <row r="180" spans="1:57" hidden="1" x14ac:dyDescent="0.45">
      <c r="A180" t="s">
        <v>506</v>
      </c>
      <c r="B180" t="s">
        <v>77</v>
      </c>
      <c r="C180" t="s">
        <v>507</v>
      </c>
      <c r="D180" t="s">
        <v>79</v>
      </c>
      <c r="E180" s="2" t="str">
        <f>HYPERLINK("capsilon://?command=openfolder&amp;siteaddress=envoy.emaiq-na2.net&amp;folderid=FXB49363C0-165B-4AD1-4504-185326BAF42B","FX2201435")</f>
        <v>FX2201435</v>
      </c>
      <c r="F180" t="s">
        <v>80</v>
      </c>
      <c r="G180" t="s">
        <v>80</v>
      </c>
      <c r="H180" t="s">
        <v>81</v>
      </c>
      <c r="I180" t="s">
        <v>508</v>
      </c>
      <c r="J180">
        <v>60</v>
      </c>
      <c r="K180" t="s">
        <v>83</v>
      </c>
      <c r="L180" t="s">
        <v>84</v>
      </c>
      <c r="M180" t="s">
        <v>85</v>
      </c>
      <c r="N180">
        <v>1</v>
      </c>
      <c r="O180" s="1">
        <v>44600.458773148152</v>
      </c>
      <c r="P180" s="1">
        <v>44600.47016203704</v>
      </c>
      <c r="Q180">
        <v>763</v>
      </c>
      <c r="R180">
        <v>221</v>
      </c>
      <c r="S180" t="b">
        <v>0</v>
      </c>
      <c r="T180" t="s">
        <v>86</v>
      </c>
      <c r="U180" t="b">
        <v>0</v>
      </c>
      <c r="V180" t="s">
        <v>172</v>
      </c>
      <c r="W180" s="1">
        <v>44600.47016203704</v>
      </c>
      <c r="X180">
        <v>173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60</v>
      </c>
      <c r="AE180">
        <v>48</v>
      </c>
      <c r="AF180">
        <v>0</v>
      </c>
      <c r="AG180">
        <v>3</v>
      </c>
      <c r="AH180" t="s">
        <v>86</v>
      </c>
      <c r="AI180" t="s">
        <v>86</v>
      </c>
      <c r="AJ180" t="s">
        <v>86</v>
      </c>
      <c r="AK180" t="s">
        <v>86</v>
      </c>
      <c r="AL180" t="s">
        <v>86</v>
      </c>
      <c r="AM180" t="s">
        <v>86</v>
      </c>
      <c r="AN180" t="s">
        <v>86</v>
      </c>
      <c r="AO180" t="s">
        <v>86</v>
      </c>
      <c r="AP180" t="s">
        <v>86</v>
      </c>
      <c r="AQ180" t="s">
        <v>86</v>
      </c>
      <c r="AR180" t="s">
        <v>86</v>
      </c>
      <c r="AS180" t="s">
        <v>86</v>
      </c>
      <c r="AT180" t="s">
        <v>86</v>
      </c>
      <c r="AU180" t="s">
        <v>86</v>
      </c>
      <c r="AV180" t="s">
        <v>86</v>
      </c>
      <c r="AW180" t="s">
        <v>86</v>
      </c>
      <c r="AX180" t="s">
        <v>86</v>
      </c>
      <c r="AY180" t="s">
        <v>86</v>
      </c>
      <c r="AZ180" t="s">
        <v>86</v>
      </c>
      <c r="BA180" t="s">
        <v>86</v>
      </c>
      <c r="BB180" t="s">
        <v>86</v>
      </c>
      <c r="BC180" t="s">
        <v>86</v>
      </c>
      <c r="BD180" t="s">
        <v>86</v>
      </c>
      <c r="BE180" t="s">
        <v>86</v>
      </c>
    </row>
    <row r="181" spans="1:57" x14ac:dyDescent="0.45">
      <c r="A181" t="s">
        <v>509</v>
      </c>
      <c r="B181" t="s">
        <v>77</v>
      </c>
      <c r="C181" t="s">
        <v>403</v>
      </c>
      <c r="D181" t="s">
        <v>79</v>
      </c>
      <c r="E181" s="2" t="str">
        <f>HYPERLINK("capsilon://?command=openfolder&amp;siteaddress=envoy.emaiq-na2.net&amp;folderid=FX22FB698C-3477-045F-6C14-0EE8A7429350","FX2201103")</f>
        <v>FX2201103</v>
      </c>
      <c r="F181" t="s">
        <v>80</v>
      </c>
      <c r="G181" t="s">
        <v>80</v>
      </c>
      <c r="H181" t="s">
        <v>81</v>
      </c>
      <c r="I181" t="s">
        <v>488</v>
      </c>
      <c r="J181">
        <v>170</v>
      </c>
      <c r="K181" t="s">
        <v>83</v>
      </c>
      <c r="L181" t="s">
        <v>84</v>
      </c>
      <c r="M181" t="s">
        <v>85</v>
      </c>
      <c r="N181">
        <v>2</v>
      </c>
      <c r="O181" s="1">
        <v>44593.62771990741</v>
      </c>
      <c r="P181" s="1">
        <v>44593.688460648147</v>
      </c>
      <c r="Q181">
        <v>4128</v>
      </c>
      <c r="R181">
        <v>1120</v>
      </c>
      <c r="S181" t="b">
        <v>0</v>
      </c>
      <c r="T181" t="s">
        <v>86</v>
      </c>
      <c r="U181" t="b">
        <v>1</v>
      </c>
      <c r="V181" t="s">
        <v>92</v>
      </c>
      <c r="W181" s="1">
        <v>44593.654687499999</v>
      </c>
      <c r="X181">
        <v>675</v>
      </c>
      <c r="Y181">
        <v>154</v>
      </c>
      <c r="Z181">
        <v>0</v>
      </c>
      <c r="AA181">
        <v>154</v>
      </c>
      <c r="AB181">
        <v>0</v>
      </c>
      <c r="AC181">
        <v>76</v>
      </c>
      <c r="AD181">
        <v>16</v>
      </c>
      <c r="AE181">
        <v>0</v>
      </c>
      <c r="AF181">
        <v>0</v>
      </c>
      <c r="AG181">
        <v>0</v>
      </c>
      <c r="AH181" t="s">
        <v>93</v>
      </c>
      <c r="AI181" s="1">
        <v>44593.688460648147</v>
      </c>
      <c r="AJ181">
        <v>439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16</v>
      </c>
      <c r="AQ181">
        <v>0</v>
      </c>
      <c r="AR181">
        <v>0</v>
      </c>
      <c r="AS181">
        <v>0</v>
      </c>
      <c r="AT181" t="s">
        <v>86</v>
      </c>
      <c r="AU181" t="s">
        <v>86</v>
      </c>
      <c r="AV181" t="s">
        <v>86</v>
      </c>
      <c r="AW181" t="s">
        <v>86</v>
      </c>
      <c r="AX181" t="s">
        <v>86</v>
      </c>
      <c r="AY181" t="s">
        <v>86</v>
      </c>
      <c r="AZ181" t="s">
        <v>86</v>
      </c>
      <c r="BA181" t="s">
        <v>86</v>
      </c>
      <c r="BB181" t="s">
        <v>86</v>
      </c>
      <c r="BC181" t="s">
        <v>86</v>
      </c>
      <c r="BD181" t="s">
        <v>86</v>
      </c>
      <c r="BE181" t="s">
        <v>86</v>
      </c>
    </row>
    <row r="182" spans="1:57" hidden="1" x14ac:dyDescent="0.45">
      <c r="A182" t="s">
        <v>510</v>
      </c>
      <c r="B182" t="s">
        <v>77</v>
      </c>
      <c r="C182" t="s">
        <v>222</v>
      </c>
      <c r="D182" t="s">
        <v>79</v>
      </c>
      <c r="E182" s="2" t="str">
        <f>HYPERLINK("capsilon://?command=openfolder&amp;siteaddress=envoy.emaiq-na2.net&amp;folderid=FX659CA8B0-2B33-5BF5-84FB-770EF21F4994","FX220231")</f>
        <v>FX220231</v>
      </c>
      <c r="F182" t="s">
        <v>80</v>
      </c>
      <c r="G182" t="s">
        <v>80</v>
      </c>
      <c r="H182" t="s">
        <v>81</v>
      </c>
      <c r="I182" t="s">
        <v>511</v>
      </c>
      <c r="J182">
        <v>32</v>
      </c>
      <c r="K182" t="s">
        <v>83</v>
      </c>
      <c r="L182" t="s">
        <v>84</v>
      </c>
      <c r="M182" t="s">
        <v>85</v>
      </c>
      <c r="N182">
        <v>1</v>
      </c>
      <c r="O182" s="1">
        <v>44600.467685185184</v>
      </c>
      <c r="P182" s="1">
        <v>44600.471759259257</v>
      </c>
      <c r="Q182">
        <v>186</v>
      </c>
      <c r="R182">
        <v>166</v>
      </c>
      <c r="S182" t="b">
        <v>0</v>
      </c>
      <c r="T182" t="s">
        <v>86</v>
      </c>
      <c r="U182" t="b">
        <v>0</v>
      </c>
      <c r="V182" t="s">
        <v>87</v>
      </c>
      <c r="W182" s="1">
        <v>44600.471759259257</v>
      </c>
      <c r="X182">
        <v>166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32</v>
      </c>
      <c r="AE182">
        <v>27</v>
      </c>
      <c r="AF182">
        <v>0</v>
      </c>
      <c r="AG182">
        <v>2</v>
      </c>
      <c r="AH182" t="s">
        <v>86</v>
      </c>
      <c r="AI182" t="s">
        <v>86</v>
      </c>
      <c r="AJ182" t="s">
        <v>86</v>
      </c>
      <c r="AK182" t="s">
        <v>86</v>
      </c>
      <c r="AL182" t="s">
        <v>86</v>
      </c>
      <c r="AM182" t="s">
        <v>86</v>
      </c>
      <c r="AN182" t="s">
        <v>86</v>
      </c>
      <c r="AO182" t="s">
        <v>86</v>
      </c>
      <c r="AP182" t="s">
        <v>86</v>
      </c>
      <c r="AQ182" t="s">
        <v>86</v>
      </c>
      <c r="AR182" t="s">
        <v>86</v>
      </c>
      <c r="AS182" t="s">
        <v>86</v>
      </c>
      <c r="AT182" t="s">
        <v>86</v>
      </c>
      <c r="AU182" t="s">
        <v>86</v>
      </c>
      <c r="AV182" t="s">
        <v>86</v>
      </c>
      <c r="AW182" t="s">
        <v>86</v>
      </c>
      <c r="AX182" t="s">
        <v>86</v>
      </c>
      <c r="AY182" t="s">
        <v>86</v>
      </c>
      <c r="AZ182" t="s">
        <v>86</v>
      </c>
      <c r="BA182" t="s">
        <v>86</v>
      </c>
      <c r="BB182" t="s">
        <v>86</v>
      </c>
      <c r="BC182" t="s">
        <v>86</v>
      </c>
      <c r="BD182" t="s">
        <v>86</v>
      </c>
      <c r="BE182" t="s">
        <v>86</v>
      </c>
    </row>
    <row r="183" spans="1:57" x14ac:dyDescent="0.45">
      <c r="A183" t="s">
        <v>512</v>
      </c>
      <c r="B183" t="s">
        <v>77</v>
      </c>
      <c r="C183" t="s">
        <v>507</v>
      </c>
      <c r="D183" t="s">
        <v>79</v>
      </c>
      <c r="E183" s="2" t="str">
        <f>HYPERLINK("capsilon://?command=openfolder&amp;siteaddress=envoy.emaiq-na2.net&amp;folderid=FXB49363C0-165B-4AD1-4504-185326BAF42B","FX2201435")</f>
        <v>FX2201435</v>
      </c>
      <c r="F183" t="s">
        <v>80</v>
      </c>
      <c r="G183" t="s">
        <v>80</v>
      </c>
      <c r="H183" t="s">
        <v>81</v>
      </c>
      <c r="I183" t="s">
        <v>508</v>
      </c>
      <c r="J183">
        <v>92</v>
      </c>
      <c r="K183" t="s">
        <v>83</v>
      </c>
      <c r="L183" t="s">
        <v>84</v>
      </c>
      <c r="M183" t="s">
        <v>85</v>
      </c>
      <c r="N183">
        <v>2</v>
      </c>
      <c r="O183" s="1">
        <v>44600.47079861111</v>
      </c>
      <c r="P183" s="1">
        <v>44600.504710648151</v>
      </c>
      <c r="Q183">
        <v>975</v>
      </c>
      <c r="R183">
        <v>1955</v>
      </c>
      <c r="S183" t="b">
        <v>0</v>
      </c>
      <c r="T183" t="s">
        <v>86</v>
      </c>
      <c r="U183" t="b">
        <v>1</v>
      </c>
      <c r="V183" t="s">
        <v>87</v>
      </c>
      <c r="W183" s="1">
        <v>44600.485590277778</v>
      </c>
      <c r="X183">
        <v>1109</v>
      </c>
      <c r="Y183">
        <v>95</v>
      </c>
      <c r="Z183">
        <v>0</v>
      </c>
      <c r="AA183">
        <v>95</v>
      </c>
      <c r="AB183">
        <v>0</v>
      </c>
      <c r="AC183">
        <v>70</v>
      </c>
      <c r="AD183">
        <v>-3</v>
      </c>
      <c r="AE183">
        <v>0</v>
      </c>
      <c r="AF183">
        <v>0</v>
      </c>
      <c r="AG183">
        <v>0</v>
      </c>
      <c r="AH183" t="s">
        <v>145</v>
      </c>
      <c r="AI183" s="1">
        <v>44600.504710648151</v>
      </c>
      <c r="AJ183">
        <v>831</v>
      </c>
      <c r="AK183">
        <v>5</v>
      </c>
      <c r="AL183">
        <v>0</v>
      </c>
      <c r="AM183">
        <v>5</v>
      </c>
      <c r="AN183">
        <v>0</v>
      </c>
      <c r="AO183">
        <v>5</v>
      </c>
      <c r="AP183">
        <v>-8</v>
      </c>
      <c r="AQ183">
        <v>0</v>
      </c>
      <c r="AR183">
        <v>0</v>
      </c>
      <c r="AS183">
        <v>0</v>
      </c>
      <c r="AT183" t="s">
        <v>86</v>
      </c>
      <c r="AU183" t="s">
        <v>86</v>
      </c>
      <c r="AV183" t="s">
        <v>86</v>
      </c>
      <c r="AW183" t="s">
        <v>86</v>
      </c>
      <c r="AX183" t="s">
        <v>86</v>
      </c>
      <c r="AY183" t="s">
        <v>86</v>
      </c>
      <c r="AZ183" t="s">
        <v>86</v>
      </c>
      <c r="BA183" t="s">
        <v>86</v>
      </c>
      <c r="BB183" t="s">
        <v>86</v>
      </c>
      <c r="BC183" t="s">
        <v>86</v>
      </c>
      <c r="BD183" t="s">
        <v>86</v>
      </c>
      <c r="BE183" t="s">
        <v>86</v>
      </c>
    </row>
    <row r="184" spans="1:57" x14ac:dyDescent="0.45">
      <c r="A184" t="s">
        <v>513</v>
      </c>
      <c r="B184" t="s">
        <v>77</v>
      </c>
      <c r="C184" t="s">
        <v>222</v>
      </c>
      <c r="D184" t="s">
        <v>79</v>
      </c>
      <c r="E184" s="2" t="str">
        <f>HYPERLINK("capsilon://?command=openfolder&amp;siteaddress=envoy.emaiq-na2.net&amp;folderid=FX659CA8B0-2B33-5BF5-84FB-770EF21F4994","FX220231")</f>
        <v>FX220231</v>
      </c>
      <c r="F184" t="s">
        <v>80</v>
      </c>
      <c r="G184" t="s">
        <v>80</v>
      </c>
      <c r="H184" t="s">
        <v>81</v>
      </c>
      <c r="I184" t="s">
        <v>511</v>
      </c>
      <c r="J184">
        <v>64</v>
      </c>
      <c r="K184" t="s">
        <v>83</v>
      </c>
      <c r="L184" t="s">
        <v>84</v>
      </c>
      <c r="M184" t="s">
        <v>85</v>
      </c>
      <c r="N184">
        <v>2</v>
      </c>
      <c r="O184" s="1">
        <v>44600.472500000003</v>
      </c>
      <c r="P184" s="1">
        <v>44600.495092592595</v>
      </c>
      <c r="Q184">
        <v>500</v>
      </c>
      <c r="R184">
        <v>1452</v>
      </c>
      <c r="S184" t="b">
        <v>0</v>
      </c>
      <c r="T184" t="s">
        <v>86</v>
      </c>
      <c r="U184" t="b">
        <v>1</v>
      </c>
      <c r="V184" t="s">
        <v>92</v>
      </c>
      <c r="W184" s="1">
        <v>44600.483831018515</v>
      </c>
      <c r="X184">
        <v>530</v>
      </c>
      <c r="Y184">
        <v>82</v>
      </c>
      <c r="Z184">
        <v>0</v>
      </c>
      <c r="AA184">
        <v>82</v>
      </c>
      <c r="AB184">
        <v>0</v>
      </c>
      <c r="AC184">
        <v>68</v>
      </c>
      <c r="AD184">
        <v>-18</v>
      </c>
      <c r="AE184">
        <v>0</v>
      </c>
      <c r="AF184">
        <v>0</v>
      </c>
      <c r="AG184">
        <v>0</v>
      </c>
      <c r="AH184" t="s">
        <v>145</v>
      </c>
      <c r="AI184" s="1">
        <v>44600.495092592595</v>
      </c>
      <c r="AJ184">
        <v>910</v>
      </c>
      <c r="AK184">
        <v>1</v>
      </c>
      <c r="AL184">
        <v>0</v>
      </c>
      <c r="AM184">
        <v>1</v>
      </c>
      <c r="AN184">
        <v>0</v>
      </c>
      <c r="AO184">
        <v>1</v>
      </c>
      <c r="AP184">
        <v>-19</v>
      </c>
      <c r="AQ184">
        <v>0</v>
      </c>
      <c r="AR184">
        <v>0</v>
      </c>
      <c r="AS184">
        <v>0</v>
      </c>
      <c r="AT184" t="s">
        <v>86</v>
      </c>
      <c r="AU184" t="s">
        <v>86</v>
      </c>
      <c r="AV184" t="s">
        <v>86</v>
      </c>
      <c r="AW184" t="s">
        <v>86</v>
      </c>
      <c r="AX184" t="s">
        <v>86</v>
      </c>
      <c r="AY184" t="s">
        <v>86</v>
      </c>
      <c r="AZ184" t="s">
        <v>86</v>
      </c>
      <c r="BA184" t="s">
        <v>86</v>
      </c>
      <c r="BB184" t="s">
        <v>86</v>
      </c>
      <c r="BC184" t="s">
        <v>86</v>
      </c>
      <c r="BD184" t="s">
        <v>86</v>
      </c>
      <c r="BE184" t="s">
        <v>86</v>
      </c>
    </row>
    <row r="185" spans="1:57" hidden="1" x14ac:dyDescent="0.45">
      <c r="A185" t="s">
        <v>514</v>
      </c>
      <c r="B185" t="s">
        <v>77</v>
      </c>
      <c r="C185" t="s">
        <v>515</v>
      </c>
      <c r="D185" t="s">
        <v>79</v>
      </c>
      <c r="E185" s="2" t="str">
        <f>HYPERLINK("capsilon://?command=openfolder&amp;siteaddress=envoy.emaiq-na2.net&amp;folderid=FX2706D147-D27F-988F-D203-8796EF51A514","FX220285")</f>
        <v>FX220285</v>
      </c>
      <c r="F185" t="s">
        <v>80</v>
      </c>
      <c r="G185" t="s">
        <v>80</v>
      </c>
      <c r="H185" t="s">
        <v>81</v>
      </c>
      <c r="I185" t="s">
        <v>516</v>
      </c>
      <c r="J185">
        <v>193</v>
      </c>
      <c r="K185" t="s">
        <v>83</v>
      </c>
      <c r="L185" t="s">
        <v>84</v>
      </c>
      <c r="M185" t="s">
        <v>85</v>
      </c>
      <c r="N185">
        <v>1</v>
      </c>
      <c r="O185" s="1">
        <v>44600.481770833336</v>
      </c>
      <c r="P185" s="1">
        <v>44600.487708333334</v>
      </c>
      <c r="Q185">
        <v>143</v>
      </c>
      <c r="R185">
        <v>370</v>
      </c>
      <c r="S185" t="b">
        <v>0</v>
      </c>
      <c r="T185" t="s">
        <v>86</v>
      </c>
      <c r="U185" t="b">
        <v>0</v>
      </c>
      <c r="V185" t="s">
        <v>92</v>
      </c>
      <c r="W185" s="1">
        <v>44600.487708333334</v>
      </c>
      <c r="X185">
        <v>327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193</v>
      </c>
      <c r="AE185">
        <v>181</v>
      </c>
      <c r="AF185">
        <v>0</v>
      </c>
      <c r="AG185">
        <v>7</v>
      </c>
      <c r="AH185" t="s">
        <v>86</v>
      </c>
      <c r="AI185" t="s">
        <v>86</v>
      </c>
      <c r="AJ185" t="s">
        <v>86</v>
      </c>
      <c r="AK185" t="s">
        <v>86</v>
      </c>
      <c r="AL185" t="s">
        <v>86</v>
      </c>
      <c r="AM185" t="s">
        <v>86</v>
      </c>
      <c r="AN185" t="s">
        <v>86</v>
      </c>
      <c r="AO185" t="s">
        <v>86</v>
      </c>
      <c r="AP185" t="s">
        <v>86</v>
      </c>
      <c r="AQ185" t="s">
        <v>86</v>
      </c>
      <c r="AR185" t="s">
        <v>86</v>
      </c>
      <c r="AS185" t="s">
        <v>86</v>
      </c>
      <c r="AT185" t="s">
        <v>86</v>
      </c>
      <c r="AU185" t="s">
        <v>86</v>
      </c>
      <c r="AV185" t="s">
        <v>86</v>
      </c>
      <c r="AW185" t="s">
        <v>86</v>
      </c>
      <c r="AX185" t="s">
        <v>86</v>
      </c>
      <c r="AY185" t="s">
        <v>86</v>
      </c>
      <c r="AZ185" t="s">
        <v>86</v>
      </c>
      <c r="BA185" t="s">
        <v>86</v>
      </c>
      <c r="BB185" t="s">
        <v>86</v>
      </c>
      <c r="BC185" t="s">
        <v>86</v>
      </c>
      <c r="BD185" t="s">
        <v>86</v>
      </c>
      <c r="BE185" t="s">
        <v>86</v>
      </c>
    </row>
    <row r="186" spans="1:57" hidden="1" x14ac:dyDescent="0.45">
      <c r="A186" t="s">
        <v>517</v>
      </c>
      <c r="B186" t="s">
        <v>77</v>
      </c>
      <c r="C186" t="s">
        <v>139</v>
      </c>
      <c r="D186" t="s">
        <v>79</v>
      </c>
      <c r="E186" s="2" t="str">
        <f>HYPERLINK("capsilon://?command=openfolder&amp;siteaddress=envoy.emaiq-na2.net&amp;folderid=FXBD7085E9-4706-9C7E-695D-9A8227A6C298","FX2201436")</f>
        <v>FX2201436</v>
      </c>
      <c r="F186" t="s">
        <v>80</v>
      </c>
      <c r="G186" t="s">
        <v>80</v>
      </c>
      <c r="H186" t="s">
        <v>81</v>
      </c>
      <c r="I186" t="s">
        <v>518</v>
      </c>
      <c r="J186">
        <v>66</v>
      </c>
      <c r="K186" t="s">
        <v>83</v>
      </c>
      <c r="L186" t="s">
        <v>84</v>
      </c>
      <c r="M186" t="s">
        <v>85</v>
      </c>
      <c r="N186">
        <v>2</v>
      </c>
      <c r="O186" s="1">
        <v>44600.486643518518</v>
      </c>
      <c r="P186" s="1">
        <v>44600.505266203705</v>
      </c>
      <c r="Q186">
        <v>1477</v>
      </c>
      <c r="R186">
        <v>132</v>
      </c>
      <c r="S186" t="b">
        <v>0</v>
      </c>
      <c r="T186" t="s">
        <v>86</v>
      </c>
      <c r="U186" t="b">
        <v>0</v>
      </c>
      <c r="V186" t="s">
        <v>87</v>
      </c>
      <c r="W186" s="1">
        <v>44600.488680555558</v>
      </c>
      <c r="X186">
        <v>84</v>
      </c>
      <c r="Y186">
        <v>0</v>
      </c>
      <c r="Z186">
        <v>0</v>
      </c>
      <c r="AA186">
        <v>0</v>
      </c>
      <c r="AB186">
        <v>52</v>
      </c>
      <c r="AC186">
        <v>0</v>
      </c>
      <c r="AD186">
        <v>66</v>
      </c>
      <c r="AE186">
        <v>0</v>
      </c>
      <c r="AF186">
        <v>0</v>
      </c>
      <c r="AG186">
        <v>0</v>
      </c>
      <c r="AH186" t="s">
        <v>145</v>
      </c>
      <c r="AI186" s="1">
        <v>44600.505266203705</v>
      </c>
      <c r="AJ186">
        <v>48</v>
      </c>
      <c r="AK186">
        <v>0</v>
      </c>
      <c r="AL186">
        <v>0</v>
      </c>
      <c r="AM186">
        <v>0</v>
      </c>
      <c r="AN186">
        <v>52</v>
      </c>
      <c r="AO186">
        <v>0</v>
      </c>
      <c r="AP186">
        <v>66</v>
      </c>
      <c r="AQ186">
        <v>0</v>
      </c>
      <c r="AR186">
        <v>0</v>
      </c>
      <c r="AS186">
        <v>0</v>
      </c>
      <c r="AT186" t="s">
        <v>86</v>
      </c>
      <c r="AU186" t="s">
        <v>86</v>
      </c>
      <c r="AV186" t="s">
        <v>86</v>
      </c>
      <c r="AW186" t="s">
        <v>86</v>
      </c>
      <c r="AX186" t="s">
        <v>86</v>
      </c>
      <c r="AY186" t="s">
        <v>86</v>
      </c>
      <c r="AZ186" t="s">
        <v>86</v>
      </c>
      <c r="BA186" t="s">
        <v>86</v>
      </c>
      <c r="BB186" t="s">
        <v>86</v>
      </c>
      <c r="BC186" t="s">
        <v>86</v>
      </c>
      <c r="BD186" t="s">
        <v>86</v>
      </c>
      <c r="BE186" t="s">
        <v>86</v>
      </c>
    </row>
    <row r="187" spans="1:57" x14ac:dyDescent="0.45">
      <c r="A187" t="s">
        <v>519</v>
      </c>
      <c r="B187" t="s">
        <v>77</v>
      </c>
      <c r="C187" t="s">
        <v>515</v>
      </c>
      <c r="D187" t="s">
        <v>79</v>
      </c>
      <c r="E187" s="2" t="str">
        <f>HYPERLINK("capsilon://?command=openfolder&amp;siteaddress=envoy.emaiq-na2.net&amp;folderid=FX2706D147-D27F-988F-D203-8796EF51A514","FX220285")</f>
        <v>FX220285</v>
      </c>
      <c r="F187" t="s">
        <v>80</v>
      </c>
      <c r="G187" t="s">
        <v>80</v>
      </c>
      <c r="H187" t="s">
        <v>81</v>
      </c>
      <c r="I187" t="s">
        <v>516</v>
      </c>
      <c r="J187">
        <v>704</v>
      </c>
      <c r="K187" t="s">
        <v>83</v>
      </c>
      <c r="L187" t="s">
        <v>84</v>
      </c>
      <c r="M187" t="s">
        <v>85</v>
      </c>
      <c r="N187">
        <v>2</v>
      </c>
      <c r="O187" s="1">
        <v>44600.489050925928</v>
      </c>
      <c r="P187" s="1">
        <v>44600.551157407404</v>
      </c>
      <c r="Q187">
        <v>174</v>
      </c>
      <c r="R187">
        <v>5192</v>
      </c>
      <c r="S187" t="b">
        <v>0</v>
      </c>
      <c r="T187" t="s">
        <v>86</v>
      </c>
      <c r="U187" t="b">
        <v>1</v>
      </c>
      <c r="V187" t="s">
        <v>92</v>
      </c>
      <c r="W187" s="1">
        <v>44600.522557870368</v>
      </c>
      <c r="X187">
        <v>2871</v>
      </c>
      <c r="Y187">
        <v>572</v>
      </c>
      <c r="Z187">
        <v>0</v>
      </c>
      <c r="AA187">
        <v>572</v>
      </c>
      <c r="AB187">
        <v>0</v>
      </c>
      <c r="AC187">
        <v>242</v>
      </c>
      <c r="AD187">
        <v>132</v>
      </c>
      <c r="AE187">
        <v>0</v>
      </c>
      <c r="AF187">
        <v>0</v>
      </c>
      <c r="AG187">
        <v>0</v>
      </c>
      <c r="AH187" t="s">
        <v>93</v>
      </c>
      <c r="AI187" s="1">
        <v>44600.551157407404</v>
      </c>
      <c r="AJ187">
        <v>2321</v>
      </c>
      <c r="AK187">
        <v>10</v>
      </c>
      <c r="AL187">
        <v>0</v>
      </c>
      <c r="AM187">
        <v>10</v>
      </c>
      <c r="AN187">
        <v>0</v>
      </c>
      <c r="AO187">
        <v>10</v>
      </c>
      <c r="AP187">
        <v>122</v>
      </c>
      <c r="AQ187">
        <v>0</v>
      </c>
      <c r="AR187">
        <v>0</v>
      </c>
      <c r="AS187">
        <v>0</v>
      </c>
      <c r="AT187" t="s">
        <v>86</v>
      </c>
      <c r="AU187" t="s">
        <v>86</v>
      </c>
      <c r="AV187" t="s">
        <v>86</v>
      </c>
      <c r="AW187" t="s">
        <v>86</v>
      </c>
      <c r="AX187" t="s">
        <v>86</v>
      </c>
      <c r="AY187" t="s">
        <v>86</v>
      </c>
      <c r="AZ187" t="s">
        <v>86</v>
      </c>
      <c r="BA187" t="s">
        <v>86</v>
      </c>
      <c r="BB187" t="s">
        <v>86</v>
      </c>
      <c r="BC187" t="s">
        <v>86</v>
      </c>
      <c r="BD187" t="s">
        <v>86</v>
      </c>
      <c r="BE187" t="s">
        <v>86</v>
      </c>
    </row>
    <row r="188" spans="1:57" hidden="1" x14ac:dyDescent="0.45">
      <c r="A188" t="s">
        <v>520</v>
      </c>
      <c r="B188" t="s">
        <v>77</v>
      </c>
      <c r="C188" t="s">
        <v>442</v>
      </c>
      <c r="D188" t="s">
        <v>79</v>
      </c>
      <c r="E188" s="2" t="str">
        <f>HYPERLINK("capsilon://?command=openfolder&amp;siteaddress=envoy.emaiq-na2.net&amp;folderid=FX3B70897F-23EB-7145-1C0C-DA27091A100E","FX220171")</f>
        <v>FX220171</v>
      </c>
      <c r="F188" t="s">
        <v>80</v>
      </c>
      <c r="G188" t="s">
        <v>80</v>
      </c>
      <c r="H188" t="s">
        <v>81</v>
      </c>
      <c r="I188" t="s">
        <v>521</v>
      </c>
      <c r="J188">
        <v>11</v>
      </c>
      <c r="K188" t="s">
        <v>83</v>
      </c>
      <c r="L188" t="s">
        <v>84</v>
      </c>
      <c r="M188" t="s">
        <v>85</v>
      </c>
      <c r="N188">
        <v>2</v>
      </c>
      <c r="O188" s="1">
        <v>44600.491307870368</v>
      </c>
      <c r="P188" s="1">
        <v>44600.505925925929</v>
      </c>
      <c r="Q188">
        <v>1159</v>
      </c>
      <c r="R188">
        <v>104</v>
      </c>
      <c r="S188" t="b">
        <v>0</v>
      </c>
      <c r="T188" t="s">
        <v>86</v>
      </c>
      <c r="U188" t="b">
        <v>0</v>
      </c>
      <c r="V188" t="s">
        <v>87</v>
      </c>
      <c r="W188" s="1">
        <v>44600.495671296296</v>
      </c>
      <c r="X188">
        <v>48</v>
      </c>
      <c r="Y188">
        <v>0</v>
      </c>
      <c r="Z188">
        <v>0</v>
      </c>
      <c r="AA188">
        <v>0</v>
      </c>
      <c r="AB188">
        <v>5</v>
      </c>
      <c r="AC188">
        <v>0</v>
      </c>
      <c r="AD188">
        <v>11</v>
      </c>
      <c r="AE188">
        <v>0</v>
      </c>
      <c r="AF188">
        <v>0</v>
      </c>
      <c r="AG188">
        <v>0</v>
      </c>
      <c r="AH188" t="s">
        <v>145</v>
      </c>
      <c r="AI188" s="1">
        <v>44600.505925925929</v>
      </c>
      <c r="AJ188">
        <v>56</v>
      </c>
      <c r="AK188">
        <v>0</v>
      </c>
      <c r="AL188">
        <v>0</v>
      </c>
      <c r="AM188">
        <v>0</v>
      </c>
      <c r="AN188">
        <v>5</v>
      </c>
      <c r="AO188">
        <v>0</v>
      </c>
      <c r="AP188">
        <v>11</v>
      </c>
      <c r="AQ188">
        <v>0</v>
      </c>
      <c r="AR188">
        <v>0</v>
      </c>
      <c r="AS188">
        <v>0</v>
      </c>
      <c r="AT188" t="s">
        <v>86</v>
      </c>
      <c r="AU188" t="s">
        <v>86</v>
      </c>
      <c r="AV188" t="s">
        <v>86</v>
      </c>
      <c r="AW188" t="s">
        <v>86</v>
      </c>
      <c r="AX188" t="s">
        <v>86</v>
      </c>
      <c r="AY188" t="s">
        <v>86</v>
      </c>
      <c r="AZ188" t="s">
        <v>86</v>
      </c>
      <c r="BA188" t="s">
        <v>86</v>
      </c>
      <c r="BB188" t="s">
        <v>86</v>
      </c>
      <c r="BC188" t="s">
        <v>86</v>
      </c>
      <c r="BD188" t="s">
        <v>86</v>
      </c>
      <c r="BE188" t="s">
        <v>86</v>
      </c>
    </row>
    <row r="189" spans="1:57" x14ac:dyDescent="0.45">
      <c r="A189" t="s">
        <v>522</v>
      </c>
      <c r="B189" t="s">
        <v>77</v>
      </c>
      <c r="C189" t="s">
        <v>222</v>
      </c>
      <c r="D189" t="s">
        <v>79</v>
      </c>
      <c r="E189" s="2" t="str">
        <f>HYPERLINK("capsilon://?command=openfolder&amp;siteaddress=envoy.emaiq-na2.net&amp;folderid=FX659CA8B0-2B33-5BF5-84FB-770EF21F4994","FX220231")</f>
        <v>FX220231</v>
      </c>
      <c r="F189" t="s">
        <v>80</v>
      </c>
      <c r="G189" t="s">
        <v>80</v>
      </c>
      <c r="H189" t="s">
        <v>81</v>
      </c>
      <c r="I189" t="s">
        <v>523</v>
      </c>
      <c r="J189">
        <v>66</v>
      </c>
      <c r="K189" t="s">
        <v>83</v>
      </c>
      <c r="L189" t="s">
        <v>84</v>
      </c>
      <c r="M189" t="s">
        <v>85</v>
      </c>
      <c r="N189">
        <v>2</v>
      </c>
      <c r="O189" s="1">
        <v>44600.496840277781</v>
      </c>
      <c r="P189" s="1">
        <v>44600.509976851848</v>
      </c>
      <c r="Q189">
        <v>189</v>
      </c>
      <c r="R189">
        <v>946</v>
      </c>
      <c r="S189" t="b">
        <v>0</v>
      </c>
      <c r="T189" t="s">
        <v>86</v>
      </c>
      <c r="U189" t="b">
        <v>0</v>
      </c>
      <c r="V189" t="s">
        <v>87</v>
      </c>
      <c r="W189" s="1">
        <v>44600.504374999997</v>
      </c>
      <c r="X189">
        <v>596</v>
      </c>
      <c r="Y189">
        <v>52</v>
      </c>
      <c r="Z189">
        <v>0</v>
      </c>
      <c r="AA189">
        <v>52</v>
      </c>
      <c r="AB189">
        <v>0</v>
      </c>
      <c r="AC189">
        <v>39</v>
      </c>
      <c r="AD189">
        <v>14</v>
      </c>
      <c r="AE189">
        <v>0</v>
      </c>
      <c r="AF189">
        <v>0</v>
      </c>
      <c r="AG189">
        <v>0</v>
      </c>
      <c r="AH189" t="s">
        <v>145</v>
      </c>
      <c r="AI189" s="1">
        <v>44600.509976851848</v>
      </c>
      <c r="AJ189">
        <v>350</v>
      </c>
      <c r="AK189">
        <v>2</v>
      </c>
      <c r="AL189">
        <v>0</v>
      </c>
      <c r="AM189">
        <v>2</v>
      </c>
      <c r="AN189">
        <v>0</v>
      </c>
      <c r="AO189">
        <v>2</v>
      </c>
      <c r="AP189">
        <v>12</v>
      </c>
      <c r="AQ189">
        <v>0</v>
      </c>
      <c r="AR189">
        <v>0</v>
      </c>
      <c r="AS189">
        <v>0</v>
      </c>
      <c r="AT189" t="s">
        <v>86</v>
      </c>
      <c r="AU189" t="s">
        <v>86</v>
      </c>
      <c r="AV189" t="s">
        <v>86</v>
      </c>
      <c r="AW189" t="s">
        <v>86</v>
      </c>
      <c r="AX189" t="s">
        <v>86</v>
      </c>
      <c r="AY189" t="s">
        <v>86</v>
      </c>
      <c r="AZ189" t="s">
        <v>86</v>
      </c>
      <c r="BA189" t="s">
        <v>86</v>
      </c>
      <c r="BB189" t="s">
        <v>86</v>
      </c>
      <c r="BC189" t="s">
        <v>86</v>
      </c>
      <c r="BD189" t="s">
        <v>86</v>
      </c>
      <c r="BE189" t="s">
        <v>86</v>
      </c>
    </row>
    <row r="190" spans="1:57" x14ac:dyDescent="0.45">
      <c r="A190" t="s">
        <v>524</v>
      </c>
      <c r="B190" t="s">
        <v>77</v>
      </c>
      <c r="C190" t="s">
        <v>525</v>
      </c>
      <c r="D190" t="s">
        <v>79</v>
      </c>
      <c r="E190" s="2" t="str">
        <f>HYPERLINK("capsilon://?command=openfolder&amp;siteaddress=envoy.emaiq-na2.net&amp;folderid=FXBF16E2E8-F5C3-CE29-2151-CC1F31BDBCB1","FX2201581")</f>
        <v>FX2201581</v>
      </c>
      <c r="F190" t="s">
        <v>80</v>
      </c>
      <c r="G190" t="s">
        <v>80</v>
      </c>
      <c r="H190" t="s">
        <v>81</v>
      </c>
      <c r="I190" t="s">
        <v>526</v>
      </c>
      <c r="J190">
        <v>414</v>
      </c>
      <c r="K190" t="s">
        <v>83</v>
      </c>
      <c r="L190" t="s">
        <v>84</v>
      </c>
      <c r="M190" t="s">
        <v>85</v>
      </c>
      <c r="N190">
        <v>2</v>
      </c>
      <c r="O190" s="1">
        <v>44600.49827546296</v>
      </c>
      <c r="P190" s="1">
        <v>44600.573263888888</v>
      </c>
      <c r="Q190">
        <v>4269</v>
      </c>
      <c r="R190">
        <v>2210</v>
      </c>
      <c r="S190" t="b">
        <v>0</v>
      </c>
      <c r="T190" t="s">
        <v>86</v>
      </c>
      <c r="U190" t="b">
        <v>0</v>
      </c>
      <c r="V190" t="s">
        <v>92</v>
      </c>
      <c r="W190" s="1">
        <v>44600.533333333333</v>
      </c>
      <c r="X190">
        <v>930</v>
      </c>
      <c r="Y190">
        <v>246</v>
      </c>
      <c r="Z190">
        <v>0</v>
      </c>
      <c r="AA190">
        <v>246</v>
      </c>
      <c r="AB190">
        <v>52</v>
      </c>
      <c r="AC190">
        <v>38</v>
      </c>
      <c r="AD190">
        <v>168</v>
      </c>
      <c r="AE190">
        <v>0</v>
      </c>
      <c r="AF190">
        <v>0</v>
      </c>
      <c r="AG190">
        <v>0</v>
      </c>
      <c r="AH190" t="s">
        <v>93</v>
      </c>
      <c r="AI190" s="1">
        <v>44600.573263888888</v>
      </c>
      <c r="AJ190">
        <v>1183</v>
      </c>
      <c r="AK190">
        <v>0</v>
      </c>
      <c r="AL190">
        <v>0</v>
      </c>
      <c r="AM190">
        <v>0</v>
      </c>
      <c r="AN190">
        <v>52</v>
      </c>
      <c r="AO190">
        <v>0</v>
      </c>
      <c r="AP190">
        <v>168</v>
      </c>
      <c r="AQ190">
        <v>0</v>
      </c>
      <c r="AR190">
        <v>0</v>
      </c>
      <c r="AS190">
        <v>0</v>
      </c>
      <c r="AT190" t="s">
        <v>86</v>
      </c>
      <c r="AU190" t="s">
        <v>86</v>
      </c>
      <c r="AV190" t="s">
        <v>86</v>
      </c>
      <c r="AW190" t="s">
        <v>86</v>
      </c>
      <c r="AX190" t="s">
        <v>86</v>
      </c>
      <c r="AY190" t="s">
        <v>86</v>
      </c>
      <c r="AZ190" t="s">
        <v>86</v>
      </c>
      <c r="BA190" t="s">
        <v>86</v>
      </c>
      <c r="BB190" t="s">
        <v>86</v>
      </c>
      <c r="BC190" t="s">
        <v>86</v>
      </c>
      <c r="BD190" t="s">
        <v>86</v>
      </c>
      <c r="BE190" t="s">
        <v>86</v>
      </c>
    </row>
    <row r="191" spans="1:57" hidden="1" x14ac:dyDescent="0.45">
      <c r="A191" t="s">
        <v>527</v>
      </c>
      <c r="B191" t="s">
        <v>77</v>
      </c>
      <c r="C191" t="s">
        <v>528</v>
      </c>
      <c r="D191" t="s">
        <v>79</v>
      </c>
      <c r="E191" s="2" t="str">
        <f>HYPERLINK("capsilon://?command=openfolder&amp;siteaddress=envoy.emaiq-na2.net&amp;folderid=FX8D91670D-47AA-DEE7-9987-DF347D206835","FX2201496")</f>
        <v>FX2201496</v>
      </c>
      <c r="F191" t="s">
        <v>80</v>
      </c>
      <c r="G191" t="s">
        <v>80</v>
      </c>
      <c r="H191" t="s">
        <v>81</v>
      </c>
      <c r="I191" t="s">
        <v>529</v>
      </c>
      <c r="J191">
        <v>96</v>
      </c>
      <c r="K191" t="s">
        <v>83</v>
      </c>
      <c r="L191" t="s">
        <v>84</v>
      </c>
      <c r="M191" t="s">
        <v>85</v>
      </c>
      <c r="N191">
        <v>1</v>
      </c>
      <c r="O191" s="1">
        <v>44600.524236111109</v>
      </c>
      <c r="P191" s="1">
        <v>44600.535983796297</v>
      </c>
      <c r="Q191">
        <v>787</v>
      </c>
      <c r="R191">
        <v>228</v>
      </c>
      <c r="S191" t="b">
        <v>0</v>
      </c>
      <c r="T191" t="s">
        <v>86</v>
      </c>
      <c r="U191" t="b">
        <v>0</v>
      </c>
      <c r="V191" t="s">
        <v>92</v>
      </c>
      <c r="W191" s="1">
        <v>44600.535983796297</v>
      </c>
      <c r="X191">
        <v>228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96</v>
      </c>
      <c r="AE191">
        <v>84</v>
      </c>
      <c r="AF191">
        <v>0</v>
      </c>
      <c r="AG191">
        <v>4</v>
      </c>
      <c r="AH191" t="s">
        <v>86</v>
      </c>
      <c r="AI191" t="s">
        <v>86</v>
      </c>
      <c r="AJ191" t="s">
        <v>86</v>
      </c>
      <c r="AK191" t="s">
        <v>86</v>
      </c>
      <c r="AL191" t="s">
        <v>86</v>
      </c>
      <c r="AM191" t="s">
        <v>86</v>
      </c>
      <c r="AN191" t="s">
        <v>86</v>
      </c>
      <c r="AO191" t="s">
        <v>86</v>
      </c>
      <c r="AP191" t="s">
        <v>86</v>
      </c>
      <c r="AQ191" t="s">
        <v>86</v>
      </c>
      <c r="AR191" t="s">
        <v>86</v>
      </c>
      <c r="AS191" t="s">
        <v>86</v>
      </c>
      <c r="AT191" t="s">
        <v>86</v>
      </c>
      <c r="AU191" t="s">
        <v>86</v>
      </c>
      <c r="AV191" t="s">
        <v>86</v>
      </c>
      <c r="AW191" t="s">
        <v>86</v>
      </c>
      <c r="AX191" t="s">
        <v>86</v>
      </c>
      <c r="AY191" t="s">
        <v>86</v>
      </c>
      <c r="AZ191" t="s">
        <v>86</v>
      </c>
      <c r="BA191" t="s">
        <v>86</v>
      </c>
      <c r="BB191" t="s">
        <v>86</v>
      </c>
      <c r="BC191" t="s">
        <v>86</v>
      </c>
      <c r="BD191" t="s">
        <v>86</v>
      </c>
      <c r="BE191" t="s">
        <v>86</v>
      </c>
    </row>
    <row r="192" spans="1:57" hidden="1" x14ac:dyDescent="0.45">
      <c r="A192" t="s">
        <v>530</v>
      </c>
      <c r="B192" t="s">
        <v>77</v>
      </c>
      <c r="C192" t="s">
        <v>531</v>
      </c>
      <c r="D192" t="s">
        <v>79</v>
      </c>
      <c r="E192" s="2" t="str">
        <f>HYPERLINK("capsilon://?command=openfolder&amp;siteaddress=envoy.emaiq-na2.net&amp;folderid=FXBFC80110-DBE0-36B8-75D3-F8787A872862","FX220291")</f>
        <v>FX220291</v>
      </c>
      <c r="F192" t="s">
        <v>80</v>
      </c>
      <c r="G192" t="s">
        <v>80</v>
      </c>
      <c r="H192" t="s">
        <v>81</v>
      </c>
      <c r="I192" t="s">
        <v>532</v>
      </c>
      <c r="J192">
        <v>69</v>
      </c>
      <c r="K192" t="s">
        <v>83</v>
      </c>
      <c r="L192" t="s">
        <v>84</v>
      </c>
      <c r="M192" t="s">
        <v>85</v>
      </c>
      <c r="N192">
        <v>1</v>
      </c>
      <c r="O192" s="1">
        <v>44600.529340277775</v>
      </c>
      <c r="P192" s="1">
        <v>44600.537916666668</v>
      </c>
      <c r="Q192">
        <v>575</v>
      </c>
      <c r="R192">
        <v>166</v>
      </c>
      <c r="S192" t="b">
        <v>0</v>
      </c>
      <c r="T192" t="s">
        <v>86</v>
      </c>
      <c r="U192" t="b">
        <v>0</v>
      </c>
      <c r="V192" t="s">
        <v>92</v>
      </c>
      <c r="W192" s="1">
        <v>44600.537916666668</v>
      </c>
      <c r="X192">
        <v>166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69</v>
      </c>
      <c r="AE192">
        <v>57</v>
      </c>
      <c r="AF192">
        <v>0</v>
      </c>
      <c r="AG192">
        <v>4</v>
      </c>
      <c r="AH192" t="s">
        <v>86</v>
      </c>
      <c r="AI192" t="s">
        <v>86</v>
      </c>
      <c r="AJ192" t="s">
        <v>86</v>
      </c>
      <c r="AK192" t="s">
        <v>86</v>
      </c>
      <c r="AL192" t="s">
        <v>86</v>
      </c>
      <c r="AM192" t="s">
        <v>86</v>
      </c>
      <c r="AN192" t="s">
        <v>86</v>
      </c>
      <c r="AO192" t="s">
        <v>86</v>
      </c>
      <c r="AP192" t="s">
        <v>86</v>
      </c>
      <c r="AQ192" t="s">
        <v>86</v>
      </c>
      <c r="AR192" t="s">
        <v>86</v>
      </c>
      <c r="AS192" t="s">
        <v>86</v>
      </c>
      <c r="AT192" t="s">
        <v>86</v>
      </c>
      <c r="AU192" t="s">
        <v>86</v>
      </c>
      <c r="AV192" t="s">
        <v>86</v>
      </c>
      <c r="AW192" t="s">
        <v>86</v>
      </c>
      <c r="AX192" t="s">
        <v>86</v>
      </c>
      <c r="AY192" t="s">
        <v>86</v>
      </c>
      <c r="AZ192" t="s">
        <v>86</v>
      </c>
      <c r="BA192" t="s">
        <v>86</v>
      </c>
      <c r="BB192" t="s">
        <v>86</v>
      </c>
      <c r="BC192" t="s">
        <v>86</v>
      </c>
      <c r="BD192" t="s">
        <v>86</v>
      </c>
      <c r="BE192" t="s">
        <v>86</v>
      </c>
    </row>
    <row r="193" spans="1:57" x14ac:dyDescent="0.45">
      <c r="A193" t="s">
        <v>533</v>
      </c>
      <c r="B193" t="s">
        <v>77</v>
      </c>
      <c r="C193" t="s">
        <v>534</v>
      </c>
      <c r="D193" t="s">
        <v>79</v>
      </c>
      <c r="E193" s="2" t="str">
        <f>HYPERLINK("capsilon://?command=openfolder&amp;siteaddress=envoy.emaiq-na2.net&amp;folderid=FXD43FEA33-D973-C787-3E41-2EE36FA922B4","FX2201351")</f>
        <v>FX2201351</v>
      </c>
      <c r="F193" t="s">
        <v>80</v>
      </c>
      <c r="G193" t="s">
        <v>80</v>
      </c>
      <c r="H193" t="s">
        <v>81</v>
      </c>
      <c r="I193" t="s">
        <v>535</v>
      </c>
      <c r="J193">
        <v>193</v>
      </c>
      <c r="K193" t="s">
        <v>83</v>
      </c>
      <c r="L193" t="s">
        <v>84</v>
      </c>
      <c r="M193" t="s">
        <v>85</v>
      </c>
      <c r="N193">
        <v>2</v>
      </c>
      <c r="O193" s="1">
        <v>44600.531412037039</v>
      </c>
      <c r="P193" s="1">
        <v>44600.582731481481</v>
      </c>
      <c r="Q193">
        <v>3217</v>
      </c>
      <c r="R193">
        <v>1217</v>
      </c>
      <c r="S193" t="b">
        <v>0</v>
      </c>
      <c r="T193" t="s">
        <v>86</v>
      </c>
      <c r="U193" t="b">
        <v>0</v>
      </c>
      <c r="V193" t="s">
        <v>92</v>
      </c>
      <c r="W193" s="1">
        <v>44600.57984953704</v>
      </c>
      <c r="X193">
        <v>1005</v>
      </c>
      <c r="Y193">
        <v>42</v>
      </c>
      <c r="Z193">
        <v>0</v>
      </c>
      <c r="AA193">
        <v>42</v>
      </c>
      <c r="AB193">
        <v>126</v>
      </c>
      <c r="AC193">
        <v>22</v>
      </c>
      <c r="AD193">
        <v>151</v>
      </c>
      <c r="AE193">
        <v>0</v>
      </c>
      <c r="AF193">
        <v>0</v>
      </c>
      <c r="AG193">
        <v>0</v>
      </c>
      <c r="AH193" t="s">
        <v>93</v>
      </c>
      <c r="AI193" s="1">
        <v>44600.582731481481</v>
      </c>
      <c r="AJ193">
        <v>212</v>
      </c>
      <c r="AK193">
        <v>1</v>
      </c>
      <c r="AL193">
        <v>0</v>
      </c>
      <c r="AM193">
        <v>1</v>
      </c>
      <c r="AN193">
        <v>126</v>
      </c>
      <c r="AO193">
        <v>1</v>
      </c>
      <c r="AP193">
        <v>150</v>
      </c>
      <c r="AQ193">
        <v>0</v>
      </c>
      <c r="AR193">
        <v>0</v>
      </c>
      <c r="AS193">
        <v>0</v>
      </c>
      <c r="AT193" t="s">
        <v>86</v>
      </c>
      <c r="AU193" t="s">
        <v>86</v>
      </c>
      <c r="AV193" t="s">
        <v>86</v>
      </c>
      <c r="AW193" t="s">
        <v>86</v>
      </c>
      <c r="AX193" t="s">
        <v>86</v>
      </c>
      <c r="AY193" t="s">
        <v>86</v>
      </c>
      <c r="AZ193" t="s">
        <v>86</v>
      </c>
      <c r="BA193" t="s">
        <v>86</v>
      </c>
      <c r="BB193" t="s">
        <v>86</v>
      </c>
      <c r="BC193" t="s">
        <v>86</v>
      </c>
      <c r="BD193" t="s">
        <v>86</v>
      </c>
      <c r="BE193" t="s">
        <v>86</v>
      </c>
    </row>
    <row r="194" spans="1:57" x14ac:dyDescent="0.45">
      <c r="A194" t="s">
        <v>536</v>
      </c>
      <c r="B194" t="s">
        <v>77</v>
      </c>
      <c r="C194" t="s">
        <v>528</v>
      </c>
      <c r="D194" t="s">
        <v>79</v>
      </c>
      <c r="E194" s="2" t="str">
        <f>HYPERLINK("capsilon://?command=openfolder&amp;siteaddress=envoy.emaiq-na2.net&amp;folderid=FX8D91670D-47AA-DEE7-9987-DF347D206835","FX2201496")</f>
        <v>FX2201496</v>
      </c>
      <c r="F194" t="s">
        <v>80</v>
      </c>
      <c r="G194" t="s">
        <v>80</v>
      </c>
      <c r="H194" t="s">
        <v>81</v>
      </c>
      <c r="I194" t="s">
        <v>529</v>
      </c>
      <c r="J194">
        <v>192</v>
      </c>
      <c r="K194" t="s">
        <v>83</v>
      </c>
      <c r="L194" t="s">
        <v>84</v>
      </c>
      <c r="M194" t="s">
        <v>85</v>
      </c>
      <c r="N194">
        <v>2</v>
      </c>
      <c r="O194" s="1">
        <v>44600.537280092591</v>
      </c>
      <c r="P194" s="1">
        <v>44600.559571759259</v>
      </c>
      <c r="Q194">
        <v>498</v>
      </c>
      <c r="R194">
        <v>1428</v>
      </c>
      <c r="S194" t="b">
        <v>0</v>
      </c>
      <c r="T194" t="s">
        <v>86</v>
      </c>
      <c r="U194" t="b">
        <v>1</v>
      </c>
      <c r="V194" t="s">
        <v>92</v>
      </c>
      <c r="W194" s="1">
        <v>44600.54954861111</v>
      </c>
      <c r="X194">
        <v>683</v>
      </c>
      <c r="Y194">
        <v>168</v>
      </c>
      <c r="Z194">
        <v>0</v>
      </c>
      <c r="AA194">
        <v>168</v>
      </c>
      <c r="AB194">
        <v>0</v>
      </c>
      <c r="AC194">
        <v>46</v>
      </c>
      <c r="AD194">
        <v>24</v>
      </c>
      <c r="AE194">
        <v>0</v>
      </c>
      <c r="AF194">
        <v>0</v>
      </c>
      <c r="AG194">
        <v>0</v>
      </c>
      <c r="AH194" t="s">
        <v>93</v>
      </c>
      <c r="AI194" s="1">
        <v>44600.559571759259</v>
      </c>
      <c r="AJ194">
        <v>726</v>
      </c>
      <c r="AK194">
        <v>2</v>
      </c>
      <c r="AL194">
        <v>0</v>
      </c>
      <c r="AM194">
        <v>2</v>
      </c>
      <c r="AN194">
        <v>0</v>
      </c>
      <c r="AO194">
        <v>2</v>
      </c>
      <c r="AP194">
        <v>22</v>
      </c>
      <c r="AQ194">
        <v>0</v>
      </c>
      <c r="AR194">
        <v>0</v>
      </c>
      <c r="AS194">
        <v>0</v>
      </c>
      <c r="AT194" t="s">
        <v>86</v>
      </c>
      <c r="AU194" t="s">
        <v>86</v>
      </c>
      <c r="AV194" t="s">
        <v>86</v>
      </c>
      <c r="AW194" t="s">
        <v>86</v>
      </c>
      <c r="AX194" t="s">
        <v>86</v>
      </c>
      <c r="AY194" t="s">
        <v>86</v>
      </c>
      <c r="AZ194" t="s">
        <v>86</v>
      </c>
      <c r="BA194" t="s">
        <v>86</v>
      </c>
      <c r="BB194" t="s">
        <v>86</v>
      </c>
      <c r="BC194" t="s">
        <v>86</v>
      </c>
      <c r="BD194" t="s">
        <v>86</v>
      </c>
      <c r="BE194" t="s">
        <v>86</v>
      </c>
    </row>
    <row r="195" spans="1:57" x14ac:dyDescent="0.45">
      <c r="A195" t="s">
        <v>537</v>
      </c>
      <c r="B195" t="s">
        <v>77</v>
      </c>
      <c r="C195" t="s">
        <v>531</v>
      </c>
      <c r="D195" t="s">
        <v>79</v>
      </c>
      <c r="E195" s="2" t="str">
        <f>HYPERLINK("capsilon://?command=openfolder&amp;siteaddress=envoy.emaiq-na2.net&amp;folderid=FXBFC80110-DBE0-36B8-75D3-F8787A872862","FX220291")</f>
        <v>FX220291</v>
      </c>
      <c r="F195" t="s">
        <v>80</v>
      </c>
      <c r="G195" t="s">
        <v>80</v>
      </c>
      <c r="H195" t="s">
        <v>81</v>
      </c>
      <c r="I195" t="s">
        <v>532</v>
      </c>
      <c r="J195">
        <v>138</v>
      </c>
      <c r="K195" t="s">
        <v>83</v>
      </c>
      <c r="L195" t="s">
        <v>84</v>
      </c>
      <c r="M195" t="s">
        <v>85</v>
      </c>
      <c r="N195">
        <v>2</v>
      </c>
      <c r="O195" s="1">
        <v>44600.539479166669</v>
      </c>
      <c r="P195" s="1">
        <v>44600.580266203702</v>
      </c>
      <c r="Q195">
        <v>1799</v>
      </c>
      <c r="R195">
        <v>1725</v>
      </c>
      <c r="S195" t="b">
        <v>0</v>
      </c>
      <c r="T195" t="s">
        <v>86</v>
      </c>
      <c r="U195" t="b">
        <v>1</v>
      </c>
      <c r="V195" t="s">
        <v>92</v>
      </c>
      <c r="W195" s="1">
        <v>44600.568206018521</v>
      </c>
      <c r="X195">
        <v>1094</v>
      </c>
      <c r="Y195">
        <v>129</v>
      </c>
      <c r="Z195">
        <v>0</v>
      </c>
      <c r="AA195">
        <v>129</v>
      </c>
      <c r="AB195">
        <v>0</v>
      </c>
      <c r="AC195">
        <v>97</v>
      </c>
      <c r="AD195">
        <v>9</v>
      </c>
      <c r="AE195">
        <v>0</v>
      </c>
      <c r="AF195">
        <v>0</v>
      </c>
      <c r="AG195">
        <v>0</v>
      </c>
      <c r="AH195" t="s">
        <v>93</v>
      </c>
      <c r="AI195" s="1">
        <v>44600.580266203702</v>
      </c>
      <c r="AJ195">
        <v>604</v>
      </c>
      <c r="AK195">
        <v>1</v>
      </c>
      <c r="AL195">
        <v>0</v>
      </c>
      <c r="AM195">
        <v>1</v>
      </c>
      <c r="AN195">
        <v>0</v>
      </c>
      <c r="AO195">
        <v>1</v>
      </c>
      <c r="AP195">
        <v>8</v>
      </c>
      <c r="AQ195">
        <v>0</v>
      </c>
      <c r="AR195">
        <v>0</v>
      </c>
      <c r="AS195">
        <v>0</v>
      </c>
      <c r="AT195" t="s">
        <v>86</v>
      </c>
      <c r="AU195" t="s">
        <v>86</v>
      </c>
      <c r="AV195" t="s">
        <v>86</v>
      </c>
      <c r="AW195" t="s">
        <v>86</v>
      </c>
      <c r="AX195" t="s">
        <v>86</v>
      </c>
      <c r="AY195" t="s">
        <v>86</v>
      </c>
      <c r="AZ195" t="s">
        <v>86</v>
      </c>
      <c r="BA195" t="s">
        <v>86</v>
      </c>
      <c r="BB195" t="s">
        <v>86</v>
      </c>
      <c r="BC195" t="s">
        <v>86</v>
      </c>
      <c r="BD195" t="s">
        <v>86</v>
      </c>
      <c r="BE195" t="s">
        <v>86</v>
      </c>
    </row>
    <row r="196" spans="1:57" hidden="1" x14ac:dyDescent="0.45">
      <c r="A196" t="s">
        <v>538</v>
      </c>
      <c r="B196" t="s">
        <v>77</v>
      </c>
      <c r="C196" t="s">
        <v>539</v>
      </c>
      <c r="D196" t="s">
        <v>79</v>
      </c>
      <c r="E196" s="2" t="str">
        <f>HYPERLINK("capsilon://?command=openfolder&amp;siteaddress=envoy.emaiq-na2.net&amp;folderid=FXF4BAAD1F-0FB4-AAE7-0200-FA05D1892BDA","FX2202150")</f>
        <v>FX2202150</v>
      </c>
      <c r="F196" t="s">
        <v>80</v>
      </c>
      <c r="G196" t="s">
        <v>80</v>
      </c>
      <c r="H196" t="s">
        <v>81</v>
      </c>
      <c r="I196" t="s">
        <v>540</v>
      </c>
      <c r="J196">
        <v>525</v>
      </c>
      <c r="K196" t="s">
        <v>83</v>
      </c>
      <c r="L196" t="s">
        <v>84</v>
      </c>
      <c r="M196" t="s">
        <v>85</v>
      </c>
      <c r="N196">
        <v>1</v>
      </c>
      <c r="O196" s="1">
        <v>44600.541643518518</v>
      </c>
      <c r="P196" s="1">
        <v>44600.583831018521</v>
      </c>
      <c r="Q196">
        <v>3302</v>
      </c>
      <c r="R196">
        <v>343</v>
      </c>
      <c r="S196" t="b">
        <v>0</v>
      </c>
      <c r="T196" t="s">
        <v>86</v>
      </c>
      <c r="U196" t="b">
        <v>0</v>
      </c>
      <c r="V196" t="s">
        <v>92</v>
      </c>
      <c r="W196" s="1">
        <v>44600.583831018521</v>
      </c>
      <c r="X196">
        <v>343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525</v>
      </c>
      <c r="AE196">
        <v>471</v>
      </c>
      <c r="AF196">
        <v>0</v>
      </c>
      <c r="AG196">
        <v>12</v>
      </c>
      <c r="AH196" t="s">
        <v>86</v>
      </c>
      <c r="AI196" t="s">
        <v>86</v>
      </c>
      <c r="AJ196" t="s">
        <v>86</v>
      </c>
      <c r="AK196" t="s">
        <v>86</v>
      </c>
      <c r="AL196" t="s">
        <v>86</v>
      </c>
      <c r="AM196" t="s">
        <v>86</v>
      </c>
      <c r="AN196" t="s">
        <v>86</v>
      </c>
      <c r="AO196" t="s">
        <v>86</v>
      </c>
      <c r="AP196" t="s">
        <v>86</v>
      </c>
      <c r="AQ196" t="s">
        <v>86</v>
      </c>
      <c r="AR196" t="s">
        <v>86</v>
      </c>
      <c r="AS196" t="s">
        <v>86</v>
      </c>
      <c r="AT196" t="s">
        <v>86</v>
      </c>
      <c r="AU196" t="s">
        <v>86</v>
      </c>
      <c r="AV196" t="s">
        <v>86</v>
      </c>
      <c r="AW196" t="s">
        <v>86</v>
      </c>
      <c r="AX196" t="s">
        <v>86</v>
      </c>
      <c r="AY196" t="s">
        <v>86</v>
      </c>
      <c r="AZ196" t="s">
        <v>86</v>
      </c>
      <c r="BA196" t="s">
        <v>86</v>
      </c>
      <c r="BB196" t="s">
        <v>86</v>
      </c>
      <c r="BC196" t="s">
        <v>86</v>
      </c>
      <c r="BD196" t="s">
        <v>86</v>
      </c>
      <c r="BE196" t="s">
        <v>86</v>
      </c>
    </row>
    <row r="197" spans="1:57" hidden="1" x14ac:dyDescent="0.45">
      <c r="A197" t="s">
        <v>541</v>
      </c>
      <c r="B197" t="s">
        <v>77</v>
      </c>
      <c r="C197" t="s">
        <v>542</v>
      </c>
      <c r="D197" t="s">
        <v>79</v>
      </c>
      <c r="E197" s="2" t="str">
        <f>HYPERLINK("capsilon://?command=openfolder&amp;siteaddress=envoy.emaiq-na2.net&amp;folderid=FX4FE4BEE6-D373-52AE-5F76-18E9351D3C93","FX2201323")</f>
        <v>FX2201323</v>
      </c>
      <c r="F197" t="s">
        <v>80</v>
      </c>
      <c r="G197" t="s">
        <v>80</v>
      </c>
      <c r="H197" t="s">
        <v>81</v>
      </c>
      <c r="I197" t="s">
        <v>543</v>
      </c>
      <c r="J197">
        <v>11</v>
      </c>
      <c r="K197" t="s">
        <v>83</v>
      </c>
      <c r="L197" t="s">
        <v>84</v>
      </c>
      <c r="M197" t="s">
        <v>85</v>
      </c>
      <c r="N197">
        <v>2</v>
      </c>
      <c r="O197" s="1">
        <v>44600.551064814812</v>
      </c>
      <c r="P197" s="1">
        <v>44600.618009259262</v>
      </c>
      <c r="Q197">
        <v>5732</v>
      </c>
      <c r="R197">
        <v>52</v>
      </c>
      <c r="S197" t="b">
        <v>0</v>
      </c>
      <c r="T197" t="s">
        <v>86</v>
      </c>
      <c r="U197" t="b">
        <v>0</v>
      </c>
      <c r="V197" t="s">
        <v>92</v>
      </c>
      <c r="W197" s="1">
        <v>44600.584062499998</v>
      </c>
      <c r="X197">
        <v>19</v>
      </c>
      <c r="Y197">
        <v>0</v>
      </c>
      <c r="Z197">
        <v>0</v>
      </c>
      <c r="AA197">
        <v>0</v>
      </c>
      <c r="AB197">
        <v>5</v>
      </c>
      <c r="AC197">
        <v>0</v>
      </c>
      <c r="AD197">
        <v>11</v>
      </c>
      <c r="AE197">
        <v>0</v>
      </c>
      <c r="AF197">
        <v>0</v>
      </c>
      <c r="AG197">
        <v>0</v>
      </c>
      <c r="AH197" t="s">
        <v>93</v>
      </c>
      <c r="AI197" s="1">
        <v>44600.618009259262</v>
      </c>
      <c r="AJ197">
        <v>23</v>
      </c>
      <c r="AK197">
        <v>0</v>
      </c>
      <c r="AL197">
        <v>0</v>
      </c>
      <c r="AM197">
        <v>0</v>
      </c>
      <c r="AN197">
        <v>5</v>
      </c>
      <c r="AO197">
        <v>0</v>
      </c>
      <c r="AP197">
        <v>11</v>
      </c>
      <c r="AQ197">
        <v>0</v>
      </c>
      <c r="AR197">
        <v>0</v>
      </c>
      <c r="AS197">
        <v>0</v>
      </c>
      <c r="AT197" t="s">
        <v>86</v>
      </c>
      <c r="AU197" t="s">
        <v>86</v>
      </c>
      <c r="AV197" t="s">
        <v>86</v>
      </c>
      <c r="AW197" t="s">
        <v>86</v>
      </c>
      <c r="AX197" t="s">
        <v>86</v>
      </c>
      <c r="AY197" t="s">
        <v>86</v>
      </c>
      <c r="AZ197" t="s">
        <v>86</v>
      </c>
      <c r="BA197" t="s">
        <v>86</v>
      </c>
      <c r="BB197" t="s">
        <v>86</v>
      </c>
      <c r="BC197" t="s">
        <v>86</v>
      </c>
      <c r="BD197" t="s">
        <v>86</v>
      </c>
      <c r="BE197" t="s">
        <v>86</v>
      </c>
    </row>
    <row r="198" spans="1:57" x14ac:dyDescent="0.45">
      <c r="A198" t="s">
        <v>544</v>
      </c>
      <c r="B198" t="s">
        <v>77</v>
      </c>
      <c r="C198" t="s">
        <v>539</v>
      </c>
      <c r="D198" t="s">
        <v>79</v>
      </c>
      <c r="E198" s="2" t="str">
        <f>HYPERLINK("capsilon://?command=openfolder&amp;siteaddress=envoy.emaiq-na2.net&amp;folderid=FXF4BAAD1F-0FB4-AAE7-0200-FA05D1892BDA","FX2202150")</f>
        <v>FX2202150</v>
      </c>
      <c r="F198" t="s">
        <v>80</v>
      </c>
      <c r="G198" t="s">
        <v>80</v>
      </c>
      <c r="H198" t="s">
        <v>81</v>
      </c>
      <c r="I198" t="s">
        <v>540</v>
      </c>
      <c r="J198">
        <v>601</v>
      </c>
      <c r="K198" t="s">
        <v>83</v>
      </c>
      <c r="L198" t="s">
        <v>84</v>
      </c>
      <c r="M198" t="s">
        <v>85</v>
      </c>
      <c r="N198">
        <v>2</v>
      </c>
      <c r="O198" s="1">
        <v>44600.585196759261</v>
      </c>
      <c r="P198" s="1">
        <v>44600.654166666667</v>
      </c>
      <c r="Q198">
        <v>2601</v>
      </c>
      <c r="R198">
        <v>3358</v>
      </c>
      <c r="S198" t="b">
        <v>0</v>
      </c>
      <c r="T198" t="s">
        <v>86</v>
      </c>
      <c r="U198" t="b">
        <v>1</v>
      </c>
      <c r="V198" t="s">
        <v>92</v>
      </c>
      <c r="W198" s="1">
        <v>44600.627615740741</v>
      </c>
      <c r="X198">
        <v>1801</v>
      </c>
      <c r="Y198">
        <v>508</v>
      </c>
      <c r="Z198">
        <v>0</v>
      </c>
      <c r="AA198">
        <v>508</v>
      </c>
      <c r="AB198">
        <v>37</v>
      </c>
      <c r="AC198">
        <v>147</v>
      </c>
      <c r="AD198">
        <v>93</v>
      </c>
      <c r="AE198">
        <v>0</v>
      </c>
      <c r="AF198">
        <v>0</v>
      </c>
      <c r="AG198">
        <v>0</v>
      </c>
      <c r="AH198" t="s">
        <v>93</v>
      </c>
      <c r="AI198" s="1">
        <v>44600.654166666667</v>
      </c>
      <c r="AJ198">
        <v>1557</v>
      </c>
      <c r="AK198">
        <v>1</v>
      </c>
      <c r="AL198">
        <v>0</v>
      </c>
      <c r="AM198">
        <v>1</v>
      </c>
      <c r="AN198">
        <v>37</v>
      </c>
      <c r="AO198">
        <v>6</v>
      </c>
      <c r="AP198">
        <v>92</v>
      </c>
      <c r="AQ198">
        <v>0</v>
      </c>
      <c r="AR198">
        <v>0</v>
      </c>
      <c r="AS198">
        <v>0</v>
      </c>
      <c r="AT198" t="s">
        <v>86</v>
      </c>
      <c r="AU198" t="s">
        <v>86</v>
      </c>
      <c r="AV198" t="s">
        <v>86</v>
      </c>
      <c r="AW198" t="s">
        <v>86</v>
      </c>
      <c r="AX198" t="s">
        <v>86</v>
      </c>
      <c r="AY198" t="s">
        <v>86</v>
      </c>
      <c r="AZ198" t="s">
        <v>86</v>
      </c>
      <c r="BA198" t="s">
        <v>86</v>
      </c>
      <c r="BB198" t="s">
        <v>86</v>
      </c>
      <c r="BC198" t="s">
        <v>86</v>
      </c>
      <c r="BD198" t="s">
        <v>86</v>
      </c>
      <c r="BE198" t="s">
        <v>86</v>
      </c>
    </row>
    <row r="199" spans="1:57" x14ac:dyDescent="0.45">
      <c r="A199" t="s">
        <v>545</v>
      </c>
      <c r="B199" t="s">
        <v>77</v>
      </c>
      <c r="C199" t="s">
        <v>546</v>
      </c>
      <c r="D199" t="s">
        <v>79</v>
      </c>
      <c r="E199" s="2" t="str">
        <f>HYPERLINK("capsilon://?command=openfolder&amp;siteaddress=envoy.emaiq-na2.net&amp;folderid=FX9489446B-C7EC-1A98-E88B-DD11D607A298","FX220294")</f>
        <v>FX220294</v>
      </c>
      <c r="F199" t="s">
        <v>80</v>
      </c>
      <c r="G199" t="s">
        <v>80</v>
      </c>
      <c r="H199" t="s">
        <v>81</v>
      </c>
      <c r="I199" t="s">
        <v>547</v>
      </c>
      <c r="J199">
        <v>317</v>
      </c>
      <c r="K199" t="s">
        <v>83</v>
      </c>
      <c r="L199" t="s">
        <v>84</v>
      </c>
      <c r="M199" t="s">
        <v>85</v>
      </c>
      <c r="N199">
        <v>2</v>
      </c>
      <c r="O199" s="1">
        <v>44600.595601851855</v>
      </c>
      <c r="P199" s="1">
        <v>44600.661192129628</v>
      </c>
      <c r="Q199">
        <v>4537</v>
      </c>
      <c r="R199">
        <v>1130</v>
      </c>
      <c r="S199" t="b">
        <v>0</v>
      </c>
      <c r="T199" t="s">
        <v>86</v>
      </c>
      <c r="U199" t="b">
        <v>0</v>
      </c>
      <c r="V199" t="s">
        <v>92</v>
      </c>
      <c r="W199" s="1">
        <v>44600.633564814816</v>
      </c>
      <c r="X199">
        <v>513</v>
      </c>
      <c r="Y199">
        <v>173</v>
      </c>
      <c r="Z199">
        <v>0</v>
      </c>
      <c r="AA199">
        <v>173</v>
      </c>
      <c r="AB199">
        <v>63</v>
      </c>
      <c r="AC199">
        <v>65</v>
      </c>
      <c r="AD199">
        <v>144</v>
      </c>
      <c r="AE199">
        <v>0</v>
      </c>
      <c r="AF199">
        <v>0</v>
      </c>
      <c r="AG199">
        <v>0</v>
      </c>
      <c r="AH199" t="s">
        <v>93</v>
      </c>
      <c r="AI199" s="1">
        <v>44600.661192129628</v>
      </c>
      <c r="AJ199">
        <v>607</v>
      </c>
      <c r="AK199">
        <v>1</v>
      </c>
      <c r="AL199">
        <v>0</v>
      </c>
      <c r="AM199">
        <v>1</v>
      </c>
      <c r="AN199">
        <v>63</v>
      </c>
      <c r="AO199">
        <v>1</v>
      </c>
      <c r="AP199">
        <v>143</v>
      </c>
      <c r="AQ199">
        <v>0</v>
      </c>
      <c r="AR199">
        <v>0</v>
      </c>
      <c r="AS199">
        <v>0</v>
      </c>
      <c r="AT199" t="s">
        <v>86</v>
      </c>
      <c r="AU199" t="s">
        <v>86</v>
      </c>
      <c r="AV199" t="s">
        <v>86</v>
      </c>
      <c r="AW199" t="s">
        <v>86</v>
      </c>
      <c r="AX199" t="s">
        <v>86</v>
      </c>
      <c r="AY199" t="s">
        <v>86</v>
      </c>
      <c r="AZ199" t="s">
        <v>86</v>
      </c>
      <c r="BA199" t="s">
        <v>86</v>
      </c>
      <c r="BB199" t="s">
        <v>86</v>
      </c>
      <c r="BC199" t="s">
        <v>86</v>
      </c>
      <c r="BD199" t="s">
        <v>86</v>
      </c>
      <c r="BE199" t="s">
        <v>86</v>
      </c>
    </row>
    <row r="200" spans="1:57" x14ac:dyDescent="0.45">
      <c r="A200" t="s">
        <v>548</v>
      </c>
      <c r="B200" t="s">
        <v>77</v>
      </c>
      <c r="C200" t="s">
        <v>549</v>
      </c>
      <c r="D200" t="s">
        <v>79</v>
      </c>
      <c r="E200" s="2" t="str">
        <f>HYPERLINK("capsilon://?command=openfolder&amp;siteaddress=envoy.emaiq-na2.net&amp;folderid=FX22966440-90AA-3472-CE8C-C27281294BB7","FX2201594")</f>
        <v>FX2201594</v>
      </c>
      <c r="F200" t="s">
        <v>80</v>
      </c>
      <c r="G200" t="s">
        <v>80</v>
      </c>
      <c r="H200" t="s">
        <v>81</v>
      </c>
      <c r="I200" t="s">
        <v>550</v>
      </c>
      <c r="J200">
        <v>116</v>
      </c>
      <c r="K200" t="s">
        <v>83</v>
      </c>
      <c r="L200" t="s">
        <v>84</v>
      </c>
      <c r="M200" t="s">
        <v>85</v>
      </c>
      <c r="N200">
        <v>2</v>
      </c>
      <c r="O200" s="1">
        <v>44600.597314814811</v>
      </c>
      <c r="P200" s="1">
        <v>44600.667002314818</v>
      </c>
      <c r="Q200">
        <v>4836</v>
      </c>
      <c r="R200">
        <v>1185</v>
      </c>
      <c r="S200" t="b">
        <v>0</v>
      </c>
      <c r="T200" t="s">
        <v>86</v>
      </c>
      <c r="U200" t="b">
        <v>0</v>
      </c>
      <c r="V200" t="s">
        <v>92</v>
      </c>
      <c r="W200" s="1">
        <v>44600.641493055555</v>
      </c>
      <c r="X200">
        <v>684</v>
      </c>
      <c r="Y200">
        <v>109</v>
      </c>
      <c r="Z200">
        <v>0</v>
      </c>
      <c r="AA200">
        <v>109</v>
      </c>
      <c r="AB200">
        <v>0</v>
      </c>
      <c r="AC200">
        <v>46</v>
      </c>
      <c r="AD200">
        <v>7</v>
      </c>
      <c r="AE200">
        <v>0</v>
      </c>
      <c r="AF200">
        <v>0</v>
      </c>
      <c r="AG200">
        <v>0</v>
      </c>
      <c r="AH200" t="s">
        <v>93</v>
      </c>
      <c r="AI200" s="1">
        <v>44600.667002314818</v>
      </c>
      <c r="AJ200">
        <v>501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7</v>
      </c>
      <c r="AQ200">
        <v>0</v>
      </c>
      <c r="AR200">
        <v>0</v>
      </c>
      <c r="AS200">
        <v>0</v>
      </c>
      <c r="AT200" t="s">
        <v>86</v>
      </c>
      <c r="AU200" t="s">
        <v>86</v>
      </c>
      <c r="AV200" t="s">
        <v>86</v>
      </c>
      <c r="AW200" t="s">
        <v>86</v>
      </c>
      <c r="AX200" t="s">
        <v>86</v>
      </c>
      <c r="AY200" t="s">
        <v>86</v>
      </c>
      <c r="AZ200" t="s">
        <v>86</v>
      </c>
      <c r="BA200" t="s">
        <v>86</v>
      </c>
      <c r="BB200" t="s">
        <v>86</v>
      </c>
      <c r="BC200" t="s">
        <v>86</v>
      </c>
      <c r="BD200" t="s">
        <v>86</v>
      </c>
      <c r="BE200" t="s">
        <v>86</v>
      </c>
    </row>
    <row r="201" spans="1:57" x14ac:dyDescent="0.45">
      <c r="A201" t="s">
        <v>551</v>
      </c>
      <c r="B201" t="s">
        <v>77</v>
      </c>
      <c r="C201" t="s">
        <v>552</v>
      </c>
      <c r="D201" t="s">
        <v>79</v>
      </c>
      <c r="E201" s="2" t="str">
        <f>HYPERLINK("capsilon://?command=openfolder&amp;siteaddress=envoy.emaiq-na2.net&amp;folderid=FXE3610086-75EF-89E9-E845-0E198493BB5E","FX210979")</f>
        <v>FX210979</v>
      </c>
      <c r="F201" t="s">
        <v>80</v>
      </c>
      <c r="G201" t="s">
        <v>80</v>
      </c>
      <c r="H201" t="s">
        <v>81</v>
      </c>
      <c r="I201" t="s">
        <v>553</v>
      </c>
      <c r="J201">
        <v>30</v>
      </c>
      <c r="K201" t="s">
        <v>83</v>
      </c>
      <c r="L201" t="s">
        <v>84</v>
      </c>
      <c r="M201" t="s">
        <v>85</v>
      </c>
      <c r="N201">
        <v>2</v>
      </c>
      <c r="O201" s="1">
        <v>44600.603645833333</v>
      </c>
      <c r="P201" s="1">
        <v>44600.668217592596</v>
      </c>
      <c r="Q201">
        <v>5420</v>
      </c>
      <c r="R201">
        <v>159</v>
      </c>
      <c r="S201" t="b">
        <v>0</v>
      </c>
      <c r="T201" t="s">
        <v>86</v>
      </c>
      <c r="U201" t="b">
        <v>0</v>
      </c>
      <c r="V201" t="s">
        <v>92</v>
      </c>
      <c r="W201" s="1">
        <v>44600.642129629632</v>
      </c>
      <c r="X201">
        <v>55</v>
      </c>
      <c r="Y201">
        <v>9</v>
      </c>
      <c r="Z201">
        <v>0</v>
      </c>
      <c r="AA201">
        <v>9</v>
      </c>
      <c r="AB201">
        <v>0</v>
      </c>
      <c r="AC201">
        <v>1</v>
      </c>
      <c r="AD201">
        <v>21</v>
      </c>
      <c r="AE201">
        <v>0</v>
      </c>
      <c r="AF201">
        <v>0</v>
      </c>
      <c r="AG201">
        <v>0</v>
      </c>
      <c r="AH201" t="s">
        <v>93</v>
      </c>
      <c r="AI201" s="1">
        <v>44600.668217592596</v>
      </c>
      <c r="AJ201">
        <v>104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21</v>
      </c>
      <c r="AQ201">
        <v>0</v>
      </c>
      <c r="AR201">
        <v>0</v>
      </c>
      <c r="AS201">
        <v>0</v>
      </c>
      <c r="AT201" t="s">
        <v>86</v>
      </c>
      <c r="AU201" t="s">
        <v>86</v>
      </c>
      <c r="AV201" t="s">
        <v>86</v>
      </c>
      <c r="AW201" t="s">
        <v>86</v>
      </c>
      <c r="AX201" t="s">
        <v>86</v>
      </c>
      <c r="AY201" t="s">
        <v>86</v>
      </c>
      <c r="AZ201" t="s">
        <v>86</v>
      </c>
      <c r="BA201" t="s">
        <v>86</v>
      </c>
      <c r="BB201" t="s">
        <v>86</v>
      </c>
      <c r="BC201" t="s">
        <v>86</v>
      </c>
      <c r="BD201" t="s">
        <v>86</v>
      </c>
      <c r="BE201" t="s">
        <v>86</v>
      </c>
    </row>
    <row r="202" spans="1:57" x14ac:dyDescent="0.45">
      <c r="A202" t="s">
        <v>554</v>
      </c>
      <c r="B202" t="s">
        <v>77</v>
      </c>
      <c r="C202" t="s">
        <v>201</v>
      </c>
      <c r="D202" t="s">
        <v>79</v>
      </c>
      <c r="E202" s="2" t="str">
        <f>HYPERLINK("capsilon://?command=openfolder&amp;siteaddress=envoy.emaiq-na2.net&amp;folderid=FX7B697A82-01B5-1301-E439-F1AC3C1B8F59","FX2201308")</f>
        <v>FX2201308</v>
      </c>
      <c r="F202" t="s">
        <v>80</v>
      </c>
      <c r="G202" t="s">
        <v>80</v>
      </c>
      <c r="H202" t="s">
        <v>81</v>
      </c>
      <c r="I202" t="s">
        <v>555</v>
      </c>
      <c r="J202">
        <v>30</v>
      </c>
      <c r="K202" t="s">
        <v>83</v>
      </c>
      <c r="L202" t="s">
        <v>84</v>
      </c>
      <c r="M202" t="s">
        <v>85</v>
      </c>
      <c r="N202">
        <v>2</v>
      </c>
      <c r="O202" s="1">
        <v>44600.606249999997</v>
      </c>
      <c r="P202" s="1">
        <v>44600.668981481482</v>
      </c>
      <c r="Q202">
        <v>5321</v>
      </c>
      <c r="R202">
        <v>99</v>
      </c>
      <c r="S202" t="b">
        <v>0</v>
      </c>
      <c r="T202" t="s">
        <v>86</v>
      </c>
      <c r="U202" t="b">
        <v>0</v>
      </c>
      <c r="V202" t="s">
        <v>92</v>
      </c>
      <c r="W202" s="1">
        <v>44600.642534722225</v>
      </c>
      <c r="X202">
        <v>34</v>
      </c>
      <c r="Y202">
        <v>9</v>
      </c>
      <c r="Z202">
        <v>0</v>
      </c>
      <c r="AA202">
        <v>9</v>
      </c>
      <c r="AB202">
        <v>0</v>
      </c>
      <c r="AC202">
        <v>3</v>
      </c>
      <c r="AD202">
        <v>21</v>
      </c>
      <c r="AE202">
        <v>0</v>
      </c>
      <c r="AF202">
        <v>0</v>
      </c>
      <c r="AG202">
        <v>0</v>
      </c>
      <c r="AH202" t="s">
        <v>93</v>
      </c>
      <c r="AI202" s="1">
        <v>44600.668981481482</v>
      </c>
      <c r="AJ202">
        <v>65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21</v>
      </c>
      <c r="AQ202">
        <v>0</v>
      </c>
      <c r="AR202">
        <v>0</v>
      </c>
      <c r="AS202">
        <v>0</v>
      </c>
      <c r="AT202" t="s">
        <v>86</v>
      </c>
      <c r="AU202" t="s">
        <v>86</v>
      </c>
      <c r="AV202" t="s">
        <v>86</v>
      </c>
      <c r="AW202" t="s">
        <v>86</v>
      </c>
      <c r="AX202" t="s">
        <v>86</v>
      </c>
      <c r="AY202" t="s">
        <v>86</v>
      </c>
      <c r="AZ202" t="s">
        <v>86</v>
      </c>
      <c r="BA202" t="s">
        <v>86</v>
      </c>
      <c r="BB202" t="s">
        <v>86</v>
      </c>
      <c r="BC202" t="s">
        <v>86</v>
      </c>
      <c r="BD202" t="s">
        <v>86</v>
      </c>
      <c r="BE202" t="s">
        <v>86</v>
      </c>
    </row>
    <row r="203" spans="1:57" x14ac:dyDescent="0.45">
      <c r="A203" t="s">
        <v>556</v>
      </c>
      <c r="B203" t="s">
        <v>77</v>
      </c>
      <c r="C203" t="s">
        <v>557</v>
      </c>
      <c r="D203" t="s">
        <v>79</v>
      </c>
      <c r="E203" s="2" t="str">
        <f>HYPERLINK("capsilon://?command=openfolder&amp;siteaddress=envoy.emaiq-na2.net&amp;folderid=FX9942D8C4-FEE7-2B97-4E72-C08B0998F32D","FX2201204")</f>
        <v>FX2201204</v>
      </c>
      <c r="F203" t="s">
        <v>80</v>
      </c>
      <c r="G203" t="s">
        <v>80</v>
      </c>
      <c r="H203" t="s">
        <v>81</v>
      </c>
      <c r="I203" t="s">
        <v>558</v>
      </c>
      <c r="J203">
        <v>65</v>
      </c>
      <c r="K203" t="s">
        <v>83</v>
      </c>
      <c r="L203" t="s">
        <v>84</v>
      </c>
      <c r="M203" t="s">
        <v>85</v>
      </c>
      <c r="N203">
        <v>2</v>
      </c>
      <c r="O203" s="1">
        <v>44600.610648148147</v>
      </c>
      <c r="P203" s="1">
        <v>44600.671273148146</v>
      </c>
      <c r="Q203">
        <v>4660</v>
      </c>
      <c r="R203">
        <v>578</v>
      </c>
      <c r="S203" t="b">
        <v>0</v>
      </c>
      <c r="T203" t="s">
        <v>86</v>
      </c>
      <c r="U203" t="b">
        <v>0</v>
      </c>
      <c r="V203" t="s">
        <v>92</v>
      </c>
      <c r="W203" s="1">
        <v>44600.646956018521</v>
      </c>
      <c r="X203">
        <v>381</v>
      </c>
      <c r="Y203">
        <v>53</v>
      </c>
      <c r="Z203">
        <v>0</v>
      </c>
      <c r="AA203">
        <v>53</v>
      </c>
      <c r="AB203">
        <v>0</v>
      </c>
      <c r="AC203">
        <v>49</v>
      </c>
      <c r="AD203">
        <v>12</v>
      </c>
      <c r="AE203">
        <v>0</v>
      </c>
      <c r="AF203">
        <v>0</v>
      </c>
      <c r="AG203">
        <v>0</v>
      </c>
      <c r="AH203" t="s">
        <v>93</v>
      </c>
      <c r="AI203" s="1">
        <v>44600.671273148146</v>
      </c>
      <c r="AJ203">
        <v>197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12</v>
      </c>
      <c r="AQ203">
        <v>0</v>
      </c>
      <c r="AR203">
        <v>0</v>
      </c>
      <c r="AS203">
        <v>0</v>
      </c>
      <c r="AT203" t="s">
        <v>86</v>
      </c>
      <c r="AU203" t="s">
        <v>86</v>
      </c>
      <c r="AV203" t="s">
        <v>86</v>
      </c>
      <c r="AW203" t="s">
        <v>86</v>
      </c>
      <c r="AX203" t="s">
        <v>86</v>
      </c>
      <c r="AY203" t="s">
        <v>86</v>
      </c>
      <c r="AZ203" t="s">
        <v>86</v>
      </c>
      <c r="BA203" t="s">
        <v>86</v>
      </c>
      <c r="BB203" t="s">
        <v>86</v>
      </c>
      <c r="BC203" t="s">
        <v>86</v>
      </c>
      <c r="BD203" t="s">
        <v>86</v>
      </c>
      <c r="BE203" t="s">
        <v>86</v>
      </c>
    </row>
    <row r="204" spans="1:57" x14ac:dyDescent="0.45">
      <c r="A204" t="s">
        <v>559</v>
      </c>
      <c r="B204" t="s">
        <v>77</v>
      </c>
      <c r="C204" t="s">
        <v>557</v>
      </c>
      <c r="D204" t="s">
        <v>79</v>
      </c>
      <c r="E204" s="2" t="str">
        <f>HYPERLINK("capsilon://?command=openfolder&amp;siteaddress=envoy.emaiq-na2.net&amp;folderid=FX9942D8C4-FEE7-2B97-4E72-C08B0998F32D","FX2201204")</f>
        <v>FX2201204</v>
      </c>
      <c r="F204" t="s">
        <v>80</v>
      </c>
      <c r="G204" t="s">
        <v>80</v>
      </c>
      <c r="H204" t="s">
        <v>81</v>
      </c>
      <c r="I204" t="s">
        <v>560</v>
      </c>
      <c r="J204">
        <v>32</v>
      </c>
      <c r="K204" t="s">
        <v>83</v>
      </c>
      <c r="L204" t="s">
        <v>84</v>
      </c>
      <c r="M204" t="s">
        <v>85</v>
      </c>
      <c r="N204">
        <v>2</v>
      </c>
      <c r="O204" s="1">
        <v>44600.61141203704</v>
      </c>
      <c r="P204" s="1">
        <v>44600.674733796295</v>
      </c>
      <c r="Q204">
        <v>4660</v>
      </c>
      <c r="R204">
        <v>811</v>
      </c>
      <c r="S204" t="b">
        <v>0</v>
      </c>
      <c r="T204" t="s">
        <v>86</v>
      </c>
      <c r="U204" t="b">
        <v>0</v>
      </c>
      <c r="V204" t="s">
        <v>92</v>
      </c>
      <c r="W204" s="1">
        <v>44600.652905092589</v>
      </c>
      <c r="X204">
        <v>513</v>
      </c>
      <c r="Y204">
        <v>53</v>
      </c>
      <c r="Z204">
        <v>0</v>
      </c>
      <c r="AA204">
        <v>53</v>
      </c>
      <c r="AB204">
        <v>0</v>
      </c>
      <c r="AC204">
        <v>48</v>
      </c>
      <c r="AD204">
        <v>-21</v>
      </c>
      <c r="AE204">
        <v>0</v>
      </c>
      <c r="AF204">
        <v>0</v>
      </c>
      <c r="AG204">
        <v>0</v>
      </c>
      <c r="AH204" t="s">
        <v>93</v>
      </c>
      <c r="AI204" s="1">
        <v>44600.674733796295</v>
      </c>
      <c r="AJ204">
        <v>298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-21</v>
      </c>
      <c r="AQ204">
        <v>0</v>
      </c>
      <c r="AR204">
        <v>0</v>
      </c>
      <c r="AS204">
        <v>0</v>
      </c>
      <c r="AT204" t="s">
        <v>86</v>
      </c>
      <c r="AU204" t="s">
        <v>86</v>
      </c>
      <c r="AV204" t="s">
        <v>86</v>
      </c>
      <c r="AW204" t="s">
        <v>86</v>
      </c>
      <c r="AX204" t="s">
        <v>86</v>
      </c>
      <c r="AY204" t="s">
        <v>86</v>
      </c>
      <c r="AZ204" t="s">
        <v>86</v>
      </c>
      <c r="BA204" t="s">
        <v>86</v>
      </c>
      <c r="BB204" t="s">
        <v>86</v>
      </c>
      <c r="BC204" t="s">
        <v>86</v>
      </c>
      <c r="BD204" t="s">
        <v>86</v>
      </c>
      <c r="BE204" t="s">
        <v>86</v>
      </c>
    </row>
    <row r="205" spans="1:57" hidden="1" x14ac:dyDescent="0.45">
      <c r="A205" t="s">
        <v>561</v>
      </c>
      <c r="B205" t="s">
        <v>77</v>
      </c>
      <c r="C205" t="s">
        <v>562</v>
      </c>
      <c r="D205" t="s">
        <v>79</v>
      </c>
      <c r="E205" s="2" t="str">
        <f>HYPERLINK("capsilon://?command=openfolder&amp;siteaddress=envoy.emaiq-na2.net&amp;folderid=FXD13CA566-B97B-CEE1-CF7D-69B1AAD45733","FX2201273")</f>
        <v>FX2201273</v>
      </c>
      <c r="F205" t="s">
        <v>80</v>
      </c>
      <c r="G205" t="s">
        <v>80</v>
      </c>
      <c r="H205" t="s">
        <v>81</v>
      </c>
      <c r="I205" t="s">
        <v>563</v>
      </c>
      <c r="J205">
        <v>11</v>
      </c>
      <c r="K205" t="s">
        <v>83</v>
      </c>
      <c r="L205" t="s">
        <v>84</v>
      </c>
      <c r="M205" t="s">
        <v>85</v>
      </c>
      <c r="N205">
        <v>2</v>
      </c>
      <c r="O205" s="1">
        <v>44600.635405092595</v>
      </c>
      <c r="P205" s="1">
        <v>44600.674976851849</v>
      </c>
      <c r="Q205">
        <v>3381</v>
      </c>
      <c r="R205">
        <v>38</v>
      </c>
      <c r="S205" t="b">
        <v>0</v>
      </c>
      <c r="T205" t="s">
        <v>86</v>
      </c>
      <c r="U205" t="b">
        <v>0</v>
      </c>
      <c r="V205" t="s">
        <v>92</v>
      </c>
      <c r="W205" s="1">
        <v>44600.653113425928</v>
      </c>
      <c r="X205">
        <v>17</v>
      </c>
      <c r="Y205">
        <v>0</v>
      </c>
      <c r="Z205">
        <v>0</v>
      </c>
      <c r="AA205">
        <v>0</v>
      </c>
      <c r="AB205">
        <v>5</v>
      </c>
      <c r="AC205">
        <v>0</v>
      </c>
      <c r="AD205">
        <v>11</v>
      </c>
      <c r="AE205">
        <v>0</v>
      </c>
      <c r="AF205">
        <v>0</v>
      </c>
      <c r="AG205">
        <v>0</v>
      </c>
      <c r="AH205" t="s">
        <v>93</v>
      </c>
      <c r="AI205" s="1">
        <v>44600.674976851849</v>
      </c>
      <c r="AJ205">
        <v>21</v>
      </c>
      <c r="AK205">
        <v>0</v>
      </c>
      <c r="AL205">
        <v>0</v>
      </c>
      <c r="AM205">
        <v>0</v>
      </c>
      <c r="AN205">
        <v>5</v>
      </c>
      <c r="AO205">
        <v>0</v>
      </c>
      <c r="AP205">
        <v>11</v>
      </c>
      <c r="AQ205">
        <v>0</v>
      </c>
      <c r="AR205">
        <v>0</v>
      </c>
      <c r="AS205">
        <v>0</v>
      </c>
      <c r="AT205" t="s">
        <v>86</v>
      </c>
      <c r="AU205" t="s">
        <v>86</v>
      </c>
      <c r="AV205" t="s">
        <v>86</v>
      </c>
      <c r="AW205" t="s">
        <v>86</v>
      </c>
      <c r="AX205" t="s">
        <v>86</v>
      </c>
      <c r="AY205" t="s">
        <v>86</v>
      </c>
      <c r="AZ205" t="s">
        <v>86</v>
      </c>
      <c r="BA205" t="s">
        <v>86</v>
      </c>
      <c r="BB205" t="s">
        <v>86</v>
      </c>
      <c r="BC205" t="s">
        <v>86</v>
      </c>
      <c r="BD205" t="s">
        <v>86</v>
      </c>
      <c r="BE205" t="s">
        <v>86</v>
      </c>
    </row>
    <row r="206" spans="1:57" x14ac:dyDescent="0.45">
      <c r="A206" t="s">
        <v>564</v>
      </c>
      <c r="B206" t="s">
        <v>77</v>
      </c>
      <c r="C206" t="s">
        <v>565</v>
      </c>
      <c r="D206" t="s">
        <v>79</v>
      </c>
      <c r="E206" s="2" t="str">
        <f>HYPERLINK("capsilon://?command=openfolder&amp;siteaddress=envoy.emaiq-na2.net&amp;folderid=FX8551C68D-1C2F-226D-8030-297969723DC9","FX2201478")</f>
        <v>FX2201478</v>
      </c>
      <c r="F206" t="s">
        <v>80</v>
      </c>
      <c r="G206" t="s">
        <v>80</v>
      </c>
      <c r="H206" t="s">
        <v>81</v>
      </c>
      <c r="I206" t="s">
        <v>566</v>
      </c>
      <c r="J206">
        <v>222</v>
      </c>
      <c r="K206" t="s">
        <v>83</v>
      </c>
      <c r="L206" t="s">
        <v>84</v>
      </c>
      <c r="M206" t="s">
        <v>85</v>
      </c>
      <c r="N206">
        <v>2</v>
      </c>
      <c r="O206" s="1">
        <v>44600.662268518521</v>
      </c>
      <c r="P206" s="1">
        <v>44600.706631944442</v>
      </c>
      <c r="Q206">
        <v>2491</v>
      </c>
      <c r="R206">
        <v>1342</v>
      </c>
      <c r="S206" t="b">
        <v>0</v>
      </c>
      <c r="T206" t="s">
        <v>86</v>
      </c>
      <c r="U206" t="b">
        <v>0</v>
      </c>
      <c r="V206" t="s">
        <v>92</v>
      </c>
      <c r="W206" s="1">
        <v>44600.691446759258</v>
      </c>
      <c r="X206">
        <v>867</v>
      </c>
      <c r="Y206">
        <v>203</v>
      </c>
      <c r="Z206">
        <v>0</v>
      </c>
      <c r="AA206">
        <v>203</v>
      </c>
      <c r="AB206">
        <v>0</v>
      </c>
      <c r="AC206">
        <v>63</v>
      </c>
      <c r="AD206">
        <v>19</v>
      </c>
      <c r="AE206">
        <v>0</v>
      </c>
      <c r="AF206">
        <v>0</v>
      </c>
      <c r="AG206">
        <v>0</v>
      </c>
      <c r="AH206" t="s">
        <v>93</v>
      </c>
      <c r="AI206" s="1">
        <v>44600.706631944442</v>
      </c>
      <c r="AJ206">
        <v>475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19</v>
      </c>
      <c r="AQ206">
        <v>0</v>
      </c>
      <c r="AR206">
        <v>0</v>
      </c>
      <c r="AS206">
        <v>0</v>
      </c>
      <c r="AT206" t="s">
        <v>86</v>
      </c>
      <c r="AU206" t="s">
        <v>86</v>
      </c>
      <c r="AV206" t="s">
        <v>86</v>
      </c>
      <c r="AW206" t="s">
        <v>86</v>
      </c>
      <c r="AX206" t="s">
        <v>86</v>
      </c>
      <c r="AY206" t="s">
        <v>86</v>
      </c>
      <c r="AZ206" t="s">
        <v>86</v>
      </c>
      <c r="BA206" t="s">
        <v>86</v>
      </c>
      <c r="BB206" t="s">
        <v>86</v>
      </c>
      <c r="BC206" t="s">
        <v>86</v>
      </c>
      <c r="BD206" t="s">
        <v>86</v>
      </c>
      <c r="BE206" t="s">
        <v>86</v>
      </c>
    </row>
    <row r="207" spans="1:57" x14ac:dyDescent="0.45">
      <c r="A207" t="s">
        <v>567</v>
      </c>
      <c r="B207" t="s">
        <v>77</v>
      </c>
      <c r="C207" t="s">
        <v>568</v>
      </c>
      <c r="D207" t="s">
        <v>79</v>
      </c>
      <c r="E207" s="2" t="str">
        <f>HYPERLINK("capsilon://?command=openfolder&amp;siteaddress=envoy.emaiq-na2.net&amp;folderid=FX79D42BB2-5B9C-8F24-2BD3-30762EA30BCD","FX2201559")</f>
        <v>FX2201559</v>
      </c>
      <c r="F207" t="s">
        <v>80</v>
      </c>
      <c r="G207" t="s">
        <v>80</v>
      </c>
      <c r="H207" t="s">
        <v>81</v>
      </c>
      <c r="I207" t="s">
        <v>569</v>
      </c>
      <c r="J207">
        <v>250</v>
      </c>
      <c r="K207" t="s">
        <v>83</v>
      </c>
      <c r="L207" t="s">
        <v>84</v>
      </c>
      <c r="M207" t="s">
        <v>85</v>
      </c>
      <c r="N207">
        <v>2</v>
      </c>
      <c r="O207" s="1">
        <v>44593.638206018521</v>
      </c>
      <c r="P207" s="1">
        <v>44593.784166666665</v>
      </c>
      <c r="Q207">
        <v>11052</v>
      </c>
      <c r="R207">
        <v>1559</v>
      </c>
      <c r="S207" t="b">
        <v>0</v>
      </c>
      <c r="T207" t="s">
        <v>86</v>
      </c>
      <c r="U207" t="b">
        <v>0</v>
      </c>
      <c r="V207" t="s">
        <v>92</v>
      </c>
      <c r="W207" s="1">
        <v>44593.67328703704</v>
      </c>
      <c r="X207">
        <v>787</v>
      </c>
      <c r="Y207">
        <v>210</v>
      </c>
      <c r="Z207">
        <v>0</v>
      </c>
      <c r="AA207">
        <v>210</v>
      </c>
      <c r="AB207">
        <v>0</v>
      </c>
      <c r="AC207">
        <v>53</v>
      </c>
      <c r="AD207">
        <v>40</v>
      </c>
      <c r="AE207">
        <v>0</v>
      </c>
      <c r="AF207">
        <v>0</v>
      </c>
      <c r="AG207">
        <v>0</v>
      </c>
      <c r="AH207" t="s">
        <v>93</v>
      </c>
      <c r="AI207" s="1">
        <v>44593.784166666665</v>
      </c>
      <c r="AJ207">
        <v>772</v>
      </c>
      <c r="AK207">
        <v>1</v>
      </c>
      <c r="AL207">
        <v>0</v>
      </c>
      <c r="AM207">
        <v>1</v>
      </c>
      <c r="AN207">
        <v>0</v>
      </c>
      <c r="AO207">
        <v>1</v>
      </c>
      <c r="AP207">
        <v>39</v>
      </c>
      <c r="AQ207">
        <v>0</v>
      </c>
      <c r="AR207">
        <v>0</v>
      </c>
      <c r="AS207">
        <v>0</v>
      </c>
      <c r="AT207" t="s">
        <v>86</v>
      </c>
      <c r="AU207" t="s">
        <v>86</v>
      </c>
      <c r="AV207" t="s">
        <v>86</v>
      </c>
      <c r="AW207" t="s">
        <v>86</v>
      </c>
      <c r="AX207" t="s">
        <v>86</v>
      </c>
      <c r="AY207" t="s">
        <v>86</v>
      </c>
      <c r="AZ207" t="s">
        <v>86</v>
      </c>
      <c r="BA207" t="s">
        <v>86</v>
      </c>
      <c r="BB207" t="s">
        <v>86</v>
      </c>
      <c r="BC207" t="s">
        <v>86</v>
      </c>
      <c r="BD207" t="s">
        <v>86</v>
      </c>
      <c r="BE207" t="s">
        <v>86</v>
      </c>
    </row>
    <row r="208" spans="1:57" hidden="1" x14ac:dyDescent="0.45">
      <c r="A208" t="s">
        <v>570</v>
      </c>
      <c r="B208" t="s">
        <v>77</v>
      </c>
      <c r="C208" t="s">
        <v>571</v>
      </c>
      <c r="D208" t="s">
        <v>79</v>
      </c>
      <c r="E208" s="2" t="str">
        <f>HYPERLINK("capsilon://?command=openfolder&amp;siteaddress=envoy.emaiq-na2.net&amp;folderid=FX58BCEC81-394B-19D0-B0DE-E59A3DA2B8A4","FX2201598")</f>
        <v>FX2201598</v>
      </c>
      <c r="F208" t="s">
        <v>80</v>
      </c>
      <c r="G208" t="s">
        <v>80</v>
      </c>
      <c r="H208" t="s">
        <v>81</v>
      </c>
      <c r="I208" t="s">
        <v>572</v>
      </c>
      <c r="J208">
        <v>60</v>
      </c>
      <c r="K208" t="s">
        <v>83</v>
      </c>
      <c r="L208" t="s">
        <v>84</v>
      </c>
      <c r="M208" t="s">
        <v>85</v>
      </c>
      <c r="N208">
        <v>1</v>
      </c>
      <c r="O208" s="1">
        <v>44600.687372685185</v>
      </c>
      <c r="P208" s="1">
        <v>44600.719305555554</v>
      </c>
      <c r="Q208">
        <v>2419</v>
      </c>
      <c r="R208">
        <v>340</v>
      </c>
      <c r="S208" t="b">
        <v>0</v>
      </c>
      <c r="T208" t="s">
        <v>86</v>
      </c>
      <c r="U208" t="b">
        <v>0</v>
      </c>
      <c r="V208" t="s">
        <v>92</v>
      </c>
      <c r="W208" s="1">
        <v>44600.719305555554</v>
      </c>
      <c r="X208">
        <v>298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60</v>
      </c>
      <c r="AE208">
        <v>48</v>
      </c>
      <c r="AF208">
        <v>0</v>
      </c>
      <c r="AG208">
        <v>5</v>
      </c>
      <c r="AH208" t="s">
        <v>86</v>
      </c>
      <c r="AI208" t="s">
        <v>86</v>
      </c>
      <c r="AJ208" t="s">
        <v>86</v>
      </c>
      <c r="AK208" t="s">
        <v>86</v>
      </c>
      <c r="AL208" t="s">
        <v>86</v>
      </c>
      <c r="AM208" t="s">
        <v>86</v>
      </c>
      <c r="AN208" t="s">
        <v>86</v>
      </c>
      <c r="AO208" t="s">
        <v>86</v>
      </c>
      <c r="AP208" t="s">
        <v>86</v>
      </c>
      <c r="AQ208" t="s">
        <v>86</v>
      </c>
      <c r="AR208" t="s">
        <v>86</v>
      </c>
      <c r="AS208" t="s">
        <v>86</v>
      </c>
      <c r="AT208" t="s">
        <v>86</v>
      </c>
      <c r="AU208" t="s">
        <v>86</v>
      </c>
      <c r="AV208" t="s">
        <v>86</v>
      </c>
      <c r="AW208" t="s">
        <v>86</v>
      </c>
      <c r="AX208" t="s">
        <v>86</v>
      </c>
      <c r="AY208" t="s">
        <v>86</v>
      </c>
      <c r="AZ208" t="s">
        <v>86</v>
      </c>
      <c r="BA208" t="s">
        <v>86</v>
      </c>
      <c r="BB208" t="s">
        <v>86</v>
      </c>
      <c r="BC208" t="s">
        <v>86</v>
      </c>
      <c r="BD208" t="s">
        <v>86</v>
      </c>
      <c r="BE208" t="s">
        <v>86</v>
      </c>
    </row>
    <row r="209" spans="1:57" hidden="1" x14ac:dyDescent="0.45">
      <c r="A209" t="s">
        <v>573</v>
      </c>
      <c r="B209" t="s">
        <v>77</v>
      </c>
      <c r="C209" t="s">
        <v>222</v>
      </c>
      <c r="D209" t="s">
        <v>79</v>
      </c>
      <c r="E209" s="2" t="str">
        <f>HYPERLINK("capsilon://?command=openfolder&amp;siteaddress=envoy.emaiq-na2.net&amp;folderid=FX659CA8B0-2B33-5BF5-84FB-770EF21F4994","FX220231")</f>
        <v>FX220231</v>
      </c>
      <c r="F209" t="s">
        <v>80</v>
      </c>
      <c r="G209" t="s">
        <v>80</v>
      </c>
      <c r="H209" t="s">
        <v>81</v>
      </c>
      <c r="I209" t="s">
        <v>574</v>
      </c>
      <c r="J209">
        <v>11</v>
      </c>
      <c r="K209" t="s">
        <v>83</v>
      </c>
      <c r="L209" t="s">
        <v>84</v>
      </c>
      <c r="M209" t="s">
        <v>85</v>
      </c>
      <c r="N209">
        <v>1</v>
      </c>
      <c r="O209" s="1">
        <v>44600.691550925927</v>
      </c>
      <c r="P209" s="1">
        <v>44600.720335648148</v>
      </c>
      <c r="Q209">
        <v>2388</v>
      </c>
      <c r="R209">
        <v>99</v>
      </c>
      <c r="S209" t="b">
        <v>0</v>
      </c>
      <c r="T209" t="s">
        <v>86</v>
      </c>
      <c r="U209" t="b">
        <v>0</v>
      </c>
      <c r="V209" t="s">
        <v>92</v>
      </c>
      <c r="W209" s="1">
        <v>44600.720335648148</v>
      </c>
      <c r="X209">
        <v>88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11</v>
      </c>
      <c r="AE209">
        <v>5</v>
      </c>
      <c r="AF209">
        <v>0</v>
      </c>
      <c r="AG209">
        <v>1</v>
      </c>
      <c r="AH209" t="s">
        <v>86</v>
      </c>
      <c r="AI209" t="s">
        <v>86</v>
      </c>
      <c r="AJ209" t="s">
        <v>86</v>
      </c>
      <c r="AK209" t="s">
        <v>86</v>
      </c>
      <c r="AL209" t="s">
        <v>86</v>
      </c>
      <c r="AM209" t="s">
        <v>86</v>
      </c>
      <c r="AN209" t="s">
        <v>86</v>
      </c>
      <c r="AO209" t="s">
        <v>86</v>
      </c>
      <c r="AP209" t="s">
        <v>86</v>
      </c>
      <c r="AQ209" t="s">
        <v>86</v>
      </c>
      <c r="AR209" t="s">
        <v>86</v>
      </c>
      <c r="AS209" t="s">
        <v>86</v>
      </c>
      <c r="AT209" t="s">
        <v>86</v>
      </c>
      <c r="AU209" t="s">
        <v>86</v>
      </c>
      <c r="AV209" t="s">
        <v>86</v>
      </c>
      <c r="AW209" t="s">
        <v>86</v>
      </c>
      <c r="AX209" t="s">
        <v>86</v>
      </c>
      <c r="AY209" t="s">
        <v>86</v>
      </c>
      <c r="AZ209" t="s">
        <v>86</v>
      </c>
      <c r="BA209" t="s">
        <v>86</v>
      </c>
      <c r="BB209" t="s">
        <v>86</v>
      </c>
      <c r="BC209" t="s">
        <v>86</v>
      </c>
      <c r="BD209" t="s">
        <v>86</v>
      </c>
      <c r="BE209" t="s">
        <v>86</v>
      </c>
    </row>
    <row r="210" spans="1:57" x14ac:dyDescent="0.45">
      <c r="A210" t="s">
        <v>575</v>
      </c>
      <c r="B210" t="s">
        <v>77</v>
      </c>
      <c r="C210" t="s">
        <v>576</v>
      </c>
      <c r="D210" t="s">
        <v>79</v>
      </c>
      <c r="E210" s="2" t="str">
        <f>HYPERLINK("capsilon://?command=openfolder&amp;siteaddress=envoy.emaiq-na2.net&amp;folderid=FXBBFB3E23-1642-BF89-8051-702D0E82769A","FX2202131")</f>
        <v>FX2202131</v>
      </c>
      <c r="F210" t="s">
        <v>80</v>
      </c>
      <c r="G210" t="s">
        <v>80</v>
      </c>
      <c r="H210" t="s">
        <v>81</v>
      </c>
      <c r="I210" t="s">
        <v>577</v>
      </c>
      <c r="J210">
        <v>188</v>
      </c>
      <c r="K210" t="s">
        <v>83</v>
      </c>
      <c r="L210" t="s">
        <v>84</v>
      </c>
      <c r="M210" t="s">
        <v>85</v>
      </c>
      <c r="N210">
        <v>2</v>
      </c>
      <c r="O210" s="1">
        <v>44600.711550925924</v>
      </c>
      <c r="P210" s="1">
        <v>44600.804895833331</v>
      </c>
      <c r="Q210">
        <v>7065</v>
      </c>
      <c r="R210">
        <v>1000</v>
      </c>
      <c r="S210" t="b">
        <v>0</v>
      </c>
      <c r="T210" t="s">
        <v>86</v>
      </c>
      <c r="U210" t="b">
        <v>0</v>
      </c>
      <c r="V210" t="s">
        <v>92</v>
      </c>
      <c r="W210" s="1">
        <v>44600.751446759263</v>
      </c>
      <c r="X210">
        <v>418</v>
      </c>
      <c r="Y210">
        <v>161</v>
      </c>
      <c r="Z210">
        <v>0</v>
      </c>
      <c r="AA210">
        <v>161</v>
      </c>
      <c r="AB210">
        <v>0</v>
      </c>
      <c r="AC210">
        <v>18</v>
      </c>
      <c r="AD210">
        <v>27</v>
      </c>
      <c r="AE210">
        <v>0</v>
      </c>
      <c r="AF210">
        <v>0</v>
      </c>
      <c r="AG210">
        <v>0</v>
      </c>
      <c r="AH210" t="s">
        <v>93</v>
      </c>
      <c r="AI210" s="1">
        <v>44600.804895833331</v>
      </c>
      <c r="AJ210">
        <v>582</v>
      </c>
      <c r="AK210">
        <v>1</v>
      </c>
      <c r="AL210">
        <v>0</v>
      </c>
      <c r="AM210">
        <v>1</v>
      </c>
      <c r="AN210">
        <v>0</v>
      </c>
      <c r="AO210">
        <v>1</v>
      </c>
      <c r="AP210">
        <v>26</v>
      </c>
      <c r="AQ210">
        <v>0</v>
      </c>
      <c r="AR210">
        <v>0</v>
      </c>
      <c r="AS210">
        <v>0</v>
      </c>
      <c r="AT210" t="s">
        <v>86</v>
      </c>
      <c r="AU210" t="s">
        <v>86</v>
      </c>
      <c r="AV210" t="s">
        <v>86</v>
      </c>
      <c r="AW210" t="s">
        <v>86</v>
      </c>
      <c r="AX210" t="s">
        <v>86</v>
      </c>
      <c r="AY210" t="s">
        <v>86</v>
      </c>
      <c r="AZ210" t="s">
        <v>86</v>
      </c>
      <c r="BA210" t="s">
        <v>86</v>
      </c>
      <c r="BB210" t="s">
        <v>86</v>
      </c>
      <c r="BC210" t="s">
        <v>86</v>
      </c>
      <c r="BD210" t="s">
        <v>86</v>
      </c>
      <c r="BE210" t="s">
        <v>86</v>
      </c>
    </row>
    <row r="211" spans="1:57" hidden="1" x14ac:dyDescent="0.45">
      <c r="A211" t="s">
        <v>578</v>
      </c>
      <c r="B211" t="s">
        <v>77</v>
      </c>
      <c r="C211" t="s">
        <v>579</v>
      </c>
      <c r="D211" t="s">
        <v>79</v>
      </c>
      <c r="E211" s="2" t="str">
        <f>HYPERLINK("capsilon://?command=openfolder&amp;siteaddress=envoy.emaiq-na2.net&amp;folderid=FXF5274680-14E7-F63C-BE66-F653C388EA44","FX220247")</f>
        <v>FX220247</v>
      </c>
      <c r="F211" t="s">
        <v>80</v>
      </c>
      <c r="G211" t="s">
        <v>80</v>
      </c>
      <c r="H211" t="s">
        <v>81</v>
      </c>
      <c r="I211" t="s">
        <v>580</v>
      </c>
      <c r="J211">
        <v>205</v>
      </c>
      <c r="K211" t="s">
        <v>83</v>
      </c>
      <c r="L211" t="s">
        <v>84</v>
      </c>
      <c r="M211" t="s">
        <v>85</v>
      </c>
      <c r="N211">
        <v>1</v>
      </c>
      <c r="O211" s="1">
        <v>44600.715902777774</v>
      </c>
      <c r="P211" s="1">
        <v>44600.760636574072</v>
      </c>
      <c r="Q211">
        <v>3091</v>
      </c>
      <c r="R211">
        <v>774</v>
      </c>
      <c r="S211" t="b">
        <v>0</v>
      </c>
      <c r="T211" t="s">
        <v>86</v>
      </c>
      <c r="U211" t="b">
        <v>0</v>
      </c>
      <c r="V211" t="s">
        <v>92</v>
      </c>
      <c r="W211" s="1">
        <v>44600.760636574072</v>
      </c>
      <c r="X211">
        <v>508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205</v>
      </c>
      <c r="AE211">
        <v>150</v>
      </c>
      <c r="AF211">
        <v>0</v>
      </c>
      <c r="AG211">
        <v>12</v>
      </c>
      <c r="AH211" t="s">
        <v>86</v>
      </c>
      <c r="AI211" t="s">
        <v>86</v>
      </c>
      <c r="AJ211" t="s">
        <v>86</v>
      </c>
      <c r="AK211" t="s">
        <v>86</v>
      </c>
      <c r="AL211" t="s">
        <v>86</v>
      </c>
      <c r="AM211" t="s">
        <v>86</v>
      </c>
      <c r="AN211" t="s">
        <v>86</v>
      </c>
      <c r="AO211" t="s">
        <v>86</v>
      </c>
      <c r="AP211" t="s">
        <v>86</v>
      </c>
      <c r="AQ211" t="s">
        <v>86</v>
      </c>
      <c r="AR211" t="s">
        <v>86</v>
      </c>
      <c r="AS211" t="s">
        <v>86</v>
      </c>
      <c r="AT211" t="s">
        <v>86</v>
      </c>
      <c r="AU211" t="s">
        <v>86</v>
      </c>
      <c r="AV211" t="s">
        <v>86</v>
      </c>
      <c r="AW211" t="s">
        <v>86</v>
      </c>
      <c r="AX211" t="s">
        <v>86</v>
      </c>
      <c r="AY211" t="s">
        <v>86</v>
      </c>
      <c r="AZ211" t="s">
        <v>86</v>
      </c>
      <c r="BA211" t="s">
        <v>86</v>
      </c>
      <c r="BB211" t="s">
        <v>86</v>
      </c>
      <c r="BC211" t="s">
        <v>86</v>
      </c>
      <c r="BD211" t="s">
        <v>86</v>
      </c>
      <c r="BE211" t="s">
        <v>86</v>
      </c>
    </row>
    <row r="212" spans="1:57" x14ac:dyDescent="0.45">
      <c r="A212" t="s">
        <v>581</v>
      </c>
      <c r="B212" t="s">
        <v>77</v>
      </c>
      <c r="C212" t="s">
        <v>571</v>
      </c>
      <c r="D212" t="s">
        <v>79</v>
      </c>
      <c r="E212" s="2" t="str">
        <f>HYPERLINK("capsilon://?command=openfolder&amp;siteaddress=envoy.emaiq-na2.net&amp;folderid=FX58BCEC81-394B-19D0-B0DE-E59A3DA2B8A4","FX2201598")</f>
        <v>FX2201598</v>
      </c>
      <c r="F212" t="s">
        <v>80</v>
      </c>
      <c r="G212" t="s">
        <v>80</v>
      </c>
      <c r="H212" t="s">
        <v>81</v>
      </c>
      <c r="I212" t="s">
        <v>572</v>
      </c>
      <c r="J212">
        <v>156</v>
      </c>
      <c r="K212" t="s">
        <v>83</v>
      </c>
      <c r="L212" t="s">
        <v>84</v>
      </c>
      <c r="M212" t="s">
        <v>85</v>
      </c>
      <c r="N212">
        <v>2</v>
      </c>
      <c r="O212" s="1">
        <v>44600.719942129632</v>
      </c>
      <c r="P212" s="1">
        <v>44600.794131944444</v>
      </c>
      <c r="Q212">
        <v>4097</v>
      </c>
      <c r="R212">
        <v>2313</v>
      </c>
      <c r="S212" t="b">
        <v>0</v>
      </c>
      <c r="T212" t="s">
        <v>86</v>
      </c>
      <c r="U212" t="b">
        <v>1</v>
      </c>
      <c r="V212" t="s">
        <v>92</v>
      </c>
      <c r="W212" s="1">
        <v>44600.743530092594</v>
      </c>
      <c r="X212">
        <v>1429</v>
      </c>
      <c r="Y212">
        <v>219</v>
      </c>
      <c r="Z212">
        <v>0</v>
      </c>
      <c r="AA212">
        <v>219</v>
      </c>
      <c r="AB212">
        <v>0</v>
      </c>
      <c r="AC212">
        <v>142</v>
      </c>
      <c r="AD212">
        <v>-63</v>
      </c>
      <c r="AE212">
        <v>0</v>
      </c>
      <c r="AF212">
        <v>0</v>
      </c>
      <c r="AG212">
        <v>0</v>
      </c>
      <c r="AH212" t="s">
        <v>93</v>
      </c>
      <c r="AI212" s="1">
        <v>44600.794131944444</v>
      </c>
      <c r="AJ212">
        <v>852</v>
      </c>
      <c r="AK212">
        <v>4</v>
      </c>
      <c r="AL212">
        <v>0</v>
      </c>
      <c r="AM212">
        <v>4</v>
      </c>
      <c r="AN212">
        <v>0</v>
      </c>
      <c r="AO212">
        <v>4</v>
      </c>
      <c r="AP212">
        <v>-67</v>
      </c>
      <c r="AQ212">
        <v>0</v>
      </c>
      <c r="AR212">
        <v>0</v>
      </c>
      <c r="AS212">
        <v>0</v>
      </c>
      <c r="AT212" t="s">
        <v>86</v>
      </c>
      <c r="AU212" t="s">
        <v>86</v>
      </c>
      <c r="AV212" t="s">
        <v>86</v>
      </c>
      <c r="AW212" t="s">
        <v>86</v>
      </c>
      <c r="AX212" t="s">
        <v>86</v>
      </c>
      <c r="AY212" t="s">
        <v>86</v>
      </c>
      <c r="AZ212" t="s">
        <v>86</v>
      </c>
      <c r="BA212" t="s">
        <v>86</v>
      </c>
      <c r="BB212" t="s">
        <v>86</v>
      </c>
      <c r="BC212" t="s">
        <v>86</v>
      </c>
      <c r="BD212" t="s">
        <v>86</v>
      </c>
      <c r="BE212" t="s">
        <v>86</v>
      </c>
    </row>
    <row r="213" spans="1:57" x14ac:dyDescent="0.45">
      <c r="A213" t="s">
        <v>582</v>
      </c>
      <c r="B213" t="s">
        <v>77</v>
      </c>
      <c r="C213" t="s">
        <v>222</v>
      </c>
      <c r="D213" t="s">
        <v>79</v>
      </c>
      <c r="E213" s="2" t="str">
        <f>HYPERLINK("capsilon://?command=openfolder&amp;siteaddress=envoy.emaiq-na2.net&amp;folderid=FX659CA8B0-2B33-5BF5-84FB-770EF21F4994","FX220231")</f>
        <v>FX220231</v>
      </c>
      <c r="F213" t="s">
        <v>80</v>
      </c>
      <c r="G213" t="s">
        <v>80</v>
      </c>
      <c r="H213" t="s">
        <v>81</v>
      </c>
      <c r="I213" t="s">
        <v>574</v>
      </c>
      <c r="J213">
        <v>66</v>
      </c>
      <c r="K213" t="s">
        <v>83</v>
      </c>
      <c r="L213" t="s">
        <v>84</v>
      </c>
      <c r="M213" t="s">
        <v>85</v>
      </c>
      <c r="N213">
        <v>2</v>
      </c>
      <c r="O213" s="1">
        <v>44600.72079861111</v>
      </c>
      <c r="P213" s="1">
        <v>44600.798136574071</v>
      </c>
      <c r="Q213">
        <v>6072</v>
      </c>
      <c r="R213">
        <v>610</v>
      </c>
      <c r="S213" t="b">
        <v>0</v>
      </c>
      <c r="T213" t="s">
        <v>86</v>
      </c>
      <c r="U213" t="b">
        <v>1</v>
      </c>
      <c r="V213" t="s">
        <v>92</v>
      </c>
      <c r="W213" s="1">
        <v>44600.746608796297</v>
      </c>
      <c r="X213">
        <v>265</v>
      </c>
      <c r="Y213">
        <v>52</v>
      </c>
      <c r="Z213">
        <v>0</v>
      </c>
      <c r="AA213">
        <v>52</v>
      </c>
      <c r="AB213">
        <v>0</v>
      </c>
      <c r="AC213">
        <v>34</v>
      </c>
      <c r="AD213">
        <v>14</v>
      </c>
      <c r="AE213">
        <v>0</v>
      </c>
      <c r="AF213">
        <v>0</v>
      </c>
      <c r="AG213">
        <v>0</v>
      </c>
      <c r="AH213" t="s">
        <v>93</v>
      </c>
      <c r="AI213" s="1">
        <v>44600.798136574071</v>
      </c>
      <c r="AJ213">
        <v>345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14</v>
      </c>
      <c r="AQ213">
        <v>0</v>
      </c>
      <c r="AR213">
        <v>0</v>
      </c>
      <c r="AS213">
        <v>0</v>
      </c>
      <c r="AT213" t="s">
        <v>86</v>
      </c>
      <c r="AU213" t="s">
        <v>86</v>
      </c>
      <c r="AV213" t="s">
        <v>86</v>
      </c>
      <c r="AW213" t="s">
        <v>86</v>
      </c>
      <c r="AX213" t="s">
        <v>86</v>
      </c>
      <c r="AY213" t="s">
        <v>86</v>
      </c>
      <c r="AZ213" t="s">
        <v>86</v>
      </c>
      <c r="BA213" t="s">
        <v>86</v>
      </c>
      <c r="BB213" t="s">
        <v>86</v>
      </c>
      <c r="BC213" t="s">
        <v>86</v>
      </c>
      <c r="BD213" t="s">
        <v>86</v>
      </c>
      <c r="BE213" t="s">
        <v>86</v>
      </c>
    </row>
    <row r="214" spans="1:57" hidden="1" x14ac:dyDescent="0.45">
      <c r="A214" t="s">
        <v>583</v>
      </c>
      <c r="B214" t="s">
        <v>77</v>
      </c>
      <c r="C214" t="s">
        <v>78</v>
      </c>
      <c r="D214" t="s">
        <v>79</v>
      </c>
      <c r="E214" s="2" t="str">
        <f>HYPERLINK("capsilon://?command=openfolder&amp;siteaddress=envoy.emaiq-na2.net&amp;folderid=FX48558843-8212-59CF-DA0C-5E1C26A9DA59","FX2201567")</f>
        <v>FX2201567</v>
      </c>
      <c r="F214" t="s">
        <v>80</v>
      </c>
      <c r="G214" t="s">
        <v>80</v>
      </c>
      <c r="H214" t="s">
        <v>81</v>
      </c>
      <c r="I214" t="s">
        <v>584</v>
      </c>
      <c r="J214">
        <v>11</v>
      </c>
      <c r="K214" t="s">
        <v>83</v>
      </c>
      <c r="L214" t="s">
        <v>84</v>
      </c>
      <c r="M214" t="s">
        <v>85</v>
      </c>
      <c r="N214">
        <v>2</v>
      </c>
      <c r="O214" s="1">
        <v>44600.734120370369</v>
      </c>
      <c r="P214" s="1">
        <v>44600.821030092593</v>
      </c>
      <c r="Q214">
        <v>7470</v>
      </c>
      <c r="R214">
        <v>39</v>
      </c>
      <c r="S214" t="b">
        <v>0</v>
      </c>
      <c r="T214" t="s">
        <v>86</v>
      </c>
      <c r="U214" t="b">
        <v>0</v>
      </c>
      <c r="V214" t="s">
        <v>92</v>
      </c>
      <c r="W214" s="1">
        <v>44600.75439814815</v>
      </c>
      <c r="X214">
        <v>15</v>
      </c>
      <c r="Y214">
        <v>0</v>
      </c>
      <c r="Z214">
        <v>0</v>
      </c>
      <c r="AA214">
        <v>0</v>
      </c>
      <c r="AB214">
        <v>5</v>
      </c>
      <c r="AC214">
        <v>0</v>
      </c>
      <c r="AD214">
        <v>11</v>
      </c>
      <c r="AE214">
        <v>0</v>
      </c>
      <c r="AF214">
        <v>0</v>
      </c>
      <c r="AG214">
        <v>0</v>
      </c>
      <c r="AH214" t="s">
        <v>93</v>
      </c>
      <c r="AI214" s="1">
        <v>44600.821030092593</v>
      </c>
      <c r="AJ214">
        <v>24</v>
      </c>
      <c r="AK214">
        <v>0</v>
      </c>
      <c r="AL214">
        <v>0</v>
      </c>
      <c r="AM214">
        <v>0</v>
      </c>
      <c r="AN214">
        <v>5</v>
      </c>
      <c r="AO214">
        <v>0</v>
      </c>
      <c r="AP214">
        <v>11</v>
      </c>
      <c r="AQ214">
        <v>0</v>
      </c>
      <c r="AR214">
        <v>0</v>
      </c>
      <c r="AS214">
        <v>0</v>
      </c>
      <c r="AT214" t="s">
        <v>86</v>
      </c>
      <c r="AU214" t="s">
        <v>86</v>
      </c>
      <c r="AV214" t="s">
        <v>86</v>
      </c>
      <c r="AW214" t="s">
        <v>86</v>
      </c>
      <c r="AX214" t="s">
        <v>86</v>
      </c>
      <c r="AY214" t="s">
        <v>86</v>
      </c>
      <c r="AZ214" t="s">
        <v>86</v>
      </c>
      <c r="BA214" t="s">
        <v>86</v>
      </c>
      <c r="BB214" t="s">
        <v>86</v>
      </c>
      <c r="BC214" t="s">
        <v>86</v>
      </c>
      <c r="BD214" t="s">
        <v>86</v>
      </c>
      <c r="BE214" t="s">
        <v>86</v>
      </c>
    </row>
    <row r="215" spans="1:57" hidden="1" x14ac:dyDescent="0.45">
      <c r="A215" t="s">
        <v>585</v>
      </c>
      <c r="B215" t="s">
        <v>77</v>
      </c>
      <c r="C215" t="s">
        <v>78</v>
      </c>
      <c r="D215" t="s">
        <v>79</v>
      </c>
      <c r="E215" s="2" t="str">
        <f>HYPERLINK("capsilon://?command=openfolder&amp;siteaddress=envoy.emaiq-na2.net&amp;folderid=FX48558843-8212-59CF-DA0C-5E1C26A9DA59","FX2201567")</f>
        <v>FX2201567</v>
      </c>
      <c r="F215" t="s">
        <v>80</v>
      </c>
      <c r="G215" t="s">
        <v>80</v>
      </c>
      <c r="H215" t="s">
        <v>81</v>
      </c>
      <c r="I215" t="s">
        <v>586</v>
      </c>
      <c r="J215">
        <v>11</v>
      </c>
      <c r="K215" t="s">
        <v>83</v>
      </c>
      <c r="L215" t="s">
        <v>84</v>
      </c>
      <c r="M215" t="s">
        <v>85</v>
      </c>
      <c r="N215">
        <v>2</v>
      </c>
      <c r="O215" s="1">
        <v>44600.734976851854</v>
      </c>
      <c r="P215" s="1">
        <v>44600.821319444447</v>
      </c>
      <c r="Q215">
        <v>7422</v>
      </c>
      <c r="R215">
        <v>38</v>
      </c>
      <c r="S215" t="b">
        <v>0</v>
      </c>
      <c r="T215" t="s">
        <v>86</v>
      </c>
      <c r="U215" t="b">
        <v>0</v>
      </c>
      <c r="V215" t="s">
        <v>92</v>
      </c>
      <c r="W215" s="1">
        <v>44600.754571759258</v>
      </c>
      <c r="X215">
        <v>14</v>
      </c>
      <c r="Y215">
        <v>0</v>
      </c>
      <c r="Z215">
        <v>0</v>
      </c>
      <c r="AA215">
        <v>0</v>
      </c>
      <c r="AB215">
        <v>5</v>
      </c>
      <c r="AC215">
        <v>0</v>
      </c>
      <c r="AD215">
        <v>11</v>
      </c>
      <c r="AE215">
        <v>0</v>
      </c>
      <c r="AF215">
        <v>0</v>
      </c>
      <c r="AG215">
        <v>0</v>
      </c>
      <c r="AH215" t="s">
        <v>93</v>
      </c>
      <c r="AI215" s="1">
        <v>44600.821319444447</v>
      </c>
      <c r="AJ215">
        <v>24</v>
      </c>
      <c r="AK215">
        <v>0</v>
      </c>
      <c r="AL215">
        <v>0</v>
      </c>
      <c r="AM215">
        <v>0</v>
      </c>
      <c r="AN215">
        <v>5</v>
      </c>
      <c r="AO215">
        <v>0</v>
      </c>
      <c r="AP215">
        <v>11</v>
      </c>
      <c r="AQ215">
        <v>0</v>
      </c>
      <c r="AR215">
        <v>0</v>
      </c>
      <c r="AS215">
        <v>0</v>
      </c>
      <c r="AT215" t="s">
        <v>86</v>
      </c>
      <c r="AU215" t="s">
        <v>86</v>
      </c>
      <c r="AV215" t="s">
        <v>86</v>
      </c>
      <c r="AW215" t="s">
        <v>86</v>
      </c>
      <c r="AX215" t="s">
        <v>86</v>
      </c>
      <c r="AY215" t="s">
        <v>86</v>
      </c>
      <c r="AZ215" t="s">
        <v>86</v>
      </c>
      <c r="BA215" t="s">
        <v>86</v>
      </c>
      <c r="BB215" t="s">
        <v>86</v>
      </c>
      <c r="BC215" t="s">
        <v>86</v>
      </c>
      <c r="BD215" t="s">
        <v>86</v>
      </c>
      <c r="BE215" t="s">
        <v>86</v>
      </c>
    </row>
    <row r="216" spans="1:57" x14ac:dyDescent="0.45">
      <c r="A216" t="s">
        <v>587</v>
      </c>
      <c r="B216" t="s">
        <v>77</v>
      </c>
      <c r="C216" t="s">
        <v>579</v>
      </c>
      <c r="D216" t="s">
        <v>79</v>
      </c>
      <c r="E216" s="2" t="str">
        <f>HYPERLINK("capsilon://?command=openfolder&amp;siteaddress=envoy.emaiq-na2.net&amp;folderid=FXF5274680-14E7-F63C-BE66-F653C388EA44","FX220247")</f>
        <v>FX220247</v>
      </c>
      <c r="F216" t="s">
        <v>80</v>
      </c>
      <c r="G216" t="s">
        <v>80</v>
      </c>
      <c r="H216" t="s">
        <v>81</v>
      </c>
      <c r="I216" t="s">
        <v>580</v>
      </c>
      <c r="J216">
        <v>365</v>
      </c>
      <c r="K216" t="s">
        <v>83</v>
      </c>
      <c r="L216" t="s">
        <v>84</v>
      </c>
      <c r="M216" t="s">
        <v>85</v>
      </c>
      <c r="N216">
        <v>2</v>
      </c>
      <c r="O216" s="1">
        <v>44600.762002314812</v>
      </c>
      <c r="P216" s="1">
        <v>44600.820740740739</v>
      </c>
      <c r="Q216">
        <v>1017</v>
      </c>
      <c r="R216">
        <v>4058</v>
      </c>
      <c r="S216" t="b">
        <v>0</v>
      </c>
      <c r="T216" t="s">
        <v>86</v>
      </c>
      <c r="U216" t="b">
        <v>1</v>
      </c>
      <c r="V216" t="s">
        <v>92</v>
      </c>
      <c r="W216" s="1">
        <v>44600.800543981481</v>
      </c>
      <c r="X216">
        <v>2690</v>
      </c>
      <c r="Y216">
        <v>309</v>
      </c>
      <c r="Z216">
        <v>0</v>
      </c>
      <c r="AA216">
        <v>309</v>
      </c>
      <c r="AB216">
        <v>114</v>
      </c>
      <c r="AC216">
        <v>252</v>
      </c>
      <c r="AD216">
        <v>56</v>
      </c>
      <c r="AE216">
        <v>0</v>
      </c>
      <c r="AF216">
        <v>0</v>
      </c>
      <c r="AG216">
        <v>0</v>
      </c>
      <c r="AH216" t="s">
        <v>93</v>
      </c>
      <c r="AI216" s="1">
        <v>44600.820740740739</v>
      </c>
      <c r="AJ216">
        <v>1368</v>
      </c>
      <c r="AK216">
        <v>3</v>
      </c>
      <c r="AL216">
        <v>0</v>
      </c>
      <c r="AM216">
        <v>3</v>
      </c>
      <c r="AN216">
        <v>114</v>
      </c>
      <c r="AO216">
        <v>3</v>
      </c>
      <c r="AP216">
        <v>53</v>
      </c>
      <c r="AQ216">
        <v>0</v>
      </c>
      <c r="AR216">
        <v>0</v>
      </c>
      <c r="AS216">
        <v>0</v>
      </c>
      <c r="AT216" t="s">
        <v>86</v>
      </c>
      <c r="AU216" t="s">
        <v>86</v>
      </c>
      <c r="AV216" t="s">
        <v>86</v>
      </c>
      <c r="AW216" t="s">
        <v>86</v>
      </c>
      <c r="AX216" t="s">
        <v>86</v>
      </c>
      <c r="AY216" t="s">
        <v>86</v>
      </c>
      <c r="AZ216" t="s">
        <v>86</v>
      </c>
      <c r="BA216" t="s">
        <v>86</v>
      </c>
      <c r="BB216" t="s">
        <v>86</v>
      </c>
      <c r="BC216" t="s">
        <v>86</v>
      </c>
      <c r="BD216" t="s">
        <v>86</v>
      </c>
      <c r="BE216" t="s">
        <v>86</v>
      </c>
    </row>
    <row r="217" spans="1:57" x14ac:dyDescent="0.45">
      <c r="A217" t="s">
        <v>588</v>
      </c>
      <c r="B217" t="s">
        <v>77</v>
      </c>
      <c r="C217" t="s">
        <v>589</v>
      </c>
      <c r="D217" t="s">
        <v>79</v>
      </c>
      <c r="E217" s="2" t="str">
        <f>HYPERLINK("capsilon://?command=openfolder&amp;siteaddress=envoy.emaiq-na2.net&amp;folderid=FX6CD10E20-69D7-44A1-AF66-7C57850BE170","FX2201395")</f>
        <v>FX2201395</v>
      </c>
      <c r="F217" t="s">
        <v>80</v>
      </c>
      <c r="G217" t="s">
        <v>80</v>
      </c>
      <c r="H217" t="s">
        <v>81</v>
      </c>
      <c r="I217" t="s">
        <v>590</v>
      </c>
      <c r="J217">
        <v>66</v>
      </c>
      <c r="K217" t="s">
        <v>83</v>
      </c>
      <c r="L217" t="s">
        <v>84</v>
      </c>
      <c r="M217" t="s">
        <v>85</v>
      </c>
      <c r="N217">
        <v>2</v>
      </c>
      <c r="O217" s="1">
        <v>44593.64</v>
      </c>
      <c r="P217" s="1">
        <v>44593.790648148148</v>
      </c>
      <c r="Q217">
        <v>12302</v>
      </c>
      <c r="R217">
        <v>714</v>
      </c>
      <c r="S217" t="b">
        <v>0</v>
      </c>
      <c r="T217" t="s">
        <v>86</v>
      </c>
      <c r="U217" t="b">
        <v>0</v>
      </c>
      <c r="V217" t="s">
        <v>92</v>
      </c>
      <c r="W217" s="1">
        <v>44593.690682870372</v>
      </c>
      <c r="X217">
        <v>155</v>
      </c>
      <c r="Y217">
        <v>52</v>
      </c>
      <c r="Z217">
        <v>0</v>
      </c>
      <c r="AA217">
        <v>52</v>
      </c>
      <c r="AB217">
        <v>0</v>
      </c>
      <c r="AC217">
        <v>22</v>
      </c>
      <c r="AD217">
        <v>14</v>
      </c>
      <c r="AE217">
        <v>0</v>
      </c>
      <c r="AF217">
        <v>0</v>
      </c>
      <c r="AG217">
        <v>0</v>
      </c>
      <c r="AH217" t="s">
        <v>93</v>
      </c>
      <c r="AI217" s="1">
        <v>44593.790648148148</v>
      </c>
      <c r="AJ217">
        <v>559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14</v>
      </c>
      <c r="AQ217">
        <v>0</v>
      </c>
      <c r="AR217">
        <v>0</v>
      </c>
      <c r="AS217">
        <v>0</v>
      </c>
      <c r="AT217" t="s">
        <v>86</v>
      </c>
      <c r="AU217" t="s">
        <v>86</v>
      </c>
      <c r="AV217" t="s">
        <v>86</v>
      </c>
      <c r="AW217" t="s">
        <v>86</v>
      </c>
      <c r="AX217" t="s">
        <v>86</v>
      </c>
      <c r="AY217" t="s">
        <v>86</v>
      </c>
      <c r="AZ217" t="s">
        <v>86</v>
      </c>
      <c r="BA217" t="s">
        <v>86</v>
      </c>
      <c r="BB217" t="s">
        <v>86</v>
      </c>
      <c r="BC217" t="s">
        <v>86</v>
      </c>
      <c r="BD217" t="s">
        <v>86</v>
      </c>
      <c r="BE217" t="s">
        <v>86</v>
      </c>
    </row>
    <row r="218" spans="1:57" x14ac:dyDescent="0.45">
      <c r="A218" t="s">
        <v>591</v>
      </c>
      <c r="B218" t="s">
        <v>77</v>
      </c>
      <c r="C218" t="s">
        <v>592</v>
      </c>
      <c r="D218" t="s">
        <v>79</v>
      </c>
      <c r="E218" s="2" t="str">
        <f>HYPERLINK("capsilon://?command=openfolder&amp;siteaddress=envoy.emaiq-na2.net&amp;folderid=FX3E01D70F-8447-5A24-280C-EA8294258725","FX2112190")</f>
        <v>FX2112190</v>
      </c>
      <c r="F218" t="s">
        <v>80</v>
      </c>
      <c r="G218" t="s">
        <v>80</v>
      </c>
      <c r="H218" t="s">
        <v>81</v>
      </c>
      <c r="I218" t="s">
        <v>593</v>
      </c>
      <c r="J218">
        <v>248</v>
      </c>
      <c r="K218" t="s">
        <v>83</v>
      </c>
      <c r="L218" t="s">
        <v>84</v>
      </c>
      <c r="M218" t="s">
        <v>85</v>
      </c>
      <c r="N218">
        <v>2</v>
      </c>
      <c r="O218" s="1">
        <v>44600.777754629627</v>
      </c>
      <c r="P218" s="1">
        <v>44600.82917824074</v>
      </c>
      <c r="Q218">
        <v>2184</v>
      </c>
      <c r="R218">
        <v>2259</v>
      </c>
      <c r="S218" t="b">
        <v>0</v>
      </c>
      <c r="T218" t="s">
        <v>86</v>
      </c>
      <c r="U218" t="b">
        <v>0</v>
      </c>
      <c r="V218" t="s">
        <v>92</v>
      </c>
      <c r="W218" s="1">
        <v>44600.818854166668</v>
      </c>
      <c r="X218">
        <v>1581</v>
      </c>
      <c r="Y218">
        <v>157</v>
      </c>
      <c r="Z218">
        <v>0</v>
      </c>
      <c r="AA218">
        <v>157</v>
      </c>
      <c r="AB218">
        <v>52</v>
      </c>
      <c r="AC218">
        <v>35</v>
      </c>
      <c r="AD218">
        <v>91</v>
      </c>
      <c r="AE218">
        <v>0</v>
      </c>
      <c r="AF218">
        <v>0</v>
      </c>
      <c r="AG218">
        <v>0</v>
      </c>
      <c r="AH218" t="s">
        <v>93</v>
      </c>
      <c r="AI218" s="1">
        <v>44600.82917824074</v>
      </c>
      <c r="AJ218">
        <v>678</v>
      </c>
      <c r="AK218">
        <v>1</v>
      </c>
      <c r="AL218">
        <v>0</v>
      </c>
      <c r="AM218">
        <v>1</v>
      </c>
      <c r="AN218">
        <v>52</v>
      </c>
      <c r="AO218">
        <v>1</v>
      </c>
      <c r="AP218">
        <v>90</v>
      </c>
      <c r="AQ218">
        <v>0</v>
      </c>
      <c r="AR218">
        <v>0</v>
      </c>
      <c r="AS218">
        <v>0</v>
      </c>
      <c r="AT218" t="s">
        <v>86</v>
      </c>
      <c r="AU218" t="s">
        <v>86</v>
      </c>
      <c r="AV218" t="s">
        <v>86</v>
      </c>
      <c r="AW218" t="s">
        <v>86</v>
      </c>
      <c r="AX218" t="s">
        <v>86</v>
      </c>
      <c r="AY218" t="s">
        <v>86</v>
      </c>
      <c r="AZ218" t="s">
        <v>86</v>
      </c>
      <c r="BA218" t="s">
        <v>86</v>
      </c>
      <c r="BB218" t="s">
        <v>86</v>
      </c>
      <c r="BC218" t="s">
        <v>86</v>
      </c>
      <c r="BD218" t="s">
        <v>86</v>
      </c>
      <c r="BE218" t="s">
        <v>86</v>
      </c>
    </row>
    <row r="219" spans="1:57" x14ac:dyDescent="0.45">
      <c r="A219" t="s">
        <v>594</v>
      </c>
      <c r="B219" t="s">
        <v>77</v>
      </c>
      <c r="C219" t="s">
        <v>557</v>
      </c>
      <c r="D219" t="s">
        <v>79</v>
      </c>
      <c r="E219" s="2" t="str">
        <f>HYPERLINK("capsilon://?command=openfolder&amp;siteaddress=envoy.emaiq-na2.net&amp;folderid=FX9942D8C4-FEE7-2B97-4E72-C08B0998F32D","FX2201204")</f>
        <v>FX2201204</v>
      </c>
      <c r="F219" t="s">
        <v>80</v>
      </c>
      <c r="G219" t="s">
        <v>80</v>
      </c>
      <c r="H219" t="s">
        <v>81</v>
      </c>
      <c r="I219" t="s">
        <v>595</v>
      </c>
      <c r="J219">
        <v>38</v>
      </c>
      <c r="K219" t="s">
        <v>83</v>
      </c>
      <c r="L219" t="s">
        <v>84</v>
      </c>
      <c r="M219" t="s">
        <v>85</v>
      </c>
      <c r="N219">
        <v>2</v>
      </c>
      <c r="O219" s="1">
        <v>44600.970613425925</v>
      </c>
      <c r="P219" s="1">
        <v>44601.171817129631</v>
      </c>
      <c r="Q219">
        <v>16759</v>
      </c>
      <c r="R219">
        <v>625</v>
      </c>
      <c r="S219" t="b">
        <v>0</v>
      </c>
      <c r="T219" t="s">
        <v>86</v>
      </c>
      <c r="U219" t="b">
        <v>0</v>
      </c>
      <c r="V219" t="s">
        <v>87</v>
      </c>
      <c r="W219" s="1">
        <v>44601.14875</v>
      </c>
      <c r="X219">
        <v>358</v>
      </c>
      <c r="Y219">
        <v>37</v>
      </c>
      <c r="Z219">
        <v>0</v>
      </c>
      <c r="AA219">
        <v>37</v>
      </c>
      <c r="AB219">
        <v>0</v>
      </c>
      <c r="AC219">
        <v>23</v>
      </c>
      <c r="AD219">
        <v>1</v>
      </c>
      <c r="AE219">
        <v>0</v>
      </c>
      <c r="AF219">
        <v>0</v>
      </c>
      <c r="AG219">
        <v>0</v>
      </c>
      <c r="AH219" t="s">
        <v>145</v>
      </c>
      <c r="AI219" s="1">
        <v>44601.171817129631</v>
      </c>
      <c r="AJ219">
        <v>255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0</v>
      </c>
      <c r="AT219" t="s">
        <v>86</v>
      </c>
      <c r="AU219" t="s">
        <v>86</v>
      </c>
      <c r="AV219" t="s">
        <v>86</v>
      </c>
      <c r="AW219" t="s">
        <v>86</v>
      </c>
      <c r="AX219" t="s">
        <v>86</v>
      </c>
      <c r="AY219" t="s">
        <v>86</v>
      </c>
      <c r="AZ219" t="s">
        <v>86</v>
      </c>
      <c r="BA219" t="s">
        <v>86</v>
      </c>
      <c r="BB219" t="s">
        <v>86</v>
      </c>
      <c r="BC219" t="s">
        <v>86</v>
      </c>
      <c r="BD219" t="s">
        <v>86</v>
      </c>
      <c r="BE219" t="s">
        <v>86</v>
      </c>
    </row>
    <row r="220" spans="1:57" x14ac:dyDescent="0.45">
      <c r="A220" t="s">
        <v>596</v>
      </c>
      <c r="B220" t="s">
        <v>77</v>
      </c>
      <c r="C220" t="s">
        <v>597</v>
      </c>
      <c r="D220" t="s">
        <v>79</v>
      </c>
      <c r="E220" s="2" t="str">
        <f>HYPERLINK("capsilon://?command=openfolder&amp;siteaddress=envoy.emaiq-na2.net&amp;folderid=FX52ECCB06-AE9D-7F3C-1282-811DDBBD9E56","FX220156")</f>
        <v>FX220156</v>
      </c>
      <c r="F220" t="s">
        <v>80</v>
      </c>
      <c r="G220" t="s">
        <v>80</v>
      </c>
      <c r="H220" t="s">
        <v>81</v>
      </c>
      <c r="I220" t="s">
        <v>598</v>
      </c>
      <c r="J220">
        <v>287</v>
      </c>
      <c r="K220" t="s">
        <v>83</v>
      </c>
      <c r="L220" t="s">
        <v>84</v>
      </c>
      <c r="M220" t="s">
        <v>85</v>
      </c>
      <c r="N220">
        <v>2</v>
      </c>
      <c r="O220" s="1">
        <v>44600.978333333333</v>
      </c>
      <c r="P220" s="1">
        <v>44601.192546296297</v>
      </c>
      <c r="Q220">
        <v>15254</v>
      </c>
      <c r="R220">
        <v>3254</v>
      </c>
      <c r="S220" t="b">
        <v>0</v>
      </c>
      <c r="T220" t="s">
        <v>86</v>
      </c>
      <c r="U220" t="b">
        <v>0</v>
      </c>
      <c r="V220" t="s">
        <v>87</v>
      </c>
      <c r="W220" s="1">
        <v>44601.168263888889</v>
      </c>
      <c r="X220">
        <v>1682</v>
      </c>
      <c r="Y220">
        <v>234</v>
      </c>
      <c r="Z220">
        <v>0</v>
      </c>
      <c r="AA220">
        <v>234</v>
      </c>
      <c r="AB220">
        <v>0</v>
      </c>
      <c r="AC220">
        <v>109</v>
      </c>
      <c r="AD220">
        <v>53</v>
      </c>
      <c r="AE220">
        <v>0</v>
      </c>
      <c r="AF220">
        <v>0</v>
      </c>
      <c r="AG220">
        <v>0</v>
      </c>
      <c r="AH220" t="s">
        <v>145</v>
      </c>
      <c r="AI220" s="1">
        <v>44601.192546296297</v>
      </c>
      <c r="AJ220">
        <v>1504</v>
      </c>
      <c r="AK220">
        <v>2</v>
      </c>
      <c r="AL220">
        <v>0</v>
      </c>
      <c r="AM220">
        <v>2</v>
      </c>
      <c r="AN220">
        <v>0</v>
      </c>
      <c r="AO220">
        <v>2</v>
      </c>
      <c r="AP220">
        <v>51</v>
      </c>
      <c r="AQ220">
        <v>0</v>
      </c>
      <c r="AR220">
        <v>0</v>
      </c>
      <c r="AS220">
        <v>0</v>
      </c>
      <c r="AT220" t="s">
        <v>86</v>
      </c>
      <c r="AU220" t="s">
        <v>86</v>
      </c>
      <c r="AV220" t="s">
        <v>86</v>
      </c>
      <c r="AW220" t="s">
        <v>86</v>
      </c>
      <c r="AX220" t="s">
        <v>86</v>
      </c>
      <c r="AY220" t="s">
        <v>86</v>
      </c>
      <c r="AZ220" t="s">
        <v>86</v>
      </c>
      <c r="BA220" t="s">
        <v>86</v>
      </c>
      <c r="BB220" t="s">
        <v>86</v>
      </c>
      <c r="BC220" t="s">
        <v>86</v>
      </c>
      <c r="BD220" t="s">
        <v>86</v>
      </c>
      <c r="BE220" t="s">
        <v>86</v>
      </c>
    </row>
    <row r="221" spans="1:57" hidden="1" x14ac:dyDescent="0.45">
      <c r="A221" t="s">
        <v>599</v>
      </c>
      <c r="B221" t="s">
        <v>77</v>
      </c>
      <c r="C221" t="s">
        <v>600</v>
      </c>
      <c r="D221" t="s">
        <v>79</v>
      </c>
      <c r="E221" s="2" t="str">
        <f>HYPERLINK("capsilon://?command=openfolder&amp;siteaddress=envoy.emaiq-na2.net&amp;folderid=FX59424A0D-34E5-29CD-D1A5-167841AF8C52","FX220237")</f>
        <v>FX220237</v>
      </c>
      <c r="F221" t="s">
        <v>80</v>
      </c>
      <c r="G221" t="s">
        <v>80</v>
      </c>
      <c r="H221" t="s">
        <v>81</v>
      </c>
      <c r="I221" t="s">
        <v>601</v>
      </c>
      <c r="J221">
        <v>147</v>
      </c>
      <c r="K221" t="s">
        <v>83</v>
      </c>
      <c r="L221" t="s">
        <v>84</v>
      </c>
      <c r="M221" t="s">
        <v>85</v>
      </c>
      <c r="N221">
        <v>1</v>
      </c>
      <c r="O221" s="1">
        <v>44601.360324074078</v>
      </c>
      <c r="P221" s="1">
        <v>44601.373148148145</v>
      </c>
      <c r="Q221">
        <v>712</v>
      </c>
      <c r="R221">
        <v>396</v>
      </c>
      <c r="S221" t="b">
        <v>0</v>
      </c>
      <c r="T221" t="s">
        <v>86</v>
      </c>
      <c r="U221" t="b">
        <v>0</v>
      </c>
      <c r="V221" t="s">
        <v>172</v>
      </c>
      <c r="W221" s="1">
        <v>44601.373148148145</v>
      </c>
      <c r="X221">
        <v>374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147</v>
      </c>
      <c r="AE221">
        <v>121</v>
      </c>
      <c r="AF221">
        <v>0</v>
      </c>
      <c r="AG221">
        <v>5</v>
      </c>
      <c r="AH221" t="s">
        <v>86</v>
      </c>
      <c r="AI221" t="s">
        <v>86</v>
      </c>
      <c r="AJ221" t="s">
        <v>86</v>
      </c>
      <c r="AK221" t="s">
        <v>86</v>
      </c>
      <c r="AL221" t="s">
        <v>86</v>
      </c>
      <c r="AM221" t="s">
        <v>86</v>
      </c>
      <c r="AN221" t="s">
        <v>86</v>
      </c>
      <c r="AO221" t="s">
        <v>86</v>
      </c>
      <c r="AP221" t="s">
        <v>86</v>
      </c>
      <c r="AQ221" t="s">
        <v>86</v>
      </c>
      <c r="AR221" t="s">
        <v>86</v>
      </c>
      <c r="AS221" t="s">
        <v>86</v>
      </c>
      <c r="AT221" t="s">
        <v>86</v>
      </c>
      <c r="AU221" t="s">
        <v>86</v>
      </c>
      <c r="AV221" t="s">
        <v>86</v>
      </c>
      <c r="AW221" t="s">
        <v>86</v>
      </c>
      <c r="AX221" t="s">
        <v>86</v>
      </c>
      <c r="AY221" t="s">
        <v>86</v>
      </c>
      <c r="AZ221" t="s">
        <v>86</v>
      </c>
      <c r="BA221" t="s">
        <v>86</v>
      </c>
      <c r="BB221" t="s">
        <v>86</v>
      </c>
      <c r="BC221" t="s">
        <v>86</v>
      </c>
      <c r="BD221" t="s">
        <v>86</v>
      </c>
      <c r="BE221" t="s">
        <v>86</v>
      </c>
    </row>
    <row r="222" spans="1:57" x14ac:dyDescent="0.45">
      <c r="A222" t="s">
        <v>602</v>
      </c>
      <c r="B222" t="s">
        <v>77</v>
      </c>
      <c r="C222" t="s">
        <v>600</v>
      </c>
      <c r="D222" t="s">
        <v>79</v>
      </c>
      <c r="E222" s="2" t="str">
        <f>HYPERLINK("capsilon://?command=openfolder&amp;siteaddress=envoy.emaiq-na2.net&amp;folderid=FX59424A0D-34E5-29CD-D1A5-167841AF8C52","FX220237")</f>
        <v>FX220237</v>
      </c>
      <c r="F222" t="s">
        <v>80</v>
      </c>
      <c r="G222" t="s">
        <v>80</v>
      </c>
      <c r="H222" t="s">
        <v>81</v>
      </c>
      <c r="I222" t="s">
        <v>601</v>
      </c>
      <c r="J222">
        <v>210</v>
      </c>
      <c r="K222" t="s">
        <v>83</v>
      </c>
      <c r="L222" t="s">
        <v>84</v>
      </c>
      <c r="M222" t="s">
        <v>85</v>
      </c>
      <c r="N222">
        <v>2</v>
      </c>
      <c r="O222" s="1">
        <v>44601.374513888892</v>
      </c>
      <c r="P222" s="1">
        <v>44601.424907407411</v>
      </c>
      <c r="Q222">
        <v>525</v>
      </c>
      <c r="R222">
        <v>3829</v>
      </c>
      <c r="S222" t="b">
        <v>0</v>
      </c>
      <c r="T222" t="s">
        <v>86</v>
      </c>
      <c r="U222" t="b">
        <v>1</v>
      </c>
      <c r="V222" t="s">
        <v>87</v>
      </c>
      <c r="W222" s="1">
        <v>44601.398761574077</v>
      </c>
      <c r="X222">
        <v>1856</v>
      </c>
      <c r="Y222">
        <v>170</v>
      </c>
      <c r="Z222">
        <v>0</v>
      </c>
      <c r="AA222">
        <v>170</v>
      </c>
      <c r="AB222">
        <v>0</v>
      </c>
      <c r="AC222">
        <v>109</v>
      </c>
      <c r="AD222">
        <v>40</v>
      </c>
      <c r="AE222">
        <v>0</v>
      </c>
      <c r="AF222">
        <v>0</v>
      </c>
      <c r="AG222">
        <v>0</v>
      </c>
      <c r="AH222" t="s">
        <v>145</v>
      </c>
      <c r="AI222" s="1">
        <v>44601.424907407411</v>
      </c>
      <c r="AJ222">
        <v>1930</v>
      </c>
      <c r="AK222">
        <v>7</v>
      </c>
      <c r="AL222">
        <v>0</v>
      </c>
      <c r="AM222">
        <v>7</v>
      </c>
      <c r="AN222">
        <v>0</v>
      </c>
      <c r="AO222">
        <v>7</v>
      </c>
      <c r="AP222">
        <v>33</v>
      </c>
      <c r="AQ222">
        <v>0</v>
      </c>
      <c r="AR222">
        <v>0</v>
      </c>
      <c r="AS222">
        <v>0</v>
      </c>
      <c r="AT222" t="s">
        <v>86</v>
      </c>
      <c r="AU222" t="s">
        <v>86</v>
      </c>
      <c r="AV222" t="s">
        <v>86</v>
      </c>
      <c r="AW222" t="s">
        <v>86</v>
      </c>
      <c r="AX222" t="s">
        <v>86</v>
      </c>
      <c r="AY222" t="s">
        <v>86</v>
      </c>
      <c r="AZ222" t="s">
        <v>86</v>
      </c>
      <c r="BA222" t="s">
        <v>86</v>
      </c>
      <c r="BB222" t="s">
        <v>86</v>
      </c>
      <c r="BC222" t="s">
        <v>86</v>
      </c>
      <c r="BD222" t="s">
        <v>86</v>
      </c>
      <c r="BE222" t="s">
        <v>86</v>
      </c>
    </row>
    <row r="223" spans="1:57" x14ac:dyDescent="0.45">
      <c r="A223" t="s">
        <v>603</v>
      </c>
      <c r="B223" t="s">
        <v>77</v>
      </c>
      <c r="C223" t="s">
        <v>604</v>
      </c>
      <c r="D223" t="s">
        <v>79</v>
      </c>
      <c r="E223" s="2" t="str">
        <f>HYPERLINK("capsilon://?command=openfolder&amp;siteaddress=envoy.emaiq-na2.net&amp;folderid=FXE55EEE64-0D6F-A4AF-E4A3-29BF350994F4","FX2202108")</f>
        <v>FX2202108</v>
      </c>
      <c r="F223" t="s">
        <v>80</v>
      </c>
      <c r="G223" t="s">
        <v>80</v>
      </c>
      <c r="H223" t="s">
        <v>81</v>
      </c>
      <c r="I223" t="s">
        <v>605</v>
      </c>
      <c r="J223">
        <v>173</v>
      </c>
      <c r="K223" t="s">
        <v>83</v>
      </c>
      <c r="L223" t="s">
        <v>84</v>
      </c>
      <c r="M223" t="s">
        <v>85</v>
      </c>
      <c r="N223">
        <v>2</v>
      </c>
      <c r="O223" s="1">
        <v>44601.397060185183</v>
      </c>
      <c r="P223" s="1">
        <v>44601.437719907408</v>
      </c>
      <c r="Q223">
        <v>1512</v>
      </c>
      <c r="R223">
        <v>2001</v>
      </c>
      <c r="S223" t="b">
        <v>0</v>
      </c>
      <c r="T223" t="s">
        <v>86</v>
      </c>
      <c r="U223" t="b">
        <v>0</v>
      </c>
      <c r="V223" t="s">
        <v>87</v>
      </c>
      <c r="W223" s="1">
        <v>44601.409155092595</v>
      </c>
      <c r="X223">
        <v>895</v>
      </c>
      <c r="Y223">
        <v>127</v>
      </c>
      <c r="Z223">
        <v>0</v>
      </c>
      <c r="AA223">
        <v>127</v>
      </c>
      <c r="AB223">
        <v>0</v>
      </c>
      <c r="AC223">
        <v>46</v>
      </c>
      <c r="AD223">
        <v>46</v>
      </c>
      <c r="AE223">
        <v>0</v>
      </c>
      <c r="AF223">
        <v>0</v>
      </c>
      <c r="AG223">
        <v>0</v>
      </c>
      <c r="AH223" t="s">
        <v>145</v>
      </c>
      <c r="AI223" s="1">
        <v>44601.437719907408</v>
      </c>
      <c r="AJ223">
        <v>1106</v>
      </c>
      <c r="AK223">
        <v>2</v>
      </c>
      <c r="AL223">
        <v>0</v>
      </c>
      <c r="AM223">
        <v>2</v>
      </c>
      <c r="AN223">
        <v>0</v>
      </c>
      <c r="AO223">
        <v>2</v>
      </c>
      <c r="AP223">
        <v>44</v>
      </c>
      <c r="AQ223">
        <v>0</v>
      </c>
      <c r="AR223">
        <v>0</v>
      </c>
      <c r="AS223">
        <v>0</v>
      </c>
      <c r="AT223" t="s">
        <v>86</v>
      </c>
      <c r="AU223" t="s">
        <v>86</v>
      </c>
      <c r="AV223" t="s">
        <v>86</v>
      </c>
      <c r="AW223" t="s">
        <v>86</v>
      </c>
      <c r="AX223" t="s">
        <v>86</v>
      </c>
      <c r="AY223" t="s">
        <v>86</v>
      </c>
      <c r="AZ223" t="s">
        <v>86</v>
      </c>
      <c r="BA223" t="s">
        <v>86</v>
      </c>
      <c r="BB223" t="s">
        <v>86</v>
      </c>
      <c r="BC223" t="s">
        <v>86</v>
      </c>
      <c r="BD223" t="s">
        <v>86</v>
      </c>
      <c r="BE223" t="s">
        <v>86</v>
      </c>
    </row>
    <row r="224" spans="1:57" x14ac:dyDescent="0.45">
      <c r="A224" t="s">
        <v>606</v>
      </c>
      <c r="B224" t="s">
        <v>77</v>
      </c>
      <c r="C224" t="s">
        <v>607</v>
      </c>
      <c r="D224" t="s">
        <v>79</v>
      </c>
      <c r="E224" s="2" t="str">
        <f>HYPERLINK("capsilon://?command=openfolder&amp;siteaddress=envoy.emaiq-na2.net&amp;folderid=FX6B026172-4E30-477F-F485-ED012B5245AF","FX2201303")</f>
        <v>FX2201303</v>
      </c>
      <c r="F224" t="s">
        <v>80</v>
      </c>
      <c r="G224" t="s">
        <v>80</v>
      </c>
      <c r="H224" t="s">
        <v>81</v>
      </c>
      <c r="I224" t="s">
        <v>608</v>
      </c>
      <c r="J224">
        <v>41</v>
      </c>
      <c r="K224" t="s">
        <v>83</v>
      </c>
      <c r="L224" t="s">
        <v>84</v>
      </c>
      <c r="M224" t="s">
        <v>85</v>
      </c>
      <c r="N224">
        <v>2</v>
      </c>
      <c r="O224" s="1">
        <v>44601.407268518517</v>
      </c>
      <c r="P224" s="1">
        <v>44601.443738425929</v>
      </c>
      <c r="Q224">
        <v>2265</v>
      </c>
      <c r="R224">
        <v>886</v>
      </c>
      <c r="S224" t="b">
        <v>0</v>
      </c>
      <c r="T224" t="s">
        <v>86</v>
      </c>
      <c r="U224" t="b">
        <v>0</v>
      </c>
      <c r="V224" t="s">
        <v>87</v>
      </c>
      <c r="W224" s="1">
        <v>44601.413449074076</v>
      </c>
      <c r="X224">
        <v>367</v>
      </c>
      <c r="Y224">
        <v>53</v>
      </c>
      <c r="Z224">
        <v>0</v>
      </c>
      <c r="AA224">
        <v>53</v>
      </c>
      <c r="AB224">
        <v>0</v>
      </c>
      <c r="AC224">
        <v>31</v>
      </c>
      <c r="AD224">
        <v>-12</v>
      </c>
      <c r="AE224">
        <v>0</v>
      </c>
      <c r="AF224">
        <v>0</v>
      </c>
      <c r="AG224">
        <v>0</v>
      </c>
      <c r="AH224" t="s">
        <v>145</v>
      </c>
      <c r="AI224" s="1">
        <v>44601.443738425929</v>
      </c>
      <c r="AJ224">
        <v>519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-12</v>
      </c>
      <c r="AQ224">
        <v>0</v>
      </c>
      <c r="AR224">
        <v>0</v>
      </c>
      <c r="AS224">
        <v>0</v>
      </c>
      <c r="AT224" t="s">
        <v>86</v>
      </c>
      <c r="AU224" t="s">
        <v>86</v>
      </c>
      <c r="AV224" t="s">
        <v>86</v>
      </c>
      <c r="AW224" t="s">
        <v>86</v>
      </c>
      <c r="AX224" t="s">
        <v>86</v>
      </c>
      <c r="AY224" t="s">
        <v>86</v>
      </c>
      <c r="AZ224" t="s">
        <v>86</v>
      </c>
      <c r="BA224" t="s">
        <v>86</v>
      </c>
      <c r="BB224" t="s">
        <v>86</v>
      </c>
      <c r="BC224" t="s">
        <v>86</v>
      </c>
      <c r="BD224" t="s">
        <v>86</v>
      </c>
      <c r="BE224" t="s">
        <v>86</v>
      </c>
    </row>
    <row r="225" spans="1:57" x14ac:dyDescent="0.45">
      <c r="A225" t="s">
        <v>609</v>
      </c>
      <c r="B225" t="s">
        <v>77</v>
      </c>
      <c r="C225" t="s">
        <v>610</v>
      </c>
      <c r="D225" t="s">
        <v>79</v>
      </c>
      <c r="E225" s="2" t="str">
        <f>HYPERLINK("capsilon://?command=openfolder&amp;siteaddress=envoy.emaiq-na2.net&amp;folderid=FX25A0124D-5A55-3C93-D59C-796422E78FEB","FX2112149")</f>
        <v>FX2112149</v>
      </c>
      <c r="F225" t="s">
        <v>80</v>
      </c>
      <c r="G225" t="s">
        <v>80</v>
      </c>
      <c r="H225" t="s">
        <v>81</v>
      </c>
      <c r="I225" t="s">
        <v>611</v>
      </c>
      <c r="J225">
        <v>30</v>
      </c>
      <c r="K225" t="s">
        <v>83</v>
      </c>
      <c r="L225" t="s">
        <v>84</v>
      </c>
      <c r="M225" t="s">
        <v>85</v>
      </c>
      <c r="N225">
        <v>2</v>
      </c>
      <c r="O225" s="1">
        <v>44601.42863425926</v>
      </c>
      <c r="P225" s="1">
        <v>44601.445868055554</v>
      </c>
      <c r="Q225">
        <v>1180</v>
      </c>
      <c r="R225">
        <v>309</v>
      </c>
      <c r="S225" t="b">
        <v>0</v>
      </c>
      <c r="T225" t="s">
        <v>86</v>
      </c>
      <c r="U225" t="b">
        <v>0</v>
      </c>
      <c r="V225" t="s">
        <v>87</v>
      </c>
      <c r="W225" s="1">
        <v>44601.432037037041</v>
      </c>
      <c r="X225">
        <v>125</v>
      </c>
      <c r="Y225">
        <v>9</v>
      </c>
      <c r="Z225">
        <v>0</v>
      </c>
      <c r="AA225">
        <v>9</v>
      </c>
      <c r="AB225">
        <v>0</v>
      </c>
      <c r="AC225">
        <v>3</v>
      </c>
      <c r="AD225">
        <v>21</v>
      </c>
      <c r="AE225">
        <v>0</v>
      </c>
      <c r="AF225">
        <v>0</v>
      </c>
      <c r="AG225">
        <v>0</v>
      </c>
      <c r="AH225" t="s">
        <v>145</v>
      </c>
      <c r="AI225" s="1">
        <v>44601.445868055554</v>
      </c>
      <c r="AJ225">
        <v>184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21</v>
      </c>
      <c r="AQ225">
        <v>0</v>
      </c>
      <c r="AR225">
        <v>0</v>
      </c>
      <c r="AS225">
        <v>0</v>
      </c>
      <c r="AT225" t="s">
        <v>86</v>
      </c>
      <c r="AU225" t="s">
        <v>86</v>
      </c>
      <c r="AV225" t="s">
        <v>86</v>
      </c>
      <c r="AW225" t="s">
        <v>86</v>
      </c>
      <c r="AX225" t="s">
        <v>86</v>
      </c>
      <c r="AY225" t="s">
        <v>86</v>
      </c>
      <c r="AZ225" t="s">
        <v>86</v>
      </c>
      <c r="BA225" t="s">
        <v>86</v>
      </c>
      <c r="BB225" t="s">
        <v>86</v>
      </c>
      <c r="BC225" t="s">
        <v>86</v>
      </c>
      <c r="BD225" t="s">
        <v>86</v>
      </c>
      <c r="BE225" t="s">
        <v>86</v>
      </c>
    </row>
    <row r="226" spans="1:57" x14ac:dyDescent="0.45">
      <c r="A226" t="s">
        <v>612</v>
      </c>
      <c r="B226" t="s">
        <v>77</v>
      </c>
      <c r="C226" t="s">
        <v>613</v>
      </c>
      <c r="D226" t="s">
        <v>79</v>
      </c>
      <c r="E226" s="2" t="str">
        <f>HYPERLINK("capsilon://?command=openfolder&amp;siteaddress=envoy.emaiq-na2.net&amp;folderid=FX258FF9F8-DFEE-8669-875A-5B5A622C879E","FX2201583")</f>
        <v>FX2201583</v>
      </c>
      <c r="F226" t="s">
        <v>80</v>
      </c>
      <c r="G226" t="s">
        <v>80</v>
      </c>
      <c r="H226" t="s">
        <v>81</v>
      </c>
      <c r="I226" t="s">
        <v>614</v>
      </c>
      <c r="J226">
        <v>300</v>
      </c>
      <c r="K226" t="s">
        <v>83</v>
      </c>
      <c r="L226" t="s">
        <v>84</v>
      </c>
      <c r="M226" t="s">
        <v>85</v>
      </c>
      <c r="N226">
        <v>1</v>
      </c>
      <c r="O226" s="1">
        <v>44601.435439814813</v>
      </c>
      <c r="P226" s="1">
        <v>44601.454814814817</v>
      </c>
      <c r="Q226">
        <v>1134</v>
      </c>
      <c r="R226">
        <v>540</v>
      </c>
      <c r="S226" t="b">
        <v>0</v>
      </c>
      <c r="T226" t="s">
        <v>86</v>
      </c>
      <c r="U226" t="b">
        <v>0</v>
      </c>
      <c r="V226" t="s">
        <v>172</v>
      </c>
      <c r="W226" s="1">
        <v>44601.454814814817</v>
      </c>
      <c r="X226">
        <v>485</v>
      </c>
      <c r="Y226">
        <v>20</v>
      </c>
      <c r="Z226">
        <v>0</v>
      </c>
      <c r="AA226">
        <v>20</v>
      </c>
      <c r="AB226">
        <v>0</v>
      </c>
      <c r="AC226">
        <v>0</v>
      </c>
      <c r="AD226">
        <v>280</v>
      </c>
      <c r="AE226">
        <v>213</v>
      </c>
      <c r="AF226">
        <v>0</v>
      </c>
      <c r="AG226">
        <v>11</v>
      </c>
      <c r="AH226" t="s">
        <v>86</v>
      </c>
      <c r="AI226" t="s">
        <v>86</v>
      </c>
      <c r="AJ226" t="s">
        <v>86</v>
      </c>
      <c r="AK226" t="s">
        <v>86</v>
      </c>
      <c r="AL226" t="s">
        <v>86</v>
      </c>
      <c r="AM226" t="s">
        <v>86</v>
      </c>
      <c r="AN226" t="s">
        <v>86</v>
      </c>
      <c r="AO226" t="s">
        <v>86</v>
      </c>
      <c r="AP226" t="s">
        <v>86</v>
      </c>
      <c r="AQ226" t="s">
        <v>86</v>
      </c>
      <c r="AR226" t="s">
        <v>86</v>
      </c>
      <c r="AS226" t="s">
        <v>86</v>
      </c>
      <c r="AT226" t="s">
        <v>86</v>
      </c>
      <c r="AU226" t="s">
        <v>86</v>
      </c>
      <c r="AV226" t="s">
        <v>86</v>
      </c>
      <c r="AW226" t="s">
        <v>86</v>
      </c>
      <c r="AX226" t="s">
        <v>86</v>
      </c>
      <c r="AY226" t="s">
        <v>86</v>
      </c>
      <c r="AZ226" t="s">
        <v>86</v>
      </c>
      <c r="BA226" t="s">
        <v>86</v>
      </c>
      <c r="BB226" t="s">
        <v>86</v>
      </c>
      <c r="BC226" t="s">
        <v>86</v>
      </c>
      <c r="BD226" t="s">
        <v>86</v>
      </c>
      <c r="BE226" t="s">
        <v>86</v>
      </c>
    </row>
    <row r="227" spans="1:57" hidden="1" x14ac:dyDescent="0.45">
      <c r="A227" t="s">
        <v>615</v>
      </c>
      <c r="B227" t="s">
        <v>77</v>
      </c>
      <c r="C227" t="s">
        <v>616</v>
      </c>
      <c r="D227" t="s">
        <v>79</v>
      </c>
      <c r="E227" s="2" t="str">
        <f>HYPERLINK("capsilon://?command=openfolder&amp;siteaddress=envoy.emaiq-na2.net&amp;folderid=FXC71ED56C-4438-904A-1BC0-09522B7F789C","FX2111212")</f>
        <v>FX2111212</v>
      </c>
      <c r="F227" t="s">
        <v>80</v>
      </c>
      <c r="G227" t="s">
        <v>80</v>
      </c>
      <c r="H227" t="s">
        <v>81</v>
      </c>
      <c r="I227" t="s">
        <v>617</v>
      </c>
      <c r="J227">
        <v>22</v>
      </c>
      <c r="K227" t="s">
        <v>83</v>
      </c>
      <c r="L227" t="s">
        <v>84</v>
      </c>
      <c r="M227" t="s">
        <v>85</v>
      </c>
      <c r="N227">
        <v>2</v>
      </c>
      <c r="O227" s="1">
        <v>44601.450173611112</v>
      </c>
      <c r="P227" s="1">
        <v>44601.509965277779</v>
      </c>
      <c r="Q227">
        <v>5063</v>
      </c>
      <c r="R227">
        <v>103</v>
      </c>
      <c r="S227" t="b">
        <v>0</v>
      </c>
      <c r="T227" t="s">
        <v>86</v>
      </c>
      <c r="U227" t="b">
        <v>0</v>
      </c>
      <c r="V227" t="s">
        <v>92</v>
      </c>
      <c r="W227" s="1">
        <v>44601.49291666667</v>
      </c>
      <c r="X227">
        <v>36</v>
      </c>
      <c r="Y227">
        <v>0</v>
      </c>
      <c r="Z227">
        <v>0</v>
      </c>
      <c r="AA227">
        <v>0</v>
      </c>
      <c r="AB227">
        <v>10</v>
      </c>
      <c r="AC227">
        <v>0</v>
      </c>
      <c r="AD227">
        <v>22</v>
      </c>
      <c r="AE227">
        <v>0</v>
      </c>
      <c r="AF227">
        <v>0</v>
      </c>
      <c r="AG227">
        <v>0</v>
      </c>
      <c r="AH227" t="s">
        <v>93</v>
      </c>
      <c r="AI227" s="1">
        <v>44601.509965277779</v>
      </c>
      <c r="AJ227">
        <v>39</v>
      </c>
      <c r="AK227">
        <v>0</v>
      </c>
      <c r="AL227">
        <v>0</v>
      </c>
      <c r="AM227">
        <v>0</v>
      </c>
      <c r="AN227">
        <v>10</v>
      </c>
      <c r="AO227">
        <v>0</v>
      </c>
      <c r="AP227">
        <v>22</v>
      </c>
      <c r="AQ227">
        <v>0</v>
      </c>
      <c r="AR227">
        <v>0</v>
      </c>
      <c r="AS227">
        <v>0</v>
      </c>
      <c r="AT227" t="s">
        <v>86</v>
      </c>
      <c r="AU227" t="s">
        <v>86</v>
      </c>
      <c r="AV227" t="s">
        <v>86</v>
      </c>
      <c r="AW227" t="s">
        <v>86</v>
      </c>
      <c r="AX227" t="s">
        <v>86</v>
      </c>
      <c r="AY227" t="s">
        <v>86</v>
      </c>
      <c r="AZ227" t="s">
        <v>86</v>
      </c>
      <c r="BA227" t="s">
        <v>86</v>
      </c>
      <c r="BB227" t="s">
        <v>86</v>
      </c>
      <c r="BC227" t="s">
        <v>86</v>
      </c>
      <c r="BD227" t="s">
        <v>86</v>
      </c>
      <c r="BE227" t="s">
        <v>86</v>
      </c>
    </row>
    <row r="228" spans="1:57" x14ac:dyDescent="0.45">
      <c r="A228" t="s">
        <v>618</v>
      </c>
      <c r="B228" t="s">
        <v>77</v>
      </c>
      <c r="C228" t="s">
        <v>157</v>
      </c>
      <c r="D228" t="s">
        <v>79</v>
      </c>
      <c r="E228" s="2" t="str">
        <f>HYPERLINK("capsilon://?command=openfolder&amp;siteaddress=envoy.emaiq-na2.net&amp;folderid=FXAAD7B184-E3C1-E193-04BE-287B45FC8A2E","FX2201279")</f>
        <v>FX2201279</v>
      </c>
      <c r="F228" t="s">
        <v>80</v>
      </c>
      <c r="G228" t="s">
        <v>80</v>
      </c>
      <c r="H228" t="s">
        <v>81</v>
      </c>
      <c r="I228" t="s">
        <v>497</v>
      </c>
      <c r="J228">
        <v>112</v>
      </c>
      <c r="K228" t="s">
        <v>83</v>
      </c>
      <c r="L228" t="s">
        <v>84</v>
      </c>
      <c r="M228" t="s">
        <v>85</v>
      </c>
      <c r="N228">
        <v>2</v>
      </c>
      <c r="O228" s="1">
        <v>44593.664780092593</v>
      </c>
      <c r="P228" s="1">
        <v>44593.762071759258</v>
      </c>
      <c r="Q228">
        <v>6820</v>
      </c>
      <c r="R228">
        <v>1586</v>
      </c>
      <c r="S228" t="b">
        <v>0</v>
      </c>
      <c r="T228" t="s">
        <v>86</v>
      </c>
      <c r="U228" t="b">
        <v>1</v>
      </c>
      <c r="V228" t="s">
        <v>92</v>
      </c>
      <c r="W228" s="1">
        <v>44593.688877314817</v>
      </c>
      <c r="X228">
        <v>987</v>
      </c>
      <c r="Y228">
        <v>84</v>
      </c>
      <c r="Z228">
        <v>0</v>
      </c>
      <c r="AA228">
        <v>84</v>
      </c>
      <c r="AB228">
        <v>0</v>
      </c>
      <c r="AC228">
        <v>44</v>
      </c>
      <c r="AD228">
        <v>28</v>
      </c>
      <c r="AE228">
        <v>0</v>
      </c>
      <c r="AF228">
        <v>0</v>
      </c>
      <c r="AG228">
        <v>0</v>
      </c>
      <c r="AH228" t="s">
        <v>93</v>
      </c>
      <c r="AI228" s="1">
        <v>44593.762071759258</v>
      </c>
      <c r="AJ228">
        <v>589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28</v>
      </c>
      <c r="AQ228">
        <v>0</v>
      </c>
      <c r="AR228">
        <v>0</v>
      </c>
      <c r="AS228">
        <v>0</v>
      </c>
      <c r="AT228" t="s">
        <v>86</v>
      </c>
      <c r="AU228" t="s">
        <v>86</v>
      </c>
      <c r="AV228" t="s">
        <v>86</v>
      </c>
      <c r="AW228" t="s">
        <v>86</v>
      </c>
      <c r="AX228" t="s">
        <v>86</v>
      </c>
      <c r="AY228" t="s">
        <v>86</v>
      </c>
      <c r="AZ228" t="s">
        <v>86</v>
      </c>
      <c r="BA228" t="s">
        <v>86</v>
      </c>
      <c r="BB228" t="s">
        <v>86</v>
      </c>
      <c r="BC228" t="s">
        <v>86</v>
      </c>
      <c r="BD228" t="s">
        <v>86</v>
      </c>
      <c r="BE228" t="s">
        <v>86</v>
      </c>
    </row>
    <row r="229" spans="1:57" x14ac:dyDescent="0.45">
      <c r="A229" t="s">
        <v>619</v>
      </c>
      <c r="B229" t="s">
        <v>77</v>
      </c>
      <c r="C229" t="s">
        <v>613</v>
      </c>
      <c r="D229" t="s">
        <v>79</v>
      </c>
      <c r="E229" s="2" t="str">
        <f>HYPERLINK("capsilon://?command=openfolder&amp;siteaddress=envoy.emaiq-na2.net&amp;folderid=FX258FF9F8-DFEE-8669-875A-5B5A622C879E","FX2201583")</f>
        <v>FX2201583</v>
      </c>
      <c r="F229" t="s">
        <v>80</v>
      </c>
      <c r="G229" t="s">
        <v>80</v>
      </c>
      <c r="H229" t="s">
        <v>81</v>
      </c>
      <c r="I229" t="s">
        <v>614</v>
      </c>
      <c r="J229">
        <v>388</v>
      </c>
      <c r="K229" t="s">
        <v>83</v>
      </c>
      <c r="L229" t="s">
        <v>84</v>
      </c>
      <c r="M229" t="s">
        <v>85</v>
      </c>
      <c r="N229">
        <v>2</v>
      </c>
      <c r="O229" s="1">
        <v>44601.456053240741</v>
      </c>
      <c r="P229" s="1">
        <v>44601.54991898148</v>
      </c>
      <c r="Q229">
        <v>2952</v>
      </c>
      <c r="R229">
        <v>5158</v>
      </c>
      <c r="S229" t="b">
        <v>0</v>
      </c>
      <c r="T229" t="s">
        <v>86</v>
      </c>
      <c r="U229" t="b">
        <v>1</v>
      </c>
      <c r="V229" t="s">
        <v>87</v>
      </c>
      <c r="W229" s="1">
        <v>44601.516423611109</v>
      </c>
      <c r="X229">
        <v>3723</v>
      </c>
      <c r="Y229">
        <v>298</v>
      </c>
      <c r="Z229">
        <v>0</v>
      </c>
      <c r="AA229">
        <v>298</v>
      </c>
      <c r="AB229">
        <v>236</v>
      </c>
      <c r="AC229">
        <v>243</v>
      </c>
      <c r="AD229">
        <v>90</v>
      </c>
      <c r="AE229">
        <v>0</v>
      </c>
      <c r="AF229">
        <v>0</v>
      </c>
      <c r="AG229">
        <v>0</v>
      </c>
      <c r="AH229" t="s">
        <v>93</v>
      </c>
      <c r="AI229" s="1">
        <v>44601.54991898148</v>
      </c>
      <c r="AJ229">
        <v>1416</v>
      </c>
      <c r="AK229">
        <v>1</v>
      </c>
      <c r="AL229">
        <v>0</v>
      </c>
      <c r="AM229">
        <v>1</v>
      </c>
      <c r="AN229">
        <v>118</v>
      </c>
      <c r="AO229">
        <v>1</v>
      </c>
      <c r="AP229">
        <v>89</v>
      </c>
      <c r="AQ229">
        <v>0</v>
      </c>
      <c r="AR229">
        <v>0</v>
      </c>
      <c r="AS229">
        <v>0</v>
      </c>
      <c r="AT229" t="s">
        <v>86</v>
      </c>
      <c r="AU229" t="s">
        <v>86</v>
      </c>
      <c r="AV229" t="s">
        <v>86</v>
      </c>
      <c r="AW229" t="s">
        <v>86</v>
      </c>
      <c r="AX229" t="s">
        <v>86</v>
      </c>
      <c r="AY229" t="s">
        <v>86</v>
      </c>
      <c r="AZ229" t="s">
        <v>86</v>
      </c>
      <c r="BA229" t="s">
        <v>86</v>
      </c>
      <c r="BB229" t="s">
        <v>86</v>
      </c>
      <c r="BC229" t="s">
        <v>86</v>
      </c>
      <c r="BD229" t="s">
        <v>86</v>
      </c>
      <c r="BE229" t="s">
        <v>86</v>
      </c>
    </row>
    <row r="230" spans="1:57" x14ac:dyDescent="0.45">
      <c r="A230" t="s">
        <v>620</v>
      </c>
      <c r="B230" t="s">
        <v>77</v>
      </c>
      <c r="C230" t="s">
        <v>621</v>
      </c>
      <c r="D230" t="s">
        <v>79</v>
      </c>
      <c r="E230" s="2" t="str">
        <f>HYPERLINK("capsilon://?command=openfolder&amp;siteaddress=envoy.emaiq-na2.net&amp;folderid=FX24F69791-6CF7-C46E-93B6-7F00C0FA64AC","FX2112384")</f>
        <v>FX2112384</v>
      </c>
      <c r="F230" t="s">
        <v>80</v>
      </c>
      <c r="G230" t="s">
        <v>80</v>
      </c>
      <c r="H230" t="s">
        <v>81</v>
      </c>
      <c r="I230" t="s">
        <v>622</v>
      </c>
      <c r="J230">
        <v>38</v>
      </c>
      <c r="K230" t="s">
        <v>83</v>
      </c>
      <c r="L230" t="s">
        <v>84</v>
      </c>
      <c r="M230" t="s">
        <v>85</v>
      </c>
      <c r="N230">
        <v>2</v>
      </c>
      <c r="O230" s="1">
        <v>44601.492118055554</v>
      </c>
      <c r="P230" s="1">
        <v>44601.511655092596</v>
      </c>
      <c r="Q230">
        <v>1400</v>
      </c>
      <c r="R230">
        <v>288</v>
      </c>
      <c r="S230" t="b">
        <v>0</v>
      </c>
      <c r="T230" t="s">
        <v>86</v>
      </c>
      <c r="U230" t="b">
        <v>0</v>
      </c>
      <c r="V230" t="s">
        <v>92</v>
      </c>
      <c r="W230" s="1">
        <v>44601.494583333333</v>
      </c>
      <c r="X230">
        <v>143</v>
      </c>
      <c r="Y230">
        <v>37</v>
      </c>
      <c r="Z230">
        <v>0</v>
      </c>
      <c r="AA230">
        <v>37</v>
      </c>
      <c r="AB230">
        <v>0</v>
      </c>
      <c r="AC230">
        <v>9</v>
      </c>
      <c r="AD230">
        <v>1</v>
      </c>
      <c r="AE230">
        <v>0</v>
      </c>
      <c r="AF230">
        <v>0</v>
      </c>
      <c r="AG230">
        <v>0</v>
      </c>
      <c r="AH230" t="s">
        <v>93</v>
      </c>
      <c r="AI230" s="1">
        <v>44601.511655092596</v>
      </c>
      <c r="AJ230">
        <v>145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1</v>
      </c>
      <c r="AQ230">
        <v>0</v>
      </c>
      <c r="AR230">
        <v>0</v>
      </c>
      <c r="AS230">
        <v>0</v>
      </c>
      <c r="AT230" t="s">
        <v>86</v>
      </c>
      <c r="AU230" t="s">
        <v>86</v>
      </c>
      <c r="AV230" t="s">
        <v>86</v>
      </c>
      <c r="AW230" t="s">
        <v>86</v>
      </c>
      <c r="AX230" t="s">
        <v>86</v>
      </c>
      <c r="AY230" t="s">
        <v>86</v>
      </c>
      <c r="AZ230" t="s">
        <v>86</v>
      </c>
      <c r="BA230" t="s">
        <v>86</v>
      </c>
      <c r="BB230" t="s">
        <v>86</v>
      </c>
      <c r="BC230" t="s">
        <v>86</v>
      </c>
      <c r="BD230" t="s">
        <v>86</v>
      </c>
      <c r="BE230" t="s">
        <v>86</v>
      </c>
    </row>
    <row r="231" spans="1:57" x14ac:dyDescent="0.45">
      <c r="A231" t="s">
        <v>623</v>
      </c>
      <c r="B231" t="s">
        <v>77</v>
      </c>
      <c r="C231" t="s">
        <v>188</v>
      </c>
      <c r="D231" t="s">
        <v>79</v>
      </c>
      <c r="E231" s="2" t="str">
        <f>HYPERLINK("capsilon://?command=openfolder&amp;siteaddress=envoy.emaiq-na2.net&amp;folderid=FX8B86F2B3-40A1-DC25-5325-76EC85BE6ACD","FX220110")</f>
        <v>FX220110</v>
      </c>
      <c r="F231" t="s">
        <v>80</v>
      </c>
      <c r="G231" t="s">
        <v>80</v>
      </c>
      <c r="H231" t="s">
        <v>81</v>
      </c>
      <c r="I231" t="s">
        <v>624</v>
      </c>
      <c r="J231">
        <v>38</v>
      </c>
      <c r="K231" t="s">
        <v>83</v>
      </c>
      <c r="L231" t="s">
        <v>84</v>
      </c>
      <c r="M231" t="s">
        <v>85</v>
      </c>
      <c r="N231">
        <v>2</v>
      </c>
      <c r="O231" s="1">
        <v>44601.497175925928</v>
      </c>
      <c r="P231" s="1">
        <v>44601.513854166667</v>
      </c>
      <c r="Q231">
        <v>805</v>
      </c>
      <c r="R231">
        <v>636</v>
      </c>
      <c r="S231" t="b">
        <v>0</v>
      </c>
      <c r="T231" t="s">
        <v>86</v>
      </c>
      <c r="U231" t="b">
        <v>0</v>
      </c>
      <c r="V231" t="s">
        <v>92</v>
      </c>
      <c r="W231" s="1">
        <v>44601.509398148148</v>
      </c>
      <c r="X231">
        <v>331</v>
      </c>
      <c r="Y231">
        <v>54</v>
      </c>
      <c r="Z231">
        <v>0</v>
      </c>
      <c r="AA231">
        <v>54</v>
      </c>
      <c r="AB231">
        <v>0</v>
      </c>
      <c r="AC231">
        <v>48</v>
      </c>
      <c r="AD231">
        <v>-16</v>
      </c>
      <c r="AE231">
        <v>0</v>
      </c>
      <c r="AF231">
        <v>0</v>
      </c>
      <c r="AG231">
        <v>0</v>
      </c>
      <c r="AH231" t="s">
        <v>145</v>
      </c>
      <c r="AI231" s="1">
        <v>44601.513854166667</v>
      </c>
      <c r="AJ231">
        <v>305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-16</v>
      </c>
      <c r="AQ231">
        <v>0</v>
      </c>
      <c r="AR231">
        <v>0</v>
      </c>
      <c r="AS231">
        <v>0</v>
      </c>
      <c r="AT231" t="s">
        <v>86</v>
      </c>
      <c r="AU231" t="s">
        <v>86</v>
      </c>
      <c r="AV231" t="s">
        <v>86</v>
      </c>
      <c r="AW231" t="s">
        <v>86</v>
      </c>
      <c r="AX231" t="s">
        <v>86</v>
      </c>
      <c r="AY231" t="s">
        <v>86</v>
      </c>
      <c r="AZ231" t="s">
        <v>86</v>
      </c>
      <c r="BA231" t="s">
        <v>86</v>
      </c>
      <c r="BB231" t="s">
        <v>86</v>
      </c>
      <c r="BC231" t="s">
        <v>86</v>
      </c>
      <c r="BD231" t="s">
        <v>86</v>
      </c>
      <c r="BE231" t="s">
        <v>86</v>
      </c>
    </row>
    <row r="232" spans="1:57" hidden="1" x14ac:dyDescent="0.45">
      <c r="A232" t="s">
        <v>625</v>
      </c>
      <c r="B232" t="s">
        <v>77</v>
      </c>
      <c r="C232" t="s">
        <v>626</v>
      </c>
      <c r="D232" t="s">
        <v>79</v>
      </c>
      <c r="E232" s="2" t="str">
        <f>HYPERLINK("capsilon://?command=openfolder&amp;siteaddress=envoy.emaiq-na2.net&amp;folderid=FXB996560F-5F0F-2742-0212-258AA663563D","FX2201439")</f>
        <v>FX2201439</v>
      </c>
      <c r="F232" t="s">
        <v>80</v>
      </c>
      <c r="G232" t="s">
        <v>80</v>
      </c>
      <c r="H232" t="s">
        <v>81</v>
      </c>
      <c r="I232" t="s">
        <v>627</v>
      </c>
      <c r="J232">
        <v>28</v>
      </c>
      <c r="K232" t="s">
        <v>83</v>
      </c>
      <c r="L232" t="s">
        <v>84</v>
      </c>
      <c r="M232" t="s">
        <v>85</v>
      </c>
      <c r="N232">
        <v>1</v>
      </c>
      <c r="O232" s="1">
        <v>44593.674247685187</v>
      </c>
      <c r="P232" s="1">
        <v>44593.691967592589</v>
      </c>
      <c r="Q232">
        <v>1421</v>
      </c>
      <c r="R232">
        <v>110</v>
      </c>
      <c r="S232" t="b">
        <v>0</v>
      </c>
      <c r="T232" t="s">
        <v>86</v>
      </c>
      <c r="U232" t="b">
        <v>0</v>
      </c>
      <c r="V232" t="s">
        <v>92</v>
      </c>
      <c r="W232" s="1">
        <v>44593.691967592589</v>
      </c>
      <c r="X232">
        <v>110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28</v>
      </c>
      <c r="AE232">
        <v>21</v>
      </c>
      <c r="AF232">
        <v>0</v>
      </c>
      <c r="AG232">
        <v>3</v>
      </c>
      <c r="AH232" t="s">
        <v>86</v>
      </c>
      <c r="AI232" t="s">
        <v>86</v>
      </c>
      <c r="AJ232" t="s">
        <v>86</v>
      </c>
      <c r="AK232" t="s">
        <v>86</v>
      </c>
      <c r="AL232" t="s">
        <v>86</v>
      </c>
      <c r="AM232" t="s">
        <v>86</v>
      </c>
      <c r="AN232" t="s">
        <v>86</v>
      </c>
      <c r="AO232" t="s">
        <v>86</v>
      </c>
      <c r="AP232" t="s">
        <v>86</v>
      </c>
      <c r="AQ232" t="s">
        <v>86</v>
      </c>
      <c r="AR232" t="s">
        <v>86</v>
      </c>
      <c r="AS232" t="s">
        <v>86</v>
      </c>
      <c r="AT232" t="s">
        <v>86</v>
      </c>
      <c r="AU232" t="s">
        <v>86</v>
      </c>
      <c r="AV232" t="s">
        <v>86</v>
      </c>
      <c r="AW232" t="s">
        <v>86</v>
      </c>
      <c r="AX232" t="s">
        <v>86</v>
      </c>
      <c r="AY232" t="s">
        <v>86</v>
      </c>
      <c r="AZ232" t="s">
        <v>86</v>
      </c>
      <c r="BA232" t="s">
        <v>86</v>
      </c>
      <c r="BB232" t="s">
        <v>86</v>
      </c>
      <c r="BC232" t="s">
        <v>86</v>
      </c>
      <c r="BD232" t="s">
        <v>86</v>
      </c>
      <c r="BE232" t="s">
        <v>86</v>
      </c>
    </row>
    <row r="233" spans="1:57" hidden="1" x14ac:dyDescent="0.45">
      <c r="A233" t="s">
        <v>628</v>
      </c>
      <c r="B233" t="s">
        <v>77</v>
      </c>
      <c r="C233" t="s">
        <v>629</v>
      </c>
      <c r="D233" t="s">
        <v>79</v>
      </c>
      <c r="E233" s="2" t="str">
        <f>HYPERLINK("capsilon://?command=openfolder&amp;siteaddress=envoy.emaiq-na2.net&amp;folderid=FXBBA012BD-94ED-B88F-92CE-947C5D15EC08","FX220169")</f>
        <v>FX220169</v>
      </c>
      <c r="F233" t="s">
        <v>80</v>
      </c>
      <c r="G233" t="s">
        <v>80</v>
      </c>
      <c r="H233" t="s">
        <v>81</v>
      </c>
      <c r="I233" t="s">
        <v>630</v>
      </c>
      <c r="J233">
        <v>11</v>
      </c>
      <c r="K233" t="s">
        <v>83</v>
      </c>
      <c r="L233" t="s">
        <v>84</v>
      </c>
      <c r="M233" t="s">
        <v>85</v>
      </c>
      <c r="N233">
        <v>2</v>
      </c>
      <c r="O233" s="1">
        <v>44601.503298611111</v>
      </c>
      <c r="P233" s="1">
        <v>44601.511932870373</v>
      </c>
      <c r="Q233">
        <v>703</v>
      </c>
      <c r="R233">
        <v>43</v>
      </c>
      <c r="S233" t="b">
        <v>0</v>
      </c>
      <c r="T233" t="s">
        <v>86</v>
      </c>
      <c r="U233" t="b">
        <v>0</v>
      </c>
      <c r="V233" t="s">
        <v>92</v>
      </c>
      <c r="W233" s="1">
        <v>44601.509629629632</v>
      </c>
      <c r="X233">
        <v>19</v>
      </c>
      <c r="Y233">
        <v>0</v>
      </c>
      <c r="Z233">
        <v>0</v>
      </c>
      <c r="AA233">
        <v>0</v>
      </c>
      <c r="AB233">
        <v>5</v>
      </c>
      <c r="AC233">
        <v>0</v>
      </c>
      <c r="AD233">
        <v>11</v>
      </c>
      <c r="AE233">
        <v>0</v>
      </c>
      <c r="AF233">
        <v>0</v>
      </c>
      <c r="AG233">
        <v>0</v>
      </c>
      <c r="AH233" t="s">
        <v>93</v>
      </c>
      <c r="AI233" s="1">
        <v>44601.511932870373</v>
      </c>
      <c r="AJ233">
        <v>24</v>
      </c>
      <c r="AK233">
        <v>0</v>
      </c>
      <c r="AL233">
        <v>0</v>
      </c>
      <c r="AM233">
        <v>0</v>
      </c>
      <c r="AN233">
        <v>5</v>
      </c>
      <c r="AO233">
        <v>0</v>
      </c>
      <c r="AP233">
        <v>11</v>
      </c>
      <c r="AQ233">
        <v>0</v>
      </c>
      <c r="AR233">
        <v>0</v>
      </c>
      <c r="AS233">
        <v>0</v>
      </c>
      <c r="AT233" t="s">
        <v>86</v>
      </c>
      <c r="AU233" t="s">
        <v>86</v>
      </c>
      <c r="AV233" t="s">
        <v>86</v>
      </c>
      <c r="AW233" t="s">
        <v>86</v>
      </c>
      <c r="AX233" t="s">
        <v>86</v>
      </c>
      <c r="AY233" t="s">
        <v>86</v>
      </c>
      <c r="AZ233" t="s">
        <v>86</v>
      </c>
      <c r="BA233" t="s">
        <v>86</v>
      </c>
      <c r="BB233" t="s">
        <v>86</v>
      </c>
      <c r="BC233" t="s">
        <v>86</v>
      </c>
      <c r="BD233" t="s">
        <v>86</v>
      </c>
      <c r="BE233" t="s">
        <v>86</v>
      </c>
    </row>
    <row r="234" spans="1:57" x14ac:dyDescent="0.45">
      <c r="A234" t="s">
        <v>631</v>
      </c>
      <c r="B234" t="s">
        <v>77</v>
      </c>
      <c r="C234" t="s">
        <v>607</v>
      </c>
      <c r="D234" t="s">
        <v>79</v>
      </c>
      <c r="E234" s="2" t="str">
        <f>HYPERLINK("capsilon://?command=openfolder&amp;siteaddress=envoy.emaiq-na2.net&amp;folderid=FX6B026172-4E30-477F-F485-ED012B5245AF","FX2201303")</f>
        <v>FX2201303</v>
      </c>
      <c r="F234" t="s">
        <v>80</v>
      </c>
      <c r="G234" t="s">
        <v>80</v>
      </c>
      <c r="H234" t="s">
        <v>81</v>
      </c>
      <c r="I234" t="s">
        <v>632</v>
      </c>
      <c r="J234">
        <v>44</v>
      </c>
      <c r="K234" t="s">
        <v>83</v>
      </c>
      <c r="L234" t="s">
        <v>84</v>
      </c>
      <c r="M234" t="s">
        <v>85</v>
      </c>
      <c r="N234">
        <v>2</v>
      </c>
      <c r="O234" s="1">
        <v>44601.521180555559</v>
      </c>
      <c r="P234" s="1">
        <v>44601.552662037036</v>
      </c>
      <c r="Q234">
        <v>2101</v>
      </c>
      <c r="R234">
        <v>619</v>
      </c>
      <c r="S234" t="b">
        <v>0</v>
      </c>
      <c r="T234" t="s">
        <v>86</v>
      </c>
      <c r="U234" t="b">
        <v>0</v>
      </c>
      <c r="V234" t="s">
        <v>92</v>
      </c>
      <c r="W234" s="1">
        <v>44601.527280092596</v>
      </c>
      <c r="X234">
        <v>383</v>
      </c>
      <c r="Y234">
        <v>53</v>
      </c>
      <c r="Z234">
        <v>0</v>
      </c>
      <c r="AA234">
        <v>53</v>
      </c>
      <c r="AB234">
        <v>0</v>
      </c>
      <c r="AC234">
        <v>27</v>
      </c>
      <c r="AD234">
        <v>-9</v>
      </c>
      <c r="AE234">
        <v>0</v>
      </c>
      <c r="AF234">
        <v>0</v>
      </c>
      <c r="AG234">
        <v>0</v>
      </c>
      <c r="AH234" t="s">
        <v>93</v>
      </c>
      <c r="AI234" s="1">
        <v>44601.552662037036</v>
      </c>
      <c r="AJ234">
        <v>236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-9</v>
      </c>
      <c r="AQ234">
        <v>0</v>
      </c>
      <c r="AR234">
        <v>0</v>
      </c>
      <c r="AS234">
        <v>0</v>
      </c>
      <c r="AT234" t="s">
        <v>86</v>
      </c>
      <c r="AU234" t="s">
        <v>86</v>
      </c>
      <c r="AV234" t="s">
        <v>86</v>
      </c>
      <c r="AW234" t="s">
        <v>86</v>
      </c>
      <c r="AX234" t="s">
        <v>86</v>
      </c>
      <c r="AY234" t="s">
        <v>86</v>
      </c>
      <c r="AZ234" t="s">
        <v>86</v>
      </c>
      <c r="BA234" t="s">
        <v>86</v>
      </c>
      <c r="BB234" t="s">
        <v>86</v>
      </c>
      <c r="BC234" t="s">
        <v>86</v>
      </c>
      <c r="BD234" t="s">
        <v>86</v>
      </c>
      <c r="BE234" t="s">
        <v>86</v>
      </c>
    </row>
    <row r="235" spans="1:57" x14ac:dyDescent="0.45">
      <c r="A235" t="s">
        <v>633</v>
      </c>
      <c r="B235" t="s">
        <v>77</v>
      </c>
      <c r="C235" t="s">
        <v>626</v>
      </c>
      <c r="D235" t="s">
        <v>79</v>
      </c>
      <c r="E235" s="2" t="str">
        <f>HYPERLINK("capsilon://?command=openfolder&amp;siteaddress=envoy.emaiq-na2.net&amp;folderid=FXB996560F-5F0F-2742-0212-258AA663563D","FX2201439")</f>
        <v>FX2201439</v>
      </c>
      <c r="F235" t="s">
        <v>80</v>
      </c>
      <c r="G235" t="s">
        <v>80</v>
      </c>
      <c r="H235" t="s">
        <v>81</v>
      </c>
      <c r="I235" t="s">
        <v>634</v>
      </c>
      <c r="J235">
        <v>28</v>
      </c>
      <c r="K235" t="s">
        <v>83</v>
      </c>
      <c r="L235" t="s">
        <v>84</v>
      </c>
      <c r="M235" t="s">
        <v>85</v>
      </c>
      <c r="N235">
        <v>2</v>
      </c>
      <c r="O235" s="1">
        <v>44593.675219907411</v>
      </c>
      <c r="P235" s="1">
        <v>44593.791886574072</v>
      </c>
      <c r="Q235">
        <v>9774</v>
      </c>
      <c r="R235">
        <v>306</v>
      </c>
      <c r="S235" t="b">
        <v>0</v>
      </c>
      <c r="T235" t="s">
        <v>86</v>
      </c>
      <c r="U235" t="b">
        <v>0</v>
      </c>
      <c r="V235" t="s">
        <v>92</v>
      </c>
      <c r="W235" s="1">
        <v>44593.694293981483</v>
      </c>
      <c r="X235">
        <v>200</v>
      </c>
      <c r="Y235">
        <v>21</v>
      </c>
      <c r="Z235">
        <v>0</v>
      </c>
      <c r="AA235">
        <v>21</v>
      </c>
      <c r="AB235">
        <v>0</v>
      </c>
      <c r="AC235">
        <v>18</v>
      </c>
      <c r="AD235">
        <v>7</v>
      </c>
      <c r="AE235">
        <v>0</v>
      </c>
      <c r="AF235">
        <v>0</v>
      </c>
      <c r="AG235">
        <v>0</v>
      </c>
      <c r="AH235" t="s">
        <v>93</v>
      </c>
      <c r="AI235" s="1">
        <v>44593.791886574072</v>
      </c>
      <c r="AJ235">
        <v>106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7</v>
      </c>
      <c r="AQ235">
        <v>0</v>
      </c>
      <c r="AR235">
        <v>0</v>
      </c>
      <c r="AS235">
        <v>0</v>
      </c>
      <c r="AT235" t="s">
        <v>86</v>
      </c>
      <c r="AU235" t="s">
        <v>86</v>
      </c>
      <c r="AV235" t="s">
        <v>86</v>
      </c>
      <c r="AW235" t="s">
        <v>86</v>
      </c>
      <c r="AX235" t="s">
        <v>86</v>
      </c>
      <c r="AY235" t="s">
        <v>86</v>
      </c>
      <c r="AZ235" t="s">
        <v>86</v>
      </c>
      <c r="BA235" t="s">
        <v>86</v>
      </c>
      <c r="BB235" t="s">
        <v>86</v>
      </c>
      <c r="BC235" t="s">
        <v>86</v>
      </c>
      <c r="BD235" t="s">
        <v>86</v>
      </c>
      <c r="BE235" t="s">
        <v>86</v>
      </c>
    </row>
    <row r="236" spans="1:57" x14ac:dyDescent="0.45">
      <c r="A236" t="s">
        <v>635</v>
      </c>
      <c r="B236" t="s">
        <v>77</v>
      </c>
      <c r="C236" t="s">
        <v>636</v>
      </c>
      <c r="D236" t="s">
        <v>79</v>
      </c>
      <c r="E236" s="2" t="str">
        <f>HYPERLINK("capsilon://?command=openfolder&amp;siteaddress=envoy.emaiq-na2.net&amp;folderid=FX893AD792-7E4D-95B0-8ACF-9F9A891882E7","FX2202113")</f>
        <v>FX2202113</v>
      </c>
      <c r="F236" t="s">
        <v>80</v>
      </c>
      <c r="G236" t="s">
        <v>80</v>
      </c>
      <c r="H236" t="s">
        <v>81</v>
      </c>
      <c r="I236" t="s">
        <v>637</v>
      </c>
      <c r="J236">
        <v>338</v>
      </c>
      <c r="K236" t="s">
        <v>83</v>
      </c>
      <c r="L236" t="s">
        <v>84</v>
      </c>
      <c r="M236" t="s">
        <v>85</v>
      </c>
      <c r="N236">
        <v>2</v>
      </c>
      <c r="O236" s="1">
        <v>44601.537534722222</v>
      </c>
      <c r="P236" s="1">
        <v>44601.590196759258</v>
      </c>
      <c r="Q236">
        <v>1046</v>
      </c>
      <c r="R236">
        <v>3504</v>
      </c>
      <c r="S236" t="b">
        <v>0</v>
      </c>
      <c r="T236" t="s">
        <v>86</v>
      </c>
      <c r="U236" t="b">
        <v>0</v>
      </c>
      <c r="V236" t="s">
        <v>92</v>
      </c>
      <c r="W236" s="1">
        <v>44601.571631944447</v>
      </c>
      <c r="X236">
        <v>2339</v>
      </c>
      <c r="Y236">
        <v>240</v>
      </c>
      <c r="Z236">
        <v>0</v>
      </c>
      <c r="AA236">
        <v>240</v>
      </c>
      <c r="AB236">
        <v>84</v>
      </c>
      <c r="AC236">
        <v>151</v>
      </c>
      <c r="AD236">
        <v>98</v>
      </c>
      <c r="AE236">
        <v>0</v>
      </c>
      <c r="AF236">
        <v>0</v>
      </c>
      <c r="AG236">
        <v>0</v>
      </c>
      <c r="AH236" t="s">
        <v>93</v>
      </c>
      <c r="AI236" s="1">
        <v>44601.590196759258</v>
      </c>
      <c r="AJ236">
        <v>1165</v>
      </c>
      <c r="AK236">
        <v>1</v>
      </c>
      <c r="AL236">
        <v>0</v>
      </c>
      <c r="AM236">
        <v>1</v>
      </c>
      <c r="AN236">
        <v>84</v>
      </c>
      <c r="AO236">
        <v>1</v>
      </c>
      <c r="AP236">
        <v>97</v>
      </c>
      <c r="AQ236">
        <v>0</v>
      </c>
      <c r="AR236">
        <v>0</v>
      </c>
      <c r="AS236">
        <v>0</v>
      </c>
      <c r="AT236" t="s">
        <v>86</v>
      </c>
      <c r="AU236" t="s">
        <v>86</v>
      </c>
      <c r="AV236" t="s">
        <v>86</v>
      </c>
      <c r="AW236" t="s">
        <v>86</v>
      </c>
      <c r="AX236" t="s">
        <v>86</v>
      </c>
      <c r="AY236" t="s">
        <v>86</v>
      </c>
      <c r="AZ236" t="s">
        <v>86</v>
      </c>
      <c r="BA236" t="s">
        <v>86</v>
      </c>
      <c r="BB236" t="s">
        <v>86</v>
      </c>
      <c r="BC236" t="s">
        <v>86</v>
      </c>
      <c r="BD236" t="s">
        <v>86</v>
      </c>
      <c r="BE236" t="s">
        <v>86</v>
      </c>
    </row>
    <row r="237" spans="1:57" hidden="1" x14ac:dyDescent="0.45">
      <c r="A237" t="s">
        <v>638</v>
      </c>
      <c r="B237" t="s">
        <v>77</v>
      </c>
      <c r="C237" t="s">
        <v>639</v>
      </c>
      <c r="D237" t="s">
        <v>79</v>
      </c>
      <c r="E237" s="2" t="str">
        <f>HYPERLINK("capsilon://?command=openfolder&amp;siteaddress=envoy.emaiq-na2.net&amp;folderid=FX14E8E28E-ABFA-FA54-75A3-2157958BE319","FX2202140")</f>
        <v>FX2202140</v>
      </c>
      <c r="F237" t="s">
        <v>80</v>
      </c>
      <c r="G237" t="s">
        <v>80</v>
      </c>
      <c r="H237" t="s">
        <v>81</v>
      </c>
      <c r="I237" t="s">
        <v>640</v>
      </c>
      <c r="J237">
        <v>69</v>
      </c>
      <c r="K237" t="s">
        <v>83</v>
      </c>
      <c r="L237" t="s">
        <v>84</v>
      </c>
      <c r="M237" t="s">
        <v>85</v>
      </c>
      <c r="N237">
        <v>1</v>
      </c>
      <c r="O237" s="1">
        <v>44601.555069444446</v>
      </c>
      <c r="P237" s="1">
        <v>44601.576238425929</v>
      </c>
      <c r="Q237">
        <v>1411</v>
      </c>
      <c r="R237">
        <v>418</v>
      </c>
      <c r="S237" t="b">
        <v>0</v>
      </c>
      <c r="T237" t="s">
        <v>86</v>
      </c>
      <c r="U237" t="b">
        <v>0</v>
      </c>
      <c r="V237" t="s">
        <v>92</v>
      </c>
      <c r="W237" s="1">
        <v>44601.576238425929</v>
      </c>
      <c r="X237">
        <v>397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69</v>
      </c>
      <c r="AE237">
        <v>57</v>
      </c>
      <c r="AF237">
        <v>0</v>
      </c>
      <c r="AG237">
        <v>5</v>
      </c>
      <c r="AH237" t="s">
        <v>86</v>
      </c>
      <c r="AI237" t="s">
        <v>86</v>
      </c>
      <c r="AJ237" t="s">
        <v>86</v>
      </c>
      <c r="AK237" t="s">
        <v>86</v>
      </c>
      <c r="AL237" t="s">
        <v>86</v>
      </c>
      <c r="AM237" t="s">
        <v>86</v>
      </c>
      <c r="AN237" t="s">
        <v>86</v>
      </c>
      <c r="AO237" t="s">
        <v>86</v>
      </c>
      <c r="AP237" t="s">
        <v>86</v>
      </c>
      <c r="AQ237" t="s">
        <v>86</v>
      </c>
      <c r="AR237" t="s">
        <v>86</v>
      </c>
      <c r="AS237" t="s">
        <v>86</v>
      </c>
      <c r="AT237" t="s">
        <v>86</v>
      </c>
      <c r="AU237" t="s">
        <v>86</v>
      </c>
      <c r="AV237" t="s">
        <v>86</v>
      </c>
      <c r="AW237" t="s">
        <v>86</v>
      </c>
      <c r="AX237" t="s">
        <v>86</v>
      </c>
      <c r="AY237" t="s">
        <v>86</v>
      </c>
      <c r="AZ237" t="s">
        <v>86</v>
      </c>
      <c r="BA237" t="s">
        <v>86</v>
      </c>
      <c r="BB237" t="s">
        <v>86</v>
      </c>
      <c r="BC237" t="s">
        <v>86</v>
      </c>
      <c r="BD237" t="s">
        <v>86</v>
      </c>
      <c r="BE237" t="s">
        <v>86</v>
      </c>
    </row>
    <row r="238" spans="1:57" x14ac:dyDescent="0.45">
      <c r="A238" t="s">
        <v>641</v>
      </c>
      <c r="B238" t="s">
        <v>77</v>
      </c>
      <c r="C238" t="s">
        <v>639</v>
      </c>
      <c r="D238" t="s">
        <v>79</v>
      </c>
      <c r="E238" s="2" t="str">
        <f>HYPERLINK("capsilon://?command=openfolder&amp;siteaddress=envoy.emaiq-na2.net&amp;folderid=FX14E8E28E-ABFA-FA54-75A3-2157958BE319","FX2202140")</f>
        <v>FX2202140</v>
      </c>
      <c r="F238" t="s">
        <v>80</v>
      </c>
      <c r="G238" t="s">
        <v>80</v>
      </c>
      <c r="H238" t="s">
        <v>81</v>
      </c>
      <c r="I238" t="s">
        <v>640</v>
      </c>
      <c r="J238">
        <v>166</v>
      </c>
      <c r="K238" t="s">
        <v>83</v>
      </c>
      <c r="L238" t="s">
        <v>84</v>
      </c>
      <c r="M238" t="s">
        <v>85</v>
      </c>
      <c r="N238">
        <v>2</v>
      </c>
      <c r="O238" s="1">
        <v>44601.577418981484</v>
      </c>
      <c r="P238" s="1">
        <v>44601.655046296299</v>
      </c>
      <c r="Q238">
        <v>4769</v>
      </c>
      <c r="R238">
        <v>1938</v>
      </c>
      <c r="S238" t="b">
        <v>0</v>
      </c>
      <c r="T238" t="s">
        <v>86</v>
      </c>
      <c r="U238" t="b">
        <v>1</v>
      </c>
      <c r="V238" t="s">
        <v>92</v>
      </c>
      <c r="W238" s="1">
        <v>44601.607083333336</v>
      </c>
      <c r="X238">
        <v>990</v>
      </c>
      <c r="Y238">
        <v>135</v>
      </c>
      <c r="Z238">
        <v>0</v>
      </c>
      <c r="AA238">
        <v>135</v>
      </c>
      <c r="AB238">
        <v>0</v>
      </c>
      <c r="AC238">
        <v>69</v>
      </c>
      <c r="AD238">
        <v>31</v>
      </c>
      <c r="AE238">
        <v>0</v>
      </c>
      <c r="AF238">
        <v>0</v>
      </c>
      <c r="AG238">
        <v>0</v>
      </c>
      <c r="AH238" t="s">
        <v>93</v>
      </c>
      <c r="AI238" s="1">
        <v>44601.655046296299</v>
      </c>
      <c r="AJ238">
        <v>818</v>
      </c>
      <c r="AK238">
        <v>5</v>
      </c>
      <c r="AL238">
        <v>0</v>
      </c>
      <c r="AM238">
        <v>5</v>
      </c>
      <c r="AN238">
        <v>0</v>
      </c>
      <c r="AO238">
        <v>5</v>
      </c>
      <c r="AP238">
        <v>26</v>
      </c>
      <c r="AQ238">
        <v>0</v>
      </c>
      <c r="AR238">
        <v>0</v>
      </c>
      <c r="AS238">
        <v>0</v>
      </c>
      <c r="AT238" t="s">
        <v>86</v>
      </c>
      <c r="AU238" t="s">
        <v>86</v>
      </c>
      <c r="AV238" t="s">
        <v>86</v>
      </c>
      <c r="AW238" t="s">
        <v>86</v>
      </c>
      <c r="AX238" t="s">
        <v>86</v>
      </c>
      <c r="AY238" t="s">
        <v>86</v>
      </c>
      <c r="AZ238" t="s">
        <v>86</v>
      </c>
      <c r="BA238" t="s">
        <v>86</v>
      </c>
      <c r="BB238" t="s">
        <v>86</v>
      </c>
      <c r="BC238" t="s">
        <v>86</v>
      </c>
      <c r="BD238" t="s">
        <v>86</v>
      </c>
      <c r="BE238" t="s">
        <v>86</v>
      </c>
    </row>
    <row r="239" spans="1:57" x14ac:dyDescent="0.45">
      <c r="A239" t="s">
        <v>642</v>
      </c>
      <c r="B239" t="s">
        <v>77</v>
      </c>
      <c r="C239" t="s">
        <v>626</v>
      </c>
      <c r="D239" t="s">
        <v>79</v>
      </c>
      <c r="E239" s="2" t="str">
        <f>HYPERLINK("capsilon://?command=openfolder&amp;siteaddress=envoy.emaiq-na2.net&amp;folderid=FXB996560F-5F0F-2742-0212-258AA663563D","FX2201439")</f>
        <v>FX2201439</v>
      </c>
      <c r="F239" t="s">
        <v>80</v>
      </c>
      <c r="G239" t="s">
        <v>80</v>
      </c>
      <c r="H239" t="s">
        <v>81</v>
      </c>
      <c r="I239" t="s">
        <v>643</v>
      </c>
      <c r="J239">
        <v>28</v>
      </c>
      <c r="K239" t="s">
        <v>83</v>
      </c>
      <c r="L239" t="s">
        <v>84</v>
      </c>
      <c r="M239" t="s">
        <v>85</v>
      </c>
      <c r="N239">
        <v>2</v>
      </c>
      <c r="O239" s="1">
        <v>44593.679872685185</v>
      </c>
      <c r="P239" s="1">
        <v>44593.79314814815</v>
      </c>
      <c r="Q239">
        <v>9486</v>
      </c>
      <c r="R239">
        <v>301</v>
      </c>
      <c r="S239" t="b">
        <v>0</v>
      </c>
      <c r="T239" t="s">
        <v>86</v>
      </c>
      <c r="U239" t="b">
        <v>0</v>
      </c>
      <c r="V239" t="s">
        <v>92</v>
      </c>
      <c r="W239" s="1">
        <v>44593.70103009259</v>
      </c>
      <c r="X239">
        <v>193</v>
      </c>
      <c r="Y239">
        <v>21</v>
      </c>
      <c r="Z239">
        <v>0</v>
      </c>
      <c r="AA239">
        <v>21</v>
      </c>
      <c r="AB239">
        <v>0</v>
      </c>
      <c r="AC239">
        <v>17</v>
      </c>
      <c r="AD239">
        <v>7</v>
      </c>
      <c r="AE239">
        <v>0</v>
      </c>
      <c r="AF239">
        <v>0</v>
      </c>
      <c r="AG239">
        <v>0</v>
      </c>
      <c r="AH239" t="s">
        <v>93</v>
      </c>
      <c r="AI239" s="1">
        <v>44593.79314814815</v>
      </c>
      <c r="AJ239">
        <v>108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7</v>
      </c>
      <c r="AQ239">
        <v>0</v>
      </c>
      <c r="AR239">
        <v>0</v>
      </c>
      <c r="AS239">
        <v>0</v>
      </c>
      <c r="AT239" t="s">
        <v>86</v>
      </c>
      <c r="AU239" t="s">
        <v>86</v>
      </c>
      <c r="AV239" t="s">
        <v>86</v>
      </c>
      <c r="AW239" t="s">
        <v>86</v>
      </c>
      <c r="AX239" t="s">
        <v>86</v>
      </c>
      <c r="AY239" t="s">
        <v>86</v>
      </c>
      <c r="AZ239" t="s">
        <v>86</v>
      </c>
      <c r="BA239" t="s">
        <v>86</v>
      </c>
      <c r="BB239" t="s">
        <v>86</v>
      </c>
      <c r="BC239" t="s">
        <v>86</v>
      </c>
      <c r="BD239" t="s">
        <v>86</v>
      </c>
      <c r="BE239" t="s">
        <v>86</v>
      </c>
    </row>
    <row r="240" spans="1:57" hidden="1" x14ac:dyDescent="0.45">
      <c r="A240" t="s">
        <v>644</v>
      </c>
      <c r="B240" t="s">
        <v>77</v>
      </c>
      <c r="C240" t="s">
        <v>645</v>
      </c>
      <c r="D240" t="s">
        <v>79</v>
      </c>
      <c r="E240" s="2" t="str">
        <f>HYPERLINK("capsilon://?command=openfolder&amp;siteaddress=envoy.emaiq-na2.net&amp;folderid=FX7E79767A-B8D4-7DAB-07F1-8D3A270D0614","FX2201172")</f>
        <v>FX2201172</v>
      </c>
      <c r="F240" t="s">
        <v>80</v>
      </c>
      <c r="G240" t="s">
        <v>80</v>
      </c>
      <c r="H240" t="s">
        <v>81</v>
      </c>
      <c r="I240" t="s">
        <v>646</v>
      </c>
      <c r="J240">
        <v>35</v>
      </c>
      <c r="K240" t="s">
        <v>83</v>
      </c>
      <c r="L240" t="s">
        <v>84</v>
      </c>
      <c r="M240" t="s">
        <v>85</v>
      </c>
      <c r="N240">
        <v>1</v>
      </c>
      <c r="O240" s="1">
        <v>44601.580740740741</v>
      </c>
      <c r="P240" s="1">
        <v>44601.608946759261</v>
      </c>
      <c r="Q240">
        <v>2230</v>
      </c>
      <c r="R240">
        <v>207</v>
      </c>
      <c r="S240" t="b">
        <v>0</v>
      </c>
      <c r="T240" t="s">
        <v>86</v>
      </c>
      <c r="U240" t="b">
        <v>0</v>
      </c>
      <c r="V240" t="s">
        <v>92</v>
      </c>
      <c r="W240" s="1">
        <v>44601.608946759261</v>
      </c>
      <c r="X240">
        <v>160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35</v>
      </c>
      <c r="AE240">
        <v>30</v>
      </c>
      <c r="AF240">
        <v>0</v>
      </c>
      <c r="AG240">
        <v>2</v>
      </c>
      <c r="AH240" t="s">
        <v>86</v>
      </c>
      <c r="AI240" t="s">
        <v>86</v>
      </c>
      <c r="AJ240" t="s">
        <v>86</v>
      </c>
      <c r="AK240" t="s">
        <v>86</v>
      </c>
      <c r="AL240" t="s">
        <v>86</v>
      </c>
      <c r="AM240" t="s">
        <v>86</v>
      </c>
      <c r="AN240" t="s">
        <v>86</v>
      </c>
      <c r="AO240" t="s">
        <v>86</v>
      </c>
      <c r="AP240" t="s">
        <v>86</v>
      </c>
      <c r="AQ240" t="s">
        <v>86</v>
      </c>
      <c r="AR240" t="s">
        <v>86</v>
      </c>
      <c r="AS240" t="s">
        <v>86</v>
      </c>
      <c r="AT240" t="s">
        <v>86</v>
      </c>
      <c r="AU240" t="s">
        <v>86</v>
      </c>
      <c r="AV240" t="s">
        <v>86</v>
      </c>
      <c r="AW240" t="s">
        <v>86</v>
      </c>
      <c r="AX240" t="s">
        <v>86</v>
      </c>
      <c r="AY240" t="s">
        <v>86</v>
      </c>
      <c r="AZ240" t="s">
        <v>86</v>
      </c>
      <c r="BA240" t="s">
        <v>86</v>
      </c>
      <c r="BB240" t="s">
        <v>86</v>
      </c>
      <c r="BC240" t="s">
        <v>86</v>
      </c>
      <c r="BD240" t="s">
        <v>86</v>
      </c>
      <c r="BE240" t="s">
        <v>86</v>
      </c>
    </row>
    <row r="241" spans="1:57" x14ac:dyDescent="0.45">
      <c r="A241" t="s">
        <v>647</v>
      </c>
      <c r="B241" t="s">
        <v>77</v>
      </c>
      <c r="C241" t="s">
        <v>648</v>
      </c>
      <c r="D241" t="s">
        <v>79</v>
      </c>
      <c r="E241" s="2" t="str">
        <f>HYPERLINK("capsilon://?command=openfolder&amp;siteaddress=envoy.emaiq-na2.net&amp;folderid=FXCEEFDF85-69E5-5C33-4AB6-71C4CD3A5C83","FX22021")</f>
        <v>FX22021</v>
      </c>
      <c r="F241" t="s">
        <v>80</v>
      </c>
      <c r="G241" t="s">
        <v>80</v>
      </c>
      <c r="H241" t="s">
        <v>81</v>
      </c>
      <c r="I241" t="s">
        <v>649</v>
      </c>
      <c r="J241">
        <v>206</v>
      </c>
      <c r="K241" t="s">
        <v>83</v>
      </c>
      <c r="L241" t="s">
        <v>84</v>
      </c>
      <c r="M241" t="s">
        <v>85</v>
      </c>
      <c r="N241">
        <v>1</v>
      </c>
      <c r="O241" s="1">
        <v>44601.595289351855</v>
      </c>
      <c r="P241" s="1">
        <v>44601.620520833334</v>
      </c>
      <c r="Q241">
        <v>1584</v>
      </c>
      <c r="R241">
        <v>596</v>
      </c>
      <c r="S241" t="b">
        <v>0</v>
      </c>
      <c r="T241" t="s">
        <v>86</v>
      </c>
      <c r="U241" t="b">
        <v>0</v>
      </c>
      <c r="V241" t="s">
        <v>92</v>
      </c>
      <c r="W241" s="1">
        <v>44601.620520833334</v>
      </c>
      <c r="X241">
        <v>596</v>
      </c>
      <c r="Y241">
        <v>121</v>
      </c>
      <c r="Z241">
        <v>0</v>
      </c>
      <c r="AA241">
        <v>121</v>
      </c>
      <c r="AB241">
        <v>0</v>
      </c>
      <c r="AC241">
        <v>92</v>
      </c>
      <c r="AD241">
        <v>85</v>
      </c>
      <c r="AE241">
        <v>52</v>
      </c>
      <c r="AF241">
        <v>0</v>
      </c>
      <c r="AG241">
        <v>2</v>
      </c>
      <c r="AH241" t="s">
        <v>86</v>
      </c>
      <c r="AI241" t="s">
        <v>86</v>
      </c>
      <c r="AJ241" t="s">
        <v>86</v>
      </c>
      <c r="AK241" t="s">
        <v>86</v>
      </c>
      <c r="AL241" t="s">
        <v>86</v>
      </c>
      <c r="AM241" t="s">
        <v>86</v>
      </c>
      <c r="AN241" t="s">
        <v>86</v>
      </c>
      <c r="AO241" t="s">
        <v>86</v>
      </c>
      <c r="AP241" t="s">
        <v>86</v>
      </c>
      <c r="AQ241" t="s">
        <v>86</v>
      </c>
      <c r="AR241" t="s">
        <v>86</v>
      </c>
      <c r="AS241" t="s">
        <v>86</v>
      </c>
      <c r="AT241" t="s">
        <v>86</v>
      </c>
      <c r="AU241" t="s">
        <v>86</v>
      </c>
      <c r="AV241" t="s">
        <v>86</v>
      </c>
      <c r="AW241" t="s">
        <v>86</v>
      </c>
      <c r="AX241" t="s">
        <v>86</v>
      </c>
      <c r="AY241" t="s">
        <v>86</v>
      </c>
      <c r="AZ241" t="s">
        <v>86</v>
      </c>
      <c r="BA241" t="s">
        <v>86</v>
      </c>
      <c r="BB241" t="s">
        <v>86</v>
      </c>
      <c r="BC241" t="s">
        <v>86</v>
      </c>
      <c r="BD241" t="s">
        <v>86</v>
      </c>
      <c r="BE241" t="s">
        <v>86</v>
      </c>
    </row>
    <row r="242" spans="1:57" x14ac:dyDescent="0.45">
      <c r="A242" t="s">
        <v>650</v>
      </c>
      <c r="B242" t="s">
        <v>77</v>
      </c>
      <c r="C242" t="s">
        <v>645</v>
      </c>
      <c r="D242" t="s">
        <v>79</v>
      </c>
      <c r="E242" s="2" t="str">
        <f>HYPERLINK("capsilon://?command=openfolder&amp;siteaddress=envoy.emaiq-na2.net&amp;folderid=FX7E79767A-B8D4-7DAB-07F1-8D3A270D0614","FX2201172")</f>
        <v>FX2201172</v>
      </c>
      <c r="F242" t="s">
        <v>80</v>
      </c>
      <c r="G242" t="s">
        <v>80</v>
      </c>
      <c r="H242" t="s">
        <v>81</v>
      </c>
      <c r="I242" t="s">
        <v>646</v>
      </c>
      <c r="J242">
        <v>70</v>
      </c>
      <c r="K242" t="s">
        <v>83</v>
      </c>
      <c r="L242" t="s">
        <v>84</v>
      </c>
      <c r="M242" t="s">
        <v>85</v>
      </c>
      <c r="N242">
        <v>2</v>
      </c>
      <c r="O242" s="1">
        <v>44601.610069444447</v>
      </c>
      <c r="P242" s="1">
        <v>44601.661006944443</v>
      </c>
      <c r="Q242">
        <v>3492</v>
      </c>
      <c r="R242">
        <v>909</v>
      </c>
      <c r="S242" t="b">
        <v>0</v>
      </c>
      <c r="T242" t="s">
        <v>86</v>
      </c>
      <c r="U242" t="b">
        <v>1</v>
      </c>
      <c r="V242" t="s">
        <v>92</v>
      </c>
      <c r="W242" s="1">
        <v>44601.616828703707</v>
      </c>
      <c r="X242">
        <v>395</v>
      </c>
      <c r="Y242">
        <v>98</v>
      </c>
      <c r="Z242">
        <v>0</v>
      </c>
      <c r="AA242">
        <v>98</v>
      </c>
      <c r="AB242">
        <v>0</v>
      </c>
      <c r="AC242">
        <v>57</v>
      </c>
      <c r="AD242">
        <v>-28</v>
      </c>
      <c r="AE242">
        <v>0</v>
      </c>
      <c r="AF242">
        <v>0</v>
      </c>
      <c r="AG242">
        <v>0</v>
      </c>
      <c r="AH242" t="s">
        <v>93</v>
      </c>
      <c r="AI242" s="1">
        <v>44601.661006944443</v>
      </c>
      <c r="AJ242">
        <v>514</v>
      </c>
      <c r="AK242">
        <v>1</v>
      </c>
      <c r="AL242">
        <v>0</v>
      </c>
      <c r="AM242">
        <v>1</v>
      </c>
      <c r="AN242">
        <v>0</v>
      </c>
      <c r="AO242">
        <v>1</v>
      </c>
      <c r="AP242">
        <v>-29</v>
      </c>
      <c r="AQ242">
        <v>0</v>
      </c>
      <c r="AR242">
        <v>0</v>
      </c>
      <c r="AS242">
        <v>0</v>
      </c>
      <c r="AT242" t="s">
        <v>86</v>
      </c>
      <c r="AU242" t="s">
        <v>86</v>
      </c>
      <c r="AV242" t="s">
        <v>86</v>
      </c>
      <c r="AW242" t="s">
        <v>86</v>
      </c>
      <c r="AX242" t="s">
        <v>86</v>
      </c>
      <c r="AY242" t="s">
        <v>86</v>
      </c>
      <c r="AZ242" t="s">
        <v>86</v>
      </c>
      <c r="BA242" t="s">
        <v>86</v>
      </c>
      <c r="BB242" t="s">
        <v>86</v>
      </c>
      <c r="BC242" t="s">
        <v>86</v>
      </c>
      <c r="BD242" t="s">
        <v>86</v>
      </c>
      <c r="BE242" t="s">
        <v>86</v>
      </c>
    </row>
    <row r="243" spans="1:57" x14ac:dyDescent="0.45">
      <c r="A243" t="s">
        <v>651</v>
      </c>
      <c r="B243" t="s">
        <v>77</v>
      </c>
      <c r="C243" t="s">
        <v>652</v>
      </c>
      <c r="D243" t="s">
        <v>79</v>
      </c>
      <c r="E243" s="2" t="str">
        <f>HYPERLINK("capsilon://?command=openfolder&amp;siteaddress=envoy.emaiq-na2.net&amp;folderid=FX30FB1CA1-35C1-FA26-CFB1-EA3FC21662E0","FX2201528")</f>
        <v>FX2201528</v>
      </c>
      <c r="F243" t="s">
        <v>80</v>
      </c>
      <c r="G243" t="s">
        <v>80</v>
      </c>
      <c r="H243" t="s">
        <v>81</v>
      </c>
      <c r="I243" t="s">
        <v>653</v>
      </c>
      <c r="J243">
        <v>76</v>
      </c>
      <c r="K243" t="s">
        <v>83</v>
      </c>
      <c r="L243" t="s">
        <v>84</v>
      </c>
      <c r="M243" t="s">
        <v>85</v>
      </c>
      <c r="N243">
        <v>2</v>
      </c>
      <c r="O243" s="1">
        <v>44601.610162037039</v>
      </c>
      <c r="P243" s="1">
        <v>44601.673935185187</v>
      </c>
      <c r="Q243">
        <v>4689</v>
      </c>
      <c r="R243">
        <v>821</v>
      </c>
      <c r="S243" t="b">
        <v>0</v>
      </c>
      <c r="T243" t="s">
        <v>86</v>
      </c>
      <c r="U243" t="b">
        <v>0</v>
      </c>
      <c r="V243" t="s">
        <v>92</v>
      </c>
      <c r="W243" s="1">
        <v>44601.624988425923</v>
      </c>
      <c r="X243">
        <v>385</v>
      </c>
      <c r="Y243">
        <v>88</v>
      </c>
      <c r="Z243">
        <v>0</v>
      </c>
      <c r="AA243">
        <v>88</v>
      </c>
      <c r="AB243">
        <v>0</v>
      </c>
      <c r="AC243">
        <v>57</v>
      </c>
      <c r="AD243">
        <v>-12</v>
      </c>
      <c r="AE243">
        <v>0</v>
      </c>
      <c r="AF243">
        <v>0</v>
      </c>
      <c r="AG243">
        <v>0</v>
      </c>
      <c r="AH243" t="s">
        <v>93</v>
      </c>
      <c r="AI243" s="1">
        <v>44601.673935185187</v>
      </c>
      <c r="AJ243">
        <v>436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-12</v>
      </c>
      <c r="AQ243">
        <v>0</v>
      </c>
      <c r="AR243">
        <v>0</v>
      </c>
      <c r="AS243">
        <v>0</v>
      </c>
      <c r="AT243" t="s">
        <v>86</v>
      </c>
      <c r="AU243" t="s">
        <v>86</v>
      </c>
      <c r="AV243" t="s">
        <v>86</v>
      </c>
      <c r="AW243" t="s">
        <v>86</v>
      </c>
      <c r="AX243" t="s">
        <v>86</v>
      </c>
      <c r="AY243" t="s">
        <v>86</v>
      </c>
      <c r="AZ243" t="s">
        <v>86</v>
      </c>
      <c r="BA243" t="s">
        <v>86</v>
      </c>
      <c r="BB243" t="s">
        <v>86</v>
      </c>
      <c r="BC243" t="s">
        <v>86</v>
      </c>
      <c r="BD243" t="s">
        <v>86</v>
      </c>
      <c r="BE243" t="s">
        <v>86</v>
      </c>
    </row>
    <row r="244" spans="1:57" x14ac:dyDescent="0.45">
      <c r="A244" t="s">
        <v>654</v>
      </c>
      <c r="B244" t="s">
        <v>77</v>
      </c>
      <c r="C244" t="s">
        <v>534</v>
      </c>
      <c r="D244" t="s">
        <v>79</v>
      </c>
      <c r="E244" s="2" t="str">
        <f>HYPERLINK("capsilon://?command=openfolder&amp;siteaddress=envoy.emaiq-na2.net&amp;folderid=FXD43FEA33-D973-C787-3E41-2EE36FA922B4","FX2201351")</f>
        <v>FX2201351</v>
      </c>
      <c r="F244" t="s">
        <v>80</v>
      </c>
      <c r="G244" t="s">
        <v>80</v>
      </c>
      <c r="H244" t="s">
        <v>81</v>
      </c>
      <c r="I244" t="s">
        <v>655</v>
      </c>
      <c r="J244">
        <v>66</v>
      </c>
      <c r="K244" t="s">
        <v>83</v>
      </c>
      <c r="L244" t="s">
        <v>84</v>
      </c>
      <c r="M244" t="s">
        <v>85</v>
      </c>
      <c r="N244">
        <v>2</v>
      </c>
      <c r="O244" s="1">
        <v>44601.616400462961</v>
      </c>
      <c r="P244" s="1">
        <v>44601.678622685184</v>
      </c>
      <c r="Q244">
        <v>4628</v>
      </c>
      <c r="R244">
        <v>748</v>
      </c>
      <c r="S244" t="b">
        <v>0</v>
      </c>
      <c r="T244" t="s">
        <v>86</v>
      </c>
      <c r="U244" t="b">
        <v>0</v>
      </c>
      <c r="V244" t="s">
        <v>92</v>
      </c>
      <c r="W244" s="1">
        <v>44601.63208333333</v>
      </c>
      <c r="X244">
        <v>343</v>
      </c>
      <c r="Y244">
        <v>52</v>
      </c>
      <c r="Z244">
        <v>0</v>
      </c>
      <c r="AA244">
        <v>52</v>
      </c>
      <c r="AB244">
        <v>0</v>
      </c>
      <c r="AC244">
        <v>42</v>
      </c>
      <c r="AD244">
        <v>14</v>
      </c>
      <c r="AE244">
        <v>0</v>
      </c>
      <c r="AF244">
        <v>0</v>
      </c>
      <c r="AG244">
        <v>0</v>
      </c>
      <c r="AH244" t="s">
        <v>93</v>
      </c>
      <c r="AI244" s="1">
        <v>44601.678622685184</v>
      </c>
      <c r="AJ244">
        <v>405</v>
      </c>
      <c r="AK244">
        <v>2</v>
      </c>
      <c r="AL244">
        <v>0</v>
      </c>
      <c r="AM244">
        <v>2</v>
      </c>
      <c r="AN244">
        <v>0</v>
      </c>
      <c r="AO244">
        <v>2</v>
      </c>
      <c r="AP244">
        <v>12</v>
      </c>
      <c r="AQ244">
        <v>0</v>
      </c>
      <c r="AR244">
        <v>0</v>
      </c>
      <c r="AS244">
        <v>0</v>
      </c>
      <c r="AT244" t="s">
        <v>86</v>
      </c>
      <c r="AU244" t="s">
        <v>86</v>
      </c>
      <c r="AV244" t="s">
        <v>86</v>
      </c>
      <c r="AW244" t="s">
        <v>86</v>
      </c>
      <c r="AX244" t="s">
        <v>86</v>
      </c>
      <c r="AY244" t="s">
        <v>86</v>
      </c>
      <c r="AZ244" t="s">
        <v>86</v>
      </c>
      <c r="BA244" t="s">
        <v>86</v>
      </c>
      <c r="BB244" t="s">
        <v>86</v>
      </c>
      <c r="BC244" t="s">
        <v>86</v>
      </c>
      <c r="BD244" t="s">
        <v>86</v>
      </c>
      <c r="BE244" t="s">
        <v>86</v>
      </c>
    </row>
    <row r="245" spans="1:57" x14ac:dyDescent="0.45">
      <c r="A245" t="s">
        <v>656</v>
      </c>
      <c r="B245" t="s">
        <v>77</v>
      </c>
      <c r="C245" t="s">
        <v>657</v>
      </c>
      <c r="D245" t="s">
        <v>79</v>
      </c>
      <c r="E245" s="2" t="str">
        <f>HYPERLINK("capsilon://?command=openfolder&amp;siteaddress=envoy.emaiq-na2.net&amp;folderid=FXD26ADB47-3F0C-6972-ED8C-FA91A93D929A","FX220260")</f>
        <v>FX220260</v>
      </c>
      <c r="F245" t="s">
        <v>80</v>
      </c>
      <c r="G245" t="s">
        <v>80</v>
      </c>
      <c r="H245" t="s">
        <v>81</v>
      </c>
      <c r="I245" t="s">
        <v>658</v>
      </c>
      <c r="J245">
        <v>226</v>
      </c>
      <c r="K245" t="s">
        <v>83</v>
      </c>
      <c r="L245" t="s">
        <v>84</v>
      </c>
      <c r="M245" t="s">
        <v>85</v>
      </c>
      <c r="N245">
        <v>1</v>
      </c>
      <c r="O245" s="1">
        <v>44601.618587962963</v>
      </c>
      <c r="P245" s="1">
        <v>44601.670960648145</v>
      </c>
      <c r="Q245">
        <v>3125</v>
      </c>
      <c r="R245">
        <v>1400</v>
      </c>
      <c r="S245" t="b">
        <v>0</v>
      </c>
      <c r="T245" t="s">
        <v>86</v>
      </c>
      <c r="U245" t="b">
        <v>0</v>
      </c>
      <c r="V245" t="s">
        <v>92</v>
      </c>
      <c r="W245" s="1">
        <v>44601.670960648145</v>
      </c>
      <c r="X245">
        <v>507</v>
      </c>
      <c r="Y245">
        <v>55</v>
      </c>
      <c r="Z245">
        <v>0</v>
      </c>
      <c r="AA245">
        <v>55</v>
      </c>
      <c r="AB245">
        <v>0</v>
      </c>
      <c r="AC245">
        <v>18</v>
      </c>
      <c r="AD245">
        <v>171</v>
      </c>
      <c r="AE245">
        <v>123</v>
      </c>
      <c r="AF245">
        <v>0</v>
      </c>
      <c r="AG245">
        <v>8</v>
      </c>
      <c r="AH245" t="s">
        <v>86</v>
      </c>
      <c r="AI245" t="s">
        <v>86</v>
      </c>
      <c r="AJ245" t="s">
        <v>86</v>
      </c>
      <c r="AK245" t="s">
        <v>86</v>
      </c>
      <c r="AL245" t="s">
        <v>86</v>
      </c>
      <c r="AM245" t="s">
        <v>86</v>
      </c>
      <c r="AN245" t="s">
        <v>86</v>
      </c>
      <c r="AO245" t="s">
        <v>86</v>
      </c>
      <c r="AP245" t="s">
        <v>86</v>
      </c>
      <c r="AQ245" t="s">
        <v>86</v>
      </c>
      <c r="AR245" t="s">
        <v>86</v>
      </c>
      <c r="AS245" t="s">
        <v>86</v>
      </c>
      <c r="AT245" t="s">
        <v>86</v>
      </c>
      <c r="AU245" t="s">
        <v>86</v>
      </c>
      <c r="AV245" t="s">
        <v>86</v>
      </c>
      <c r="AW245" t="s">
        <v>86</v>
      </c>
      <c r="AX245" t="s">
        <v>86</v>
      </c>
      <c r="AY245" t="s">
        <v>86</v>
      </c>
      <c r="AZ245" t="s">
        <v>86</v>
      </c>
      <c r="BA245" t="s">
        <v>86</v>
      </c>
      <c r="BB245" t="s">
        <v>86</v>
      </c>
      <c r="BC245" t="s">
        <v>86</v>
      </c>
      <c r="BD245" t="s">
        <v>86</v>
      </c>
      <c r="BE245" t="s">
        <v>86</v>
      </c>
    </row>
    <row r="246" spans="1:57" x14ac:dyDescent="0.45">
      <c r="A246" t="s">
        <v>659</v>
      </c>
      <c r="B246" t="s">
        <v>77</v>
      </c>
      <c r="C246" t="s">
        <v>648</v>
      </c>
      <c r="D246" t="s">
        <v>79</v>
      </c>
      <c r="E246" s="2" t="str">
        <f>HYPERLINK("capsilon://?command=openfolder&amp;siteaddress=envoy.emaiq-na2.net&amp;folderid=FXCEEFDF85-69E5-5C33-4AB6-71C4CD3A5C83","FX22021")</f>
        <v>FX22021</v>
      </c>
      <c r="F246" t="s">
        <v>80</v>
      </c>
      <c r="G246" t="s">
        <v>80</v>
      </c>
      <c r="H246" t="s">
        <v>81</v>
      </c>
      <c r="I246" t="s">
        <v>649</v>
      </c>
      <c r="J246">
        <v>76</v>
      </c>
      <c r="K246" t="s">
        <v>83</v>
      </c>
      <c r="L246" t="s">
        <v>84</v>
      </c>
      <c r="M246" t="s">
        <v>85</v>
      </c>
      <c r="N246">
        <v>2</v>
      </c>
      <c r="O246" s="1">
        <v>44601.620891203704</v>
      </c>
      <c r="P246" s="1">
        <v>44601.668877314813</v>
      </c>
      <c r="Q246">
        <v>3167</v>
      </c>
      <c r="R246">
        <v>979</v>
      </c>
      <c r="S246" t="b">
        <v>0</v>
      </c>
      <c r="T246" t="s">
        <v>86</v>
      </c>
      <c r="U246" t="b">
        <v>1</v>
      </c>
      <c r="V246" t="s">
        <v>92</v>
      </c>
      <c r="W246" s="1">
        <v>44601.628101851849</v>
      </c>
      <c r="X246">
        <v>268</v>
      </c>
      <c r="Y246">
        <v>38</v>
      </c>
      <c r="Z246">
        <v>0</v>
      </c>
      <c r="AA246">
        <v>38</v>
      </c>
      <c r="AB246">
        <v>37</v>
      </c>
      <c r="AC246">
        <v>24</v>
      </c>
      <c r="AD246">
        <v>38</v>
      </c>
      <c r="AE246">
        <v>0</v>
      </c>
      <c r="AF246">
        <v>0</v>
      </c>
      <c r="AG246">
        <v>0</v>
      </c>
      <c r="AH246" t="s">
        <v>93</v>
      </c>
      <c r="AI246" s="1">
        <v>44601.668877314813</v>
      </c>
      <c r="AJ246">
        <v>679</v>
      </c>
      <c r="AK246">
        <v>0</v>
      </c>
      <c r="AL246">
        <v>0</v>
      </c>
      <c r="AM246">
        <v>0</v>
      </c>
      <c r="AN246">
        <v>37</v>
      </c>
      <c r="AO246">
        <v>0</v>
      </c>
      <c r="AP246">
        <v>38</v>
      </c>
      <c r="AQ246">
        <v>0</v>
      </c>
      <c r="AR246">
        <v>0</v>
      </c>
      <c r="AS246">
        <v>0</v>
      </c>
      <c r="AT246" t="s">
        <v>86</v>
      </c>
      <c r="AU246" t="s">
        <v>86</v>
      </c>
      <c r="AV246" t="s">
        <v>86</v>
      </c>
      <c r="AW246" t="s">
        <v>86</v>
      </c>
      <c r="AX246" t="s">
        <v>86</v>
      </c>
      <c r="AY246" t="s">
        <v>86</v>
      </c>
      <c r="AZ246" t="s">
        <v>86</v>
      </c>
      <c r="BA246" t="s">
        <v>86</v>
      </c>
      <c r="BB246" t="s">
        <v>86</v>
      </c>
      <c r="BC246" t="s">
        <v>86</v>
      </c>
      <c r="BD246" t="s">
        <v>86</v>
      </c>
      <c r="BE246" t="s">
        <v>86</v>
      </c>
    </row>
    <row r="247" spans="1:57" x14ac:dyDescent="0.45">
      <c r="A247" t="s">
        <v>660</v>
      </c>
      <c r="B247" t="s">
        <v>77</v>
      </c>
      <c r="C247" t="s">
        <v>661</v>
      </c>
      <c r="D247" t="s">
        <v>79</v>
      </c>
      <c r="E247" s="2" t="str">
        <f>HYPERLINK("capsilon://?command=openfolder&amp;siteaddress=envoy.emaiq-na2.net&amp;folderid=FXB3771D90-BC2E-47AC-669F-C12B3FD6F5EE","FX2201495")</f>
        <v>FX2201495</v>
      </c>
      <c r="F247" t="s">
        <v>80</v>
      </c>
      <c r="G247" t="s">
        <v>80</v>
      </c>
      <c r="H247" t="s">
        <v>81</v>
      </c>
      <c r="I247" t="s">
        <v>662</v>
      </c>
      <c r="J247">
        <v>253</v>
      </c>
      <c r="K247" t="s">
        <v>83</v>
      </c>
      <c r="L247" t="s">
        <v>84</v>
      </c>
      <c r="M247" t="s">
        <v>85</v>
      </c>
      <c r="N247">
        <v>2</v>
      </c>
      <c r="O247" s="1">
        <v>44593.689756944441</v>
      </c>
      <c r="P247" s="1">
        <v>44593.810185185182</v>
      </c>
      <c r="Q247">
        <v>7045</v>
      </c>
      <c r="R247">
        <v>3360</v>
      </c>
      <c r="S247" t="b">
        <v>0</v>
      </c>
      <c r="T247" t="s">
        <v>86</v>
      </c>
      <c r="U247" t="b">
        <v>0</v>
      </c>
      <c r="V247" t="s">
        <v>92</v>
      </c>
      <c r="W247" s="1">
        <v>44593.724340277775</v>
      </c>
      <c r="X247">
        <v>2013</v>
      </c>
      <c r="Y247">
        <v>225</v>
      </c>
      <c r="Z247">
        <v>0</v>
      </c>
      <c r="AA247">
        <v>225</v>
      </c>
      <c r="AB247">
        <v>0</v>
      </c>
      <c r="AC247">
        <v>169</v>
      </c>
      <c r="AD247">
        <v>28</v>
      </c>
      <c r="AE247">
        <v>0</v>
      </c>
      <c r="AF247">
        <v>0</v>
      </c>
      <c r="AG247">
        <v>0</v>
      </c>
      <c r="AH247" t="s">
        <v>93</v>
      </c>
      <c r="AI247" s="1">
        <v>44593.810185185182</v>
      </c>
      <c r="AJ247">
        <v>976</v>
      </c>
      <c r="AK247">
        <v>4</v>
      </c>
      <c r="AL247">
        <v>0</v>
      </c>
      <c r="AM247">
        <v>4</v>
      </c>
      <c r="AN247">
        <v>42</v>
      </c>
      <c r="AO247">
        <v>4</v>
      </c>
      <c r="AP247">
        <v>24</v>
      </c>
      <c r="AQ247">
        <v>0</v>
      </c>
      <c r="AR247">
        <v>0</v>
      </c>
      <c r="AS247">
        <v>0</v>
      </c>
      <c r="AT247" t="s">
        <v>86</v>
      </c>
      <c r="AU247" t="s">
        <v>86</v>
      </c>
      <c r="AV247" t="s">
        <v>86</v>
      </c>
      <c r="AW247" t="s">
        <v>86</v>
      </c>
      <c r="AX247" t="s">
        <v>86</v>
      </c>
      <c r="AY247" t="s">
        <v>86</v>
      </c>
      <c r="AZ247" t="s">
        <v>86</v>
      </c>
      <c r="BA247" t="s">
        <v>86</v>
      </c>
      <c r="BB247" t="s">
        <v>86</v>
      </c>
      <c r="BC247" t="s">
        <v>86</v>
      </c>
      <c r="BD247" t="s">
        <v>86</v>
      </c>
      <c r="BE247" t="s">
        <v>86</v>
      </c>
    </row>
    <row r="248" spans="1:57" hidden="1" x14ac:dyDescent="0.45">
      <c r="A248" t="s">
        <v>663</v>
      </c>
      <c r="B248" t="s">
        <v>77</v>
      </c>
      <c r="C248" t="s">
        <v>664</v>
      </c>
      <c r="D248" t="s">
        <v>79</v>
      </c>
      <c r="E248" s="2" t="str">
        <f>HYPERLINK("capsilon://?command=openfolder&amp;siteaddress=envoy.emaiq-na2.net&amp;folderid=FX6C854961-6DDC-DA92-2997-E93FD751E66F","FX2201286")</f>
        <v>FX2201286</v>
      </c>
      <c r="F248" t="s">
        <v>80</v>
      </c>
      <c r="G248" t="s">
        <v>80</v>
      </c>
      <c r="H248" t="s">
        <v>81</v>
      </c>
      <c r="I248" t="s">
        <v>665</v>
      </c>
      <c r="J248">
        <v>11</v>
      </c>
      <c r="K248" t="s">
        <v>83</v>
      </c>
      <c r="L248" t="s">
        <v>84</v>
      </c>
      <c r="M248" t="s">
        <v>85</v>
      </c>
      <c r="N248">
        <v>2</v>
      </c>
      <c r="O248" s="1">
        <v>44601.632152777776</v>
      </c>
      <c r="P248" s="1">
        <v>44601.678969907407</v>
      </c>
      <c r="Q248">
        <v>3995</v>
      </c>
      <c r="R248">
        <v>50</v>
      </c>
      <c r="S248" t="b">
        <v>0</v>
      </c>
      <c r="T248" t="s">
        <v>86</v>
      </c>
      <c r="U248" t="b">
        <v>0</v>
      </c>
      <c r="V248" t="s">
        <v>92</v>
      </c>
      <c r="W248" s="1">
        <v>44601.647939814815</v>
      </c>
      <c r="X248">
        <v>20</v>
      </c>
      <c r="Y248">
        <v>0</v>
      </c>
      <c r="Z248">
        <v>0</v>
      </c>
      <c r="AA248">
        <v>0</v>
      </c>
      <c r="AB248">
        <v>5</v>
      </c>
      <c r="AC248">
        <v>0</v>
      </c>
      <c r="AD248">
        <v>11</v>
      </c>
      <c r="AE248">
        <v>0</v>
      </c>
      <c r="AF248">
        <v>0</v>
      </c>
      <c r="AG248">
        <v>0</v>
      </c>
      <c r="AH248" t="s">
        <v>93</v>
      </c>
      <c r="AI248" s="1">
        <v>44601.678969907407</v>
      </c>
      <c r="AJ248">
        <v>30</v>
      </c>
      <c r="AK248">
        <v>0</v>
      </c>
      <c r="AL248">
        <v>0</v>
      </c>
      <c r="AM248">
        <v>0</v>
      </c>
      <c r="AN248">
        <v>5</v>
      </c>
      <c r="AO248">
        <v>0</v>
      </c>
      <c r="AP248">
        <v>11</v>
      </c>
      <c r="AQ248">
        <v>0</v>
      </c>
      <c r="AR248">
        <v>0</v>
      </c>
      <c r="AS248">
        <v>0</v>
      </c>
      <c r="AT248" t="s">
        <v>86</v>
      </c>
      <c r="AU248" t="s">
        <v>86</v>
      </c>
      <c r="AV248" t="s">
        <v>86</v>
      </c>
      <c r="AW248" t="s">
        <v>86</v>
      </c>
      <c r="AX248" t="s">
        <v>86</v>
      </c>
      <c r="AY248" t="s">
        <v>86</v>
      </c>
      <c r="AZ248" t="s">
        <v>86</v>
      </c>
      <c r="BA248" t="s">
        <v>86</v>
      </c>
      <c r="BB248" t="s">
        <v>86</v>
      </c>
      <c r="BC248" t="s">
        <v>86</v>
      </c>
      <c r="BD248" t="s">
        <v>86</v>
      </c>
      <c r="BE248" t="s">
        <v>86</v>
      </c>
    </row>
    <row r="249" spans="1:57" x14ac:dyDescent="0.45">
      <c r="A249" t="s">
        <v>666</v>
      </c>
      <c r="B249" t="s">
        <v>77</v>
      </c>
      <c r="C249" t="s">
        <v>667</v>
      </c>
      <c r="D249" t="s">
        <v>79</v>
      </c>
      <c r="E249" s="2" t="str">
        <f>HYPERLINK("capsilon://?command=openfolder&amp;siteaddress=envoy.emaiq-na2.net&amp;folderid=FX233C1038-05F8-B3C7-8764-CA0E687EAE99","FX2201571")</f>
        <v>FX2201571</v>
      </c>
      <c r="F249" t="s">
        <v>80</v>
      </c>
      <c r="G249" t="s">
        <v>80</v>
      </c>
      <c r="H249" t="s">
        <v>81</v>
      </c>
      <c r="I249" t="s">
        <v>668</v>
      </c>
      <c r="J249">
        <v>212</v>
      </c>
      <c r="K249" t="s">
        <v>83</v>
      </c>
      <c r="L249" t="s">
        <v>84</v>
      </c>
      <c r="M249" t="s">
        <v>85</v>
      </c>
      <c r="N249">
        <v>2</v>
      </c>
      <c r="O249" s="1">
        <v>44601.641041666669</v>
      </c>
      <c r="P249" s="1">
        <v>44601.692488425928</v>
      </c>
      <c r="Q249">
        <v>2935</v>
      </c>
      <c r="R249">
        <v>1510</v>
      </c>
      <c r="S249" t="b">
        <v>0</v>
      </c>
      <c r="T249" t="s">
        <v>86</v>
      </c>
      <c r="U249" t="b">
        <v>0</v>
      </c>
      <c r="V249" t="s">
        <v>92</v>
      </c>
      <c r="W249" s="1">
        <v>44601.681157407409</v>
      </c>
      <c r="X249">
        <v>880</v>
      </c>
      <c r="Y249">
        <v>188</v>
      </c>
      <c r="Z249">
        <v>0</v>
      </c>
      <c r="AA249">
        <v>188</v>
      </c>
      <c r="AB249">
        <v>0</v>
      </c>
      <c r="AC249">
        <v>60</v>
      </c>
      <c r="AD249">
        <v>24</v>
      </c>
      <c r="AE249">
        <v>0</v>
      </c>
      <c r="AF249">
        <v>0</v>
      </c>
      <c r="AG249">
        <v>0</v>
      </c>
      <c r="AH249" t="s">
        <v>93</v>
      </c>
      <c r="AI249" s="1">
        <v>44601.692488425928</v>
      </c>
      <c r="AJ249">
        <v>615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24</v>
      </c>
      <c r="AQ249">
        <v>0</v>
      </c>
      <c r="AR249">
        <v>0</v>
      </c>
      <c r="AS249">
        <v>0</v>
      </c>
      <c r="AT249" t="s">
        <v>86</v>
      </c>
      <c r="AU249" t="s">
        <v>86</v>
      </c>
      <c r="AV249" t="s">
        <v>86</v>
      </c>
      <c r="AW249" t="s">
        <v>86</v>
      </c>
      <c r="AX249" t="s">
        <v>86</v>
      </c>
      <c r="AY249" t="s">
        <v>86</v>
      </c>
      <c r="AZ249" t="s">
        <v>86</v>
      </c>
      <c r="BA249" t="s">
        <v>86</v>
      </c>
      <c r="BB249" t="s">
        <v>86</v>
      </c>
      <c r="BC249" t="s">
        <v>86</v>
      </c>
      <c r="BD249" t="s">
        <v>86</v>
      </c>
      <c r="BE249" t="s">
        <v>86</v>
      </c>
    </row>
    <row r="250" spans="1:57" x14ac:dyDescent="0.45">
      <c r="A250" t="s">
        <v>669</v>
      </c>
      <c r="B250" t="s">
        <v>77</v>
      </c>
      <c r="C250" t="s">
        <v>670</v>
      </c>
      <c r="D250" t="s">
        <v>79</v>
      </c>
      <c r="E250" s="2" t="str">
        <f>HYPERLINK("capsilon://?command=openfolder&amp;siteaddress=envoy.emaiq-na2.net&amp;folderid=FX9448C3F8-8E3C-BB43-ED04-CA1F277815B7","FX2202148")</f>
        <v>FX2202148</v>
      </c>
      <c r="F250" t="s">
        <v>80</v>
      </c>
      <c r="G250" t="s">
        <v>80</v>
      </c>
      <c r="H250" t="s">
        <v>81</v>
      </c>
      <c r="I250" t="s">
        <v>671</v>
      </c>
      <c r="J250">
        <v>241</v>
      </c>
      <c r="K250" t="s">
        <v>83</v>
      </c>
      <c r="L250" t="s">
        <v>84</v>
      </c>
      <c r="M250" t="s">
        <v>85</v>
      </c>
      <c r="N250">
        <v>2</v>
      </c>
      <c r="O250" s="1">
        <v>44601.65047453704</v>
      </c>
      <c r="P250" s="1">
        <v>44601.734270833331</v>
      </c>
      <c r="Q250">
        <v>4643</v>
      </c>
      <c r="R250">
        <v>2597</v>
      </c>
      <c r="S250" t="b">
        <v>0</v>
      </c>
      <c r="T250" t="s">
        <v>86</v>
      </c>
      <c r="U250" t="b">
        <v>0</v>
      </c>
      <c r="V250" t="s">
        <v>92</v>
      </c>
      <c r="W250" s="1">
        <v>44601.713368055556</v>
      </c>
      <c r="X250">
        <v>1467</v>
      </c>
      <c r="Y250">
        <v>198</v>
      </c>
      <c r="Z250">
        <v>0</v>
      </c>
      <c r="AA250">
        <v>198</v>
      </c>
      <c r="AB250">
        <v>0</v>
      </c>
      <c r="AC250">
        <v>89</v>
      </c>
      <c r="AD250">
        <v>43</v>
      </c>
      <c r="AE250">
        <v>0</v>
      </c>
      <c r="AF250">
        <v>0</v>
      </c>
      <c r="AG250">
        <v>0</v>
      </c>
      <c r="AH250" t="s">
        <v>93</v>
      </c>
      <c r="AI250" s="1">
        <v>44601.734270833331</v>
      </c>
      <c r="AJ250">
        <v>1112</v>
      </c>
      <c r="AK250">
        <v>5</v>
      </c>
      <c r="AL250">
        <v>0</v>
      </c>
      <c r="AM250">
        <v>5</v>
      </c>
      <c r="AN250">
        <v>0</v>
      </c>
      <c r="AO250">
        <v>5</v>
      </c>
      <c r="AP250">
        <v>38</v>
      </c>
      <c r="AQ250">
        <v>0</v>
      </c>
      <c r="AR250">
        <v>0</v>
      </c>
      <c r="AS250">
        <v>0</v>
      </c>
      <c r="AT250" t="s">
        <v>86</v>
      </c>
      <c r="AU250" t="s">
        <v>86</v>
      </c>
      <c r="AV250" t="s">
        <v>86</v>
      </c>
      <c r="AW250" t="s">
        <v>86</v>
      </c>
      <c r="AX250" t="s">
        <v>86</v>
      </c>
      <c r="AY250" t="s">
        <v>86</v>
      </c>
      <c r="AZ250" t="s">
        <v>86</v>
      </c>
      <c r="BA250" t="s">
        <v>86</v>
      </c>
      <c r="BB250" t="s">
        <v>86</v>
      </c>
      <c r="BC250" t="s">
        <v>86</v>
      </c>
      <c r="BD250" t="s">
        <v>86</v>
      </c>
      <c r="BE250" t="s">
        <v>86</v>
      </c>
    </row>
    <row r="251" spans="1:57" hidden="1" x14ac:dyDescent="0.45">
      <c r="A251" t="s">
        <v>672</v>
      </c>
      <c r="B251" t="s">
        <v>77</v>
      </c>
      <c r="C251" t="s">
        <v>135</v>
      </c>
      <c r="D251" t="s">
        <v>79</v>
      </c>
      <c r="E251" s="2" t="str">
        <f>HYPERLINK("capsilon://?command=openfolder&amp;siteaddress=envoy.emaiq-na2.net&amp;folderid=FX76BA68B0-95C9-A365-6952-BFA302E2F118","FX2112310")</f>
        <v>FX2112310</v>
      </c>
      <c r="F251" t="s">
        <v>80</v>
      </c>
      <c r="G251" t="s">
        <v>80</v>
      </c>
      <c r="H251" t="s">
        <v>81</v>
      </c>
      <c r="I251" t="s">
        <v>673</v>
      </c>
      <c r="J251">
        <v>66</v>
      </c>
      <c r="K251" t="s">
        <v>83</v>
      </c>
      <c r="L251" t="s">
        <v>84</v>
      </c>
      <c r="M251" t="s">
        <v>85</v>
      </c>
      <c r="N251">
        <v>1</v>
      </c>
      <c r="O251" s="1">
        <v>44601.661122685182</v>
      </c>
      <c r="P251" s="1">
        <v>44601.714675925927</v>
      </c>
      <c r="Q251">
        <v>4515</v>
      </c>
      <c r="R251">
        <v>112</v>
      </c>
      <c r="S251" t="b">
        <v>0</v>
      </c>
      <c r="T251" t="s">
        <v>86</v>
      </c>
      <c r="U251" t="b">
        <v>0</v>
      </c>
      <c r="V251" t="s">
        <v>92</v>
      </c>
      <c r="W251" s="1">
        <v>44601.714675925927</v>
      </c>
      <c r="X251">
        <v>112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66</v>
      </c>
      <c r="AE251">
        <v>52</v>
      </c>
      <c r="AF251">
        <v>0</v>
      </c>
      <c r="AG251">
        <v>3</v>
      </c>
      <c r="AH251" t="s">
        <v>86</v>
      </c>
      <c r="AI251" t="s">
        <v>86</v>
      </c>
      <c r="AJ251" t="s">
        <v>86</v>
      </c>
      <c r="AK251" t="s">
        <v>86</v>
      </c>
      <c r="AL251" t="s">
        <v>86</v>
      </c>
      <c r="AM251" t="s">
        <v>86</v>
      </c>
      <c r="AN251" t="s">
        <v>86</v>
      </c>
      <c r="AO251" t="s">
        <v>86</v>
      </c>
      <c r="AP251" t="s">
        <v>86</v>
      </c>
      <c r="AQ251" t="s">
        <v>86</v>
      </c>
      <c r="AR251" t="s">
        <v>86</v>
      </c>
      <c r="AS251" t="s">
        <v>86</v>
      </c>
      <c r="AT251" t="s">
        <v>86</v>
      </c>
      <c r="AU251" t="s">
        <v>86</v>
      </c>
      <c r="AV251" t="s">
        <v>86</v>
      </c>
      <c r="AW251" t="s">
        <v>86</v>
      </c>
      <c r="AX251" t="s">
        <v>86</v>
      </c>
      <c r="AY251" t="s">
        <v>86</v>
      </c>
      <c r="AZ251" t="s">
        <v>86</v>
      </c>
      <c r="BA251" t="s">
        <v>86</v>
      </c>
      <c r="BB251" t="s">
        <v>86</v>
      </c>
      <c r="BC251" t="s">
        <v>86</v>
      </c>
      <c r="BD251" t="s">
        <v>86</v>
      </c>
      <c r="BE251" t="s">
        <v>86</v>
      </c>
    </row>
    <row r="252" spans="1:57" x14ac:dyDescent="0.45">
      <c r="A252" t="s">
        <v>674</v>
      </c>
      <c r="B252" t="s">
        <v>77</v>
      </c>
      <c r="C252" t="s">
        <v>626</v>
      </c>
      <c r="D252" t="s">
        <v>79</v>
      </c>
      <c r="E252" s="2" t="str">
        <f>HYPERLINK("capsilon://?command=openfolder&amp;siteaddress=envoy.emaiq-na2.net&amp;folderid=FXB996560F-5F0F-2742-0212-258AA663563D","FX2201439")</f>
        <v>FX2201439</v>
      </c>
      <c r="F252" t="s">
        <v>80</v>
      </c>
      <c r="G252" t="s">
        <v>80</v>
      </c>
      <c r="H252" t="s">
        <v>81</v>
      </c>
      <c r="I252" t="s">
        <v>627</v>
      </c>
      <c r="J252">
        <v>84</v>
      </c>
      <c r="K252" t="s">
        <v>83</v>
      </c>
      <c r="L252" t="s">
        <v>84</v>
      </c>
      <c r="M252" t="s">
        <v>85</v>
      </c>
      <c r="N252">
        <v>2</v>
      </c>
      <c r="O252" s="1">
        <v>44593.69253472222</v>
      </c>
      <c r="P252" s="1">
        <v>44593.764641203707</v>
      </c>
      <c r="Q252">
        <v>5621</v>
      </c>
      <c r="R252">
        <v>609</v>
      </c>
      <c r="S252" t="b">
        <v>0</v>
      </c>
      <c r="T252" t="s">
        <v>86</v>
      </c>
      <c r="U252" t="b">
        <v>1</v>
      </c>
      <c r="V252" t="s">
        <v>92</v>
      </c>
      <c r="W252" s="1">
        <v>44593.698784722219</v>
      </c>
      <c r="X252">
        <v>387</v>
      </c>
      <c r="Y252">
        <v>42</v>
      </c>
      <c r="Z252">
        <v>0</v>
      </c>
      <c r="AA252">
        <v>42</v>
      </c>
      <c r="AB252">
        <v>21</v>
      </c>
      <c r="AC252">
        <v>32</v>
      </c>
      <c r="AD252">
        <v>42</v>
      </c>
      <c r="AE252">
        <v>0</v>
      </c>
      <c r="AF252">
        <v>0</v>
      </c>
      <c r="AG252">
        <v>0</v>
      </c>
      <c r="AH252" t="s">
        <v>93</v>
      </c>
      <c r="AI252" s="1">
        <v>44593.764641203707</v>
      </c>
      <c r="AJ252">
        <v>222</v>
      </c>
      <c r="AK252">
        <v>0</v>
      </c>
      <c r="AL252">
        <v>0</v>
      </c>
      <c r="AM252">
        <v>0</v>
      </c>
      <c r="AN252">
        <v>21</v>
      </c>
      <c r="AO252">
        <v>0</v>
      </c>
      <c r="AP252">
        <v>42</v>
      </c>
      <c r="AQ252">
        <v>0</v>
      </c>
      <c r="AR252">
        <v>0</v>
      </c>
      <c r="AS252">
        <v>0</v>
      </c>
      <c r="AT252" t="s">
        <v>86</v>
      </c>
      <c r="AU252" t="s">
        <v>86</v>
      </c>
      <c r="AV252" t="s">
        <v>86</v>
      </c>
      <c r="AW252" t="s">
        <v>86</v>
      </c>
      <c r="AX252" t="s">
        <v>86</v>
      </c>
      <c r="AY252" t="s">
        <v>86</v>
      </c>
      <c r="AZ252" t="s">
        <v>86</v>
      </c>
      <c r="BA252" t="s">
        <v>86</v>
      </c>
      <c r="BB252" t="s">
        <v>86</v>
      </c>
      <c r="BC252" t="s">
        <v>86</v>
      </c>
      <c r="BD252" t="s">
        <v>86</v>
      </c>
      <c r="BE252" t="s">
        <v>86</v>
      </c>
    </row>
    <row r="253" spans="1:57" x14ac:dyDescent="0.45">
      <c r="A253" t="s">
        <v>675</v>
      </c>
      <c r="B253" t="s">
        <v>77</v>
      </c>
      <c r="C253" t="s">
        <v>657</v>
      </c>
      <c r="D253" t="s">
        <v>79</v>
      </c>
      <c r="E253" s="2" t="str">
        <f>HYPERLINK("capsilon://?command=openfolder&amp;siteaddress=envoy.emaiq-na2.net&amp;folderid=FXD26ADB47-3F0C-6972-ED8C-FA91A93D929A","FX220260")</f>
        <v>FX220260</v>
      </c>
      <c r="F253" t="s">
        <v>80</v>
      </c>
      <c r="G253" t="s">
        <v>80</v>
      </c>
      <c r="H253" t="s">
        <v>81</v>
      </c>
      <c r="I253" t="s">
        <v>658</v>
      </c>
      <c r="J253">
        <v>300</v>
      </c>
      <c r="K253" t="s">
        <v>83</v>
      </c>
      <c r="L253" t="s">
        <v>84</v>
      </c>
      <c r="M253" t="s">
        <v>85</v>
      </c>
      <c r="N253">
        <v>2</v>
      </c>
      <c r="O253" s="1">
        <v>44601.672384259262</v>
      </c>
      <c r="P253" s="1">
        <v>44601.721388888887</v>
      </c>
      <c r="Q253">
        <v>2146</v>
      </c>
      <c r="R253">
        <v>2088</v>
      </c>
      <c r="S253" t="b">
        <v>0</v>
      </c>
      <c r="T253" t="s">
        <v>86</v>
      </c>
      <c r="U253" t="b">
        <v>1</v>
      </c>
      <c r="V253" t="s">
        <v>92</v>
      </c>
      <c r="W253" s="1">
        <v>44601.696377314816</v>
      </c>
      <c r="X253">
        <v>908</v>
      </c>
      <c r="Y253">
        <v>279</v>
      </c>
      <c r="Z253">
        <v>0</v>
      </c>
      <c r="AA253">
        <v>279</v>
      </c>
      <c r="AB253">
        <v>9</v>
      </c>
      <c r="AC253">
        <v>103</v>
      </c>
      <c r="AD253">
        <v>21</v>
      </c>
      <c r="AE253">
        <v>0</v>
      </c>
      <c r="AF253">
        <v>0</v>
      </c>
      <c r="AG253">
        <v>0</v>
      </c>
      <c r="AH253" t="s">
        <v>93</v>
      </c>
      <c r="AI253" s="1">
        <v>44601.721388888887</v>
      </c>
      <c r="AJ253">
        <v>1163</v>
      </c>
      <c r="AK253">
        <v>0</v>
      </c>
      <c r="AL253">
        <v>0</v>
      </c>
      <c r="AM253">
        <v>0</v>
      </c>
      <c r="AN253">
        <v>9</v>
      </c>
      <c r="AO253">
        <v>0</v>
      </c>
      <c r="AP253">
        <v>21</v>
      </c>
      <c r="AQ253">
        <v>0</v>
      </c>
      <c r="AR253">
        <v>0</v>
      </c>
      <c r="AS253">
        <v>0</v>
      </c>
      <c r="AT253" t="s">
        <v>86</v>
      </c>
      <c r="AU253" t="s">
        <v>86</v>
      </c>
      <c r="AV253" t="s">
        <v>86</v>
      </c>
      <c r="AW253" t="s">
        <v>86</v>
      </c>
      <c r="AX253" t="s">
        <v>86</v>
      </c>
      <c r="AY253" t="s">
        <v>86</v>
      </c>
      <c r="AZ253" t="s">
        <v>86</v>
      </c>
      <c r="BA253" t="s">
        <v>86</v>
      </c>
      <c r="BB253" t="s">
        <v>86</v>
      </c>
      <c r="BC253" t="s">
        <v>86</v>
      </c>
      <c r="BD253" t="s">
        <v>86</v>
      </c>
      <c r="BE253" t="s">
        <v>86</v>
      </c>
    </row>
    <row r="254" spans="1:57" x14ac:dyDescent="0.45">
      <c r="A254" t="s">
        <v>676</v>
      </c>
      <c r="B254" t="s">
        <v>77</v>
      </c>
      <c r="C254" t="s">
        <v>677</v>
      </c>
      <c r="D254" t="s">
        <v>79</v>
      </c>
      <c r="E254" s="2" t="str">
        <f>HYPERLINK("capsilon://?command=openfolder&amp;siteaddress=envoy.emaiq-na2.net&amp;folderid=FX1B7A0714-4C63-C26C-FE30-CCD3BF28FD66","FX2201248")</f>
        <v>FX2201248</v>
      </c>
      <c r="F254" t="s">
        <v>80</v>
      </c>
      <c r="G254" t="s">
        <v>80</v>
      </c>
      <c r="H254" t="s">
        <v>81</v>
      </c>
      <c r="I254" t="s">
        <v>678</v>
      </c>
      <c r="J254">
        <v>187</v>
      </c>
      <c r="K254" t="s">
        <v>83</v>
      </c>
      <c r="L254" t="s">
        <v>84</v>
      </c>
      <c r="M254" t="s">
        <v>85</v>
      </c>
      <c r="N254">
        <v>2</v>
      </c>
      <c r="O254" s="1">
        <v>44601.690798611111</v>
      </c>
      <c r="P254" s="1">
        <v>44601.751770833333</v>
      </c>
      <c r="Q254">
        <v>4228</v>
      </c>
      <c r="R254">
        <v>1040</v>
      </c>
      <c r="S254" t="b">
        <v>0</v>
      </c>
      <c r="T254" t="s">
        <v>86</v>
      </c>
      <c r="U254" t="b">
        <v>0</v>
      </c>
      <c r="V254" t="s">
        <v>92</v>
      </c>
      <c r="W254" s="1">
        <v>44601.720625000002</v>
      </c>
      <c r="X254">
        <v>513</v>
      </c>
      <c r="Y254">
        <v>154</v>
      </c>
      <c r="Z254">
        <v>0</v>
      </c>
      <c r="AA254">
        <v>154</v>
      </c>
      <c r="AB254">
        <v>0</v>
      </c>
      <c r="AC254">
        <v>30</v>
      </c>
      <c r="AD254">
        <v>33</v>
      </c>
      <c r="AE254">
        <v>0</v>
      </c>
      <c r="AF254">
        <v>0</v>
      </c>
      <c r="AG254">
        <v>0</v>
      </c>
      <c r="AH254" t="s">
        <v>93</v>
      </c>
      <c r="AI254" s="1">
        <v>44601.751770833333</v>
      </c>
      <c r="AJ254">
        <v>527</v>
      </c>
      <c r="AK254">
        <v>1</v>
      </c>
      <c r="AL254">
        <v>0</v>
      </c>
      <c r="AM254">
        <v>1</v>
      </c>
      <c r="AN254">
        <v>0</v>
      </c>
      <c r="AO254">
        <v>1</v>
      </c>
      <c r="AP254">
        <v>32</v>
      </c>
      <c r="AQ254">
        <v>0</v>
      </c>
      <c r="AR254">
        <v>0</v>
      </c>
      <c r="AS254">
        <v>0</v>
      </c>
      <c r="AT254" t="s">
        <v>86</v>
      </c>
      <c r="AU254" t="s">
        <v>86</v>
      </c>
      <c r="AV254" t="s">
        <v>86</v>
      </c>
      <c r="AW254" t="s">
        <v>86</v>
      </c>
      <c r="AX254" t="s">
        <v>86</v>
      </c>
      <c r="AY254" t="s">
        <v>86</v>
      </c>
      <c r="AZ254" t="s">
        <v>86</v>
      </c>
      <c r="BA254" t="s">
        <v>86</v>
      </c>
      <c r="BB254" t="s">
        <v>86</v>
      </c>
      <c r="BC254" t="s">
        <v>86</v>
      </c>
      <c r="BD254" t="s">
        <v>86</v>
      </c>
      <c r="BE254" t="s">
        <v>86</v>
      </c>
    </row>
    <row r="255" spans="1:57" x14ac:dyDescent="0.45">
      <c r="A255" t="s">
        <v>679</v>
      </c>
      <c r="B255" t="s">
        <v>77</v>
      </c>
      <c r="C255" t="s">
        <v>469</v>
      </c>
      <c r="D255" t="s">
        <v>79</v>
      </c>
      <c r="E255" s="2" t="str">
        <f>HYPERLINK("capsilon://?command=openfolder&amp;siteaddress=envoy.emaiq-na2.net&amp;folderid=FXF70B31CF-95B7-6650-E366-715CB33A038D","FX2201320")</f>
        <v>FX2201320</v>
      </c>
      <c r="F255" t="s">
        <v>80</v>
      </c>
      <c r="G255" t="s">
        <v>80</v>
      </c>
      <c r="H255" t="s">
        <v>81</v>
      </c>
      <c r="I255" t="s">
        <v>680</v>
      </c>
      <c r="J255">
        <v>38</v>
      </c>
      <c r="K255" t="s">
        <v>83</v>
      </c>
      <c r="L255" t="s">
        <v>84</v>
      </c>
      <c r="M255" t="s">
        <v>85</v>
      </c>
      <c r="N255">
        <v>2</v>
      </c>
      <c r="O255" s="1">
        <v>44601.709652777776</v>
      </c>
      <c r="P255" s="1">
        <v>44601.753252314818</v>
      </c>
      <c r="Q255">
        <v>3522</v>
      </c>
      <c r="R255">
        <v>245</v>
      </c>
      <c r="S255" t="b">
        <v>0</v>
      </c>
      <c r="T255" t="s">
        <v>86</v>
      </c>
      <c r="U255" t="b">
        <v>0</v>
      </c>
      <c r="V255" t="s">
        <v>92</v>
      </c>
      <c r="W255" s="1">
        <v>44601.730381944442</v>
      </c>
      <c r="X255">
        <v>118</v>
      </c>
      <c r="Y255">
        <v>37</v>
      </c>
      <c r="Z255">
        <v>0</v>
      </c>
      <c r="AA255">
        <v>37</v>
      </c>
      <c r="AB255">
        <v>0</v>
      </c>
      <c r="AC255">
        <v>24</v>
      </c>
      <c r="AD255">
        <v>1</v>
      </c>
      <c r="AE255">
        <v>0</v>
      </c>
      <c r="AF255">
        <v>0</v>
      </c>
      <c r="AG255">
        <v>0</v>
      </c>
      <c r="AH255" t="s">
        <v>93</v>
      </c>
      <c r="AI255" s="1">
        <v>44601.753252314818</v>
      </c>
      <c r="AJ255">
        <v>127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0</v>
      </c>
      <c r="AR255">
        <v>0</v>
      </c>
      <c r="AS255">
        <v>0</v>
      </c>
      <c r="AT255" t="s">
        <v>86</v>
      </c>
      <c r="AU255" t="s">
        <v>86</v>
      </c>
      <c r="AV255" t="s">
        <v>86</v>
      </c>
      <c r="AW255" t="s">
        <v>86</v>
      </c>
      <c r="AX255" t="s">
        <v>86</v>
      </c>
      <c r="AY255" t="s">
        <v>86</v>
      </c>
      <c r="AZ255" t="s">
        <v>86</v>
      </c>
      <c r="BA255" t="s">
        <v>86</v>
      </c>
      <c r="BB255" t="s">
        <v>86</v>
      </c>
      <c r="BC255" t="s">
        <v>86</v>
      </c>
      <c r="BD255" t="s">
        <v>86</v>
      </c>
      <c r="BE255" t="s">
        <v>86</v>
      </c>
    </row>
    <row r="256" spans="1:57" x14ac:dyDescent="0.45">
      <c r="A256" t="s">
        <v>681</v>
      </c>
      <c r="B256" t="s">
        <v>77</v>
      </c>
      <c r="C256" t="s">
        <v>682</v>
      </c>
      <c r="D256" t="s">
        <v>79</v>
      </c>
      <c r="E256" s="2" t="str">
        <f>HYPERLINK("capsilon://?command=openfolder&amp;siteaddress=envoy.emaiq-na2.net&amp;folderid=FXC839E388-83C4-AD16-FEE6-B71B1239CDEE","FX220289")</f>
        <v>FX220289</v>
      </c>
      <c r="F256" t="s">
        <v>80</v>
      </c>
      <c r="G256" t="s">
        <v>80</v>
      </c>
      <c r="H256" t="s">
        <v>81</v>
      </c>
      <c r="I256" t="s">
        <v>683</v>
      </c>
      <c r="J256">
        <v>92</v>
      </c>
      <c r="K256" t="s">
        <v>83</v>
      </c>
      <c r="L256" t="s">
        <v>84</v>
      </c>
      <c r="M256" t="s">
        <v>85</v>
      </c>
      <c r="N256">
        <v>1</v>
      </c>
      <c r="O256" s="1">
        <v>44601.712754629632</v>
      </c>
      <c r="P256" s="1">
        <v>44601.732129629629</v>
      </c>
      <c r="Q256">
        <v>1524</v>
      </c>
      <c r="R256">
        <v>150</v>
      </c>
      <c r="S256" t="b">
        <v>0</v>
      </c>
      <c r="T256" t="s">
        <v>86</v>
      </c>
      <c r="U256" t="b">
        <v>0</v>
      </c>
      <c r="V256" t="s">
        <v>92</v>
      </c>
      <c r="W256" s="1">
        <v>44601.732129629629</v>
      </c>
      <c r="X256">
        <v>150</v>
      </c>
      <c r="Y256">
        <v>48</v>
      </c>
      <c r="Z256">
        <v>0</v>
      </c>
      <c r="AA256">
        <v>48</v>
      </c>
      <c r="AB256">
        <v>0</v>
      </c>
      <c r="AC256">
        <v>0</v>
      </c>
      <c r="AD256">
        <v>44</v>
      </c>
      <c r="AE256">
        <v>27</v>
      </c>
      <c r="AF256">
        <v>0</v>
      </c>
      <c r="AG256">
        <v>1</v>
      </c>
      <c r="AH256" t="s">
        <v>86</v>
      </c>
      <c r="AI256" t="s">
        <v>86</v>
      </c>
      <c r="AJ256" t="s">
        <v>86</v>
      </c>
      <c r="AK256" t="s">
        <v>86</v>
      </c>
      <c r="AL256" t="s">
        <v>86</v>
      </c>
      <c r="AM256" t="s">
        <v>86</v>
      </c>
      <c r="AN256" t="s">
        <v>86</v>
      </c>
      <c r="AO256" t="s">
        <v>86</v>
      </c>
      <c r="AP256" t="s">
        <v>86</v>
      </c>
      <c r="AQ256" t="s">
        <v>86</v>
      </c>
      <c r="AR256" t="s">
        <v>86</v>
      </c>
      <c r="AS256" t="s">
        <v>86</v>
      </c>
      <c r="AT256" t="s">
        <v>86</v>
      </c>
      <c r="AU256" t="s">
        <v>86</v>
      </c>
      <c r="AV256" t="s">
        <v>86</v>
      </c>
      <c r="AW256" t="s">
        <v>86</v>
      </c>
      <c r="AX256" t="s">
        <v>86</v>
      </c>
      <c r="AY256" t="s">
        <v>86</v>
      </c>
      <c r="AZ256" t="s">
        <v>86</v>
      </c>
      <c r="BA256" t="s">
        <v>86</v>
      </c>
      <c r="BB256" t="s">
        <v>86</v>
      </c>
      <c r="BC256" t="s">
        <v>86</v>
      </c>
      <c r="BD256" t="s">
        <v>86</v>
      </c>
      <c r="BE256" t="s">
        <v>86</v>
      </c>
    </row>
    <row r="257" spans="1:57" x14ac:dyDescent="0.45">
      <c r="A257" t="s">
        <v>684</v>
      </c>
      <c r="B257" t="s">
        <v>77</v>
      </c>
      <c r="C257" t="s">
        <v>135</v>
      </c>
      <c r="D257" t="s">
        <v>79</v>
      </c>
      <c r="E257" s="2" t="str">
        <f>HYPERLINK("capsilon://?command=openfolder&amp;siteaddress=envoy.emaiq-na2.net&amp;folderid=FX76BA68B0-95C9-A365-6952-BFA302E2F118","FX2112310")</f>
        <v>FX2112310</v>
      </c>
      <c r="F257" t="s">
        <v>80</v>
      </c>
      <c r="G257" t="s">
        <v>80</v>
      </c>
      <c r="H257" t="s">
        <v>81</v>
      </c>
      <c r="I257" t="s">
        <v>673</v>
      </c>
      <c r="J257">
        <v>114</v>
      </c>
      <c r="K257" t="s">
        <v>83</v>
      </c>
      <c r="L257" t="s">
        <v>84</v>
      </c>
      <c r="M257" t="s">
        <v>85</v>
      </c>
      <c r="N257">
        <v>2</v>
      </c>
      <c r="O257" s="1">
        <v>44601.715069444443</v>
      </c>
      <c r="P257" s="1">
        <v>44601.745659722219</v>
      </c>
      <c r="Q257">
        <v>1392</v>
      </c>
      <c r="R257">
        <v>1251</v>
      </c>
      <c r="S257" t="b">
        <v>0</v>
      </c>
      <c r="T257" t="s">
        <v>86</v>
      </c>
      <c r="U257" t="b">
        <v>1</v>
      </c>
      <c r="V257" t="s">
        <v>92</v>
      </c>
      <c r="W257" s="1">
        <v>44601.729004629633</v>
      </c>
      <c r="X257">
        <v>256</v>
      </c>
      <c r="Y257">
        <v>111</v>
      </c>
      <c r="Z257">
        <v>0</v>
      </c>
      <c r="AA257">
        <v>111</v>
      </c>
      <c r="AB257">
        <v>0</v>
      </c>
      <c r="AC257">
        <v>52</v>
      </c>
      <c r="AD257">
        <v>3</v>
      </c>
      <c r="AE257">
        <v>0</v>
      </c>
      <c r="AF257">
        <v>0</v>
      </c>
      <c r="AG257">
        <v>0</v>
      </c>
      <c r="AH257" t="s">
        <v>93</v>
      </c>
      <c r="AI257" s="1">
        <v>44601.745659722219</v>
      </c>
      <c r="AJ257">
        <v>983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3</v>
      </c>
      <c r="AQ257">
        <v>0</v>
      </c>
      <c r="AR257">
        <v>0</v>
      </c>
      <c r="AS257">
        <v>0</v>
      </c>
      <c r="AT257" t="s">
        <v>86</v>
      </c>
      <c r="AU257" t="s">
        <v>86</v>
      </c>
      <c r="AV257" t="s">
        <v>86</v>
      </c>
      <c r="AW257" t="s">
        <v>86</v>
      </c>
      <c r="AX257" t="s">
        <v>86</v>
      </c>
      <c r="AY257" t="s">
        <v>86</v>
      </c>
      <c r="AZ257" t="s">
        <v>86</v>
      </c>
      <c r="BA257" t="s">
        <v>86</v>
      </c>
      <c r="BB257" t="s">
        <v>86</v>
      </c>
      <c r="BC257" t="s">
        <v>86</v>
      </c>
      <c r="BD257" t="s">
        <v>86</v>
      </c>
      <c r="BE257" t="s">
        <v>86</v>
      </c>
    </row>
    <row r="258" spans="1:57" x14ac:dyDescent="0.45">
      <c r="A258" t="s">
        <v>685</v>
      </c>
      <c r="B258" t="s">
        <v>77</v>
      </c>
      <c r="C258" t="s">
        <v>682</v>
      </c>
      <c r="D258" t="s">
        <v>79</v>
      </c>
      <c r="E258" s="2" t="str">
        <f>HYPERLINK("capsilon://?command=openfolder&amp;siteaddress=envoy.emaiq-na2.net&amp;folderid=FXC839E388-83C4-AD16-FEE6-B71B1239CDEE","FX220289")</f>
        <v>FX220289</v>
      </c>
      <c r="F258" t="s">
        <v>80</v>
      </c>
      <c r="G258" t="s">
        <v>80</v>
      </c>
      <c r="H258" t="s">
        <v>81</v>
      </c>
      <c r="I258" t="s">
        <v>683</v>
      </c>
      <c r="J258">
        <v>32</v>
      </c>
      <c r="K258" t="s">
        <v>83</v>
      </c>
      <c r="L258" t="s">
        <v>84</v>
      </c>
      <c r="M258" t="s">
        <v>85</v>
      </c>
      <c r="N258">
        <v>2</v>
      </c>
      <c r="O258" s="1">
        <v>44601.732789351852</v>
      </c>
      <c r="P258" s="1">
        <v>44601.817476851851</v>
      </c>
      <c r="Q258">
        <v>3911</v>
      </c>
      <c r="R258">
        <v>3406</v>
      </c>
      <c r="S258" t="b">
        <v>0</v>
      </c>
      <c r="T258" t="s">
        <v>86</v>
      </c>
      <c r="U258" t="b">
        <v>1</v>
      </c>
      <c r="V258" t="s">
        <v>92</v>
      </c>
      <c r="W258" s="1">
        <v>44601.786574074074</v>
      </c>
      <c r="X258">
        <v>1700</v>
      </c>
      <c r="Y258">
        <v>122</v>
      </c>
      <c r="Z258">
        <v>0</v>
      </c>
      <c r="AA258">
        <v>122</v>
      </c>
      <c r="AB258">
        <v>47</v>
      </c>
      <c r="AC258">
        <v>77</v>
      </c>
      <c r="AD258">
        <v>-90</v>
      </c>
      <c r="AE258">
        <v>0</v>
      </c>
      <c r="AF258">
        <v>0</v>
      </c>
      <c r="AG258">
        <v>0</v>
      </c>
      <c r="AH258" t="s">
        <v>93</v>
      </c>
      <c r="AI258" s="1">
        <v>44601.817476851851</v>
      </c>
      <c r="AJ258">
        <v>907</v>
      </c>
      <c r="AK258">
        <v>4</v>
      </c>
      <c r="AL258">
        <v>0</v>
      </c>
      <c r="AM258">
        <v>4</v>
      </c>
      <c r="AN258">
        <v>47</v>
      </c>
      <c r="AO258">
        <v>4</v>
      </c>
      <c r="AP258">
        <v>-94</v>
      </c>
      <c r="AQ258">
        <v>0</v>
      </c>
      <c r="AR258">
        <v>0</v>
      </c>
      <c r="AS258">
        <v>0</v>
      </c>
      <c r="AT258" t="s">
        <v>86</v>
      </c>
      <c r="AU258" t="s">
        <v>86</v>
      </c>
      <c r="AV258" t="s">
        <v>86</v>
      </c>
      <c r="AW258" t="s">
        <v>86</v>
      </c>
      <c r="AX258" t="s">
        <v>86</v>
      </c>
      <c r="AY258" t="s">
        <v>86</v>
      </c>
      <c r="AZ258" t="s">
        <v>86</v>
      </c>
      <c r="BA258" t="s">
        <v>86</v>
      </c>
      <c r="BB258" t="s">
        <v>86</v>
      </c>
      <c r="BC258" t="s">
        <v>86</v>
      </c>
      <c r="BD258" t="s">
        <v>86</v>
      </c>
      <c r="BE258" t="s">
        <v>86</v>
      </c>
    </row>
    <row r="259" spans="1:57" x14ac:dyDescent="0.45">
      <c r="A259" t="s">
        <v>686</v>
      </c>
      <c r="B259" t="s">
        <v>77</v>
      </c>
      <c r="C259" t="s">
        <v>157</v>
      </c>
      <c r="D259" t="s">
        <v>79</v>
      </c>
      <c r="E259" s="2" t="str">
        <f>HYPERLINK("capsilon://?command=openfolder&amp;siteaddress=envoy.emaiq-na2.net&amp;folderid=FXAAD7B184-E3C1-E193-04BE-287B45FC8A2E","FX2201279")</f>
        <v>FX2201279</v>
      </c>
      <c r="F259" t="s">
        <v>80</v>
      </c>
      <c r="G259" t="s">
        <v>80</v>
      </c>
      <c r="H259" t="s">
        <v>81</v>
      </c>
      <c r="I259" t="s">
        <v>687</v>
      </c>
      <c r="J259">
        <v>28</v>
      </c>
      <c r="K259" t="s">
        <v>83</v>
      </c>
      <c r="L259" t="s">
        <v>84</v>
      </c>
      <c r="M259" t="s">
        <v>85</v>
      </c>
      <c r="N259">
        <v>2</v>
      </c>
      <c r="O259" s="1">
        <v>44601.746423611112</v>
      </c>
      <c r="P259" s="1">
        <v>44601.822523148148</v>
      </c>
      <c r="Q259">
        <v>6082</v>
      </c>
      <c r="R259">
        <v>493</v>
      </c>
      <c r="S259" t="b">
        <v>0</v>
      </c>
      <c r="T259" t="s">
        <v>86</v>
      </c>
      <c r="U259" t="b">
        <v>0</v>
      </c>
      <c r="V259" t="s">
        <v>92</v>
      </c>
      <c r="W259" s="1">
        <v>44601.7655787037</v>
      </c>
      <c r="X259">
        <v>191</v>
      </c>
      <c r="Y259">
        <v>21</v>
      </c>
      <c r="Z259">
        <v>0</v>
      </c>
      <c r="AA259">
        <v>21</v>
      </c>
      <c r="AB259">
        <v>0</v>
      </c>
      <c r="AC259">
        <v>18</v>
      </c>
      <c r="AD259">
        <v>7</v>
      </c>
      <c r="AE259">
        <v>0</v>
      </c>
      <c r="AF259">
        <v>0</v>
      </c>
      <c r="AG259">
        <v>0</v>
      </c>
      <c r="AH259" t="s">
        <v>93</v>
      </c>
      <c r="AI259" s="1">
        <v>44601.822523148148</v>
      </c>
      <c r="AJ259">
        <v>284</v>
      </c>
      <c r="AK259">
        <v>2</v>
      </c>
      <c r="AL259">
        <v>0</v>
      </c>
      <c r="AM259">
        <v>2</v>
      </c>
      <c r="AN259">
        <v>0</v>
      </c>
      <c r="AO259">
        <v>2</v>
      </c>
      <c r="AP259">
        <v>5</v>
      </c>
      <c r="AQ259">
        <v>0</v>
      </c>
      <c r="AR259">
        <v>0</v>
      </c>
      <c r="AS259">
        <v>0</v>
      </c>
      <c r="AT259" t="s">
        <v>86</v>
      </c>
      <c r="AU259" t="s">
        <v>86</v>
      </c>
      <c r="AV259" t="s">
        <v>86</v>
      </c>
      <c r="AW259" t="s">
        <v>86</v>
      </c>
      <c r="AX259" t="s">
        <v>86</v>
      </c>
      <c r="AY259" t="s">
        <v>86</v>
      </c>
      <c r="AZ259" t="s">
        <v>86</v>
      </c>
      <c r="BA259" t="s">
        <v>86</v>
      </c>
      <c r="BB259" t="s">
        <v>86</v>
      </c>
      <c r="BC259" t="s">
        <v>86</v>
      </c>
      <c r="BD259" t="s">
        <v>86</v>
      </c>
      <c r="BE259" t="s">
        <v>86</v>
      </c>
    </row>
    <row r="260" spans="1:57" hidden="1" x14ac:dyDescent="0.45">
      <c r="A260" t="s">
        <v>688</v>
      </c>
      <c r="B260" t="s">
        <v>77</v>
      </c>
      <c r="C260" t="s">
        <v>312</v>
      </c>
      <c r="D260" t="s">
        <v>79</v>
      </c>
      <c r="E260" s="2" t="str">
        <f>HYPERLINK("capsilon://?command=openfolder&amp;siteaddress=envoy.emaiq-na2.net&amp;folderid=FX03D2CE36-B070-33FB-8E2B-B5875F95E9F5","FX2112170")</f>
        <v>FX2112170</v>
      </c>
      <c r="F260" t="s">
        <v>80</v>
      </c>
      <c r="G260" t="s">
        <v>80</v>
      </c>
      <c r="H260" t="s">
        <v>81</v>
      </c>
      <c r="I260" t="s">
        <v>689</v>
      </c>
      <c r="J260">
        <v>11</v>
      </c>
      <c r="K260" t="s">
        <v>83</v>
      </c>
      <c r="L260" t="s">
        <v>84</v>
      </c>
      <c r="M260" t="s">
        <v>85</v>
      </c>
      <c r="N260">
        <v>2</v>
      </c>
      <c r="O260" s="1">
        <v>44601.754907407405</v>
      </c>
      <c r="P260" s="1">
        <v>44601.822824074072</v>
      </c>
      <c r="Q260">
        <v>5768</v>
      </c>
      <c r="R260">
        <v>100</v>
      </c>
      <c r="S260" t="b">
        <v>0</v>
      </c>
      <c r="T260" t="s">
        <v>86</v>
      </c>
      <c r="U260" t="b">
        <v>0</v>
      </c>
      <c r="V260" t="s">
        <v>92</v>
      </c>
      <c r="W260" s="1">
        <v>44601.766458333332</v>
      </c>
      <c r="X260">
        <v>75</v>
      </c>
      <c r="Y260">
        <v>0</v>
      </c>
      <c r="Z260">
        <v>0</v>
      </c>
      <c r="AA260">
        <v>0</v>
      </c>
      <c r="AB260">
        <v>5</v>
      </c>
      <c r="AC260">
        <v>0</v>
      </c>
      <c r="AD260">
        <v>11</v>
      </c>
      <c r="AE260">
        <v>0</v>
      </c>
      <c r="AF260">
        <v>0</v>
      </c>
      <c r="AG260">
        <v>0</v>
      </c>
      <c r="AH260" t="s">
        <v>93</v>
      </c>
      <c r="AI260" s="1">
        <v>44601.822824074072</v>
      </c>
      <c r="AJ260">
        <v>25</v>
      </c>
      <c r="AK260">
        <v>0</v>
      </c>
      <c r="AL260">
        <v>0</v>
      </c>
      <c r="AM260">
        <v>0</v>
      </c>
      <c r="AN260">
        <v>5</v>
      </c>
      <c r="AO260">
        <v>0</v>
      </c>
      <c r="AP260">
        <v>11</v>
      </c>
      <c r="AQ260">
        <v>0</v>
      </c>
      <c r="AR260">
        <v>0</v>
      </c>
      <c r="AS260">
        <v>0</v>
      </c>
      <c r="AT260" t="s">
        <v>86</v>
      </c>
      <c r="AU260" t="s">
        <v>86</v>
      </c>
      <c r="AV260" t="s">
        <v>86</v>
      </c>
      <c r="AW260" t="s">
        <v>86</v>
      </c>
      <c r="AX260" t="s">
        <v>86</v>
      </c>
      <c r="AY260" t="s">
        <v>86</v>
      </c>
      <c r="AZ260" t="s">
        <v>86</v>
      </c>
      <c r="BA260" t="s">
        <v>86</v>
      </c>
      <c r="BB260" t="s">
        <v>86</v>
      </c>
      <c r="BC260" t="s">
        <v>86</v>
      </c>
      <c r="BD260" t="s">
        <v>86</v>
      </c>
      <c r="BE260" t="s">
        <v>86</v>
      </c>
    </row>
    <row r="261" spans="1:57" x14ac:dyDescent="0.45">
      <c r="A261" t="s">
        <v>690</v>
      </c>
      <c r="B261" t="s">
        <v>77</v>
      </c>
      <c r="C261" t="s">
        <v>247</v>
      </c>
      <c r="D261" t="s">
        <v>79</v>
      </c>
      <c r="E261" s="2" t="str">
        <f>HYPERLINK("capsilon://?command=openfolder&amp;siteaddress=envoy.emaiq-na2.net&amp;folderid=FXABA32493-6057-8754-CD87-8BABBEE9954A","FX2201154")</f>
        <v>FX2201154</v>
      </c>
      <c r="F261" t="s">
        <v>80</v>
      </c>
      <c r="G261" t="s">
        <v>80</v>
      </c>
      <c r="H261" t="s">
        <v>81</v>
      </c>
      <c r="I261" t="s">
        <v>691</v>
      </c>
      <c r="J261">
        <v>66</v>
      </c>
      <c r="K261" t="s">
        <v>83</v>
      </c>
      <c r="L261" t="s">
        <v>84</v>
      </c>
      <c r="M261" t="s">
        <v>85</v>
      </c>
      <c r="N261">
        <v>2</v>
      </c>
      <c r="O261" s="1">
        <v>44593.693622685183</v>
      </c>
      <c r="P261" s="1">
        <v>44593.798888888887</v>
      </c>
      <c r="Q261">
        <v>8513</v>
      </c>
      <c r="R261">
        <v>582</v>
      </c>
      <c r="S261" t="b">
        <v>0</v>
      </c>
      <c r="T261" t="s">
        <v>86</v>
      </c>
      <c r="U261" t="b">
        <v>0</v>
      </c>
      <c r="V261" t="s">
        <v>92</v>
      </c>
      <c r="W261" s="1">
        <v>44593.728888888887</v>
      </c>
      <c r="X261">
        <v>392</v>
      </c>
      <c r="Y261">
        <v>52</v>
      </c>
      <c r="Z261">
        <v>0</v>
      </c>
      <c r="AA261">
        <v>52</v>
      </c>
      <c r="AB261">
        <v>0</v>
      </c>
      <c r="AC261">
        <v>35</v>
      </c>
      <c r="AD261">
        <v>14</v>
      </c>
      <c r="AE261">
        <v>0</v>
      </c>
      <c r="AF261">
        <v>0</v>
      </c>
      <c r="AG261">
        <v>0</v>
      </c>
      <c r="AH261" t="s">
        <v>93</v>
      </c>
      <c r="AI261" s="1">
        <v>44593.798888888887</v>
      </c>
      <c r="AJ261">
        <v>190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14</v>
      </c>
      <c r="AQ261">
        <v>0</v>
      </c>
      <c r="AR261">
        <v>0</v>
      </c>
      <c r="AS261">
        <v>0</v>
      </c>
      <c r="AT261" t="s">
        <v>86</v>
      </c>
      <c r="AU261" t="s">
        <v>86</v>
      </c>
      <c r="AV261" t="s">
        <v>86</v>
      </c>
      <c r="AW261" t="s">
        <v>86</v>
      </c>
      <c r="AX261" t="s">
        <v>86</v>
      </c>
      <c r="AY261" t="s">
        <v>86</v>
      </c>
      <c r="AZ261" t="s">
        <v>86</v>
      </c>
      <c r="BA261" t="s">
        <v>86</v>
      </c>
      <c r="BB261" t="s">
        <v>86</v>
      </c>
      <c r="BC261" t="s">
        <v>86</v>
      </c>
      <c r="BD261" t="s">
        <v>86</v>
      </c>
      <c r="BE261" t="s">
        <v>86</v>
      </c>
    </row>
    <row r="262" spans="1:57" x14ac:dyDescent="0.45">
      <c r="A262" t="s">
        <v>692</v>
      </c>
      <c r="B262" t="s">
        <v>77</v>
      </c>
      <c r="C262" t="s">
        <v>552</v>
      </c>
      <c r="D262" t="s">
        <v>79</v>
      </c>
      <c r="E262" s="2" t="str">
        <f>HYPERLINK("capsilon://?command=openfolder&amp;siteaddress=envoy.emaiq-na2.net&amp;folderid=FXE3610086-75EF-89E9-E845-0E198493BB5E","FX210979")</f>
        <v>FX210979</v>
      </c>
      <c r="F262" t="s">
        <v>80</v>
      </c>
      <c r="G262" t="s">
        <v>80</v>
      </c>
      <c r="H262" t="s">
        <v>81</v>
      </c>
      <c r="I262" t="s">
        <v>693</v>
      </c>
      <c r="J262">
        <v>30</v>
      </c>
      <c r="K262" t="s">
        <v>83</v>
      </c>
      <c r="L262" t="s">
        <v>84</v>
      </c>
      <c r="M262" t="s">
        <v>85</v>
      </c>
      <c r="N262">
        <v>2</v>
      </c>
      <c r="O262" s="1">
        <v>44601.761736111112</v>
      </c>
      <c r="P262" s="1">
        <v>44601.82545138889</v>
      </c>
      <c r="Q262">
        <v>5243</v>
      </c>
      <c r="R262">
        <v>262</v>
      </c>
      <c r="S262" t="b">
        <v>0</v>
      </c>
      <c r="T262" t="s">
        <v>86</v>
      </c>
      <c r="U262" t="b">
        <v>0</v>
      </c>
      <c r="V262" t="s">
        <v>92</v>
      </c>
      <c r="W262" s="1">
        <v>44601.766886574071</v>
      </c>
      <c r="X262">
        <v>36</v>
      </c>
      <c r="Y262">
        <v>9</v>
      </c>
      <c r="Z262">
        <v>0</v>
      </c>
      <c r="AA262">
        <v>9</v>
      </c>
      <c r="AB262">
        <v>0</v>
      </c>
      <c r="AC262">
        <v>1</v>
      </c>
      <c r="AD262">
        <v>21</v>
      </c>
      <c r="AE262">
        <v>0</v>
      </c>
      <c r="AF262">
        <v>0</v>
      </c>
      <c r="AG262">
        <v>0</v>
      </c>
      <c r="AH262" t="s">
        <v>93</v>
      </c>
      <c r="AI262" s="1">
        <v>44601.82545138889</v>
      </c>
      <c r="AJ262">
        <v>226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21</v>
      </c>
      <c r="AQ262">
        <v>0</v>
      </c>
      <c r="AR262">
        <v>0</v>
      </c>
      <c r="AS262">
        <v>0</v>
      </c>
      <c r="AT262" t="s">
        <v>86</v>
      </c>
      <c r="AU262" t="s">
        <v>86</v>
      </c>
      <c r="AV262" t="s">
        <v>86</v>
      </c>
      <c r="AW262" t="s">
        <v>86</v>
      </c>
      <c r="AX262" t="s">
        <v>86</v>
      </c>
      <c r="AY262" t="s">
        <v>86</v>
      </c>
      <c r="AZ262" t="s">
        <v>86</v>
      </c>
      <c r="BA262" t="s">
        <v>86</v>
      </c>
      <c r="BB262" t="s">
        <v>86</v>
      </c>
      <c r="BC262" t="s">
        <v>86</v>
      </c>
      <c r="BD262" t="s">
        <v>86</v>
      </c>
      <c r="BE262" t="s">
        <v>86</v>
      </c>
    </row>
    <row r="263" spans="1:57" hidden="1" x14ac:dyDescent="0.45">
      <c r="A263" t="s">
        <v>694</v>
      </c>
      <c r="B263" t="s">
        <v>77</v>
      </c>
      <c r="C263" t="s">
        <v>312</v>
      </c>
      <c r="D263" t="s">
        <v>79</v>
      </c>
      <c r="E263" s="2" t="str">
        <f>HYPERLINK("capsilon://?command=openfolder&amp;siteaddress=envoy.emaiq-na2.net&amp;folderid=FX03D2CE36-B070-33FB-8E2B-B5875F95E9F5","FX2112170")</f>
        <v>FX2112170</v>
      </c>
      <c r="F263" t="s">
        <v>80</v>
      </c>
      <c r="G263" t="s">
        <v>80</v>
      </c>
      <c r="H263" t="s">
        <v>81</v>
      </c>
      <c r="I263" t="s">
        <v>695</v>
      </c>
      <c r="J263">
        <v>11</v>
      </c>
      <c r="K263" t="s">
        <v>83</v>
      </c>
      <c r="L263" t="s">
        <v>84</v>
      </c>
      <c r="M263" t="s">
        <v>85</v>
      </c>
      <c r="N263">
        <v>2</v>
      </c>
      <c r="O263" s="1">
        <v>44601.762349537035</v>
      </c>
      <c r="P263" s="1">
        <v>44601.825810185182</v>
      </c>
      <c r="Q263">
        <v>5094</v>
      </c>
      <c r="R263">
        <v>389</v>
      </c>
      <c r="S263" t="b">
        <v>0</v>
      </c>
      <c r="T263" t="s">
        <v>86</v>
      </c>
      <c r="U263" t="b">
        <v>0</v>
      </c>
      <c r="V263" t="s">
        <v>92</v>
      </c>
      <c r="W263" s="1">
        <v>44601.771053240744</v>
      </c>
      <c r="X263">
        <v>359</v>
      </c>
      <c r="Y263">
        <v>0</v>
      </c>
      <c r="Z263">
        <v>0</v>
      </c>
      <c r="AA263">
        <v>0</v>
      </c>
      <c r="AB263">
        <v>5</v>
      </c>
      <c r="AC263">
        <v>0</v>
      </c>
      <c r="AD263">
        <v>11</v>
      </c>
      <c r="AE263">
        <v>0</v>
      </c>
      <c r="AF263">
        <v>0</v>
      </c>
      <c r="AG263">
        <v>0</v>
      </c>
      <c r="AH263" t="s">
        <v>93</v>
      </c>
      <c r="AI263" s="1">
        <v>44601.825810185182</v>
      </c>
      <c r="AJ263">
        <v>30</v>
      </c>
      <c r="AK263">
        <v>0</v>
      </c>
      <c r="AL263">
        <v>0</v>
      </c>
      <c r="AM263">
        <v>0</v>
      </c>
      <c r="AN263">
        <v>5</v>
      </c>
      <c r="AO263">
        <v>0</v>
      </c>
      <c r="AP263">
        <v>11</v>
      </c>
      <c r="AQ263">
        <v>0</v>
      </c>
      <c r="AR263">
        <v>0</v>
      </c>
      <c r="AS263">
        <v>0</v>
      </c>
      <c r="AT263" t="s">
        <v>86</v>
      </c>
      <c r="AU263" t="s">
        <v>86</v>
      </c>
      <c r="AV263" t="s">
        <v>86</v>
      </c>
      <c r="AW263" t="s">
        <v>86</v>
      </c>
      <c r="AX263" t="s">
        <v>86</v>
      </c>
      <c r="AY263" t="s">
        <v>86</v>
      </c>
      <c r="AZ263" t="s">
        <v>86</v>
      </c>
      <c r="BA263" t="s">
        <v>86</v>
      </c>
      <c r="BB263" t="s">
        <v>86</v>
      </c>
      <c r="BC263" t="s">
        <v>86</v>
      </c>
      <c r="BD263" t="s">
        <v>86</v>
      </c>
      <c r="BE263" t="s">
        <v>86</v>
      </c>
    </row>
    <row r="264" spans="1:57" hidden="1" x14ac:dyDescent="0.45">
      <c r="A264" t="s">
        <v>696</v>
      </c>
      <c r="B264" t="s">
        <v>77</v>
      </c>
      <c r="C264" t="s">
        <v>460</v>
      </c>
      <c r="D264" t="s">
        <v>79</v>
      </c>
      <c r="E264" s="2" t="str">
        <f>HYPERLINK("capsilon://?command=openfolder&amp;siteaddress=envoy.emaiq-na2.net&amp;folderid=FX600A47C5-84A7-652D-5482-C534F3E5C5DF","FX220232")</f>
        <v>FX220232</v>
      </c>
      <c r="F264" t="s">
        <v>80</v>
      </c>
      <c r="G264" t="s">
        <v>80</v>
      </c>
      <c r="H264" t="s">
        <v>81</v>
      </c>
      <c r="I264" t="s">
        <v>697</v>
      </c>
      <c r="J264">
        <v>66</v>
      </c>
      <c r="K264" t="s">
        <v>83</v>
      </c>
      <c r="L264" t="s">
        <v>84</v>
      </c>
      <c r="M264" t="s">
        <v>85</v>
      </c>
      <c r="N264">
        <v>1</v>
      </c>
      <c r="O264" s="1">
        <v>44601.769201388888</v>
      </c>
      <c r="P264" s="1">
        <v>44601.772164351853</v>
      </c>
      <c r="Q264">
        <v>161</v>
      </c>
      <c r="R264">
        <v>95</v>
      </c>
      <c r="S264" t="b">
        <v>0</v>
      </c>
      <c r="T264" t="s">
        <v>86</v>
      </c>
      <c r="U264" t="b">
        <v>0</v>
      </c>
      <c r="V264" t="s">
        <v>92</v>
      </c>
      <c r="W264" s="1">
        <v>44601.772164351853</v>
      </c>
      <c r="X264">
        <v>95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66</v>
      </c>
      <c r="AE264">
        <v>52</v>
      </c>
      <c r="AF264">
        <v>0</v>
      </c>
      <c r="AG264">
        <v>1</v>
      </c>
      <c r="AH264" t="s">
        <v>86</v>
      </c>
      <c r="AI264" t="s">
        <v>86</v>
      </c>
      <c r="AJ264" t="s">
        <v>86</v>
      </c>
      <c r="AK264" t="s">
        <v>86</v>
      </c>
      <c r="AL264" t="s">
        <v>86</v>
      </c>
      <c r="AM264" t="s">
        <v>86</v>
      </c>
      <c r="AN264" t="s">
        <v>86</v>
      </c>
      <c r="AO264" t="s">
        <v>86</v>
      </c>
      <c r="AP264" t="s">
        <v>86</v>
      </c>
      <c r="AQ264" t="s">
        <v>86</v>
      </c>
      <c r="AR264" t="s">
        <v>86</v>
      </c>
      <c r="AS264" t="s">
        <v>86</v>
      </c>
      <c r="AT264" t="s">
        <v>86</v>
      </c>
      <c r="AU264" t="s">
        <v>86</v>
      </c>
      <c r="AV264" t="s">
        <v>86</v>
      </c>
      <c r="AW264" t="s">
        <v>86</v>
      </c>
      <c r="AX264" t="s">
        <v>86</v>
      </c>
      <c r="AY264" t="s">
        <v>86</v>
      </c>
      <c r="AZ264" t="s">
        <v>86</v>
      </c>
      <c r="BA264" t="s">
        <v>86</v>
      </c>
      <c r="BB264" t="s">
        <v>86</v>
      </c>
      <c r="BC264" t="s">
        <v>86</v>
      </c>
      <c r="BD264" t="s">
        <v>86</v>
      </c>
      <c r="BE264" t="s">
        <v>86</v>
      </c>
    </row>
    <row r="265" spans="1:57" x14ac:dyDescent="0.45">
      <c r="A265" t="s">
        <v>698</v>
      </c>
      <c r="B265" t="s">
        <v>77</v>
      </c>
      <c r="C265" t="s">
        <v>460</v>
      </c>
      <c r="D265" t="s">
        <v>79</v>
      </c>
      <c r="E265" s="2" t="str">
        <f>HYPERLINK("capsilon://?command=openfolder&amp;siteaddress=envoy.emaiq-na2.net&amp;folderid=FX600A47C5-84A7-652D-5482-C534F3E5C5DF","FX220232")</f>
        <v>FX220232</v>
      </c>
      <c r="F265" t="s">
        <v>80</v>
      </c>
      <c r="G265" t="s">
        <v>80</v>
      </c>
      <c r="H265" t="s">
        <v>81</v>
      </c>
      <c r="I265" t="s">
        <v>697</v>
      </c>
      <c r="J265">
        <v>38</v>
      </c>
      <c r="K265" t="s">
        <v>83</v>
      </c>
      <c r="L265" t="s">
        <v>84</v>
      </c>
      <c r="M265" t="s">
        <v>85</v>
      </c>
      <c r="N265">
        <v>2</v>
      </c>
      <c r="O265" s="1">
        <v>44601.772453703707</v>
      </c>
      <c r="P265" s="1">
        <v>44601.819224537037</v>
      </c>
      <c r="Q265">
        <v>3610</v>
      </c>
      <c r="R265">
        <v>431</v>
      </c>
      <c r="S265" t="b">
        <v>0</v>
      </c>
      <c r="T265" t="s">
        <v>86</v>
      </c>
      <c r="U265" t="b">
        <v>1</v>
      </c>
      <c r="V265" t="s">
        <v>92</v>
      </c>
      <c r="W265" s="1">
        <v>44601.789826388886</v>
      </c>
      <c r="X265">
        <v>281</v>
      </c>
      <c r="Y265">
        <v>37</v>
      </c>
      <c r="Z265">
        <v>0</v>
      </c>
      <c r="AA265">
        <v>37</v>
      </c>
      <c r="AB265">
        <v>0</v>
      </c>
      <c r="AC265">
        <v>34</v>
      </c>
      <c r="AD265">
        <v>1</v>
      </c>
      <c r="AE265">
        <v>0</v>
      </c>
      <c r="AF265">
        <v>0</v>
      </c>
      <c r="AG265">
        <v>0</v>
      </c>
      <c r="AH265" t="s">
        <v>93</v>
      </c>
      <c r="AI265" s="1">
        <v>44601.819224537037</v>
      </c>
      <c r="AJ265">
        <v>150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1</v>
      </c>
      <c r="AQ265">
        <v>0</v>
      </c>
      <c r="AR265">
        <v>0</v>
      </c>
      <c r="AS265">
        <v>0</v>
      </c>
      <c r="AT265" t="s">
        <v>86</v>
      </c>
      <c r="AU265" t="s">
        <v>86</v>
      </c>
      <c r="AV265" t="s">
        <v>86</v>
      </c>
      <c r="AW265" t="s">
        <v>86</v>
      </c>
      <c r="AX265" t="s">
        <v>86</v>
      </c>
      <c r="AY265" t="s">
        <v>86</v>
      </c>
      <c r="AZ265" t="s">
        <v>86</v>
      </c>
      <c r="BA265" t="s">
        <v>86</v>
      </c>
      <c r="BB265" t="s">
        <v>86</v>
      </c>
      <c r="BC265" t="s">
        <v>86</v>
      </c>
      <c r="BD265" t="s">
        <v>86</v>
      </c>
      <c r="BE265" t="s">
        <v>86</v>
      </c>
    </row>
    <row r="266" spans="1:57" x14ac:dyDescent="0.45">
      <c r="A266" t="s">
        <v>699</v>
      </c>
      <c r="B266" t="s">
        <v>77</v>
      </c>
      <c r="C266" t="s">
        <v>700</v>
      </c>
      <c r="D266" t="s">
        <v>79</v>
      </c>
      <c r="E266" s="2" t="str">
        <f>HYPERLINK("capsilon://?command=openfolder&amp;siteaddress=envoy.emaiq-na2.net&amp;folderid=FX05427EE8-C6B1-AF92-BB8C-F4397F89A931","FX2201572")</f>
        <v>FX2201572</v>
      </c>
      <c r="F266" t="s">
        <v>80</v>
      </c>
      <c r="G266" t="s">
        <v>80</v>
      </c>
      <c r="H266" t="s">
        <v>81</v>
      </c>
      <c r="I266" t="s">
        <v>701</v>
      </c>
      <c r="J266">
        <v>252</v>
      </c>
      <c r="K266" t="s">
        <v>83</v>
      </c>
      <c r="L266" t="s">
        <v>84</v>
      </c>
      <c r="M266" t="s">
        <v>85</v>
      </c>
      <c r="N266">
        <v>2</v>
      </c>
      <c r="O266" s="1">
        <v>44601.773356481484</v>
      </c>
      <c r="P266" s="1">
        <v>44601.839687500003</v>
      </c>
      <c r="Q266">
        <v>3106</v>
      </c>
      <c r="R266">
        <v>2625</v>
      </c>
      <c r="S266" t="b">
        <v>0</v>
      </c>
      <c r="T266" t="s">
        <v>86</v>
      </c>
      <c r="U266" t="b">
        <v>0</v>
      </c>
      <c r="V266" t="s">
        <v>92</v>
      </c>
      <c r="W266" s="1">
        <v>44601.826435185183</v>
      </c>
      <c r="X266">
        <v>1582</v>
      </c>
      <c r="Y266">
        <v>147</v>
      </c>
      <c r="Z266">
        <v>0</v>
      </c>
      <c r="AA266">
        <v>147</v>
      </c>
      <c r="AB266">
        <v>84</v>
      </c>
      <c r="AC266">
        <v>92</v>
      </c>
      <c r="AD266">
        <v>105</v>
      </c>
      <c r="AE266">
        <v>0</v>
      </c>
      <c r="AF266">
        <v>0</v>
      </c>
      <c r="AG266">
        <v>0</v>
      </c>
      <c r="AH266" t="s">
        <v>93</v>
      </c>
      <c r="AI266" s="1">
        <v>44601.839687500003</v>
      </c>
      <c r="AJ266">
        <v>888</v>
      </c>
      <c r="AK266">
        <v>1</v>
      </c>
      <c r="AL266">
        <v>0</v>
      </c>
      <c r="AM266">
        <v>1</v>
      </c>
      <c r="AN266">
        <v>42</v>
      </c>
      <c r="AO266">
        <v>1</v>
      </c>
      <c r="AP266">
        <v>104</v>
      </c>
      <c r="AQ266">
        <v>0</v>
      </c>
      <c r="AR266">
        <v>0</v>
      </c>
      <c r="AS266">
        <v>0</v>
      </c>
      <c r="AT266" t="s">
        <v>86</v>
      </c>
      <c r="AU266" t="s">
        <v>86</v>
      </c>
      <c r="AV266" t="s">
        <v>86</v>
      </c>
      <c r="AW266" t="s">
        <v>86</v>
      </c>
      <c r="AX266" t="s">
        <v>86</v>
      </c>
      <c r="AY266" t="s">
        <v>86</v>
      </c>
      <c r="AZ266" t="s">
        <v>86</v>
      </c>
      <c r="BA266" t="s">
        <v>86</v>
      </c>
      <c r="BB266" t="s">
        <v>86</v>
      </c>
      <c r="BC266" t="s">
        <v>86</v>
      </c>
      <c r="BD266" t="s">
        <v>86</v>
      </c>
      <c r="BE266" t="s">
        <v>86</v>
      </c>
    </row>
    <row r="267" spans="1:57" x14ac:dyDescent="0.45">
      <c r="A267" t="s">
        <v>702</v>
      </c>
      <c r="B267" t="s">
        <v>77</v>
      </c>
      <c r="C267" t="s">
        <v>703</v>
      </c>
      <c r="D267" t="s">
        <v>79</v>
      </c>
      <c r="E267" s="2" t="str">
        <f>HYPERLINK("capsilon://?command=openfolder&amp;siteaddress=envoy.emaiq-na2.net&amp;folderid=FXF2F15E9E-36E6-E8B5-35CA-53BF4383C8DF","FX2201480")</f>
        <v>FX2201480</v>
      </c>
      <c r="F267" t="s">
        <v>80</v>
      </c>
      <c r="G267" t="s">
        <v>80</v>
      </c>
      <c r="H267" t="s">
        <v>81</v>
      </c>
      <c r="I267" t="s">
        <v>704</v>
      </c>
      <c r="J267">
        <v>56</v>
      </c>
      <c r="K267" t="s">
        <v>83</v>
      </c>
      <c r="L267" t="s">
        <v>84</v>
      </c>
      <c r="M267" t="s">
        <v>85</v>
      </c>
      <c r="N267">
        <v>2</v>
      </c>
      <c r="O267" s="1">
        <v>44601.780729166669</v>
      </c>
      <c r="P267" s="1">
        <v>44601.841967592591</v>
      </c>
      <c r="Q267">
        <v>4806</v>
      </c>
      <c r="R267">
        <v>485</v>
      </c>
      <c r="S267" t="b">
        <v>0</v>
      </c>
      <c r="T267" t="s">
        <v>86</v>
      </c>
      <c r="U267" t="b">
        <v>0</v>
      </c>
      <c r="V267" t="s">
        <v>92</v>
      </c>
      <c r="W267" s="1">
        <v>44601.833483796298</v>
      </c>
      <c r="X267">
        <v>208</v>
      </c>
      <c r="Y267">
        <v>42</v>
      </c>
      <c r="Z267">
        <v>0</v>
      </c>
      <c r="AA267">
        <v>42</v>
      </c>
      <c r="AB267">
        <v>0</v>
      </c>
      <c r="AC267">
        <v>3</v>
      </c>
      <c r="AD267">
        <v>14</v>
      </c>
      <c r="AE267">
        <v>0</v>
      </c>
      <c r="AF267">
        <v>0</v>
      </c>
      <c r="AG267">
        <v>0</v>
      </c>
      <c r="AH267" t="s">
        <v>93</v>
      </c>
      <c r="AI267" s="1">
        <v>44601.841967592591</v>
      </c>
      <c r="AJ267">
        <v>197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14</v>
      </c>
      <c r="AQ267">
        <v>0</v>
      </c>
      <c r="AR267">
        <v>0</v>
      </c>
      <c r="AS267">
        <v>0</v>
      </c>
      <c r="AT267" t="s">
        <v>86</v>
      </c>
      <c r="AU267" t="s">
        <v>86</v>
      </c>
      <c r="AV267" t="s">
        <v>86</v>
      </c>
      <c r="AW267" t="s">
        <v>86</v>
      </c>
      <c r="AX267" t="s">
        <v>86</v>
      </c>
      <c r="AY267" t="s">
        <v>86</v>
      </c>
      <c r="AZ267" t="s">
        <v>86</v>
      </c>
      <c r="BA267" t="s">
        <v>86</v>
      </c>
      <c r="BB267" t="s">
        <v>86</v>
      </c>
      <c r="BC267" t="s">
        <v>86</v>
      </c>
      <c r="BD267" t="s">
        <v>86</v>
      </c>
      <c r="BE267" t="s">
        <v>86</v>
      </c>
    </row>
    <row r="268" spans="1:57" hidden="1" x14ac:dyDescent="0.45">
      <c r="A268" t="s">
        <v>705</v>
      </c>
      <c r="B268" t="s">
        <v>77</v>
      </c>
      <c r="C268" t="s">
        <v>341</v>
      </c>
      <c r="D268" t="s">
        <v>79</v>
      </c>
      <c r="E268" s="2" t="str">
        <f>HYPERLINK("capsilon://?command=openfolder&amp;siteaddress=envoy.emaiq-na2.net&amp;folderid=FX5065B72A-4E9C-CF37-A8BB-F3456C730F10","FX2201448")</f>
        <v>FX2201448</v>
      </c>
      <c r="F268" t="s">
        <v>80</v>
      </c>
      <c r="G268" t="s">
        <v>80</v>
      </c>
      <c r="H268" t="s">
        <v>81</v>
      </c>
      <c r="I268" t="s">
        <v>706</v>
      </c>
      <c r="J268">
        <v>66</v>
      </c>
      <c r="K268" t="s">
        <v>83</v>
      </c>
      <c r="L268" t="s">
        <v>84</v>
      </c>
      <c r="M268" t="s">
        <v>85</v>
      </c>
      <c r="N268">
        <v>2</v>
      </c>
      <c r="O268" s="1">
        <v>44593.70884259259</v>
      </c>
      <c r="P268" s="1">
        <v>44593.810636574075</v>
      </c>
      <c r="Q268">
        <v>8501</v>
      </c>
      <c r="R268">
        <v>294</v>
      </c>
      <c r="S268" t="b">
        <v>0</v>
      </c>
      <c r="T268" t="s">
        <v>86</v>
      </c>
      <c r="U268" t="b">
        <v>0</v>
      </c>
      <c r="V268" t="s">
        <v>92</v>
      </c>
      <c r="W268" s="1">
        <v>44593.731863425928</v>
      </c>
      <c r="X268">
        <v>256</v>
      </c>
      <c r="Y268">
        <v>0</v>
      </c>
      <c r="Z268">
        <v>0</v>
      </c>
      <c r="AA268">
        <v>0</v>
      </c>
      <c r="AB268">
        <v>52</v>
      </c>
      <c r="AC268">
        <v>5</v>
      </c>
      <c r="AD268">
        <v>66</v>
      </c>
      <c r="AE268">
        <v>0</v>
      </c>
      <c r="AF268">
        <v>0</v>
      </c>
      <c r="AG268">
        <v>0</v>
      </c>
      <c r="AH268" t="s">
        <v>93</v>
      </c>
      <c r="AI268" s="1">
        <v>44593.810636574075</v>
      </c>
      <c r="AJ268">
        <v>38</v>
      </c>
      <c r="AK268">
        <v>0</v>
      </c>
      <c r="AL268">
        <v>0</v>
      </c>
      <c r="AM268">
        <v>0</v>
      </c>
      <c r="AN268">
        <v>52</v>
      </c>
      <c r="AO268">
        <v>0</v>
      </c>
      <c r="AP268">
        <v>66</v>
      </c>
      <c r="AQ268">
        <v>0</v>
      </c>
      <c r="AR268">
        <v>0</v>
      </c>
      <c r="AS268">
        <v>0</v>
      </c>
      <c r="AT268" t="s">
        <v>86</v>
      </c>
      <c r="AU268" t="s">
        <v>86</v>
      </c>
      <c r="AV268" t="s">
        <v>86</v>
      </c>
      <c r="AW268" t="s">
        <v>86</v>
      </c>
      <c r="AX268" t="s">
        <v>86</v>
      </c>
      <c r="AY268" t="s">
        <v>86</v>
      </c>
      <c r="AZ268" t="s">
        <v>86</v>
      </c>
      <c r="BA268" t="s">
        <v>86</v>
      </c>
      <c r="BB268" t="s">
        <v>86</v>
      </c>
      <c r="BC268" t="s">
        <v>86</v>
      </c>
      <c r="BD268" t="s">
        <v>86</v>
      </c>
      <c r="BE268" t="s">
        <v>86</v>
      </c>
    </row>
    <row r="269" spans="1:57" hidden="1" x14ac:dyDescent="0.45">
      <c r="A269" t="s">
        <v>707</v>
      </c>
      <c r="B269" t="s">
        <v>77</v>
      </c>
      <c r="C269" t="s">
        <v>708</v>
      </c>
      <c r="D269" t="s">
        <v>79</v>
      </c>
      <c r="E269" s="2" t="str">
        <f>HYPERLINK("capsilon://?command=openfolder&amp;siteaddress=envoy.emaiq-na2.net&amp;folderid=FXE81AEF45-6EF1-E110-E0AC-E917488866BF","FX220274")</f>
        <v>FX220274</v>
      </c>
      <c r="F269" t="s">
        <v>80</v>
      </c>
      <c r="G269" t="s">
        <v>80</v>
      </c>
      <c r="H269" t="s">
        <v>81</v>
      </c>
      <c r="I269" t="s">
        <v>709</v>
      </c>
      <c r="J269">
        <v>143</v>
      </c>
      <c r="K269" t="s">
        <v>83</v>
      </c>
      <c r="L269" t="s">
        <v>84</v>
      </c>
      <c r="M269" t="s">
        <v>85</v>
      </c>
      <c r="N269">
        <v>1</v>
      </c>
      <c r="O269" s="1">
        <v>44601.819016203706</v>
      </c>
      <c r="P269" s="1">
        <v>44602.171203703707</v>
      </c>
      <c r="Q269">
        <v>29233</v>
      </c>
      <c r="R269">
        <v>1196</v>
      </c>
      <c r="S269" t="b">
        <v>0</v>
      </c>
      <c r="T269" t="s">
        <v>86</v>
      </c>
      <c r="U269" t="b">
        <v>0</v>
      </c>
      <c r="V269" t="s">
        <v>172</v>
      </c>
      <c r="W269" s="1">
        <v>44602.171203703707</v>
      </c>
      <c r="X269">
        <v>526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143</v>
      </c>
      <c r="AE269">
        <v>130</v>
      </c>
      <c r="AF269">
        <v>0</v>
      </c>
      <c r="AG269">
        <v>5</v>
      </c>
      <c r="AH269" t="s">
        <v>86</v>
      </c>
      <c r="AI269" t="s">
        <v>86</v>
      </c>
      <c r="AJ269" t="s">
        <v>86</v>
      </c>
      <c r="AK269" t="s">
        <v>86</v>
      </c>
      <c r="AL269" t="s">
        <v>86</v>
      </c>
      <c r="AM269" t="s">
        <v>86</v>
      </c>
      <c r="AN269" t="s">
        <v>86</v>
      </c>
      <c r="AO269" t="s">
        <v>86</v>
      </c>
      <c r="AP269" t="s">
        <v>86</v>
      </c>
      <c r="AQ269" t="s">
        <v>86</v>
      </c>
      <c r="AR269" t="s">
        <v>86</v>
      </c>
      <c r="AS269" t="s">
        <v>86</v>
      </c>
      <c r="AT269" t="s">
        <v>86</v>
      </c>
      <c r="AU269" t="s">
        <v>86</v>
      </c>
      <c r="AV269" t="s">
        <v>86</v>
      </c>
      <c r="AW269" t="s">
        <v>86</v>
      </c>
      <c r="AX269" t="s">
        <v>86</v>
      </c>
      <c r="AY269" t="s">
        <v>86</v>
      </c>
      <c r="AZ269" t="s">
        <v>86</v>
      </c>
      <c r="BA269" t="s">
        <v>86</v>
      </c>
      <c r="BB269" t="s">
        <v>86</v>
      </c>
      <c r="BC269" t="s">
        <v>86</v>
      </c>
      <c r="BD269" t="s">
        <v>86</v>
      </c>
      <c r="BE269" t="s">
        <v>86</v>
      </c>
    </row>
    <row r="270" spans="1:57" hidden="1" x14ac:dyDescent="0.45">
      <c r="A270" t="s">
        <v>710</v>
      </c>
      <c r="B270" t="s">
        <v>77</v>
      </c>
      <c r="C270" t="s">
        <v>157</v>
      </c>
      <c r="D270" t="s">
        <v>79</v>
      </c>
      <c r="E270" s="2" t="str">
        <f>HYPERLINK("capsilon://?command=openfolder&amp;siteaddress=envoy.emaiq-na2.net&amp;folderid=FXAAD7B184-E3C1-E193-04BE-287B45FC8A2E","FX2201279")</f>
        <v>FX2201279</v>
      </c>
      <c r="F270" t="s">
        <v>80</v>
      </c>
      <c r="G270" t="s">
        <v>80</v>
      </c>
      <c r="H270" t="s">
        <v>81</v>
      </c>
      <c r="I270" t="s">
        <v>711</v>
      </c>
      <c r="J270">
        <v>11</v>
      </c>
      <c r="K270" t="s">
        <v>83</v>
      </c>
      <c r="L270" t="s">
        <v>84</v>
      </c>
      <c r="M270" t="s">
        <v>85</v>
      </c>
      <c r="N270">
        <v>2</v>
      </c>
      <c r="O270" s="1">
        <v>44601.821701388886</v>
      </c>
      <c r="P270" s="1">
        <v>44601.842210648145</v>
      </c>
      <c r="Q270">
        <v>1735</v>
      </c>
      <c r="R270">
        <v>37</v>
      </c>
      <c r="S270" t="b">
        <v>0</v>
      </c>
      <c r="T270" t="s">
        <v>86</v>
      </c>
      <c r="U270" t="b">
        <v>0</v>
      </c>
      <c r="V270" t="s">
        <v>92</v>
      </c>
      <c r="W270" s="1">
        <v>44601.83489583333</v>
      </c>
      <c r="X270">
        <v>16</v>
      </c>
      <c r="Y270">
        <v>0</v>
      </c>
      <c r="Z270">
        <v>0</v>
      </c>
      <c r="AA270">
        <v>0</v>
      </c>
      <c r="AB270">
        <v>5</v>
      </c>
      <c r="AC270">
        <v>0</v>
      </c>
      <c r="AD270">
        <v>11</v>
      </c>
      <c r="AE270">
        <v>0</v>
      </c>
      <c r="AF270">
        <v>0</v>
      </c>
      <c r="AG270">
        <v>0</v>
      </c>
      <c r="AH270" t="s">
        <v>93</v>
      </c>
      <c r="AI270" s="1">
        <v>44601.842210648145</v>
      </c>
      <c r="AJ270">
        <v>21</v>
      </c>
      <c r="AK270">
        <v>0</v>
      </c>
      <c r="AL270">
        <v>0</v>
      </c>
      <c r="AM270">
        <v>0</v>
      </c>
      <c r="AN270">
        <v>5</v>
      </c>
      <c r="AO270">
        <v>0</v>
      </c>
      <c r="AP270">
        <v>11</v>
      </c>
      <c r="AQ270">
        <v>0</v>
      </c>
      <c r="AR270">
        <v>0</v>
      </c>
      <c r="AS270">
        <v>0</v>
      </c>
      <c r="AT270" t="s">
        <v>86</v>
      </c>
      <c r="AU270" t="s">
        <v>86</v>
      </c>
      <c r="AV270" t="s">
        <v>86</v>
      </c>
      <c r="AW270" t="s">
        <v>86</v>
      </c>
      <c r="AX270" t="s">
        <v>86</v>
      </c>
      <c r="AY270" t="s">
        <v>86</v>
      </c>
      <c r="AZ270" t="s">
        <v>86</v>
      </c>
      <c r="BA270" t="s">
        <v>86</v>
      </c>
      <c r="BB270" t="s">
        <v>86</v>
      </c>
      <c r="BC270" t="s">
        <v>86</v>
      </c>
      <c r="BD270" t="s">
        <v>86</v>
      </c>
      <c r="BE270" t="s">
        <v>86</v>
      </c>
    </row>
    <row r="271" spans="1:57" x14ac:dyDescent="0.45">
      <c r="A271" t="s">
        <v>712</v>
      </c>
      <c r="B271" t="s">
        <v>77</v>
      </c>
      <c r="C271" t="s">
        <v>90</v>
      </c>
      <c r="D271" t="s">
        <v>79</v>
      </c>
      <c r="E271" s="2" t="str">
        <f>HYPERLINK("capsilon://?command=openfolder&amp;siteaddress=envoy.emaiq-na2.net&amp;folderid=FXB5C20122-89B5-AE08-A54E-DC1C7040B926","FX220283")</f>
        <v>FX220283</v>
      </c>
      <c r="F271" t="s">
        <v>80</v>
      </c>
      <c r="G271" t="s">
        <v>80</v>
      </c>
      <c r="H271" t="s">
        <v>81</v>
      </c>
      <c r="I271" t="s">
        <v>713</v>
      </c>
      <c r="J271">
        <v>66</v>
      </c>
      <c r="K271" t="s">
        <v>83</v>
      </c>
      <c r="L271" t="s">
        <v>84</v>
      </c>
      <c r="M271" t="s">
        <v>85</v>
      </c>
      <c r="N271">
        <v>2</v>
      </c>
      <c r="O271" s="1">
        <v>44601.825949074075</v>
      </c>
      <c r="P271" s="1">
        <v>44601.844178240739</v>
      </c>
      <c r="Q271">
        <v>1128</v>
      </c>
      <c r="R271">
        <v>447</v>
      </c>
      <c r="S271" t="b">
        <v>0</v>
      </c>
      <c r="T271" t="s">
        <v>86</v>
      </c>
      <c r="U271" t="b">
        <v>0</v>
      </c>
      <c r="V271" t="s">
        <v>92</v>
      </c>
      <c r="W271" s="1">
        <v>44601.838125000002</v>
      </c>
      <c r="X271">
        <v>278</v>
      </c>
      <c r="Y271">
        <v>52</v>
      </c>
      <c r="Z271">
        <v>0</v>
      </c>
      <c r="AA271">
        <v>52</v>
      </c>
      <c r="AB271">
        <v>0</v>
      </c>
      <c r="AC271">
        <v>14</v>
      </c>
      <c r="AD271">
        <v>14</v>
      </c>
      <c r="AE271">
        <v>0</v>
      </c>
      <c r="AF271">
        <v>0</v>
      </c>
      <c r="AG271">
        <v>0</v>
      </c>
      <c r="AH271" t="s">
        <v>93</v>
      </c>
      <c r="AI271" s="1">
        <v>44601.844178240739</v>
      </c>
      <c r="AJ271">
        <v>169</v>
      </c>
      <c r="AK271">
        <v>1</v>
      </c>
      <c r="AL271">
        <v>0</v>
      </c>
      <c r="AM271">
        <v>1</v>
      </c>
      <c r="AN271">
        <v>0</v>
      </c>
      <c r="AO271">
        <v>1</v>
      </c>
      <c r="AP271">
        <v>13</v>
      </c>
      <c r="AQ271">
        <v>0</v>
      </c>
      <c r="AR271">
        <v>0</v>
      </c>
      <c r="AS271">
        <v>0</v>
      </c>
      <c r="AT271" t="s">
        <v>86</v>
      </c>
      <c r="AU271" t="s">
        <v>86</v>
      </c>
      <c r="AV271" t="s">
        <v>86</v>
      </c>
      <c r="AW271" t="s">
        <v>86</v>
      </c>
      <c r="AX271" t="s">
        <v>86</v>
      </c>
      <c r="AY271" t="s">
        <v>86</v>
      </c>
      <c r="AZ271" t="s">
        <v>86</v>
      </c>
      <c r="BA271" t="s">
        <v>86</v>
      </c>
      <c r="BB271" t="s">
        <v>86</v>
      </c>
      <c r="BC271" t="s">
        <v>86</v>
      </c>
      <c r="BD271" t="s">
        <v>86</v>
      </c>
      <c r="BE271" t="s">
        <v>86</v>
      </c>
    </row>
    <row r="272" spans="1:57" x14ac:dyDescent="0.45">
      <c r="A272" t="s">
        <v>714</v>
      </c>
      <c r="B272" t="s">
        <v>77</v>
      </c>
      <c r="C272" t="s">
        <v>332</v>
      </c>
      <c r="D272" t="s">
        <v>79</v>
      </c>
      <c r="E272" s="2" t="str">
        <f>HYPERLINK("capsilon://?command=openfolder&amp;siteaddress=envoy.emaiq-na2.net&amp;folderid=FXF1A2EB64-E13D-67C8-7F50-384AA93F4B12","FX220249")</f>
        <v>FX220249</v>
      </c>
      <c r="F272" t="s">
        <v>80</v>
      </c>
      <c r="G272" t="s">
        <v>80</v>
      </c>
      <c r="H272" t="s">
        <v>81</v>
      </c>
      <c r="I272" t="s">
        <v>715</v>
      </c>
      <c r="J272">
        <v>66</v>
      </c>
      <c r="K272" t="s">
        <v>83</v>
      </c>
      <c r="L272" t="s">
        <v>84</v>
      </c>
      <c r="M272" t="s">
        <v>85</v>
      </c>
      <c r="N272">
        <v>2</v>
      </c>
      <c r="O272" s="1">
        <v>44601.835740740738</v>
      </c>
      <c r="P272" s="1">
        <v>44602.183576388888</v>
      </c>
      <c r="Q272">
        <v>28223</v>
      </c>
      <c r="R272">
        <v>1830</v>
      </c>
      <c r="S272" t="b">
        <v>0</v>
      </c>
      <c r="T272" t="s">
        <v>86</v>
      </c>
      <c r="U272" t="b">
        <v>0</v>
      </c>
      <c r="V272" t="s">
        <v>87</v>
      </c>
      <c r="W272" s="1">
        <v>44602.167881944442</v>
      </c>
      <c r="X272">
        <v>939</v>
      </c>
      <c r="Y272">
        <v>52</v>
      </c>
      <c r="Z272">
        <v>0</v>
      </c>
      <c r="AA272">
        <v>52</v>
      </c>
      <c r="AB272">
        <v>0</v>
      </c>
      <c r="AC272">
        <v>34</v>
      </c>
      <c r="AD272">
        <v>14</v>
      </c>
      <c r="AE272">
        <v>0</v>
      </c>
      <c r="AF272">
        <v>0</v>
      </c>
      <c r="AG272">
        <v>0</v>
      </c>
      <c r="AH272" t="s">
        <v>145</v>
      </c>
      <c r="AI272" s="1">
        <v>44602.183576388888</v>
      </c>
      <c r="AJ272">
        <v>876</v>
      </c>
      <c r="AK272">
        <v>3</v>
      </c>
      <c r="AL272">
        <v>0</v>
      </c>
      <c r="AM272">
        <v>3</v>
      </c>
      <c r="AN272">
        <v>0</v>
      </c>
      <c r="AO272">
        <v>3</v>
      </c>
      <c r="AP272">
        <v>11</v>
      </c>
      <c r="AQ272">
        <v>0</v>
      </c>
      <c r="AR272">
        <v>0</v>
      </c>
      <c r="AS272">
        <v>0</v>
      </c>
      <c r="AT272" t="s">
        <v>86</v>
      </c>
      <c r="AU272" t="s">
        <v>86</v>
      </c>
      <c r="AV272" t="s">
        <v>86</v>
      </c>
      <c r="AW272" t="s">
        <v>86</v>
      </c>
      <c r="AX272" t="s">
        <v>86</v>
      </c>
      <c r="AY272" t="s">
        <v>86</v>
      </c>
      <c r="AZ272" t="s">
        <v>86</v>
      </c>
      <c r="BA272" t="s">
        <v>86</v>
      </c>
      <c r="BB272" t="s">
        <v>86</v>
      </c>
      <c r="BC272" t="s">
        <v>86</v>
      </c>
      <c r="BD272" t="s">
        <v>86</v>
      </c>
      <c r="BE272" t="s">
        <v>86</v>
      </c>
    </row>
    <row r="273" spans="1:57" x14ac:dyDescent="0.45">
      <c r="A273" t="s">
        <v>716</v>
      </c>
      <c r="B273" t="s">
        <v>77</v>
      </c>
      <c r="C273" t="s">
        <v>717</v>
      </c>
      <c r="D273" t="s">
        <v>79</v>
      </c>
      <c r="E273" s="2" t="str">
        <f>HYPERLINK("capsilon://?command=openfolder&amp;siteaddress=envoy.emaiq-na2.net&amp;folderid=FXCFA63B02-4E28-D350-1098-5B094A9AD6D0","FX2202201")</f>
        <v>FX2202201</v>
      </c>
      <c r="F273" t="s">
        <v>80</v>
      </c>
      <c r="G273" t="s">
        <v>80</v>
      </c>
      <c r="H273" t="s">
        <v>81</v>
      </c>
      <c r="I273" t="s">
        <v>718</v>
      </c>
      <c r="J273">
        <v>89</v>
      </c>
      <c r="K273" t="s">
        <v>83</v>
      </c>
      <c r="L273" t="s">
        <v>84</v>
      </c>
      <c r="M273" t="s">
        <v>85</v>
      </c>
      <c r="N273">
        <v>1</v>
      </c>
      <c r="O273" s="1">
        <v>44601.927407407406</v>
      </c>
      <c r="P273" s="1">
        <v>44602.192326388889</v>
      </c>
      <c r="Q273">
        <v>21571</v>
      </c>
      <c r="R273">
        <v>1318</v>
      </c>
      <c r="S273" t="b">
        <v>0</v>
      </c>
      <c r="T273" t="s">
        <v>86</v>
      </c>
      <c r="U273" t="b">
        <v>0</v>
      </c>
      <c r="V273" t="s">
        <v>145</v>
      </c>
      <c r="W273" s="1">
        <v>44602.192326388889</v>
      </c>
      <c r="X273">
        <v>1318</v>
      </c>
      <c r="Y273">
        <v>70</v>
      </c>
      <c r="Z273">
        <v>0</v>
      </c>
      <c r="AA273">
        <v>70</v>
      </c>
      <c r="AB273">
        <v>0</v>
      </c>
      <c r="AC273">
        <v>47</v>
      </c>
      <c r="AD273">
        <v>19</v>
      </c>
      <c r="AE273">
        <v>0</v>
      </c>
      <c r="AF273">
        <v>0</v>
      </c>
      <c r="AG273">
        <v>0</v>
      </c>
      <c r="AH273" t="s">
        <v>86</v>
      </c>
      <c r="AI273" t="s">
        <v>86</v>
      </c>
      <c r="AJ273" t="s">
        <v>86</v>
      </c>
      <c r="AK273" t="s">
        <v>86</v>
      </c>
      <c r="AL273" t="s">
        <v>86</v>
      </c>
      <c r="AM273" t="s">
        <v>86</v>
      </c>
      <c r="AN273" t="s">
        <v>86</v>
      </c>
      <c r="AO273" t="s">
        <v>86</v>
      </c>
      <c r="AP273" t="s">
        <v>86</v>
      </c>
      <c r="AQ273" t="s">
        <v>86</v>
      </c>
      <c r="AR273" t="s">
        <v>86</v>
      </c>
      <c r="AS273" t="s">
        <v>86</v>
      </c>
      <c r="AT273" t="s">
        <v>86</v>
      </c>
      <c r="AU273" t="s">
        <v>86</v>
      </c>
      <c r="AV273" t="s">
        <v>86</v>
      </c>
      <c r="AW273" t="s">
        <v>86</v>
      </c>
      <c r="AX273" t="s">
        <v>86</v>
      </c>
      <c r="AY273" t="s">
        <v>86</v>
      </c>
      <c r="AZ273" t="s">
        <v>86</v>
      </c>
      <c r="BA273" t="s">
        <v>86</v>
      </c>
      <c r="BB273" t="s">
        <v>86</v>
      </c>
      <c r="BC273" t="s">
        <v>86</v>
      </c>
      <c r="BD273" t="s">
        <v>86</v>
      </c>
      <c r="BE273" t="s">
        <v>86</v>
      </c>
    </row>
    <row r="274" spans="1:57" x14ac:dyDescent="0.45">
      <c r="A274" t="s">
        <v>719</v>
      </c>
      <c r="B274" t="s">
        <v>77</v>
      </c>
      <c r="C274" t="s">
        <v>708</v>
      </c>
      <c r="D274" t="s">
        <v>79</v>
      </c>
      <c r="E274" s="2" t="str">
        <f>HYPERLINK("capsilon://?command=openfolder&amp;siteaddress=envoy.emaiq-na2.net&amp;folderid=FXE81AEF45-6EF1-E110-E0AC-E917488866BF","FX220274")</f>
        <v>FX220274</v>
      </c>
      <c r="F274" t="s">
        <v>80</v>
      </c>
      <c r="G274" t="s">
        <v>80</v>
      </c>
      <c r="H274" t="s">
        <v>81</v>
      </c>
      <c r="I274" t="s">
        <v>709</v>
      </c>
      <c r="J274">
        <v>268</v>
      </c>
      <c r="K274" t="s">
        <v>83</v>
      </c>
      <c r="L274" t="s">
        <v>84</v>
      </c>
      <c r="M274" t="s">
        <v>85</v>
      </c>
      <c r="N274">
        <v>2</v>
      </c>
      <c r="O274" s="1">
        <v>44602.172523148147</v>
      </c>
      <c r="P274" s="1">
        <v>44602.201979166668</v>
      </c>
      <c r="Q274">
        <v>634</v>
      </c>
      <c r="R274">
        <v>1911</v>
      </c>
      <c r="S274" t="b">
        <v>0</v>
      </c>
      <c r="T274" t="s">
        <v>86</v>
      </c>
      <c r="U274" t="b">
        <v>1</v>
      </c>
      <c r="V274" t="s">
        <v>87</v>
      </c>
      <c r="W274" s="1">
        <v>44602.189039351855</v>
      </c>
      <c r="X274">
        <v>978</v>
      </c>
      <c r="Y274">
        <v>184</v>
      </c>
      <c r="Z274">
        <v>0</v>
      </c>
      <c r="AA274">
        <v>184</v>
      </c>
      <c r="AB274">
        <v>74</v>
      </c>
      <c r="AC274">
        <v>120</v>
      </c>
      <c r="AD274">
        <v>84</v>
      </c>
      <c r="AE274">
        <v>0</v>
      </c>
      <c r="AF274">
        <v>0</v>
      </c>
      <c r="AG274">
        <v>0</v>
      </c>
      <c r="AH274" t="s">
        <v>145</v>
      </c>
      <c r="AI274" s="1">
        <v>44602.201979166668</v>
      </c>
      <c r="AJ274">
        <v>833</v>
      </c>
      <c r="AK274">
        <v>0</v>
      </c>
      <c r="AL274">
        <v>0</v>
      </c>
      <c r="AM274">
        <v>0</v>
      </c>
      <c r="AN274">
        <v>37</v>
      </c>
      <c r="AO274">
        <v>0</v>
      </c>
      <c r="AP274">
        <v>84</v>
      </c>
      <c r="AQ274">
        <v>0</v>
      </c>
      <c r="AR274">
        <v>0</v>
      </c>
      <c r="AS274">
        <v>0</v>
      </c>
      <c r="AT274" t="s">
        <v>86</v>
      </c>
      <c r="AU274" t="s">
        <v>86</v>
      </c>
      <c r="AV274" t="s">
        <v>86</v>
      </c>
      <c r="AW274" t="s">
        <v>86</v>
      </c>
      <c r="AX274" t="s">
        <v>86</v>
      </c>
      <c r="AY274" t="s">
        <v>86</v>
      </c>
      <c r="AZ274" t="s">
        <v>86</v>
      </c>
      <c r="BA274" t="s">
        <v>86</v>
      </c>
      <c r="BB274" t="s">
        <v>86</v>
      </c>
      <c r="BC274" t="s">
        <v>86</v>
      </c>
      <c r="BD274" t="s">
        <v>86</v>
      </c>
      <c r="BE274" t="s">
        <v>86</v>
      </c>
    </row>
    <row r="275" spans="1:57" x14ac:dyDescent="0.45">
      <c r="A275" t="s">
        <v>720</v>
      </c>
      <c r="B275" t="s">
        <v>77</v>
      </c>
      <c r="C275" t="s">
        <v>721</v>
      </c>
      <c r="D275" t="s">
        <v>79</v>
      </c>
      <c r="E275" s="2" t="str">
        <f>HYPERLINK("capsilon://?command=openfolder&amp;siteaddress=envoy.emaiq-na2.net&amp;folderid=FX8F532EE8-532D-A4D2-C963-39CC4DE39446","FX2201520")</f>
        <v>FX2201520</v>
      </c>
      <c r="F275" t="s">
        <v>80</v>
      </c>
      <c r="G275" t="s">
        <v>80</v>
      </c>
      <c r="H275" t="s">
        <v>81</v>
      </c>
      <c r="I275" t="s">
        <v>722</v>
      </c>
      <c r="J275">
        <v>50</v>
      </c>
      <c r="K275" t="s">
        <v>83</v>
      </c>
      <c r="L275" t="s">
        <v>84</v>
      </c>
      <c r="M275" t="s">
        <v>85</v>
      </c>
      <c r="N275">
        <v>2</v>
      </c>
      <c r="O275" s="1">
        <v>44602.349803240744</v>
      </c>
      <c r="P275" s="1">
        <v>44602.410300925927</v>
      </c>
      <c r="Q275">
        <v>2292</v>
      </c>
      <c r="R275">
        <v>2935</v>
      </c>
      <c r="S275" t="b">
        <v>0</v>
      </c>
      <c r="T275" t="s">
        <v>86</v>
      </c>
      <c r="U275" t="b">
        <v>0</v>
      </c>
      <c r="V275" t="s">
        <v>87</v>
      </c>
      <c r="W275" s="1">
        <v>44602.372164351851</v>
      </c>
      <c r="X275">
        <v>423</v>
      </c>
      <c r="Y275">
        <v>50</v>
      </c>
      <c r="Z275">
        <v>0</v>
      </c>
      <c r="AA275">
        <v>50</v>
      </c>
      <c r="AB275">
        <v>0</v>
      </c>
      <c r="AC275">
        <v>29</v>
      </c>
      <c r="AD275">
        <v>0</v>
      </c>
      <c r="AE275">
        <v>0</v>
      </c>
      <c r="AF275">
        <v>0</v>
      </c>
      <c r="AG275">
        <v>0</v>
      </c>
      <c r="AH275" t="s">
        <v>145</v>
      </c>
      <c r="AI275" s="1">
        <v>44602.410300925927</v>
      </c>
      <c r="AJ275">
        <v>299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 t="s">
        <v>86</v>
      </c>
      <c r="AU275" t="s">
        <v>86</v>
      </c>
      <c r="AV275" t="s">
        <v>86</v>
      </c>
      <c r="AW275" t="s">
        <v>86</v>
      </c>
      <c r="AX275" t="s">
        <v>86</v>
      </c>
      <c r="AY275" t="s">
        <v>86</v>
      </c>
      <c r="AZ275" t="s">
        <v>86</v>
      </c>
      <c r="BA275" t="s">
        <v>86</v>
      </c>
      <c r="BB275" t="s">
        <v>86</v>
      </c>
      <c r="BC275" t="s">
        <v>86</v>
      </c>
      <c r="BD275" t="s">
        <v>86</v>
      </c>
      <c r="BE275" t="s">
        <v>86</v>
      </c>
    </row>
    <row r="276" spans="1:57" x14ac:dyDescent="0.45">
      <c r="A276" t="s">
        <v>723</v>
      </c>
      <c r="B276" t="s">
        <v>77</v>
      </c>
      <c r="C276" t="s">
        <v>370</v>
      </c>
      <c r="D276" t="s">
        <v>79</v>
      </c>
      <c r="E276" s="2" t="str">
        <f>HYPERLINK("capsilon://?command=openfolder&amp;siteaddress=envoy.emaiq-na2.net&amp;folderid=FX18DF1149-1244-8665-8FB4-2EA326A870C1","FX2112103")</f>
        <v>FX2112103</v>
      </c>
      <c r="F276" t="s">
        <v>80</v>
      </c>
      <c r="G276" t="s">
        <v>80</v>
      </c>
      <c r="H276" t="s">
        <v>81</v>
      </c>
      <c r="I276" t="s">
        <v>724</v>
      </c>
      <c r="J276">
        <v>66</v>
      </c>
      <c r="K276" t="s">
        <v>83</v>
      </c>
      <c r="L276" t="s">
        <v>84</v>
      </c>
      <c r="M276" t="s">
        <v>85</v>
      </c>
      <c r="N276">
        <v>2</v>
      </c>
      <c r="O276" s="1">
        <v>44593.71597222222</v>
      </c>
      <c r="P276" s="1">
        <v>44593.814722222225</v>
      </c>
      <c r="Q276">
        <v>7853</v>
      </c>
      <c r="R276">
        <v>679</v>
      </c>
      <c r="S276" t="b">
        <v>0</v>
      </c>
      <c r="T276" t="s">
        <v>86</v>
      </c>
      <c r="U276" t="b">
        <v>0</v>
      </c>
      <c r="V276" t="s">
        <v>92</v>
      </c>
      <c r="W276" s="1">
        <v>44593.735648148147</v>
      </c>
      <c r="X276">
        <v>327</v>
      </c>
      <c r="Y276">
        <v>52</v>
      </c>
      <c r="Z276">
        <v>0</v>
      </c>
      <c r="AA276">
        <v>52</v>
      </c>
      <c r="AB276">
        <v>0</v>
      </c>
      <c r="AC276">
        <v>41</v>
      </c>
      <c r="AD276">
        <v>14</v>
      </c>
      <c r="AE276">
        <v>0</v>
      </c>
      <c r="AF276">
        <v>0</v>
      </c>
      <c r="AG276">
        <v>0</v>
      </c>
      <c r="AH276" t="s">
        <v>93</v>
      </c>
      <c r="AI276" s="1">
        <v>44593.814722222225</v>
      </c>
      <c r="AJ276">
        <v>352</v>
      </c>
      <c r="AK276">
        <v>1</v>
      </c>
      <c r="AL276">
        <v>0</v>
      </c>
      <c r="AM276">
        <v>1</v>
      </c>
      <c r="AN276">
        <v>0</v>
      </c>
      <c r="AO276">
        <v>1</v>
      </c>
      <c r="AP276">
        <v>13</v>
      </c>
      <c r="AQ276">
        <v>0</v>
      </c>
      <c r="AR276">
        <v>0</v>
      </c>
      <c r="AS276">
        <v>0</v>
      </c>
      <c r="AT276" t="s">
        <v>86</v>
      </c>
      <c r="AU276" t="s">
        <v>86</v>
      </c>
      <c r="AV276" t="s">
        <v>86</v>
      </c>
      <c r="AW276" t="s">
        <v>86</v>
      </c>
      <c r="AX276" t="s">
        <v>86</v>
      </c>
      <c r="AY276" t="s">
        <v>86</v>
      </c>
      <c r="AZ276" t="s">
        <v>86</v>
      </c>
      <c r="BA276" t="s">
        <v>86</v>
      </c>
      <c r="BB276" t="s">
        <v>86</v>
      </c>
      <c r="BC276" t="s">
        <v>86</v>
      </c>
      <c r="BD276" t="s">
        <v>86</v>
      </c>
      <c r="BE276" t="s">
        <v>86</v>
      </c>
    </row>
    <row r="277" spans="1:57" x14ac:dyDescent="0.45">
      <c r="A277" t="s">
        <v>725</v>
      </c>
      <c r="B277" t="s">
        <v>77</v>
      </c>
      <c r="C277" t="s">
        <v>277</v>
      </c>
      <c r="D277" t="s">
        <v>79</v>
      </c>
      <c r="E277" s="2" t="str">
        <f>HYPERLINK("capsilon://?command=openfolder&amp;siteaddress=envoy.emaiq-na2.net&amp;folderid=FX1D7475A4-92BF-0606-2A82-2B74660A3986","FX2201600")</f>
        <v>FX2201600</v>
      </c>
      <c r="F277" t="s">
        <v>80</v>
      </c>
      <c r="G277" t="s">
        <v>80</v>
      </c>
      <c r="H277" t="s">
        <v>81</v>
      </c>
      <c r="I277" t="s">
        <v>726</v>
      </c>
      <c r="J277">
        <v>30</v>
      </c>
      <c r="K277" t="s">
        <v>83</v>
      </c>
      <c r="L277" t="s">
        <v>84</v>
      </c>
      <c r="M277" t="s">
        <v>85</v>
      </c>
      <c r="N277">
        <v>2</v>
      </c>
      <c r="O277" s="1">
        <v>44602.362743055557</v>
      </c>
      <c r="P277" s="1">
        <v>44602.412291666667</v>
      </c>
      <c r="Q277">
        <v>4019</v>
      </c>
      <c r="R277">
        <v>262</v>
      </c>
      <c r="S277" t="b">
        <v>0</v>
      </c>
      <c r="T277" t="s">
        <v>86</v>
      </c>
      <c r="U277" t="b">
        <v>0</v>
      </c>
      <c r="V277" t="s">
        <v>87</v>
      </c>
      <c r="W277" s="1">
        <v>44602.373229166667</v>
      </c>
      <c r="X277">
        <v>91</v>
      </c>
      <c r="Y277">
        <v>9</v>
      </c>
      <c r="Z277">
        <v>0</v>
      </c>
      <c r="AA277">
        <v>9</v>
      </c>
      <c r="AB277">
        <v>0</v>
      </c>
      <c r="AC277">
        <v>3</v>
      </c>
      <c r="AD277">
        <v>21</v>
      </c>
      <c r="AE277">
        <v>0</v>
      </c>
      <c r="AF277">
        <v>0</v>
      </c>
      <c r="AG277">
        <v>0</v>
      </c>
      <c r="AH277" t="s">
        <v>145</v>
      </c>
      <c r="AI277" s="1">
        <v>44602.412291666667</v>
      </c>
      <c r="AJ277">
        <v>171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21</v>
      </c>
      <c r="AQ277">
        <v>0</v>
      </c>
      <c r="AR277">
        <v>0</v>
      </c>
      <c r="AS277">
        <v>0</v>
      </c>
      <c r="AT277" t="s">
        <v>86</v>
      </c>
      <c r="AU277" t="s">
        <v>86</v>
      </c>
      <c r="AV277" t="s">
        <v>86</v>
      </c>
      <c r="AW277" t="s">
        <v>86</v>
      </c>
      <c r="AX277" t="s">
        <v>86</v>
      </c>
      <c r="AY277" t="s">
        <v>86</v>
      </c>
      <c r="AZ277" t="s">
        <v>86</v>
      </c>
      <c r="BA277" t="s">
        <v>86</v>
      </c>
      <c r="BB277" t="s">
        <v>86</v>
      </c>
      <c r="BC277" t="s">
        <v>86</v>
      </c>
      <c r="BD277" t="s">
        <v>86</v>
      </c>
      <c r="BE277" t="s">
        <v>86</v>
      </c>
    </row>
    <row r="278" spans="1:57" x14ac:dyDescent="0.45">
      <c r="A278" t="s">
        <v>727</v>
      </c>
      <c r="B278" t="s">
        <v>77</v>
      </c>
      <c r="C278" t="s">
        <v>721</v>
      </c>
      <c r="D278" t="s">
        <v>79</v>
      </c>
      <c r="E278" s="2" t="str">
        <f>HYPERLINK("capsilon://?command=openfolder&amp;siteaddress=envoy.emaiq-na2.net&amp;folderid=FX8F532EE8-532D-A4D2-C963-39CC4DE39446","FX2201520")</f>
        <v>FX2201520</v>
      </c>
      <c r="F278" t="s">
        <v>80</v>
      </c>
      <c r="G278" t="s">
        <v>80</v>
      </c>
      <c r="H278" t="s">
        <v>81</v>
      </c>
      <c r="I278" t="s">
        <v>728</v>
      </c>
      <c r="J278">
        <v>30</v>
      </c>
      <c r="K278" t="s">
        <v>83</v>
      </c>
      <c r="L278" t="s">
        <v>84</v>
      </c>
      <c r="M278" t="s">
        <v>85</v>
      </c>
      <c r="N278">
        <v>2</v>
      </c>
      <c r="O278" s="1">
        <v>44602.364166666666</v>
      </c>
      <c r="P278" s="1">
        <v>44602.414699074077</v>
      </c>
      <c r="Q278">
        <v>4008</v>
      </c>
      <c r="R278">
        <v>358</v>
      </c>
      <c r="S278" t="b">
        <v>0</v>
      </c>
      <c r="T278" t="s">
        <v>86</v>
      </c>
      <c r="U278" t="b">
        <v>0</v>
      </c>
      <c r="V278" t="s">
        <v>87</v>
      </c>
      <c r="W278" s="1">
        <v>44602.374965277777</v>
      </c>
      <c r="X278">
        <v>150</v>
      </c>
      <c r="Y278">
        <v>9</v>
      </c>
      <c r="Z278">
        <v>0</v>
      </c>
      <c r="AA278">
        <v>9</v>
      </c>
      <c r="AB278">
        <v>0</v>
      </c>
      <c r="AC278">
        <v>9</v>
      </c>
      <c r="AD278">
        <v>21</v>
      </c>
      <c r="AE278">
        <v>0</v>
      </c>
      <c r="AF278">
        <v>0</v>
      </c>
      <c r="AG278">
        <v>0</v>
      </c>
      <c r="AH278" t="s">
        <v>145</v>
      </c>
      <c r="AI278" s="1">
        <v>44602.414699074077</v>
      </c>
      <c r="AJ278">
        <v>208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21</v>
      </c>
      <c r="AQ278">
        <v>0</v>
      </c>
      <c r="AR278">
        <v>0</v>
      </c>
      <c r="AS278">
        <v>0</v>
      </c>
      <c r="AT278" t="s">
        <v>86</v>
      </c>
      <c r="AU278" t="s">
        <v>86</v>
      </c>
      <c r="AV278" t="s">
        <v>86</v>
      </c>
      <c r="AW278" t="s">
        <v>86</v>
      </c>
      <c r="AX278" t="s">
        <v>86</v>
      </c>
      <c r="AY278" t="s">
        <v>86</v>
      </c>
      <c r="AZ278" t="s">
        <v>86</v>
      </c>
      <c r="BA278" t="s">
        <v>86</v>
      </c>
      <c r="BB278" t="s">
        <v>86</v>
      </c>
      <c r="BC278" t="s">
        <v>86</v>
      </c>
      <c r="BD278" t="s">
        <v>86</v>
      </c>
      <c r="BE278" t="s">
        <v>86</v>
      </c>
    </row>
    <row r="279" spans="1:57" hidden="1" x14ac:dyDescent="0.45">
      <c r="A279" t="s">
        <v>729</v>
      </c>
      <c r="B279" t="s">
        <v>77</v>
      </c>
      <c r="C279" t="s">
        <v>730</v>
      </c>
      <c r="D279" t="s">
        <v>79</v>
      </c>
      <c r="E279" s="2" t="str">
        <f>HYPERLINK("capsilon://?command=openfolder&amp;siteaddress=envoy.emaiq-na2.net&amp;folderid=FX3CDEDE84-5565-E7B5-E80A-8357B166281A","FX220193")</f>
        <v>FX220193</v>
      </c>
      <c r="F279" t="s">
        <v>80</v>
      </c>
      <c r="G279" t="s">
        <v>80</v>
      </c>
      <c r="H279" t="s">
        <v>81</v>
      </c>
      <c r="I279" t="s">
        <v>731</v>
      </c>
      <c r="J279">
        <v>11</v>
      </c>
      <c r="K279" t="s">
        <v>83</v>
      </c>
      <c r="L279" t="s">
        <v>84</v>
      </c>
      <c r="M279" t="s">
        <v>85</v>
      </c>
      <c r="N279">
        <v>2</v>
      </c>
      <c r="O279" s="1">
        <v>44602.403391203705</v>
      </c>
      <c r="P279" s="1">
        <v>44602.415590277778</v>
      </c>
      <c r="Q279">
        <v>900</v>
      </c>
      <c r="R279">
        <v>154</v>
      </c>
      <c r="S279" t="b">
        <v>0</v>
      </c>
      <c r="T279" t="s">
        <v>86</v>
      </c>
      <c r="U279" t="b">
        <v>0</v>
      </c>
      <c r="V279" t="s">
        <v>87</v>
      </c>
      <c r="W279" s="1">
        <v>44602.405023148145</v>
      </c>
      <c r="X279">
        <v>78</v>
      </c>
      <c r="Y279">
        <v>0</v>
      </c>
      <c r="Z279">
        <v>0</v>
      </c>
      <c r="AA279">
        <v>0</v>
      </c>
      <c r="AB279">
        <v>5</v>
      </c>
      <c r="AC279">
        <v>0</v>
      </c>
      <c r="AD279">
        <v>11</v>
      </c>
      <c r="AE279">
        <v>0</v>
      </c>
      <c r="AF279">
        <v>0</v>
      </c>
      <c r="AG279">
        <v>0</v>
      </c>
      <c r="AH279" t="s">
        <v>145</v>
      </c>
      <c r="AI279" s="1">
        <v>44602.415590277778</v>
      </c>
      <c r="AJ279">
        <v>76</v>
      </c>
      <c r="AK279">
        <v>0</v>
      </c>
      <c r="AL279">
        <v>0</v>
      </c>
      <c r="AM279">
        <v>0</v>
      </c>
      <c r="AN279">
        <v>5</v>
      </c>
      <c r="AO279">
        <v>0</v>
      </c>
      <c r="AP279">
        <v>11</v>
      </c>
      <c r="AQ279">
        <v>0</v>
      </c>
      <c r="AR279">
        <v>0</v>
      </c>
      <c r="AS279">
        <v>0</v>
      </c>
      <c r="AT279" t="s">
        <v>86</v>
      </c>
      <c r="AU279" t="s">
        <v>86</v>
      </c>
      <c r="AV279" t="s">
        <v>86</v>
      </c>
      <c r="AW279" t="s">
        <v>86</v>
      </c>
      <c r="AX279" t="s">
        <v>86</v>
      </c>
      <c r="AY279" t="s">
        <v>86</v>
      </c>
      <c r="AZ279" t="s">
        <v>86</v>
      </c>
      <c r="BA279" t="s">
        <v>86</v>
      </c>
      <c r="BB279" t="s">
        <v>86</v>
      </c>
      <c r="BC279" t="s">
        <v>86</v>
      </c>
      <c r="BD279" t="s">
        <v>86</v>
      </c>
      <c r="BE279" t="s">
        <v>86</v>
      </c>
    </row>
    <row r="280" spans="1:57" x14ac:dyDescent="0.45">
      <c r="A280" t="s">
        <v>732</v>
      </c>
      <c r="B280" t="s">
        <v>77</v>
      </c>
      <c r="C280" t="s">
        <v>733</v>
      </c>
      <c r="D280" t="s">
        <v>79</v>
      </c>
      <c r="E280" s="2" t="str">
        <f>HYPERLINK("capsilon://?command=openfolder&amp;siteaddress=envoy.emaiq-na2.net&amp;folderid=FX8A2D2FC4-495F-69A7-721E-572CC71B729D","FX220276")</f>
        <v>FX220276</v>
      </c>
      <c r="F280" t="s">
        <v>80</v>
      </c>
      <c r="G280" t="s">
        <v>80</v>
      </c>
      <c r="H280" t="s">
        <v>81</v>
      </c>
      <c r="I280" t="s">
        <v>734</v>
      </c>
      <c r="J280">
        <v>169</v>
      </c>
      <c r="K280" t="s">
        <v>83</v>
      </c>
      <c r="L280" t="s">
        <v>84</v>
      </c>
      <c r="M280" t="s">
        <v>85</v>
      </c>
      <c r="N280">
        <v>2</v>
      </c>
      <c r="O280" s="1">
        <v>44602.40457175926</v>
      </c>
      <c r="P280" s="1">
        <v>44602.441493055558</v>
      </c>
      <c r="Q280">
        <v>987</v>
      </c>
      <c r="R280">
        <v>2203</v>
      </c>
      <c r="S280" t="b">
        <v>0</v>
      </c>
      <c r="T280" t="s">
        <v>86</v>
      </c>
      <c r="U280" t="b">
        <v>0</v>
      </c>
      <c r="V280" t="s">
        <v>87</v>
      </c>
      <c r="W280" s="1">
        <v>44602.418055555558</v>
      </c>
      <c r="X280">
        <v>754</v>
      </c>
      <c r="Y280">
        <v>158</v>
      </c>
      <c r="Z280">
        <v>0</v>
      </c>
      <c r="AA280">
        <v>158</v>
      </c>
      <c r="AB280">
        <v>18</v>
      </c>
      <c r="AC280">
        <v>84</v>
      </c>
      <c r="AD280">
        <v>11</v>
      </c>
      <c r="AE280">
        <v>0</v>
      </c>
      <c r="AF280">
        <v>0</v>
      </c>
      <c r="AG280">
        <v>0</v>
      </c>
      <c r="AH280" t="s">
        <v>145</v>
      </c>
      <c r="AI280" s="1">
        <v>44602.441493055558</v>
      </c>
      <c r="AJ280">
        <v>1429</v>
      </c>
      <c r="AK280">
        <v>1</v>
      </c>
      <c r="AL280">
        <v>0</v>
      </c>
      <c r="AM280">
        <v>1</v>
      </c>
      <c r="AN280">
        <v>9</v>
      </c>
      <c r="AO280">
        <v>1</v>
      </c>
      <c r="AP280">
        <v>10</v>
      </c>
      <c r="AQ280">
        <v>0</v>
      </c>
      <c r="AR280">
        <v>0</v>
      </c>
      <c r="AS280">
        <v>0</v>
      </c>
      <c r="AT280" t="s">
        <v>86</v>
      </c>
      <c r="AU280" t="s">
        <v>86</v>
      </c>
      <c r="AV280" t="s">
        <v>86</v>
      </c>
      <c r="AW280" t="s">
        <v>86</v>
      </c>
      <c r="AX280" t="s">
        <v>86</v>
      </c>
      <c r="AY280" t="s">
        <v>86</v>
      </c>
      <c r="AZ280" t="s">
        <v>86</v>
      </c>
      <c r="BA280" t="s">
        <v>86</v>
      </c>
      <c r="BB280" t="s">
        <v>86</v>
      </c>
      <c r="BC280" t="s">
        <v>86</v>
      </c>
      <c r="BD280" t="s">
        <v>86</v>
      </c>
      <c r="BE280" t="s">
        <v>86</v>
      </c>
    </row>
    <row r="281" spans="1:57" hidden="1" x14ac:dyDescent="0.45">
      <c r="A281" t="s">
        <v>735</v>
      </c>
      <c r="B281" t="s">
        <v>77</v>
      </c>
      <c r="C281" t="s">
        <v>736</v>
      </c>
      <c r="D281" t="s">
        <v>79</v>
      </c>
      <c r="E281" s="2" t="str">
        <f>HYPERLINK("capsilon://?command=openfolder&amp;siteaddress=envoy.emaiq-na2.net&amp;folderid=FX95151097-00CA-2F1A-EA21-06F08C28531A","FX220143")</f>
        <v>FX220143</v>
      </c>
      <c r="F281" t="s">
        <v>80</v>
      </c>
      <c r="G281" t="s">
        <v>80</v>
      </c>
      <c r="H281" t="s">
        <v>81</v>
      </c>
      <c r="I281" t="s">
        <v>737</v>
      </c>
      <c r="J281">
        <v>11</v>
      </c>
      <c r="K281" t="s">
        <v>83</v>
      </c>
      <c r="L281" t="s">
        <v>84</v>
      </c>
      <c r="M281" t="s">
        <v>85</v>
      </c>
      <c r="N281">
        <v>2</v>
      </c>
      <c r="O281" s="1">
        <v>44602.436701388891</v>
      </c>
      <c r="P281" s="1">
        <v>44602.444525462961</v>
      </c>
      <c r="Q281">
        <v>522</v>
      </c>
      <c r="R281">
        <v>154</v>
      </c>
      <c r="S281" t="b">
        <v>0</v>
      </c>
      <c r="T281" t="s">
        <v>86</v>
      </c>
      <c r="U281" t="b">
        <v>0</v>
      </c>
      <c r="V281" t="s">
        <v>172</v>
      </c>
      <c r="W281" s="1">
        <v>44602.443703703706</v>
      </c>
      <c r="X281">
        <v>100</v>
      </c>
      <c r="Y281">
        <v>0</v>
      </c>
      <c r="Z281">
        <v>0</v>
      </c>
      <c r="AA281">
        <v>0</v>
      </c>
      <c r="AB281">
        <v>5</v>
      </c>
      <c r="AC281">
        <v>0</v>
      </c>
      <c r="AD281">
        <v>11</v>
      </c>
      <c r="AE281">
        <v>0</v>
      </c>
      <c r="AF281">
        <v>0</v>
      </c>
      <c r="AG281">
        <v>0</v>
      </c>
      <c r="AH281" t="s">
        <v>145</v>
      </c>
      <c r="AI281" s="1">
        <v>44602.444525462961</v>
      </c>
      <c r="AJ281">
        <v>38</v>
      </c>
      <c r="AK281">
        <v>0</v>
      </c>
      <c r="AL281">
        <v>0</v>
      </c>
      <c r="AM281">
        <v>0</v>
      </c>
      <c r="AN281">
        <v>5</v>
      </c>
      <c r="AO281">
        <v>0</v>
      </c>
      <c r="AP281">
        <v>11</v>
      </c>
      <c r="AQ281">
        <v>0</v>
      </c>
      <c r="AR281">
        <v>0</v>
      </c>
      <c r="AS281">
        <v>0</v>
      </c>
      <c r="AT281" t="s">
        <v>86</v>
      </c>
      <c r="AU281" t="s">
        <v>86</v>
      </c>
      <c r="AV281" t="s">
        <v>86</v>
      </c>
      <c r="AW281" t="s">
        <v>86</v>
      </c>
      <c r="AX281" t="s">
        <v>86</v>
      </c>
      <c r="AY281" t="s">
        <v>86</v>
      </c>
      <c r="AZ281" t="s">
        <v>86</v>
      </c>
      <c r="BA281" t="s">
        <v>86</v>
      </c>
      <c r="BB281" t="s">
        <v>86</v>
      </c>
      <c r="BC281" t="s">
        <v>86</v>
      </c>
      <c r="BD281" t="s">
        <v>86</v>
      </c>
      <c r="BE281" t="s">
        <v>86</v>
      </c>
    </row>
    <row r="282" spans="1:57" hidden="1" x14ac:dyDescent="0.45">
      <c r="A282" t="s">
        <v>738</v>
      </c>
      <c r="B282" t="s">
        <v>77</v>
      </c>
      <c r="C282" t="s">
        <v>403</v>
      </c>
      <c r="D282" t="s">
        <v>79</v>
      </c>
      <c r="E282" s="2" t="str">
        <f>HYPERLINK("capsilon://?command=openfolder&amp;siteaddress=envoy.emaiq-na2.net&amp;folderid=FX22FB698C-3477-045F-6C14-0EE8A7429350","FX2201103")</f>
        <v>FX2201103</v>
      </c>
      <c r="F282" t="s">
        <v>80</v>
      </c>
      <c r="G282" t="s">
        <v>80</v>
      </c>
      <c r="H282" t="s">
        <v>81</v>
      </c>
      <c r="I282" t="s">
        <v>739</v>
      </c>
      <c r="J282">
        <v>11</v>
      </c>
      <c r="K282" t="s">
        <v>83</v>
      </c>
      <c r="L282" t="s">
        <v>84</v>
      </c>
      <c r="M282" t="s">
        <v>85</v>
      </c>
      <c r="N282">
        <v>2</v>
      </c>
      <c r="O282" s="1">
        <v>44602.44458333333</v>
      </c>
      <c r="P282" s="1">
        <v>44602.44672453704</v>
      </c>
      <c r="Q282">
        <v>90</v>
      </c>
      <c r="R282">
        <v>95</v>
      </c>
      <c r="S282" t="b">
        <v>0</v>
      </c>
      <c r="T282" t="s">
        <v>86</v>
      </c>
      <c r="U282" t="b">
        <v>0</v>
      </c>
      <c r="V282" t="s">
        <v>172</v>
      </c>
      <c r="W282" s="1">
        <v>44602.445659722223</v>
      </c>
      <c r="X282">
        <v>44</v>
      </c>
      <c r="Y282">
        <v>0</v>
      </c>
      <c r="Z282">
        <v>0</v>
      </c>
      <c r="AA282">
        <v>0</v>
      </c>
      <c r="AB282">
        <v>5</v>
      </c>
      <c r="AC282">
        <v>0</v>
      </c>
      <c r="AD282">
        <v>11</v>
      </c>
      <c r="AE282">
        <v>0</v>
      </c>
      <c r="AF282">
        <v>0</v>
      </c>
      <c r="AG282">
        <v>0</v>
      </c>
      <c r="AH282" t="s">
        <v>145</v>
      </c>
      <c r="AI282" s="1">
        <v>44602.44672453704</v>
      </c>
      <c r="AJ282">
        <v>39</v>
      </c>
      <c r="AK282">
        <v>0</v>
      </c>
      <c r="AL282">
        <v>0</v>
      </c>
      <c r="AM282">
        <v>0</v>
      </c>
      <c r="AN282">
        <v>5</v>
      </c>
      <c r="AO282">
        <v>0</v>
      </c>
      <c r="AP282">
        <v>11</v>
      </c>
      <c r="AQ282">
        <v>0</v>
      </c>
      <c r="AR282">
        <v>0</v>
      </c>
      <c r="AS282">
        <v>0</v>
      </c>
      <c r="AT282" t="s">
        <v>86</v>
      </c>
      <c r="AU282" t="s">
        <v>86</v>
      </c>
      <c r="AV282" t="s">
        <v>86</v>
      </c>
      <c r="AW282" t="s">
        <v>86</v>
      </c>
      <c r="AX282" t="s">
        <v>86</v>
      </c>
      <c r="AY282" t="s">
        <v>86</v>
      </c>
      <c r="AZ282" t="s">
        <v>86</v>
      </c>
      <c r="BA282" t="s">
        <v>86</v>
      </c>
      <c r="BB282" t="s">
        <v>86</v>
      </c>
      <c r="BC282" t="s">
        <v>86</v>
      </c>
      <c r="BD282" t="s">
        <v>86</v>
      </c>
      <c r="BE282" t="s">
        <v>86</v>
      </c>
    </row>
    <row r="283" spans="1:57" x14ac:dyDescent="0.45">
      <c r="A283" t="s">
        <v>740</v>
      </c>
      <c r="B283" t="s">
        <v>77</v>
      </c>
      <c r="C283" t="s">
        <v>741</v>
      </c>
      <c r="D283" t="s">
        <v>79</v>
      </c>
      <c r="E283" s="2" t="str">
        <f>HYPERLINK("capsilon://?command=openfolder&amp;siteaddress=envoy.emaiq-na2.net&amp;folderid=FX02CC60E5-B622-1863-4346-E80188717C88","FX220224")</f>
        <v>FX220224</v>
      </c>
      <c r="F283" t="s">
        <v>80</v>
      </c>
      <c r="G283" t="s">
        <v>80</v>
      </c>
      <c r="H283" t="s">
        <v>81</v>
      </c>
      <c r="I283" t="s">
        <v>742</v>
      </c>
      <c r="J283">
        <v>97</v>
      </c>
      <c r="K283" t="s">
        <v>83</v>
      </c>
      <c r="L283" t="s">
        <v>84</v>
      </c>
      <c r="M283" t="s">
        <v>85</v>
      </c>
      <c r="N283">
        <v>2</v>
      </c>
      <c r="O283" s="1">
        <v>44602.451724537037</v>
      </c>
      <c r="P283" s="1">
        <v>44602.482210648152</v>
      </c>
      <c r="Q283">
        <v>1617</v>
      </c>
      <c r="R283">
        <v>1017</v>
      </c>
      <c r="S283" t="b">
        <v>0</v>
      </c>
      <c r="T283" t="s">
        <v>86</v>
      </c>
      <c r="U283" t="b">
        <v>0</v>
      </c>
      <c r="V283" t="s">
        <v>172</v>
      </c>
      <c r="W283" s="1">
        <v>44602.477916666663</v>
      </c>
      <c r="X283">
        <v>648</v>
      </c>
      <c r="Y283">
        <v>54</v>
      </c>
      <c r="Z283">
        <v>0</v>
      </c>
      <c r="AA283">
        <v>54</v>
      </c>
      <c r="AB283">
        <v>20</v>
      </c>
      <c r="AC283">
        <v>14</v>
      </c>
      <c r="AD283">
        <v>43</v>
      </c>
      <c r="AE283">
        <v>0</v>
      </c>
      <c r="AF283">
        <v>0</v>
      </c>
      <c r="AG283">
        <v>0</v>
      </c>
      <c r="AH283" t="s">
        <v>145</v>
      </c>
      <c r="AI283" s="1">
        <v>44602.482210648152</v>
      </c>
      <c r="AJ283">
        <v>369</v>
      </c>
      <c r="AK283">
        <v>1</v>
      </c>
      <c r="AL283">
        <v>0</v>
      </c>
      <c r="AM283">
        <v>1</v>
      </c>
      <c r="AN283">
        <v>10</v>
      </c>
      <c r="AO283">
        <v>1</v>
      </c>
      <c r="AP283">
        <v>42</v>
      </c>
      <c r="AQ283">
        <v>0</v>
      </c>
      <c r="AR283">
        <v>0</v>
      </c>
      <c r="AS283">
        <v>0</v>
      </c>
      <c r="AT283" t="s">
        <v>86</v>
      </c>
      <c r="AU283" t="s">
        <v>86</v>
      </c>
      <c r="AV283" t="s">
        <v>86</v>
      </c>
      <c r="AW283" t="s">
        <v>86</v>
      </c>
      <c r="AX283" t="s">
        <v>86</v>
      </c>
      <c r="AY283" t="s">
        <v>86</v>
      </c>
      <c r="AZ283" t="s">
        <v>86</v>
      </c>
      <c r="BA283" t="s">
        <v>86</v>
      </c>
      <c r="BB283" t="s">
        <v>86</v>
      </c>
      <c r="BC283" t="s">
        <v>86</v>
      </c>
      <c r="BD283" t="s">
        <v>86</v>
      </c>
      <c r="BE283" t="s">
        <v>86</v>
      </c>
    </row>
    <row r="284" spans="1:57" hidden="1" x14ac:dyDescent="0.45">
      <c r="A284" t="s">
        <v>743</v>
      </c>
      <c r="B284" t="s">
        <v>77</v>
      </c>
      <c r="C284" t="s">
        <v>589</v>
      </c>
      <c r="D284" t="s">
        <v>79</v>
      </c>
      <c r="E284" s="2" t="str">
        <f>HYPERLINK("capsilon://?command=openfolder&amp;siteaddress=envoy.emaiq-na2.net&amp;folderid=FX6CD10E20-69D7-44A1-AF66-7C57850BE170","FX2201395")</f>
        <v>FX2201395</v>
      </c>
      <c r="F284" t="s">
        <v>80</v>
      </c>
      <c r="G284" t="s">
        <v>80</v>
      </c>
      <c r="H284" t="s">
        <v>81</v>
      </c>
      <c r="I284" t="s">
        <v>744</v>
      </c>
      <c r="J284">
        <v>66</v>
      </c>
      <c r="K284" t="s">
        <v>83</v>
      </c>
      <c r="L284" t="s">
        <v>84</v>
      </c>
      <c r="M284" t="s">
        <v>85</v>
      </c>
      <c r="N284">
        <v>2</v>
      </c>
      <c r="O284" s="1">
        <v>44593.717997685184</v>
      </c>
      <c r="P284" s="1">
        <v>44593.815057870372</v>
      </c>
      <c r="Q284">
        <v>8250</v>
      </c>
      <c r="R284">
        <v>136</v>
      </c>
      <c r="S284" t="b">
        <v>0</v>
      </c>
      <c r="T284" t="s">
        <v>86</v>
      </c>
      <c r="U284" t="b">
        <v>0</v>
      </c>
      <c r="V284" t="s">
        <v>92</v>
      </c>
      <c r="W284" s="1">
        <v>44593.736898148149</v>
      </c>
      <c r="X284">
        <v>108</v>
      </c>
      <c r="Y284">
        <v>0</v>
      </c>
      <c r="Z284">
        <v>0</v>
      </c>
      <c r="AA284">
        <v>0</v>
      </c>
      <c r="AB284">
        <v>52</v>
      </c>
      <c r="AC284">
        <v>10</v>
      </c>
      <c r="AD284">
        <v>66</v>
      </c>
      <c r="AE284">
        <v>0</v>
      </c>
      <c r="AF284">
        <v>0</v>
      </c>
      <c r="AG284">
        <v>0</v>
      </c>
      <c r="AH284" t="s">
        <v>93</v>
      </c>
      <c r="AI284" s="1">
        <v>44593.815057870372</v>
      </c>
      <c r="AJ284">
        <v>28</v>
      </c>
      <c r="AK284">
        <v>0</v>
      </c>
      <c r="AL284">
        <v>0</v>
      </c>
      <c r="AM284">
        <v>0</v>
      </c>
      <c r="AN284">
        <v>52</v>
      </c>
      <c r="AO284">
        <v>0</v>
      </c>
      <c r="AP284">
        <v>66</v>
      </c>
      <c r="AQ284">
        <v>0</v>
      </c>
      <c r="AR284">
        <v>0</v>
      </c>
      <c r="AS284">
        <v>0</v>
      </c>
      <c r="AT284" t="s">
        <v>86</v>
      </c>
      <c r="AU284" t="s">
        <v>86</v>
      </c>
      <c r="AV284" t="s">
        <v>86</v>
      </c>
      <c r="AW284" t="s">
        <v>86</v>
      </c>
      <c r="AX284" t="s">
        <v>86</v>
      </c>
      <c r="AY284" t="s">
        <v>86</v>
      </c>
      <c r="AZ284" t="s">
        <v>86</v>
      </c>
      <c r="BA284" t="s">
        <v>86</v>
      </c>
      <c r="BB284" t="s">
        <v>86</v>
      </c>
      <c r="BC284" t="s">
        <v>86</v>
      </c>
      <c r="BD284" t="s">
        <v>86</v>
      </c>
      <c r="BE284" t="s">
        <v>86</v>
      </c>
    </row>
    <row r="285" spans="1:57" hidden="1" x14ac:dyDescent="0.45">
      <c r="A285" t="s">
        <v>745</v>
      </c>
      <c r="B285" t="s">
        <v>77</v>
      </c>
      <c r="C285" t="s">
        <v>746</v>
      </c>
      <c r="D285" t="s">
        <v>79</v>
      </c>
      <c r="E285" s="2" t="str">
        <f>HYPERLINK("capsilon://?command=openfolder&amp;siteaddress=envoy.emaiq-na2.net&amp;folderid=FXD4DC5035-B754-6188-ABC9-5706272C3141","FX2202182")</f>
        <v>FX2202182</v>
      </c>
      <c r="F285" t="s">
        <v>80</v>
      </c>
      <c r="G285" t="s">
        <v>80</v>
      </c>
      <c r="H285" t="s">
        <v>81</v>
      </c>
      <c r="I285" t="s">
        <v>747</v>
      </c>
      <c r="J285">
        <v>136</v>
      </c>
      <c r="K285" t="s">
        <v>83</v>
      </c>
      <c r="L285" t="s">
        <v>84</v>
      </c>
      <c r="M285" t="s">
        <v>85</v>
      </c>
      <c r="N285">
        <v>1</v>
      </c>
      <c r="O285" s="1">
        <v>44602.454340277778</v>
      </c>
      <c r="P285" s="1">
        <v>44602.493935185186</v>
      </c>
      <c r="Q285">
        <v>2055</v>
      </c>
      <c r="R285">
        <v>1366</v>
      </c>
      <c r="S285" t="b">
        <v>0</v>
      </c>
      <c r="T285" t="s">
        <v>86</v>
      </c>
      <c r="U285" t="b">
        <v>0</v>
      </c>
      <c r="V285" t="s">
        <v>172</v>
      </c>
      <c r="W285" s="1">
        <v>44602.493935185186</v>
      </c>
      <c r="X285">
        <v>1340</v>
      </c>
      <c r="Y285">
        <v>5</v>
      </c>
      <c r="Z285">
        <v>0</v>
      </c>
      <c r="AA285">
        <v>5</v>
      </c>
      <c r="AB285">
        <v>0</v>
      </c>
      <c r="AC285">
        <v>0</v>
      </c>
      <c r="AD285">
        <v>131</v>
      </c>
      <c r="AE285">
        <v>112</v>
      </c>
      <c r="AF285">
        <v>0</v>
      </c>
      <c r="AG285">
        <v>5</v>
      </c>
      <c r="AH285" t="s">
        <v>86</v>
      </c>
      <c r="AI285" t="s">
        <v>86</v>
      </c>
      <c r="AJ285" t="s">
        <v>86</v>
      </c>
      <c r="AK285" t="s">
        <v>86</v>
      </c>
      <c r="AL285" t="s">
        <v>86</v>
      </c>
      <c r="AM285" t="s">
        <v>86</v>
      </c>
      <c r="AN285" t="s">
        <v>86</v>
      </c>
      <c r="AO285" t="s">
        <v>86</v>
      </c>
      <c r="AP285" t="s">
        <v>86</v>
      </c>
      <c r="AQ285" t="s">
        <v>86</v>
      </c>
      <c r="AR285" t="s">
        <v>86</v>
      </c>
      <c r="AS285" t="s">
        <v>86</v>
      </c>
      <c r="AT285" t="s">
        <v>86</v>
      </c>
      <c r="AU285" t="s">
        <v>86</v>
      </c>
      <c r="AV285" t="s">
        <v>86</v>
      </c>
      <c r="AW285" t="s">
        <v>86</v>
      </c>
      <c r="AX285" t="s">
        <v>86</v>
      </c>
      <c r="AY285" t="s">
        <v>86</v>
      </c>
      <c r="AZ285" t="s">
        <v>86</v>
      </c>
      <c r="BA285" t="s">
        <v>86</v>
      </c>
      <c r="BB285" t="s">
        <v>86</v>
      </c>
      <c r="BC285" t="s">
        <v>86</v>
      </c>
      <c r="BD285" t="s">
        <v>86</v>
      </c>
      <c r="BE285" t="s">
        <v>86</v>
      </c>
    </row>
    <row r="286" spans="1:57" x14ac:dyDescent="0.45">
      <c r="A286" t="s">
        <v>748</v>
      </c>
      <c r="B286" t="s">
        <v>77</v>
      </c>
      <c r="C286" t="s">
        <v>749</v>
      </c>
      <c r="D286" t="s">
        <v>79</v>
      </c>
      <c r="E286" s="2" t="str">
        <f>HYPERLINK("capsilon://?command=openfolder&amp;siteaddress=envoy.emaiq-na2.net&amp;folderid=FXB5689C5C-D450-585A-FB12-395B4600E427","FX220223")</f>
        <v>FX220223</v>
      </c>
      <c r="F286" t="s">
        <v>80</v>
      </c>
      <c r="G286" t="s">
        <v>80</v>
      </c>
      <c r="H286" t="s">
        <v>81</v>
      </c>
      <c r="I286" t="s">
        <v>750</v>
      </c>
      <c r="J286">
        <v>238</v>
      </c>
      <c r="K286" t="s">
        <v>83</v>
      </c>
      <c r="L286" t="s">
        <v>84</v>
      </c>
      <c r="M286" t="s">
        <v>85</v>
      </c>
      <c r="N286">
        <v>1</v>
      </c>
      <c r="O286" s="1">
        <v>44602.45590277778</v>
      </c>
      <c r="P286" s="1">
        <v>44602.533379629633</v>
      </c>
      <c r="Q286">
        <v>6240</v>
      </c>
      <c r="R286">
        <v>454</v>
      </c>
      <c r="S286" t="b">
        <v>0</v>
      </c>
      <c r="T286" t="s">
        <v>86</v>
      </c>
      <c r="U286" t="b">
        <v>0</v>
      </c>
      <c r="V286" t="s">
        <v>92</v>
      </c>
      <c r="W286" s="1">
        <v>44602.533379629633</v>
      </c>
      <c r="X286">
        <v>306</v>
      </c>
      <c r="Y286">
        <v>115</v>
      </c>
      <c r="Z286">
        <v>0</v>
      </c>
      <c r="AA286">
        <v>115</v>
      </c>
      <c r="AB286">
        <v>0</v>
      </c>
      <c r="AC286">
        <v>0</v>
      </c>
      <c r="AD286">
        <v>123</v>
      </c>
      <c r="AE286">
        <v>69</v>
      </c>
      <c r="AF286">
        <v>0</v>
      </c>
      <c r="AG286">
        <v>3</v>
      </c>
      <c r="AH286" t="s">
        <v>86</v>
      </c>
      <c r="AI286" t="s">
        <v>86</v>
      </c>
      <c r="AJ286" t="s">
        <v>86</v>
      </c>
      <c r="AK286" t="s">
        <v>86</v>
      </c>
      <c r="AL286" t="s">
        <v>86</v>
      </c>
      <c r="AM286" t="s">
        <v>86</v>
      </c>
      <c r="AN286" t="s">
        <v>86</v>
      </c>
      <c r="AO286" t="s">
        <v>86</v>
      </c>
      <c r="AP286" t="s">
        <v>86</v>
      </c>
      <c r="AQ286" t="s">
        <v>86</v>
      </c>
      <c r="AR286" t="s">
        <v>86</v>
      </c>
      <c r="AS286" t="s">
        <v>86</v>
      </c>
      <c r="AT286" t="s">
        <v>86</v>
      </c>
      <c r="AU286" t="s">
        <v>86</v>
      </c>
      <c r="AV286" t="s">
        <v>86</v>
      </c>
      <c r="AW286" t="s">
        <v>86</v>
      </c>
      <c r="AX286" t="s">
        <v>86</v>
      </c>
      <c r="AY286" t="s">
        <v>86</v>
      </c>
      <c r="AZ286" t="s">
        <v>86</v>
      </c>
      <c r="BA286" t="s">
        <v>86</v>
      </c>
      <c r="BB286" t="s">
        <v>86</v>
      </c>
      <c r="BC286" t="s">
        <v>86</v>
      </c>
      <c r="BD286" t="s">
        <v>86</v>
      </c>
      <c r="BE286" t="s">
        <v>86</v>
      </c>
    </row>
    <row r="287" spans="1:57" hidden="1" x14ac:dyDescent="0.45">
      <c r="A287" t="s">
        <v>751</v>
      </c>
      <c r="B287" t="s">
        <v>77</v>
      </c>
      <c r="C287" t="s">
        <v>228</v>
      </c>
      <c r="D287" t="s">
        <v>79</v>
      </c>
      <c r="E287" s="2" t="str">
        <f>HYPERLINK("capsilon://?command=openfolder&amp;siteaddress=envoy.emaiq-na2.net&amp;folderid=FXC7CE4D19-6250-9BB9-8B85-655BE1F6A856","FX2201591")</f>
        <v>FX2201591</v>
      </c>
      <c r="F287" t="s">
        <v>80</v>
      </c>
      <c r="G287" t="s">
        <v>80</v>
      </c>
      <c r="H287" t="s">
        <v>81</v>
      </c>
      <c r="I287" t="s">
        <v>752</v>
      </c>
      <c r="J287">
        <v>66</v>
      </c>
      <c r="K287" t="s">
        <v>83</v>
      </c>
      <c r="L287" t="s">
        <v>84</v>
      </c>
      <c r="M287" t="s">
        <v>85</v>
      </c>
      <c r="N287">
        <v>1</v>
      </c>
      <c r="O287" s="1">
        <v>44602.46597222222</v>
      </c>
      <c r="P287" s="1">
        <v>44602.529826388891</v>
      </c>
      <c r="Q287">
        <v>5431</v>
      </c>
      <c r="R287">
        <v>86</v>
      </c>
      <c r="S287" t="b">
        <v>0</v>
      </c>
      <c r="T287" t="s">
        <v>86</v>
      </c>
      <c r="U287" t="b">
        <v>0</v>
      </c>
      <c r="V287" t="s">
        <v>92</v>
      </c>
      <c r="W287" s="1">
        <v>44602.529826388891</v>
      </c>
      <c r="X287">
        <v>77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66</v>
      </c>
      <c r="AE287">
        <v>52</v>
      </c>
      <c r="AF287">
        <v>0</v>
      </c>
      <c r="AG287">
        <v>1</v>
      </c>
      <c r="AH287" t="s">
        <v>86</v>
      </c>
      <c r="AI287" t="s">
        <v>86</v>
      </c>
      <c r="AJ287" t="s">
        <v>86</v>
      </c>
      <c r="AK287" t="s">
        <v>86</v>
      </c>
      <c r="AL287" t="s">
        <v>86</v>
      </c>
      <c r="AM287" t="s">
        <v>86</v>
      </c>
      <c r="AN287" t="s">
        <v>86</v>
      </c>
      <c r="AO287" t="s">
        <v>86</v>
      </c>
      <c r="AP287" t="s">
        <v>86</v>
      </c>
      <c r="AQ287" t="s">
        <v>86</v>
      </c>
      <c r="AR287" t="s">
        <v>86</v>
      </c>
      <c r="AS287" t="s">
        <v>86</v>
      </c>
      <c r="AT287" t="s">
        <v>86</v>
      </c>
      <c r="AU287" t="s">
        <v>86</v>
      </c>
      <c r="AV287" t="s">
        <v>86</v>
      </c>
      <c r="AW287" t="s">
        <v>86</v>
      </c>
      <c r="AX287" t="s">
        <v>86</v>
      </c>
      <c r="AY287" t="s">
        <v>86</v>
      </c>
      <c r="AZ287" t="s">
        <v>86</v>
      </c>
      <c r="BA287" t="s">
        <v>86</v>
      </c>
      <c r="BB287" t="s">
        <v>86</v>
      </c>
      <c r="BC287" t="s">
        <v>86</v>
      </c>
      <c r="BD287" t="s">
        <v>86</v>
      </c>
      <c r="BE287" t="s">
        <v>86</v>
      </c>
    </row>
    <row r="288" spans="1:57" hidden="1" x14ac:dyDescent="0.45">
      <c r="A288" t="s">
        <v>753</v>
      </c>
      <c r="B288" t="s">
        <v>77</v>
      </c>
      <c r="C288" t="s">
        <v>754</v>
      </c>
      <c r="D288" t="s">
        <v>79</v>
      </c>
      <c r="E288" s="2" t="str">
        <f>HYPERLINK("capsilon://?command=openfolder&amp;siteaddress=envoy.emaiq-na2.net&amp;folderid=FX83034511-EF1A-75CF-4FD0-1C7FAB2D30F6","FX2202137")</f>
        <v>FX2202137</v>
      </c>
      <c r="F288" t="s">
        <v>80</v>
      </c>
      <c r="G288" t="s">
        <v>80</v>
      </c>
      <c r="H288" t="s">
        <v>81</v>
      </c>
      <c r="I288" t="s">
        <v>755</v>
      </c>
      <c r="J288">
        <v>38</v>
      </c>
      <c r="K288" t="s">
        <v>83</v>
      </c>
      <c r="L288" t="s">
        <v>84</v>
      </c>
      <c r="M288" t="s">
        <v>85</v>
      </c>
      <c r="N288">
        <v>2</v>
      </c>
      <c r="O288" s="1">
        <v>44602.468136574076</v>
      </c>
      <c r="P288" s="1">
        <v>44603.160196759258</v>
      </c>
      <c r="Q288">
        <v>59196</v>
      </c>
      <c r="R288">
        <v>598</v>
      </c>
      <c r="S288" t="b">
        <v>0</v>
      </c>
      <c r="T288" t="s">
        <v>86</v>
      </c>
      <c r="U288" t="b">
        <v>0</v>
      </c>
      <c r="V288" t="s">
        <v>92</v>
      </c>
      <c r="W288" s="1">
        <v>44602.535115740742</v>
      </c>
      <c r="X288">
        <v>41</v>
      </c>
      <c r="Y288">
        <v>0</v>
      </c>
      <c r="Z288">
        <v>0</v>
      </c>
      <c r="AA288">
        <v>0</v>
      </c>
      <c r="AB288">
        <v>37</v>
      </c>
      <c r="AC288">
        <v>0</v>
      </c>
      <c r="AD288">
        <v>38</v>
      </c>
      <c r="AE288">
        <v>0</v>
      </c>
      <c r="AF288">
        <v>0</v>
      </c>
      <c r="AG288">
        <v>0</v>
      </c>
      <c r="AH288" t="s">
        <v>145</v>
      </c>
      <c r="AI288" s="1">
        <v>44603.160196759258</v>
      </c>
      <c r="AJ288">
        <v>67</v>
      </c>
      <c r="AK288">
        <v>0</v>
      </c>
      <c r="AL288">
        <v>0</v>
      </c>
      <c r="AM288">
        <v>0</v>
      </c>
      <c r="AN288">
        <v>37</v>
      </c>
      <c r="AO288">
        <v>0</v>
      </c>
      <c r="AP288">
        <v>38</v>
      </c>
      <c r="AQ288">
        <v>0</v>
      </c>
      <c r="AR288">
        <v>0</v>
      </c>
      <c r="AS288">
        <v>0</v>
      </c>
      <c r="AT288" t="s">
        <v>86</v>
      </c>
      <c r="AU288" t="s">
        <v>86</v>
      </c>
      <c r="AV288" t="s">
        <v>86</v>
      </c>
      <c r="AW288" t="s">
        <v>86</v>
      </c>
      <c r="AX288" t="s">
        <v>86</v>
      </c>
      <c r="AY288" t="s">
        <v>86</v>
      </c>
      <c r="AZ288" t="s">
        <v>86</v>
      </c>
      <c r="BA288" t="s">
        <v>86</v>
      </c>
      <c r="BB288" t="s">
        <v>86</v>
      </c>
      <c r="BC288" t="s">
        <v>86</v>
      </c>
      <c r="BD288" t="s">
        <v>86</v>
      </c>
      <c r="BE288" t="s">
        <v>86</v>
      </c>
    </row>
    <row r="289" spans="1:57" hidden="1" x14ac:dyDescent="0.45">
      <c r="A289" t="s">
        <v>756</v>
      </c>
      <c r="B289" t="s">
        <v>77</v>
      </c>
      <c r="C289" t="s">
        <v>239</v>
      </c>
      <c r="D289" t="s">
        <v>79</v>
      </c>
      <c r="E289" s="2" t="str">
        <f>HYPERLINK("capsilon://?command=openfolder&amp;siteaddress=envoy.emaiq-na2.net&amp;folderid=FX86C9B14C-650F-4651-6925-7E46675E4C47","FX2112220")</f>
        <v>FX2112220</v>
      </c>
      <c r="F289" t="s">
        <v>80</v>
      </c>
      <c r="G289" t="s">
        <v>80</v>
      </c>
      <c r="H289" t="s">
        <v>81</v>
      </c>
      <c r="I289" t="s">
        <v>757</v>
      </c>
      <c r="J289">
        <v>11</v>
      </c>
      <c r="K289" t="s">
        <v>83</v>
      </c>
      <c r="L289" t="s">
        <v>84</v>
      </c>
      <c r="M289" t="s">
        <v>85</v>
      </c>
      <c r="N289">
        <v>2</v>
      </c>
      <c r="O289" s="1">
        <v>44593.718946759262</v>
      </c>
      <c r="P289" s="1">
        <v>44593.815254629626</v>
      </c>
      <c r="Q289">
        <v>8279</v>
      </c>
      <c r="R289">
        <v>42</v>
      </c>
      <c r="S289" t="b">
        <v>0</v>
      </c>
      <c r="T289" t="s">
        <v>86</v>
      </c>
      <c r="U289" t="b">
        <v>0</v>
      </c>
      <c r="V289" t="s">
        <v>92</v>
      </c>
      <c r="W289" s="1">
        <v>44593.737280092595</v>
      </c>
      <c r="X289">
        <v>26</v>
      </c>
      <c r="Y289">
        <v>0</v>
      </c>
      <c r="Z289">
        <v>0</v>
      </c>
      <c r="AA289">
        <v>0</v>
      </c>
      <c r="AB289">
        <v>5</v>
      </c>
      <c r="AC289">
        <v>0</v>
      </c>
      <c r="AD289">
        <v>11</v>
      </c>
      <c r="AE289">
        <v>0</v>
      </c>
      <c r="AF289">
        <v>0</v>
      </c>
      <c r="AG289">
        <v>0</v>
      </c>
      <c r="AH289" t="s">
        <v>93</v>
      </c>
      <c r="AI289" s="1">
        <v>44593.815254629626</v>
      </c>
      <c r="AJ289">
        <v>16</v>
      </c>
      <c r="AK289">
        <v>0</v>
      </c>
      <c r="AL289">
        <v>0</v>
      </c>
      <c r="AM289">
        <v>0</v>
      </c>
      <c r="AN289">
        <v>5</v>
      </c>
      <c r="AO289">
        <v>0</v>
      </c>
      <c r="AP289">
        <v>11</v>
      </c>
      <c r="AQ289">
        <v>0</v>
      </c>
      <c r="AR289">
        <v>0</v>
      </c>
      <c r="AS289">
        <v>0</v>
      </c>
      <c r="AT289" t="s">
        <v>86</v>
      </c>
      <c r="AU289" t="s">
        <v>86</v>
      </c>
      <c r="AV289" t="s">
        <v>86</v>
      </c>
      <c r="AW289" t="s">
        <v>86</v>
      </c>
      <c r="AX289" t="s">
        <v>86</v>
      </c>
      <c r="AY289" t="s">
        <v>86</v>
      </c>
      <c r="AZ289" t="s">
        <v>86</v>
      </c>
      <c r="BA289" t="s">
        <v>86</v>
      </c>
      <c r="BB289" t="s">
        <v>86</v>
      </c>
      <c r="BC289" t="s">
        <v>86</v>
      </c>
      <c r="BD289" t="s">
        <v>86</v>
      </c>
      <c r="BE289" t="s">
        <v>86</v>
      </c>
    </row>
    <row r="290" spans="1:57" x14ac:dyDescent="0.45">
      <c r="A290" t="s">
        <v>758</v>
      </c>
      <c r="B290" t="s">
        <v>77</v>
      </c>
      <c r="C290" t="s">
        <v>332</v>
      </c>
      <c r="D290" t="s">
        <v>79</v>
      </c>
      <c r="E290" s="2" t="str">
        <f>HYPERLINK("capsilon://?command=openfolder&amp;siteaddress=envoy.emaiq-na2.net&amp;folderid=FXF1A2EB64-E13D-67C8-7F50-384AA93F4B12","FX220249")</f>
        <v>FX220249</v>
      </c>
      <c r="F290" t="s">
        <v>80</v>
      </c>
      <c r="G290" t="s">
        <v>80</v>
      </c>
      <c r="H290" t="s">
        <v>81</v>
      </c>
      <c r="I290" t="s">
        <v>759</v>
      </c>
      <c r="J290">
        <v>66</v>
      </c>
      <c r="K290" t="s">
        <v>83</v>
      </c>
      <c r="L290" t="s">
        <v>84</v>
      </c>
      <c r="M290" t="s">
        <v>85</v>
      </c>
      <c r="N290">
        <v>2</v>
      </c>
      <c r="O290" s="1">
        <v>44602.488819444443</v>
      </c>
      <c r="P290" s="1">
        <v>44603.163611111115</v>
      </c>
      <c r="Q290">
        <v>57647</v>
      </c>
      <c r="R290">
        <v>655</v>
      </c>
      <c r="S290" t="b">
        <v>0</v>
      </c>
      <c r="T290" t="s">
        <v>86</v>
      </c>
      <c r="U290" t="b">
        <v>0</v>
      </c>
      <c r="V290" t="s">
        <v>92</v>
      </c>
      <c r="W290" s="1">
        <v>44602.578541666669</v>
      </c>
      <c r="X290">
        <v>361</v>
      </c>
      <c r="Y290">
        <v>52</v>
      </c>
      <c r="Z290">
        <v>0</v>
      </c>
      <c r="AA290">
        <v>52</v>
      </c>
      <c r="AB290">
        <v>0</v>
      </c>
      <c r="AC290">
        <v>39</v>
      </c>
      <c r="AD290">
        <v>14</v>
      </c>
      <c r="AE290">
        <v>0</v>
      </c>
      <c r="AF290">
        <v>0</v>
      </c>
      <c r="AG290">
        <v>0</v>
      </c>
      <c r="AH290" t="s">
        <v>145</v>
      </c>
      <c r="AI290" s="1">
        <v>44603.163611111115</v>
      </c>
      <c r="AJ290">
        <v>294</v>
      </c>
      <c r="AK290">
        <v>1</v>
      </c>
      <c r="AL290">
        <v>0</v>
      </c>
      <c r="AM290">
        <v>1</v>
      </c>
      <c r="AN290">
        <v>0</v>
      </c>
      <c r="AO290">
        <v>1</v>
      </c>
      <c r="AP290">
        <v>13</v>
      </c>
      <c r="AQ290">
        <v>0</v>
      </c>
      <c r="AR290">
        <v>0</v>
      </c>
      <c r="AS290">
        <v>0</v>
      </c>
      <c r="AT290" t="s">
        <v>86</v>
      </c>
      <c r="AU290" t="s">
        <v>86</v>
      </c>
      <c r="AV290" t="s">
        <v>86</v>
      </c>
      <c r="AW290" t="s">
        <v>86</v>
      </c>
      <c r="AX290" t="s">
        <v>86</v>
      </c>
      <c r="AY290" t="s">
        <v>86</v>
      </c>
      <c r="AZ290" t="s">
        <v>86</v>
      </c>
      <c r="BA290" t="s">
        <v>86</v>
      </c>
      <c r="BB290" t="s">
        <v>86</v>
      </c>
      <c r="BC290" t="s">
        <v>86</v>
      </c>
      <c r="BD290" t="s">
        <v>86</v>
      </c>
      <c r="BE290" t="s">
        <v>86</v>
      </c>
    </row>
    <row r="291" spans="1:57" x14ac:dyDescent="0.45">
      <c r="A291" t="s">
        <v>760</v>
      </c>
      <c r="B291" t="s">
        <v>77</v>
      </c>
      <c r="C291" t="s">
        <v>746</v>
      </c>
      <c r="D291" t="s">
        <v>79</v>
      </c>
      <c r="E291" s="2" t="str">
        <f>HYPERLINK("capsilon://?command=openfolder&amp;siteaddress=envoy.emaiq-na2.net&amp;folderid=FXD4DC5035-B754-6188-ABC9-5706272C3141","FX2202182")</f>
        <v>FX2202182</v>
      </c>
      <c r="F291" t="s">
        <v>80</v>
      </c>
      <c r="G291" t="s">
        <v>80</v>
      </c>
      <c r="H291" t="s">
        <v>81</v>
      </c>
      <c r="I291" t="s">
        <v>747</v>
      </c>
      <c r="J291">
        <v>212</v>
      </c>
      <c r="K291" t="s">
        <v>83</v>
      </c>
      <c r="L291" t="s">
        <v>84</v>
      </c>
      <c r="M291" t="s">
        <v>85</v>
      </c>
      <c r="N291">
        <v>2</v>
      </c>
      <c r="O291" s="1">
        <v>44602.495104166665</v>
      </c>
      <c r="P291" s="1">
        <v>44602.522800925923</v>
      </c>
      <c r="Q291">
        <v>92</v>
      </c>
      <c r="R291">
        <v>2301</v>
      </c>
      <c r="S291" t="b">
        <v>0</v>
      </c>
      <c r="T291" t="s">
        <v>86</v>
      </c>
      <c r="U291" t="b">
        <v>1</v>
      </c>
      <c r="V291" t="s">
        <v>172</v>
      </c>
      <c r="W291" s="1">
        <v>44602.512002314812</v>
      </c>
      <c r="X291">
        <v>1455</v>
      </c>
      <c r="Y291">
        <v>145</v>
      </c>
      <c r="Z291">
        <v>0</v>
      </c>
      <c r="AA291">
        <v>145</v>
      </c>
      <c r="AB291">
        <v>5</v>
      </c>
      <c r="AC291">
        <v>61</v>
      </c>
      <c r="AD291">
        <v>67</v>
      </c>
      <c r="AE291">
        <v>0</v>
      </c>
      <c r="AF291">
        <v>0</v>
      </c>
      <c r="AG291">
        <v>0</v>
      </c>
      <c r="AH291" t="s">
        <v>93</v>
      </c>
      <c r="AI291" s="1">
        <v>44602.522800925923</v>
      </c>
      <c r="AJ291">
        <v>846</v>
      </c>
      <c r="AK291">
        <v>0</v>
      </c>
      <c r="AL291">
        <v>0</v>
      </c>
      <c r="AM291">
        <v>0</v>
      </c>
      <c r="AN291">
        <v>5</v>
      </c>
      <c r="AO291">
        <v>0</v>
      </c>
      <c r="AP291">
        <v>67</v>
      </c>
      <c r="AQ291">
        <v>0</v>
      </c>
      <c r="AR291">
        <v>0</v>
      </c>
      <c r="AS291">
        <v>0</v>
      </c>
      <c r="AT291" t="s">
        <v>86</v>
      </c>
      <c r="AU291" t="s">
        <v>86</v>
      </c>
      <c r="AV291" t="s">
        <v>86</v>
      </c>
      <c r="AW291" t="s">
        <v>86</v>
      </c>
      <c r="AX291" t="s">
        <v>86</v>
      </c>
      <c r="AY291" t="s">
        <v>86</v>
      </c>
      <c r="AZ291" t="s">
        <v>86</v>
      </c>
      <c r="BA291" t="s">
        <v>86</v>
      </c>
      <c r="BB291" t="s">
        <v>86</v>
      </c>
      <c r="BC291" t="s">
        <v>86</v>
      </c>
      <c r="BD291" t="s">
        <v>86</v>
      </c>
      <c r="BE291" t="s">
        <v>86</v>
      </c>
    </row>
    <row r="292" spans="1:57" hidden="1" x14ac:dyDescent="0.45">
      <c r="A292" t="s">
        <v>761</v>
      </c>
      <c r="B292" t="s">
        <v>77</v>
      </c>
      <c r="C292" t="s">
        <v>762</v>
      </c>
      <c r="D292" t="s">
        <v>79</v>
      </c>
      <c r="E292" s="2" t="str">
        <f>HYPERLINK("capsilon://?command=openfolder&amp;siteaddress=envoy.emaiq-na2.net&amp;folderid=FX658244AB-87E0-5825-06BA-2B541E1F0767","FX2201201")</f>
        <v>FX2201201</v>
      </c>
      <c r="F292" t="s">
        <v>80</v>
      </c>
      <c r="G292" t="s">
        <v>80</v>
      </c>
      <c r="H292" t="s">
        <v>81</v>
      </c>
      <c r="I292" t="s">
        <v>763</v>
      </c>
      <c r="J292">
        <v>11</v>
      </c>
      <c r="K292" t="s">
        <v>83</v>
      </c>
      <c r="L292" t="s">
        <v>84</v>
      </c>
      <c r="M292" t="s">
        <v>85</v>
      </c>
      <c r="N292">
        <v>2</v>
      </c>
      <c r="O292" s="1">
        <v>44602.497777777775</v>
      </c>
      <c r="P292" s="1">
        <v>44603.16443287037</v>
      </c>
      <c r="Q292">
        <v>57507</v>
      </c>
      <c r="R292">
        <v>92</v>
      </c>
      <c r="S292" t="b">
        <v>0</v>
      </c>
      <c r="T292" t="s">
        <v>86</v>
      </c>
      <c r="U292" t="b">
        <v>0</v>
      </c>
      <c r="V292" t="s">
        <v>92</v>
      </c>
      <c r="W292" s="1">
        <v>44602.578796296293</v>
      </c>
      <c r="X292">
        <v>22</v>
      </c>
      <c r="Y292">
        <v>0</v>
      </c>
      <c r="Z292">
        <v>0</v>
      </c>
      <c r="AA292">
        <v>0</v>
      </c>
      <c r="AB292">
        <v>5</v>
      </c>
      <c r="AC292">
        <v>0</v>
      </c>
      <c r="AD292">
        <v>11</v>
      </c>
      <c r="AE292">
        <v>0</v>
      </c>
      <c r="AF292">
        <v>0</v>
      </c>
      <c r="AG292">
        <v>0</v>
      </c>
      <c r="AH292" t="s">
        <v>145</v>
      </c>
      <c r="AI292" s="1">
        <v>44603.16443287037</v>
      </c>
      <c r="AJ292">
        <v>70</v>
      </c>
      <c r="AK292">
        <v>0</v>
      </c>
      <c r="AL292">
        <v>0</v>
      </c>
      <c r="AM292">
        <v>0</v>
      </c>
      <c r="AN292">
        <v>5</v>
      </c>
      <c r="AO292">
        <v>0</v>
      </c>
      <c r="AP292">
        <v>11</v>
      </c>
      <c r="AQ292">
        <v>0</v>
      </c>
      <c r="AR292">
        <v>0</v>
      </c>
      <c r="AS292">
        <v>0</v>
      </c>
      <c r="AT292" t="s">
        <v>86</v>
      </c>
      <c r="AU292" t="s">
        <v>86</v>
      </c>
      <c r="AV292" t="s">
        <v>86</v>
      </c>
      <c r="AW292" t="s">
        <v>86</v>
      </c>
      <c r="AX292" t="s">
        <v>86</v>
      </c>
      <c r="AY292" t="s">
        <v>86</v>
      </c>
      <c r="AZ292" t="s">
        <v>86</v>
      </c>
      <c r="BA292" t="s">
        <v>86</v>
      </c>
      <c r="BB292" t="s">
        <v>86</v>
      </c>
      <c r="BC292" t="s">
        <v>86</v>
      </c>
      <c r="BD292" t="s">
        <v>86</v>
      </c>
      <c r="BE292" t="s">
        <v>86</v>
      </c>
    </row>
    <row r="293" spans="1:57" hidden="1" x14ac:dyDescent="0.45">
      <c r="A293" t="s">
        <v>764</v>
      </c>
      <c r="B293" t="s">
        <v>77</v>
      </c>
      <c r="C293" t="s">
        <v>762</v>
      </c>
      <c r="D293" t="s">
        <v>79</v>
      </c>
      <c r="E293" s="2" t="str">
        <f>HYPERLINK("capsilon://?command=openfolder&amp;siteaddress=envoy.emaiq-na2.net&amp;folderid=FX658244AB-87E0-5825-06BA-2B541E1F0767","FX2201201")</f>
        <v>FX2201201</v>
      </c>
      <c r="F293" t="s">
        <v>80</v>
      </c>
      <c r="G293" t="s">
        <v>80</v>
      </c>
      <c r="H293" t="s">
        <v>81</v>
      </c>
      <c r="I293" t="s">
        <v>765</v>
      </c>
      <c r="J293">
        <v>11</v>
      </c>
      <c r="K293" t="s">
        <v>83</v>
      </c>
      <c r="L293" t="s">
        <v>84</v>
      </c>
      <c r="M293" t="s">
        <v>85</v>
      </c>
      <c r="N293">
        <v>2</v>
      </c>
      <c r="O293" s="1">
        <v>44602.502766203703</v>
      </c>
      <c r="P293" s="1">
        <v>44603.164942129632</v>
      </c>
      <c r="Q293">
        <v>57127</v>
      </c>
      <c r="R293">
        <v>85</v>
      </c>
      <c r="S293" t="b">
        <v>0</v>
      </c>
      <c r="T293" t="s">
        <v>86</v>
      </c>
      <c r="U293" t="b">
        <v>0</v>
      </c>
      <c r="V293" t="s">
        <v>92</v>
      </c>
      <c r="W293" s="1">
        <v>44602.579293981478</v>
      </c>
      <c r="X293">
        <v>42</v>
      </c>
      <c r="Y293">
        <v>0</v>
      </c>
      <c r="Z293">
        <v>0</v>
      </c>
      <c r="AA293">
        <v>0</v>
      </c>
      <c r="AB293">
        <v>5</v>
      </c>
      <c r="AC293">
        <v>0</v>
      </c>
      <c r="AD293">
        <v>11</v>
      </c>
      <c r="AE293">
        <v>0</v>
      </c>
      <c r="AF293">
        <v>0</v>
      </c>
      <c r="AG293">
        <v>0</v>
      </c>
      <c r="AH293" t="s">
        <v>145</v>
      </c>
      <c r="AI293" s="1">
        <v>44603.164942129632</v>
      </c>
      <c r="AJ293">
        <v>43</v>
      </c>
      <c r="AK293">
        <v>0</v>
      </c>
      <c r="AL293">
        <v>0</v>
      </c>
      <c r="AM293">
        <v>0</v>
      </c>
      <c r="AN293">
        <v>5</v>
      </c>
      <c r="AO293">
        <v>0</v>
      </c>
      <c r="AP293">
        <v>11</v>
      </c>
      <c r="AQ293">
        <v>0</v>
      </c>
      <c r="AR293">
        <v>0</v>
      </c>
      <c r="AS293">
        <v>0</v>
      </c>
      <c r="AT293" t="s">
        <v>86</v>
      </c>
      <c r="AU293" t="s">
        <v>86</v>
      </c>
      <c r="AV293" t="s">
        <v>86</v>
      </c>
      <c r="AW293" t="s">
        <v>86</v>
      </c>
      <c r="AX293" t="s">
        <v>86</v>
      </c>
      <c r="AY293" t="s">
        <v>86</v>
      </c>
      <c r="AZ293" t="s">
        <v>86</v>
      </c>
      <c r="BA293" t="s">
        <v>86</v>
      </c>
      <c r="BB293" t="s">
        <v>86</v>
      </c>
      <c r="BC293" t="s">
        <v>86</v>
      </c>
      <c r="BD293" t="s">
        <v>86</v>
      </c>
      <c r="BE293" t="s">
        <v>86</v>
      </c>
    </row>
    <row r="294" spans="1:57" hidden="1" x14ac:dyDescent="0.45">
      <c r="A294" t="s">
        <v>766</v>
      </c>
      <c r="B294" t="s">
        <v>77</v>
      </c>
      <c r="C294" t="s">
        <v>767</v>
      </c>
      <c r="D294" t="s">
        <v>79</v>
      </c>
      <c r="E294" s="2" t="str">
        <f>HYPERLINK("capsilon://?command=openfolder&amp;siteaddress=envoy.emaiq-na2.net&amp;folderid=FX0F80E0CC-DCC6-7C22-8E0C-7D459653C30E","FX2201311")</f>
        <v>FX2201311</v>
      </c>
      <c r="F294" t="s">
        <v>80</v>
      </c>
      <c r="G294" t="s">
        <v>80</v>
      </c>
      <c r="H294" t="s">
        <v>81</v>
      </c>
      <c r="I294" t="s">
        <v>768</v>
      </c>
      <c r="J294">
        <v>66</v>
      </c>
      <c r="K294" t="s">
        <v>83</v>
      </c>
      <c r="L294" t="s">
        <v>84</v>
      </c>
      <c r="M294" t="s">
        <v>85</v>
      </c>
      <c r="N294">
        <v>1</v>
      </c>
      <c r="O294" s="1">
        <v>44602.506909722222</v>
      </c>
      <c r="P294" s="1">
        <v>44602.580127314817</v>
      </c>
      <c r="Q294">
        <v>6255</v>
      </c>
      <c r="R294">
        <v>71</v>
      </c>
      <c r="S294" t="b">
        <v>0</v>
      </c>
      <c r="T294" t="s">
        <v>86</v>
      </c>
      <c r="U294" t="b">
        <v>0</v>
      </c>
      <c r="V294" t="s">
        <v>92</v>
      </c>
      <c r="W294" s="1">
        <v>44602.580127314817</v>
      </c>
      <c r="X294">
        <v>71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66</v>
      </c>
      <c r="AE294">
        <v>52</v>
      </c>
      <c r="AF294">
        <v>0</v>
      </c>
      <c r="AG294">
        <v>1</v>
      </c>
      <c r="AH294" t="s">
        <v>86</v>
      </c>
      <c r="AI294" t="s">
        <v>86</v>
      </c>
      <c r="AJ294" t="s">
        <v>86</v>
      </c>
      <c r="AK294" t="s">
        <v>86</v>
      </c>
      <c r="AL294" t="s">
        <v>86</v>
      </c>
      <c r="AM294" t="s">
        <v>86</v>
      </c>
      <c r="AN294" t="s">
        <v>86</v>
      </c>
      <c r="AO294" t="s">
        <v>86</v>
      </c>
      <c r="AP294" t="s">
        <v>86</v>
      </c>
      <c r="AQ294" t="s">
        <v>86</v>
      </c>
      <c r="AR294" t="s">
        <v>86</v>
      </c>
      <c r="AS294" t="s">
        <v>86</v>
      </c>
      <c r="AT294" t="s">
        <v>86</v>
      </c>
      <c r="AU294" t="s">
        <v>86</v>
      </c>
      <c r="AV294" t="s">
        <v>86</v>
      </c>
      <c r="AW294" t="s">
        <v>86</v>
      </c>
      <c r="AX294" t="s">
        <v>86</v>
      </c>
      <c r="AY294" t="s">
        <v>86</v>
      </c>
      <c r="AZ294" t="s">
        <v>86</v>
      </c>
      <c r="BA294" t="s">
        <v>86</v>
      </c>
      <c r="BB294" t="s">
        <v>86</v>
      </c>
      <c r="BC294" t="s">
        <v>86</v>
      </c>
      <c r="BD294" t="s">
        <v>86</v>
      </c>
      <c r="BE294" t="s">
        <v>86</v>
      </c>
    </row>
    <row r="295" spans="1:57" x14ac:dyDescent="0.45">
      <c r="A295" t="s">
        <v>769</v>
      </c>
      <c r="B295" t="s">
        <v>77</v>
      </c>
      <c r="C295" t="s">
        <v>770</v>
      </c>
      <c r="D295" t="s">
        <v>79</v>
      </c>
      <c r="E295" s="2" t="str">
        <f>HYPERLINK("capsilon://?command=openfolder&amp;siteaddress=envoy.emaiq-na2.net&amp;folderid=FXAB0531D1-CA87-EFF7-8E13-314135F7BAFF","FX2202188")</f>
        <v>FX2202188</v>
      </c>
      <c r="F295" t="s">
        <v>80</v>
      </c>
      <c r="G295" t="s">
        <v>80</v>
      </c>
      <c r="H295" t="s">
        <v>81</v>
      </c>
      <c r="I295" t="s">
        <v>771</v>
      </c>
      <c r="J295">
        <v>324</v>
      </c>
      <c r="K295" t="s">
        <v>83</v>
      </c>
      <c r="L295" t="s">
        <v>84</v>
      </c>
      <c r="M295" t="s">
        <v>85</v>
      </c>
      <c r="N295">
        <v>1</v>
      </c>
      <c r="O295" s="1">
        <v>44602.506967592592</v>
      </c>
      <c r="P295" s="1">
        <v>44602.587997685187</v>
      </c>
      <c r="Q295">
        <v>6322</v>
      </c>
      <c r="R295">
        <v>679</v>
      </c>
      <c r="S295" t="b">
        <v>0</v>
      </c>
      <c r="T295" t="s">
        <v>86</v>
      </c>
      <c r="U295" t="b">
        <v>0</v>
      </c>
      <c r="V295" t="s">
        <v>92</v>
      </c>
      <c r="W295" s="1">
        <v>44602.587997685187</v>
      </c>
      <c r="X295">
        <v>679</v>
      </c>
      <c r="Y295">
        <v>74</v>
      </c>
      <c r="Z295">
        <v>0</v>
      </c>
      <c r="AA295">
        <v>74</v>
      </c>
      <c r="AB295">
        <v>0</v>
      </c>
      <c r="AC295">
        <v>0</v>
      </c>
      <c r="AD295">
        <v>250</v>
      </c>
      <c r="AE295">
        <v>222</v>
      </c>
      <c r="AF295">
        <v>0</v>
      </c>
      <c r="AG295">
        <v>23</v>
      </c>
      <c r="AH295" t="s">
        <v>86</v>
      </c>
      <c r="AI295" t="s">
        <v>86</v>
      </c>
      <c r="AJ295" t="s">
        <v>86</v>
      </c>
      <c r="AK295" t="s">
        <v>86</v>
      </c>
      <c r="AL295" t="s">
        <v>86</v>
      </c>
      <c r="AM295" t="s">
        <v>86</v>
      </c>
      <c r="AN295" t="s">
        <v>86</v>
      </c>
      <c r="AO295" t="s">
        <v>86</v>
      </c>
      <c r="AP295" t="s">
        <v>86</v>
      </c>
      <c r="AQ295" t="s">
        <v>86</v>
      </c>
      <c r="AR295" t="s">
        <v>86</v>
      </c>
      <c r="AS295" t="s">
        <v>86</v>
      </c>
      <c r="AT295" t="s">
        <v>86</v>
      </c>
      <c r="AU295" t="s">
        <v>86</v>
      </c>
      <c r="AV295" t="s">
        <v>86</v>
      </c>
      <c r="AW295" t="s">
        <v>86</v>
      </c>
      <c r="AX295" t="s">
        <v>86</v>
      </c>
      <c r="AY295" t="s">
        <v>86</v>
      </c>
      <c r="AZ295" t="s">
        <v>86</v>
      </c>
      <c r="BA295" t="s">
        <v>86</v>
      </c>
      <c r="BB295" t="s">
        <v>86</v>
      </c>
      <c r="BC295" t="s">
        <v>86</v>
      </c>
      <c r="BD295" t="s">
        <v>86</v>
      </c>
      <c r="BE295" t="s">
        <v>86</v>
      </c>
    </row>
    <row r="296" spans="1:57" hidden="1" x14ac:dyDescent="0.45">
      <c r="A296" t="s">
        <v>772</v>
      </c>
      <c r="B296" t="s">
        <v>77</v>
      </c>
      <c r="C296" t="s">
        <v>767</v>
      </c>
      <c r="D296" t="s">
        <v>79</v>
      </c>
      <c r="E296" s="2" t="str">
        <f>HYPERLINK("capsilon://?command=openfolder&amp;siteaddress=envoy.emaiq-na2.net&amp;folderid=FX0F80E0CC-DCC6-7C22-8E0C-7D459653C30E","FX2201311")</f>
        <v>FX2201311</v>
      </c>
      <c r="F296" t="s">
        <v>80</v>
      </c>
      <c r="G296" t="s">
        <v>80</v>
      </c>
      <c r="H296" t="s">
        <v>81</v>
      </c>
      <c r="I296" t="s">
        <v>773</v>
      </c>
      <c r="J296">
        <v>66</v>
      </c>
      <c r="K296" t="s">
        <v>83</v>
      </c>
      <c r="L296" t="s">
        <v>84</v>
      </c>
      <c r="M296" t="s">
        <v>85</v>
      </c>
      <c r="N296">
        <v>1</v>
      </c>
      <c r="O296" s="1">
        <v>44602.507071759261</v>
      </c>
      <c r="P296" s="1">
        <v>44602.626875000002</v>
      </c>
      <c r="Q296">
        <v>10297</v>
      </c>
      <c r="R296">
        <v>54</v>
      </c>
      <c r="S296" t="b">
        <v>0</v>
      </c>
      <c r="T296" t="s">
        <v>86</v>
      </c>
      <c r="U296" t="b">
        <v>0</v>
      </c>
      <c r="V296" t="s">
        <v>92</v>
      </c>
      <c r="W296" s="1">
        <v>44602.626875000002</v>
      </c>
      <c r="X296">
        <v>54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66</v>
      </c>
      <c r="AE296">
        <v>52</v>
      </c>
      <c r="AF296">
        <v>0</v>
      </c>
      <c r="AG296">
        <v>1</v>
      </c>
      <c r="AH296" t="s">
        <v>86</v>
      </c>
      <c r="AI296" t="s">
        <v>86</v>
      </c>
      <c r="AJ296" t="s">
        <v>86</v>
      </c>
      <c r="AK296" t="s">
        <v>86</v>
      </c>
      <c r="AL296" t="s">
        <v>86</v>
      </c>
      <c r="AM296" t="s">
        <v>86</v>
      </c>
      <c r="AN296" t="s">
        <v>86</v>
      </c>
      <c r="AO296" t="s">
        <v>86</v>
      </c>
      <c r="AP296" t="s">
        <v>86</v>
      </c>
      <c r="AQ296" t="s">
        <v>86</v>
      </c>
      <c r="AR296" t="s">
        <v>86</v>
      </c>
      <c r="AS296" t="s">
        <v>86</v>
      </c>
      <c r="AT296" t="s">
        <v>86</v>
      </c>
      <c r="AU296" t="s">
        <v>86</v>
      </c>
      <c r="AV296" t="s">
        <v>86</v>
      </c>
      <c r="AW296" t="s">
        <v>86</v>
      </c>
      <c r="AX296" t="s">
        <v>86</v>
      </c>
      <c r="AY296" t="s">
        <v>86</v>
      </c>
      <c r="AZ296" t="s">
        <v>86</v>
      </c>
      <c r="BA296" t="s">
        <v>86</v>
      </c>
      <c r="BB296" t="s">
        <v>86</v>
      </c>
      <c r="BC296" t="s">
        <v>86</v>
      </c>
      <c r="BD296" t="s">
        <v>86</v>
      </c>
      <c r="BE296" t="s">
        <v>86</v>
      </c>
    </row>
    <row r="297" spans="1:57" hidden="1" x14ac:dyDescent="0.45">
      <c r="A297" t="s">
        <v>774</v>
      </c>
      <c r="B297" t="s">
        <v>77</v>
      </c>
      <c r="C297" t="s">
        <v>239</v>
      </c>
      <c r="D297" t="s">
        <v>79</v>
      </c>
      <c r="E297" s="2" t="str">
        <f>HYPERLINK("capsilon://?command=openfolder&amp;siteaddress=envoy.emaiq-na2.net&amp;folderid=FX86C9B14C-650F-4651-6925-7E46675E4C47","FX2112220")</f>
        <v>FX2112220</v>
      </c>
      <c r="F297" t="s">
        <v>80</v>
      </c>
      <c r="G297" t="s">
        <v>80</v>
      </c>
      <c r="H297" t="s">
        <v>81</v>
      </c>
      <c r="I297" t="s">
        <v>775</v>
      </c>
      <c r="J297">
        <v>11</v>
      </c>
      <c r="K297" t="s">
        <v>83</v>
      </c>
      <c r="L297" t="s">
        <v>84</v>
      </c>
      <c r="M297" t="s">
        <v>85</v>
      </c>
      <c r="N297">
        <v>2</v>
      </c>
      <c r="O297" s="1">
        <v>44593.720578703702</v>
      </c>
      <c r="P297" s="1">
        <v>44593.815439814818</v>
      </c>
      <c r="Q297">
        <v>8158</v>
      </c>
      <c r="R297">
        <v>38</v>
      </c>
      <c r="S297" t="b">
        <v>0</v>
      </c>
      <c r="T297" t="s">
        <v>86</v>
      </c>
      <c r="U297" t="b">
        <v>0</v>
      </c>
      <c r="V297" t="s">
        <v>92</v>
      </c>
      <c r="W297" s="1">
        <v>44593.737546296295</v>
      </c>
      <c r="X297">
        <v>22</v>
      </c>
      <c r="Y297">
        <v>0</v>
      </c>
      <c r="Z297">
        <v>0</v>
      </c>
      <c r="AA297">
        <v>0</v>
      </c>
      <c r="AB297">
        <v>5</v>
      </c>
      <c r="AC297">
        <v>0</v>
      </c>
      <c r="AD297">
        <v>11</v>
      </c>
      <c r="AE297">
        <v>0</v>
      </c>
      <c r="AF297">
        <v>0</v>
      </c>
      <c r="AG297">
        <v>0</v>
      </c>
      <c r="AH297" t="s">
        <v>93</v>
      </c>
      <c r="AI297" s="1">
        <v>44593.815439814818</v>
      </c>
      <c r="AJ297">
        <v>16</v>
      </c>
      <c r="AK297">
        <v>0</v>
      </c>
      <c r="AL297">
        <v>0</v>
      </c>
      <c r="AM297">
        <v>0</v>
      </c>
      <c r="AN297">
        <v>5</v>
      </c>
      <c r="AO297">
        <v>0</v>
      </c>
      <c r="AP297">
        <v>11</v>
      </c>
      <c r="AQ297">
        <v>0</v>
      </c>
      <c r="AR297">
        <v>0</v>
      </c>
      <c r="AS297">
        <v>0</v>
      </c>
      <c r="AT297" t="s">
        <v>86</v>
      </c>
      <c r="AU297" t="s">
        <v>86</v>
      </c>
      <c r="AV297" t="s">
        <v>86</v>
      </c>
      <c r="AW297" t="s">
        <v>86</v>
      </c>
      <c r="AX297" t="s">
        <v>86</v>
      </c>
      <c r="AY297" t="s">
        <v>86</v>
      </c>
      <c r="AZ297" t="s">
        <v>86</v>
      </c>
      <c r="BA297" t="s">
        <v>86</v>
      </c>
      <c r="BB297" t="s">
        <v>86</v>
      </c>
      <c r="BC297" t="s">
        <v>86</v>
      </c>
      <c r="BD297" t="s">
        <v>86</v>
      </c>
      <c r="BE297" t="s">
        <v>86</v>
      </c>
    </row>
    <row r="298" spans="1:57" x14ac:dyDescent="0.45">
      <c r="A298" t="s">
        <v>776</v>
      </c>
      <c r="B298" t="s">
        <v>77</v>
      </c>
      <c r="C298" t="s">
        <v>228</v>
      </c>
      <c r="D298" t="s">
        <v>79</v>
      </c>
      <c r="E298" s="2" t="str">
        <f>HYPERLINK("capsilon://?command=openfolder&amp;siteaddress=envoy.emaiq-na2.net&amp;folderid=FXC7CE4D19-6250-9BB9-8B85-655BE1F6A856","FX2201591")</f>
        <v>FX2201591</v>
      </c>
      <c r="F298" t="s">
        <v>80</v>
      </c>
      <c r="G298" t="s">
        <v>80</v>
      </c>
      <c r="H298" t="s">
        <v>81</v>
      </c>
      <c r="I298" t="s">
        <v>752</v>
      </c>
      <c r="J298">
        <v>38</v>
      </c>
      <c r="K298" t="s">
        <v>83</v>
      </c>
      <c r="L298" t="s">
        <v>84</v>
      </c>
      <c r="M298" t="s">
        <v>85</v>
      </c>
      <c r="N298">
        <v>2</v>
      </c>
      <c r="O298" s="1">
        <v>44602.530138888891</v>
      </c>
      <c r="P298" s="1">
        <v>44602.537511574075</v>
      </c>
      <c r="Q298">
        <v>295</v>
      </c>
      <c r="R298">
        <v>342</v>
      </c>
      <c r="S298" t="b">
        <v>0</v>
      </c>
      <c r="T298" t="s">
        <v>86</v>
      </c>
      <c r="U298" t="b">
        <v>1</v>
      </c>
      <c r="V298" t="s">
        <v>92</v>
      </c>
      <c r="W298" s="1">
        <v>44602.534629629627</v>
      </c>
      <c r="X298">
        <v>108</v>
      </c>
      <c r="Y298">
        <v>37</v>
      </c>
      <c r="Z298">
        <v>0</v>
      </c>
      <c r="AA298">
        <v>37</v>
      </c>
      <c r="AB298">
        <v>0</v>
      </c>
      <c r="AC298">
        <v>25</v>
      </c>
      <c r="AD298">
        <v>1</v>
      </c>
      <c r="AE298">
        <v>0</v>
      </c>
      <c r="AF298">
        <v>0</v>
      </c>
      <c r="AG298">
        <v>0</v>
      </c>
      <c r="AH298" t="s">
        <v>93</v>
      </c>
      <c r="AI298" s="1">
        <v>44602.537511574075</v>
      </c>
      <c r="AJ298">
        <v>234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1</v>
      </c>
      <c r="AQ298">
        <v>0</v>
      </c>
      <c r="AR298">
        <v>0</v>
      </c>
      <c r="AS298">
        <v>0</v>
      </c>
      <c r="AT298" t="s">
        <v>86</v>
      </c>
      <c r="AU298" t="s">
        <v>86</v>
      </c>
      <c r="AV298" t="s">
        <v>86</v>
      </c>
      <c r="AW298" t="s">
        <v>86</v>
      </c>
      <c r="AX298" t="s">
        <v>86</v>
      </c>
      <c r="AY298" t="s">
        <v>86</v>
      </c>
      <c r="AZ298" t="s">
        <v>86</v>
      </c>
      <c r="BA298" t="s">
        <v>86</v>
      </c>
      <c r="BB298" t="s">
        <v>86</v>
      </c>
      <c r="BC298" t="s">
        <v>86</v>
      </c>
      <c r="BD298" t="s">
        <v>86</v>
      </c>
      <c r="BE298" t="s">
        <v>86</v>
      </c>
    </row>
    <row r="299" spans="1:57" x14ac:dyDescent="0.45">
      <c r="A299" t="s">
        <v>777</v>
      </c>
      <c r="B299" t="s">
        <v>77</v>
      </c>
      <c r="C299" t="s">
        <v>749</v>
      </c>
      <c r="D299" t="s">
        <v>79</v>
      </c>
      <c r="E299" s="2" t="str">
        <f>HYPERLINK("capsilon://?command=openfolder&amp;siteaddress=envoy.emaiq-na2.net&amp;folderid=FXB5689C5C-D450-585A-FB12-395B4600E427","FX220223")</f>
        <v>FX220223</v>
      </c>
      <c r="F299" t="s">
        <v>80</v>
      </c>
      <c r="G299" t="s">
        <v>80</v>
      </c>
      <c r="H299" t="s">
        <v>81</v>
      </c>
      <c r="I299" t="s">
        <v>750</v>
      </c>
      <c r="J299">
        <v>88</v>
      </c>
      <c r="K299" t="s">
        <v>83</v>
      </c>
      <c r="L299" t="s">
        <v>84</v>
      </c>
      <c r="M299" t="s">
        <v>85</v>
      </c>
      <c r="N299">
        <v>2</v>
      </c>
      <c r="O299" s="1">
        <v>44602.534942129627</v>
      </c>
      <c r="P299" s="1">
        <v>44602.590046296296</v>
      </c>
      <c r="Q299">
        <v>258</v>
      </c>
      <c r="R299">
        <v>4503</v>
      </c>
      <c r="S299" t="b">
        <v>0</v>
      </c>
      <c r="T299" t="s">
        <v>86</v>
      </c>
      <c r="U299" t="b">
        <v>1</v>
      </c>
      <c r="V299" t="s">
        <v>92</v>
      </c>
      <c r="W299" s="1">
        <v>44602.57435185185</v>
      </c>
      <c r="X299">
        <v>3389</v>
      </c>
      <c r="Y299">
        <v>127</v>
      </c>
      <c r="Z299">
        <v>0</v>
      </c>
      <c r="AA299">
        <v>127</v>
      </c>
      <c r="AB299">
        <v>63</v>
      </c>
      <c r="AC299">
        <v>98</v>
      </c>
      <c r="AD299">
        <v>-39</v>
      </c>
      <c r="AE299">
        <v>0</v>
      </c>
      <c r="AF299">
        <v>0</v>
      </c>
      <c r="AG299">
        <v>0</v>
      </c>
      <c r="AH299" t="s">
        <v>93</v>
      </c>
      <c r="AI299" s="1">
        <v>44602.590046296296</v>
      </c>
      <c r="AJ299">
        <v>1114</v>
      </c>
      <c r="AK299">
        <v>7</v>
      </c>
      <c r="AL299">
        <v>0</v>
      </c>
      <c r="AM299">
        <v>7</v>
      </c>
      <c r="AN299">
        <v>63</v>
      </c>
      <c r="AO299">
        <v>7</v>
      </c>
      <c r="AP299">
        <v>-46</v>
      </c>
      <c r="AQ299">
        <v>0</v>
      </c>
      <c r="AR299">
        <v>0</v>
      </c>
      <c r="AS299">
        <v>0</v>
      </c>
      <c r="AT299" t="s">
        <v>86</v>
      </c>
      <c r="AU299" t="s">
        <v>86</v>
      </c>
      <c r="AV299" t="s">
        <v>86</v>
      </c>
      <c r="AW299" t="s">
        <v>86</v>
      </c>
      <c r="AX299" t="s">
        <v>86</v>
      </c>
      <c r="AY299" t="s">
        <v>86</v>
      </c>
      <c r="AZ299" t="s">
        <v>86</v>
      </c>
      <c r="BA299" t="s">
        <v>86</v>
      </c>
      <c r="BB299" t="s">
        <v>86</v>
      </c>
      <c r="BC299" t="s">
        <v>86</v>
      </c>
      <c r="BD299" t="s">
        <v>86</v>
      </c>
      <c r="BE299" t="s">
        <v>86</v>
      </c>
    </row>
    <row r="300" spans="1:57" x14ac:dyDescent="0.45">
      <c r="A300" t="s">
        <v>778</v>
      </c>
      <c r="B300" t="s">
        <v>77</v>
      </c>
      <c r="C300" t="s">
        <v>466</v>
      </c>
      <c r="D300" t="s">
        <v>79</v>
      </c>
      <c r="E300" s="2" t="str">
        <f>HYPERLINK("capsilon://?command=openfolder&amp;siteaddress=envoy.emaiq-na2.net&amp;folderid=FX1BBBDFE7-1029-BCCA-635C-A9D69FE769A1","FX220256")</f>
        <v>FX220256</v>
      </c>
      <c r="F300" t="s">
        <v>80</v>
      </c>
      <c r="G300" t="s">
        <v>80</v>
      </c>
      <c r="H300" t="s">
        <v>81</v>
      </c>
      <c r="I300" t="s">
        <v>779</v>
      </c>
      <c r="J300">
        <v>28</v>
      </c>
      <c r="K300" t="s">
        <v>83</v>
      </c>
      <c r="L300" t="s">
        <v>84</v>
      </c>
      <c r="M300" t="s">
        <v>85</v>
      </c>
      <c r="N300">
        <v>2</v>
      </c>
      <c r="O300" s="1">
        <v>44602.543796296297</v>
      </c>
      <c r="P300" s="1">
        <v>44603.16684027778</v>
      </c>
      <c r="Q300">
        <v>53479</v>
      </c>
      <c r="R300">
        <v>352</v>
      </c>
      <c r="S300" t="b">
        <v>0</v>
      </c>
      <c r="T300" t="s">
        <v>86</v>
      </c>
      <c r="U300" t="b">
        <v>0</v>
      </c>
      <c r="V300" t="s">
        <v>92</v>
      </c>
      <c r="W300" s="1">
        <v>44602.629074074073</v>
      </c>
      <c r="X300">
        <v>189</v>
      </c>
      <c r="Y300">
        <v>21</v>
      </c>
      <c r="Z300">
        <v>0</v>
      </c>
      <c r="AA300">
        <v>21</v>
      </c>
      <c r="AB300">
        <v>0</v>
      </c>
      <c r="AC300">
        <v>1</v>
      </c>
      <c r="AD300">
        <v>7</v>
      </c>
      <c r="AE300">
        <v>0</v>
      </c>
      <c r="AF300">
        <v>0</v>
      </c>
      <c r="AG300">
        <v>0</v>
      </c>
      <c r="AH300" t="s">
        <v>145</v>
      </c>
      <c r="AI300" s="1">
        <v>44603.16684027778</v>
      </c>
      <c r="AJ300">
        <v>163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7</v>
      </c>
      <c r="AQ300">
        <v>0</v>
      </c>
      <c r="AR300">
        <v>0</v>
      </c>
      <c r="AS300">
        <v>0</v>
      </c>
      <c r="AT300" t="s">
        <v>86</v>
      </c>
      <c r="AU300" t="s">
        <v>86</v>
      </c>
      <c r="AV300" t="s">
        <v>86</v>
      </c>
      <c r="AW300" t="s">
        <v>86</v>
      </c>
      <c r="AX300" t="s">
        <v>86</v>
      </c>
      <c r="AY300" t="s">
        <v>86</v>
      </c>
      <c r="AZ300" t="s">
        <v>86</v>
      </c>
      <c r="BA300" t="s">
        <v>86</v>
      </c>
      <c r="BB300" t="s">
        <v>86</v>
      </c>
      <c r="BC300" t="s">
        <v>86</v>
      </c>
      <c r="BD300" t="s">
        <v>86</v>
      </c>
      <c r="BE300" t="s">
        <v>86</v>
      </c>
    </row>
    <row r="301" spans="1:57" x14ac:dyDescent="0.45">
      <c r="A301" t="s">
        <v>780</v>
      </c>
      <c r="B301" t="s">
        <v>77</v>
      </c>
      <c r="C301" t="s">
        <v>466</v>
      </c>
      <c r="D301" t="s">
        <v>79</v>
      </c>
      <c r="E301" s="2" t="str">
        <f>HYPERLINK("capsilon://?command=openfolder&amp;siteaddress=envoy.emaiq-na2.net&amp;folderid=FX1BBBDFE7-1029-BCCA-635C-A9D69FE769A1","FX220256")</f>
        <v>FX220256</v>
      </c>
      <c r="F301" t="s">
        <v>80</v>
      </c>
      <c r="G301" t="s">
        <v>80</v>
      </c>
      <c r="H301" t="s">
        <v>81</v>
      </c>
      <c r="I301" t="s">
        <v>781</v>
      </c>
      <c r="J301">
        <v>28</v>
      </c>
      <c r="K301" t="s">
        <v>83</v>
      </c>
      <c r="L301" t="s">
        <v>84</v>
      </c>
      <c r="M301" t="s">
        <v>85</v>
      </c>
      <c r="N301">
        <v>2</v>
      </c>
      <c r="O301" s="1">
        <v>44602.544027777774</v>
      </c>
      <c r="P301" s="1">
        <v>44603.170983796299</v>
      </c>
      <c r="Q301">
        <v>53740</v>
      </c>
      <c r="R301">
        <v>429</v>
      </c>
      <c r="S301" t="b">
        <v>0</v>
      </c>
      <c r="T301" t="s">
        <v>86</v>
      </c>
      <c r="U301" t="b">
        <v>0</v>
      </c>
      <c r="V301" t="s">
        <v>92</v>
      </c>
      <c r="W301" s="1">
        <v>44602.631423611114</v>
      </c>
      <c r="X301">
        <v>72</v>
      </c>
      <c r="Y301">
        <v>21</v>
      </c>
      <c r="Z301">
        <v>0</v>
      </c>
      <c r="AA301">
        <v>21</v>
      </c>
      <c r="AB301">
        <v>0</v>
      </c>
      <c r="AC301">
        <v>0</v>
      </c>
      <c r="AD301">
        <v>7</v>
      </c>
      <c r="AE301">
        <v>0</v>
      </c>
      <c r="AF301">
        <v>0</v>
      </c>
      <c r="AG301">
        <v>0</v>
      </c>
      <c r="AH301" t="s">
        <v>145</v>
      </c>
      <c r="AI301" s="1">
        <v>44603.170983796299</v>
      </c>
      <c r="AJ301">
        <v>357</v>
      </c>
      <c r="AK301">
        <v>1</v>
      </c>
      <c r="AL301">
        <v>0</v>
      </c>
      <c r="AM301">
        <v>1</v>
      </c>
      <c r="AN301">
        <v>0</v>
      </c>
      <c r="AO301">
        <v>1</v>
      </c>
      <c r="AP301">
        <v>6</v>
      </c>
      <c r="AQ301">
        <v>0</v>
      </c>
      <c r="AR301">
        <v>0</v>
      </c>
      <c r="AS301">
        <v>0</v>
      </c>
      <c r="AT301" t="s">
        <v>86</v>
      </c>
      <c r="AU301" t="s">
        <v>86</v>
      </c>
      <c r="AV301" t="s">
        <v>86</v>
      </c>
      <c r="AW301" t="s">
        <v>86</v>
      </c>
      <c r="AX301" t="s">
        <v>86</v>
      </c>
      <c r="AY301" t="s">
        <v>86</v>
      </c>
      <c r="AZ301" t="s">
        <v>86</v>
      </c>
      <c r="BA301" t="s">
        <v>86</v>
      </c>
      <c r="BB301" t="s">
        <v>86</v>
      </c>
      <c r="BC301" t="s">
        <v>86</v>
      </c>
      <c r="BD301" t="s">
        <v>86</v>
      </c>
      <c r="BE301" t="s">
        <v>86</v>
      </c>
    </row>
    <row r="302" spans="1:57" x14ac:dyDescent="0.45">
      <c r="A302" t="s">
        <v>782</v>
      </c>
      <c r="B302" t="s">
        <v>77</v>
      </c>
      <c r="C302" t="s">
        <v>466</v>
      </c>
      <c r="D302" t="s">
        <v>79</v>
      </c>
      <c r="E302" s="2" t="str">
        <f>HYPERLINK("capsilon://?command=openfolder&amp;siteaddress=envoy.emaiq-na2.net&amp;folderid=FX1BBBDFE7-1029-BCCA-635C-A9D69FE769A1","FX220256")</f>
        <v>FX220256</v>
      </c>
      <c r="F302" t="s">
        <v>80</v>
      </c>
      <c r="G302" t="s">
        <v>80</v>
      </c>
      <c r="H302" t="s">
        <v>81</v>
      </c>
      <c r="I302" t="s">
        <v>783</v>
      </c>
      <c r="J302">
        <v>28</v>
      </c>
      <c r="K302" t="s">
        <v>83</v>
      </c>
      <c r="L302" t="s">
        <v>84</v>
      </c>
      <c r="M302" t="s">
        <v>85</v>
      </c>
      <c r="N302">
        <v>2</v>
      </c>
      <c r="O302" s="1">
        <v>44602.54446759259</v>
      </c>
      <c r="P302" s="1">
        <v>44603.174861111111</v>
      </c>
      <c r="Q302">
        <v>54054</v>
      </c>
      <c r="R302">
        <v>412</v>
      </c>
      <c r="S302" t="b">
        <v>0</v>
      </c>
      <c r="T302" t="s">
        <v>86</v>
      </c>
      <c r="U302" t="b">
        <v>0</v>
      </c>
      <c r="V302" t="s">
        <v>92</v>
      </c>
      <c r="W302" s="1">
        <v>44602.632326388892</v>
      </c>
      <c r="X302">
        <v>78</v>
      </c>
      <c r="Y302">
        <v>21</v>
      </c>
      <c r="Z302">
        <v>0</v>
      </c>
      <c r="AA302">
        <v>21</v>
      </c>
      <c r="AB302">
        <v>0</v>
      </c>
      <c r="AC302">
        <v>1</v>
      </c>
      <c r="AD302">
        <v>7</v>
      </c>
      <c r="AE302">
        <v>0</v>
      </c>
      <c r="AF302">
        <v>0</v>
      </c>
      <c r="AG302">
        <v>0</v>
      </c>
      <c r="AH302" t="s">
        <v>145</v>
      </c>
      <c r="AI302" s="1">
        <v>44603.174861111111</v>
      </c>
      <c r="AJ302">
        <v>334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7</v>
      </c>
      <c r="AQ302">
        <v>0</v>
      </c>
      <c r="AR302">
        <v>0</v>
      </c>
      <c r="AS302">
        <v>0</v>
      </c>
      <c r="AT302" t="s">
        <v>86</v>
      </c>
      <c r="AU302" t="s">
        <v>86</v>
      </c>
      <c r="AV302" t="s">
        <v>86</v>
      </c>
      <c r="AW302" t="s">
        <v>86</v>
      </c>
      <c r="AX302" t="s">
        <v>86</v>
      </c>
      <c r="AY302" t="s">
        <v>86</v>
      </c>
      <c r="AZ302" t="s">
        <v>86</v>
      </c>
      <c r="BA302" t="s">
        <v>86</v>
      </c>
      <c r="BB302" t="s">
        <v>86</v>
      </c>
      <c r="BC302" t="s">
        <v>86</v>
      </c>
      <c r="BD302" t="s">
        <v>86</v>
      </c>
      <c r="BE302" t="s">
        <v>86</v>
      </c>
    </row>
    <row r="303" spans="1:57" x14ac:dyDescent="0.45">
      <c r="A303" t="s">
        <v>784</v>
      </c>
      <c r="B303" t="s">
        <v>77</v>
      </c>
      <c r="C303" t="s">
        <v>466</v>
      </c>
      <c r="D303" t="s">
        <v>79</v>
      </c>
      <c r="E303" s="2" t="str">
        <f>HYPERLINK("capsilon://?command=openfolder&amp;siteaddress=envoy.emaiq-na2.net&amp;folderid=FX1BBBDFE7-1029-BCCA-635C-A9D69FE769A1","FX220256")</f>
        <v>FX220256</v>
      </c>
      <c r="F303" t="s">
        <v>80</v>
      </c>
      <c r="G303" t="s">
        <v>80</v>
      </c>
      <c r="H303" t="s">
        <v>81</v>
      </c>
      <c r="I303" t="s">
        <v>785</v>
      </c>
      <c r="J303">
        <v>28</v>
      </c>
      <c r="K303" t="s">
        <v>83</v>
      </c>
      <c r="L303" t="s">
        <v>84</v>
      </c>
      <c r="M303" t="s">
        <v>85</v>
      </c>
      <c r="N303">
        <v>2</v>
      </c>
      <c r="O303" s="1">
        <v>44602.544699074075</v>
      </c>
      <c r="P303" s="1">
        <v>44603.178182870368</v>
      </c>
      <c r="Q303">
        <v>54254</v>
      </c>
      <c r="R303">
        <v>479</v>
      </c>
      <c r="S303" t="b">
        <v>0</v>
      </c>
      <c r="T303" t="s">
        <v>86</v>
      </c>
      <c r="U303" t="b">
        <v>0</v>
      </c>
      <c r="V303" t="s">
        <v>92</v>
      </c>
      <c r="W303" s="1">
        <v>44602.634560185186</v>
      </c>
      <c r="X303">
        <v>192</v>
      </c>
      <c r="Y303">
        <v>21</v>
      </c>
      <c r="Z303">
        <v>0</v>
      </c>
      <c r="AA303">
        <v>21</v>
      </c>
      <c r="AB303">
        <v>0</v>
      </c>
      <c r="AC303">
        <v>2</v>
      </c>
      <c r="AD303">
        <v>7</v>
      </c>
      <c r="AE303">
        <v>0</v>
      </c>
      <c r="AF303">
        <v>0</v>
      </c>
      <c r="AG303">
        <v>0</v>
      </c>
      <c r="AH303" t="s">
        <v>145</v>
      </c>
      <c r="AI303" s="1">
        <v>44603.178182870368</v>
      </c>
      <c r="AJ303">
        <v>287</v>
      </c>
      <c r="AK303">
        <v>1</v>
      </c>
      <c r="AL303">
        <v>0</v>
      </c>
      <c r="AM303">
        <v>1</v>
      </c>
      <c r="AN303">
        <v>0</v>
      </c>
      <c r="AO303">
        <v>1</v>
      </c>
      <c r="AP303">
        <v>6</v>
      </c>
      <c r="AQ303">
        <v>0</v>
      </c>
      <c r="AR303">
        <v>0</v>
      </c>
      <c r="AS303">
        <v>0</v>
      </c>
      <c r="AT303" t="s">
        <v>86</v>
      </c>
      <c r="AU303" t="s">
        <v>86</v>
      </c>
      <c r="AV303" t="s">
        <v>86</v>
      </c>
      <c r="AW303" t="s">
        <v>86</v>
      </c>
      <c r="AX303" t="s">
        <v>86</v>
      </c>
      <c r="AY303" t="s">
        <v>86</v>
      </c>
      <c r="AZ303" t="s">
        <v>86</v>
      </c>
      <c r="BA303" t="s">
        <v>86</v>
      </c>
      <c r="BB303" t="s">
        <v>86</v>
      </c>
      <c r="BC303" t="s">
        <v>86</v>
      </c>
      <c r="BD303" t="s">
        <v>86</v>
      </c>
      <c r="BE303" t="s">
        <v>86</v>
      </c>
    </row>
    <row r="304" spans="1:57" x14ac:dyDescent="0.45">
      <c r="A304" t="s">
        <v>786</v>
      </c>
      <c r="B304" t="s">
        <v>77</v>
      </c>
      <c r="C304" t="s">
        <v>787</v>
      </c>
      <c r="D304" t="s">
        <v>79</v>
      </c>
      <c r="E304" s="2" t="str">
        <f>HYPERLINK("capsilon://?command=openfolder&amp;siteaddress=envoy.emaiq-na2.net&amp;folderid=FXEFB384BE-A646-C512-9232-52B4B26317BD","FX2202154")</f>
        <v>FX2202154</v>
      </c>
      <c r="F304" t="s">
        <v>80</v>
      </c>
      <c r="G304" t="s">
        <v>80</v>
      </c>
      <c r="H304" t="s">
        <v>81</v>
      </c>
      <c r="I304" t="s">
        <v>788</v>
      </c>
      <c r="J304">
        <v>424</v>
      </c>
      <c r="K304" t="s">
        <v>83</v>
      </c>
      <c r="L304" t="s">
        <v>84</v>
      </c>
      <c r="M304" t="s">
        <v>85</v>
      </c>
      <c r="N304">
        <v>2</v>
      </c>
      <c r="O304" s="1">
        <v>44602.553611111114</v>
      </c>
      <c r="P304" s="1">
        <v>44603.208831018521</v>
      </c>
      <c r="Q304">
        <v>52046</v>
      </c>
      <c r="R304">
        <v>4565</v>
      </c>
      <c r="S304" t="b">
        <v>0</v>
      </c>
      <c r="T304" t="s">
        <v>86</v>
      </c>
      <c r="U304" t="b">
        <v>0</v>
      </c>
      <c r="V304" t="s">
        <v>92</v>
      </c>
      <c r="W304" s="1">
        <v>44602.708090277774</v>
      </c>
      <c r="X304">
        <v>1958</v>
      </c>
      <c r="Y304">
        <v>345</v>
      </c>
      <c r="Z304">
        <v>0</v>
      </c>
      <c r="AA304">
        <v>345</v>
      </c>
      <c r="AB304">
        <v>37</v>
      </c>
      <c r="AC304">
        <v>214</v>
      </c>
      <c r="AD304">
        <v>79</v>
      </c>
      <c r="AE304">
        <v>0</v>
      </c>
      <c r="AF304">
        <v>0</v>
      </c>
      <c r="AG304">
        <v>0</v>
      </c>
      <c r="AH304" t="s">
        <v>145</v>
      </c>
      <c r="AI304" s="1">
        <v>44603.208831018521</v>
      </c>
      <c r="AJ304">
        <v>2547</v>
      </c>
      <c r="AK304">
        <v>13</v>
      </c>
      <c r="AL304">
        <v>0</v>
      </c>
      <c r="AM304">
        <v>13</v>
      </c>
      <c r="AN304">
        <v>37</v>
      </c>
      <c r="AO304">
        <v>14</v>
      </c>
      <c r="AP304">
        <v>66</v>
      </c>
      <c r="AQ304">
        <v>0</v>
      </c>
      <c r="AR304">
        <v>0</v>
      </c>
      <c r="AS304">
        <v>0</v>
      </c>
      <c r="AT304" t="s">
        <v>86</v>
      </c>
      <c r="AU304" t="s">
        <v>86</v>
      </c>
      <c r="AV304" t="s">
        <v>86</v>
      </c>
      <c r="AW304" t="s">
        <v>86</v>
      </c>
      <c r="AX304" t="s">
        <v>86</v>
      </c>
      <c r="AY304" t="s">
        <v>86</v>
      </c>
      <c r="AZ304" t="s">
        <v>86</v>
      </c>
      <c r="BA304" t="s">
        <v>86</v>
      </c>
      <c r="BB304" t="s">
        <v>86</v>
      </c>
      <c r="BC304" t="s">
        <v>86</v>
      </c>
      <c r="BD304" t="s">
        <v>86</v>
      </c>
      <c r="BE304" t="s">
        <v>86</v>
      </c>
    </row>
    <row r="305" spans="1:57" x14ac:dyDescent="0.45">
      <c r="A305" t="s">
        <v>789</v>
      </c>
      <c r="B305" t="s">
        <v>77</v>
      </c>
      <c r="C305" t="s">
        <v>787</v>
      </c>
      <c r="D305" t="s">
        <v>79</v>
      </c>
      <c r="E305" s="2" t="str">
        <f>HYPERLINK("capsilon://?command=openfolder&amp;siteaddress=envoy.emaiq-na2.net&amp;folderid=FXEFB384BE-A646-C512-9232-52B4B26317BD","FX2202154")</f>
        <v>FX2202154</v>
      </c>
      <c r="F305" t="s">
        <v>80</v>
      </c>
      <c r="G305" t="s">
        <v>80</v>
      </c>
      <c r="H305" t="s">
        <v>81</v>
      </c>
      <c r="I305" t="s">
        <v>790</v>
      </c>
      <c r="J305">
        <v>66</v>
      </c>
      <c r="K305" t="s">
        <v>83</v>
      </c>
      <c r="L305" t="s">
        <v>84</v>
      </c>
      <c r="M305" t="s">
        <v>85</v>
      </c>
      <c r="N305">
        <v>2</v>
      </c>
      <c r="O305" s="1">
        <v>44602.562847222223</v>
      </c>
      <c r="P305" s="1">
        <v>44603.243518518517</v>
      </c>
      <c r="Q305">
        <v>58409</v>
      </c>
      <c r="R305">
        <v>401</v>
      </c>
      <c r="S305" t="b">
        <v>0</v>
      </c>
      <c r="T305" t="s">
        <v>86</v>
      </c>
      <c r="U305" t="b">
        <v>0</v>
      </c>
      <c r="V305" t="s">
        <v>92</v>
      </c>
      <c r="W305" s="1">
        <v>44602.709421296298</v>
      </c>
      <c r="X305">
        <v>114</v>
      </c>
      <c r="Y305">
        <v>52</v>
      </c>
      <c r="Z305">
        <v>0</v>
      </c>
      <c r="AA305">
        <v>52</v>
      </c>
      <c r="AB305">
        <v>0</v>
      </c>
      <c r="AC305">
        <v>18</v>
      </c>
      <c r="AD305">
        <v>14</v>
      </c>
      <c r="AE305">
        <v>0</v>
      </c>
      <c r="AF305">
        <v>0</v>
      </c>
      <c r="AG305">
        <v>0</v>
      </c>
      <c r="AH305" t="s">
        <v>145</v>
      </c>
      <c r="AI305" s="1">
        <v>44603.243518518517</v>
      </c>
      <c r="AJ305">
        <v>287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14</v>
      </c>
      <c r="AQ305">
        <v>0</v>
      </c>
      <c r="AR305">
        <v>0</v>
      </c>
      <c r="AS305">
        <v>0</v>
      </c>
      <c r="AT305" t="s">
        <v>86</v>
      </c>
      <c r="AU305" t="s">
        <v>86</v>
      </c>
      <c r="AV305" t="s">
        <v>86</v>
      </c>
      <c r="AW305" t="s">
        <v>86</v>
      </c>
      <c r="AX305" t="s">
        <v>86</v>
      </c>
      <c r="AY305" t="s">
        <v>86</v>
      </c>
      <c r="AZ305" t="s">
        <v>86</v>
      </c>
      <c r="BA305" t="s">
        <v>86</v>
      </c>
      <c r="BB305" t="s">
        <v>86</v>
      </c>
      <c r="BC305" t="s">
        <v>86</v>
      </c>
      <c r="BD305" t="s">
        <v>86</v>
      </c>
      <c r="BE305" t="s">
        <v>86</v>
      </c>
    </row>
    <row r="306" spans="1:57" hidden="1" x14ac:dyDescent="0.45">
      <c r="A306" t="s">
        <v>791</v>
      </c>
      <c r="B306" t="s">
        <v>77</v>
      </c>
      <c r="C306" t="s">
        <v>792</v>
      </c>
      <c r="D306" t="s">
        <v>79</v>
      </c>
      <c r="E306" s="2" t="str">
        <f>HYPERLINK("capsilon://?command=openfolder&amp;siteaddress=envoy.emaiq-na2.net&amp;folderid=FX691C27C0-1428-CB20-1E51-AE3B0519E820","FX2202212")</f>
        <v>FX2202212</v>
      </c>
      <c r="F306" t="s">
        <v>80</v>
      </c>
      <c r="G306" t="s">
        <v>80</v>
      </c>
      <c r="H306" t="s">
        <v>81</v>
      </c>
      <c r="I306" t="s">
        <v>793</v>
      </c>
      <c r="J306">
        <v>166</v>
      </c>
      <c r="K306" t="s">
        <v>83</v>
      </c>
      <c r="L306" t="s">
        <v>84</v>
      </c>
      <c r="M306" t="s">
        <v>85</v>
      </c>
      <c r="N306">
        <v>1</v>
      </c>
      <c r="O306" s="1">
        <v>44602.568287037036</v>
      </c>
      <c r="P306" s="1">
        <v>44602.730787037035</v>
      </c>
      <c r="Q306">
        <v>12804</v>
      </c>
      <c r="R306">
        <v>1236</v>
      </c>
      <c r="S306" t="b">
        <v>0</v>
      </c>
      <c r="T306" t="s">
        <v>86</v>
      </c>
      <c r="U306" t="b">
        <v>0</v>
      </c>
      <c r="V306" t="s">
        <v>92</v>
      </c>
      <c r="W306" s="1">
        <v>44602.730787037035</v>
      </c>
      <c r="X306">
        <v>1219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166</v>
      </c>
      <c r="AE306">
        <v>135</v>
      </c>
      <c r="AF306">
        <v>0</v>
      </c>
      <c r="AG306">
        <v>7</v>
      </c>
      <c r="AH306" t="s">
        <v>86</v>
      </c>
      <c r="AI306" t="s">
        <v>86</v>
      </c>
      <c r="AJ306" t="s">
        <v>86</v>
      </c>
      <c r="AK306" t="s">
        <v>86</v>
      </c>
      <c r="AL306" t="s">
        <v>86</v>
      </c>
      <c r="AM306" t="s">
        <v>86</v>
      </c>
      <c r="AN306" t="s">
        <v>86</v>
      </c>
      <c r="AO306" t="s">
        <v>86</v>
      </c>
      <c r="AP306" t="s">
        <v>86</v>
      </c>
      <c r="AQ306" t="s">
        <v>86</v>
      </c>
      <c r="AR306" t="s">
        <v>86</v>
      </c>
      <c r="AS306" t="s">
        <v>86</v>
      </c>
      <c r="AT306" t="s">
        <v>86</v>
      </c>
      <c r="AU306" t="s">
        <v>86</v>
      </c>
      <c r="AV306" t="s">
        <v>86</v>
      </c>
      <c r="AW306" t="s">
        <v>86</v>
      </c>
      <c r="AX306" t="s">
        <v>86</v>
      </c>
      <c r="AY306" t="s">
        <v>86</v>
      </c>
      <c r="AZ306" t="s">
        <v>86</v>
      </c>
      <c r="BA306" t="s">
        <v>86</v>
      </c>
      <c r="BB306" t="s">
        <v>86</v>
      </c>
      <c r="BC306" t="s">
        <v>86</v>
      </c>
      <c r="BD306" t="s">
        <v>86</v>
      </c>
      <c r="BE306" t="s">
        <v>86</v>
      </c>
    </row>
    <row r="307" spans="1:57" x14ac:dyDescent="0.45">
      <c r="A307" t="s">
        <v>794</v>
      </c>
      <c r="B307" t="s">
        <v>77</v>
      </c>
      <c r="C307" t="s">
        <v>767</v>
      </c>
      <c r="D307" t="s">
        <v>79</v>
      </c>
      <c r="E307" s="2" t="str">
        <f>HYPERLINK("capsilon://?command=openfolder&amp;siteaddress=envoy.emaiq-na2.net&amp;folderid=FX0F80E0CC-DCC6-7C22-8E0C-7D459653C30E","FX2201311")</f>
        <v>FX2201311</v>
      </c>
      <c r="F307" t="s">
        <v>80</v>
      </c>
      <c r="G307" t="s">
        <v>80</v>
      </c>
      <c r="H307" t="s">
        <v>81</v>
      </c>
      <c r="I307" t="s">
        <v>768</v>
      </c>
      <c r="J307">
        <v>38</v>
      </c>
      <c r="K307" t="s">
        <v>83</v>
      </c>
      <c r="L307" t="s">
        <v>84</v>
      </c>
      <c r="M307" t="s">
        <v>85</v>
      </c>
      <c r="N307">
        <v>2</v>
      </c>
      <c r="O307" s="1">
        <v>44602.580428240741</v>
      </c>
      <c r="P307" s="1">
        <v>44602.671875</v>
      </c>
      <c r="Q307">
        <v>6879</v>
      </c>
      <c r="R307">
        <v>1022</v>
      </c>
      <c r="S307" t="b">
        <v>0</v>
      </c>
      <c r="T307" t="s">
        <v>86</v>
      </c>
      <c r="U307" t="b">
        <v>1</v>
      </c>
      <c r="V307" t="s">
        <v>92</v>
      </c>
      <c r="W307" s="1">
        <v>44602.603310185186</v>
      </c>
      <c r="X307">
        <v>717</v>
      </c>
      <c r="Y307">
        <v>38</v>
      </c>
      <c r="Z307">
        <v>0</v>
      </c>
      <c r="AA307">
        <v>38</v>
      </c>
      <c r="AB307">
        <v>0</v>
      </c>
      <c r="AC307">
        <v>31</v>
      </c>
      <c r="AD307">
        <v>0</v>
      </c>
      <c r="AE307">
        <v>0</v>
      </c>
      <c r="AF307">
        <v>0</v>
      </c>
      <c r="AG307">
        <v>0</v>
      </c>
      <c r="AH307" t="s">
        <v>93</v>
      </c>
      <c r="AI307" s="1">
        <v>44602.671875</v>
      </c>
      <c r="AJ307">
        <v>183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 t="s">
        <v>86</v>
      </c>
      <c r="AU307" t="s">
        <v>86</v>
      </c>
      <c r="AV307" t="s">
        <v>86</v>
      </c>
      <c r="AW307" t="s">
        <v>86</v>
      </c>
      <c r="AX307" t="s">
        <v>86</v>
      </c>
      <c r="AY307" t="s">
        <v>86</v>
      </c>
      <c r="AZ307" t="s">
        <v>86</v>
      </c>
      <c r="BA307" t="s">
        <v>86</v>
      </c>
      <c r="BB307" t="s">
        <v>86</v>
      </c>
      <c r="BC307" t="s">
        <v>86</v>
      </c>
      <c r="BD307" t="s">
        <v>86</v>
      </c>
      <c r="BE307" t="s">
        <v>86</v>
      </c>
    </row>
    <row r="308" spans="1:57" x14ac:dyDescent="0.45">
      <c r="A308" t="s">
        <v>795</v>
      </c>
      <c r="B308" t="s">
        <v>77</v>
      </c>
      <c r="C308" t="s">
        <v>770</v>
      </c>
      <c r="D308" t="s">
        <v>79</v>
      </c>
      <c r="E308" s="2" t="str">
        <f>HYPERLINK("capsilon://?command=openfolder&amp;siteaddress=envoy.emaiq-na2.net&amp;folderid=FXAB0531D1-CA87-EFF7-8E13-314135F7BAFF","FX2202188")</f>
        <v>FX2202188</v>
      </c>
      <c r="F308" t="s">
        <v>80</v>
      </c>
      <c r="G308" t="s">
        <v>80</v>
      </c>
      <c r="H308" t="s">
        <v>81</v>
      </c>
      <c r="I308" t="s">
        <v>771</v>
      </c>
      <c r="J308">
        <v>885</v>
      </c>
      <c r="K308" t="s">
        <v>83</v>
      </c>
      <c r="L308" t="s">
        <v>84</v>
      </c>
      <c r="M308" t="s">
        <v>85</v>
      </c>
      <c r="N308">
        <v>2</v>
      </c>
      <c r="O308" s="1">
        <v>44602.589560185188</v>
      </c>
      <c r="P308" s="1">
        <v>44602.702881944446</v>
      </c>
      <c r="Q308">
        <v>3968</v>
      </c>
      <c r="R308">
        <v>5823</v>
      </c>
      <c r="S308" t="b">
        <v>0</v>
      </c>
      <c r="T308" t="s">
        <v>86</v>
      </c>
      <c r="U308" t="b">
        <v>1</v>
      </c>
      <c r="V308" t="s">
        <v>92</v>
      </c>
      <c r="W308" s="1">
        <v>44602.67695601852</v>
      </c>
      <c r="X308">
        <v>3241</v>
      </c>
      <c r="Y308">
        <v>378</v>
      </c>
      <c r="Z308">
        <v>0</v>
      </c>
      <c r="AA308">
        <v>378</v>
      </c>
      <c r="AB308">
        <v>481</v>
      </c>
      <c r="AC308">
        <v>243</v>
      </c>
      <c r="AD308">
        <v>507</v>
      </c>
      <c r="AE308">
        <v>0</v>
      </c>
      <c r="AF308">
        <v>0</v>
      </c>
      <c r="AG308">
        <v>0</v>
      </c>
      <c r="AH308" t="s">
        <v>93</v>
      </c>
      <c r="AI308" s="1">
        <v>44602.702881944446</v>
      </c>
      <c r="AJ308">
        <v>1760</v>
      </c>
      <c r="AK308">
        <v>3</v>
      </c>
      <c r="AL308">
        <v>0</v>
      </c>
      <c r="AM308">
        <v>3</v>
      </c>
      <c r="AN308">
        <v>481</v>
      </c>
      <c r="AO308">
        <v>3</v>
      </c>
      <c r="AP308">
        <v>504</v>
      </c>
      <c r="AQ308">
        <v>0</v>
      </c>
      <c r="AR308">
        <v>0</v>
      </c>
      <c r="AS308">
        <v>0</v>
      </c>
      <c r="AT308" t="s">
        <v>86</v>
      </c>
      <c r="AU308" t="s">
        <v>86</v>
      </c>
      <c r="AV308" t="s">
        <v>86</v>
      </c>
      <c r="AW308" t="s">
        <v>86</v>
      </c>
      <c r="AX308" t="s">
        <v>86</v>
      </c>
      <c r="AY308" t="s">
        <v>86</v>
      </c>
      <c r="AZ308" t="s">
        <v>86</v>
      </c>
      <c r="BA308" t="s">
        <v>86</v>
      </c>
      <c r="BB308" t="s">
        <v>86</v>
      </c>
      <c r="BC308" t="s">
        <v>86</v>
      </c>
      <c r="BD308" t="s">
        <v>86</v>
      </c>
      <c r="BE308" t="s">
        <v>86</v>
      </c>
    </row>
    <row r="309" spans="1:57" hidden="1" x14ac:dyDescent="0.45">
      <c r="A309" t="s">
        <v>796</v>
      </c>
      <c r="B309" t="s">
        <v>77</v>
      </c>
      <c r="C309" t="s">
        <v>157</v>
      </c>
      <c r="D309" t="s">
        <v>79</v>
      </c>
      <c r="E309" s="2" t="str">
        <f>HYPERLINK("capsilon://?command=openfolder&amp;siteaddress=envoy.emaiq-na2.net&amp;folderid=FXAAD7B184-E3C1-E193-04BE-287B45FC8A2E","FX2201279")</f>
        <v>FX2201279</v>
      </c>
      <c r="F309" t="s">
        <v>80</v>
      </c>
      <c r="G309" t="s">
        <v>80</v>
      </c>
      <c r="H309" t="s">
        <v>81</v>
      </c>
      <c r="I309" t="s">
        <v>797</v>
      </c>
      <c r="J309">
        <v>11</v>
      </c>
      <c r="K309" t="s">
        <v>83</v>
      </c>
      <c r="L309" t="s">
        <v>84</v>
      </c>
      <c r="M309" t="s">
        <v>85</v>
      </c>
      <c r="N309">
        <v>2</v>
      </c>
      <c r="O309" s="1">
        <v>44602.597708333335</v>
      </c>
      <c r="P309" s="1">
        <v>44603.244097222225</v>
      </c>
      <c r="Q309">
        <v>55781</v>
      </c>
      <c r="R309">
        <v>67</v>
      </c>
      <c r="S309" t="b">
        <v>0</v>
      </c>
      <c r="T309" t="s">
        <v>86</v>
      </c>
      <c r="U309" t="b">
        <v>0</v>
      </c>
      <c r="V309" t="s">
        <v>92</v>
      </c>
      <c r="W309" s="1">
        <v>44602.731006944443</v>
      </c>
      <c r="X309">
        <v>18</v>
      </c>
      <c r="Y309">
        <v>0</v>
      </c>
      <c r="Z309">
        <v>0</v>
      </c>
      <c r="AA309">
        <v>0</v>
      </c>
      <c r="AB309">
        <v>5</v>
      </c>
      <c r="AC309">
        <v>0</v>
      </c>
      <c r="AD309">
        <v>11</v>
      </c>
      <c r="AE309">
        <v>0</v>
      </c>
      <c r="AF309">
        <v>0</v>
      </c>
      <c r="AG309">
        <v>0</v>
      </c>
      <c r="AH309" t="s">
        <v>145</v>
      </c>
      <c r="AI309" s="1">
        <v>44603.244097222225</v>
      </c>
      <c r="AJ309">
        <v>49</v>
      </c>
      <c r="AK309">
        <v>0</v>
      </c>
      <c r="AL309">
        <v>0</v>
      </c>
      <c r="AM309">
        <v>0</v>
      </c>
      <c r="AN309">
        <v>5</v>
      </c>
      <c r="AO309">
        <v>0</v>
      </c>
      <c r="AP309">
        <v>11</v>
      </c>
      <c r="AQ309">
        <v>0</v>
      </c>
      <c r="AR309">
        <v>0</v>
      </c>
      <c r="AS309">
        <v>0</v>
      </c>
      <c r="AT309" t="s">
        <v>86</v>
      </c>
      <c r="AU309" t="s">
        <v>86</v>
      </c>
      <c r="AV309" t="s">
        <v>86</v>
      </c>
      <c r="AW309" t="s">
        <v>86</v>
      </c>
      <c r="AX309" t="s">
        <v>86</v>
      </c>
      <c r="AY309" t="s">
        <v>86</v>
      </c>
      <c r="AZ309" t="s">
        <v>86</v>
      </c>
      <c r="BA309" t="s">
        <v>86</v>
      </c>
      <c r="BB309" t="s">
        <v>86</v>
      </c>
      <c r="BC309" t="s">
        <v>86</v>
      </c>
      <c r="BD309" t="s">
        <v>86</v>
      </c>
      <c r="BE309" t="s">
        <v>86</v>
      </c>
    </row>
    <row r="310" spans="1:57" x14ac:dyDescent="0.45">
      <c r="A310" t="s">
        <v>798</v>
      </c>
      <c r="B310" t="s">
        <v>77</v>
      </c>
      <c r="C310" t="s">
        <v>799</v>
      </c>
      <c r="D310" t="s">
        <v>79</v>
      </c>
      <c r="E310" s="2" t="str">
        <f>HYPERLINK("capsilon://?command=openfolder&amp;siteaddress=envoy.emaiq-na2.net&amp;folderid=FX8EAD4640-29B5-8127-4130-B0F301C90AD8","FX2202147")</f>
        <v>FX2202147</v>
      </c>
      <c r="F310" t="s">
        <v>80</v>
      </c>
      <c r="G310" t="s">
        <v>80</v>
      </c>
      <c r="H310" t="s">
        <v>81</v>
      </c>
      <c r="I310" t="s">
        <v>800</v>
      </c>
      <c r="J310">
        <v>134</v>
      </c>
      <c r="K310" t="s">
        <v>83</v>
      </c>
      <c r="L310" t="s">
        <v>84</v>
      </c>
      <c r="M310" t="s">
        <v>85</v>
      </c>
      <c r="N310">
        <v>1</v>
      </c>
      <c r="O310" s="1">
        <v>44602.598611111112</v>
      </c>
      <c r="P310" s="1">
        <v>44602.736458333333</v>
      </c>
      <c r="Q310">
        <v>11440</v>
      </c>
      <c r="R310">
        <v>470</v>
      </c>
      <c r="S310" t="b">
        <v>0</v>
      </c>
      <c r="T310" t="s">
        <v>86</v>
      </c>
      <c r="U310" t="b">
        <v>0</v>
      </c>
      <c r="V310" t="s">
        <v>92</v>
      </c>
      <c r="W310" s="1">
        <v>44602.736458333333</v>
      </c>
      <c r="X310">
        <v>470</v>
      </c>
      <c r="Y310">
        <v>15</v>
      </c>
      <c r="Z310">
        <v>0</v>
      </c>
      <c r="AA310">
        <v>15</v>
      </c>
      <c r="AB310">
        <v>0</v>
      </c>
      <c r="AC310">
        <v>0</v>
      </c>
      <c r="AD310">
        <v>119</v>
      </c>
      <c r="AE310">
        <v>85</v>
      </c>
      <c r="AF310">
        <v>1</v>
      </c>
      <c r="AG310">
        <v>9</v>
      </c>
      <c r="AH310" t="s">
        <v>86</v>
      </c>
      <c r="AI310" t="s">
        <v>86</v>
      </c>
      <c r="AJ310" t="s">
        <v>86</v>
      </c>
      <c r="AK310" t="s">
        <v>86</v>
      </c>
      <c r="AL310" t="s">
        <v>86</v>
      </c>
      <c r="AM310" t="s">
        <v>86</v>
      </c>
      <c r="AN310" t="s">
        <v>86</v>
      </c>
      <c r="AO310" t="s">
        <v>86</v>
      </c>
      <c r="AP310" t="s">
        <v>86</v>
      </c>
      <c r="AQ310" t="s">
        <v>86</v>
      </c>
      <c r="AR310" t="s">
        <v>86</v>
      </c>
      <c r="AS310" t="s">
        <v>86</v>
      </c>
      <c r="AT310" t="s">
        <v>86</v>
      </c>
      <c r="AU310" t="s">
        <v>86</v>
      </c>
      <c r="AV310" t="s">
        <v>86</v>
      </c>
      <c r="AW310" t="s">
        <v>86</v>
      </c>
      <c r="AX310" t="s">
        <v>86</v>
      </c>
      <c r="AY310" t="s">
        <v>86</v>
      </c>
      <c r="AZ310" t="s">
        <v>86</v>
      </c>
      <c r="BA310" t="s">
        <v>86</v>
      </c>
      <c r="BB310" t="s">
        <v>86</v>
      </c>
      <c r="BC310" t="s">
        <v>86</v>
      </c>
      <c r="BD310" t="s">
        <v>86</v>
      </c>
      <c r="BE310" t="s">
        <v>86</v>
      </c>
    </row>
    <row r="311" spans="1:57" x14ac:dyDescent="0.45">
      <c r="A311" t="s">
        <v>801</v>
      </c>
      <c r="B311" t="s">
        <v>77</v>
      </c>
      <c r="C311" t="s">
        <v>607</v>
      </c>
      <c r="D311" t="s">
        <v>79</v>
      </c>
      <c r="E311" s="2" t="str">
        <f>HYPERLINK("capsilon://?command=openfolder&amp;siteaddress=envoy.emaiq-na2.net&amp;folderid=FX6B026172-4E30-477F-F485-ED012B5245AF","FX2201303")</f>
        <v>FX2201303</v>
      </c>
      <c r="F311" t="s">
        <v>80</v>
      </c>
      <c r="G311" t="s">
        <v>80</v>
      </c>
      <c r="H311" t="s">
        <v>81</v>
      </c>
      <c r="I311" t="s">
        <v>802</v>
      </c>
      <c r="J311">
        <v>113</v>
      </c>
      <c r="K311" t="s">
        <v>83</v>
      </c>
      <c r="L311" t="s">
        <v>84</v>
      </c>
      <c r="M311" t="s">
        <v>85</v>
      </c>
      <c r="N311">
        <v>2</v>
      </c>
      <c r="O311" s="1">
        <v>44602.608576388891</v>
      </c>
      <c r="P311" s="1">
        <v>44603.250081018516</v>
      </c>
      <c r="Q311">
        <v>54043</v>
      </c>
      <c r="R311">
        <v>1383</v>
      </c>
      <c r="S311" t="b">
        <v>0</v>
      </c>
      <c r="T311" t="s">
        <v>86</v>
      </c>
      <c r="U311" t="b">
        <v>0</v>
      </c>
      <c r="V311" t="s">
        <v>92</v>
      </c>
      <c r="W311" s="1">
        <v>44602.808506944442</v>
      </c>
      <c r="X311">
        <v>867</v>
      </c>
      <c r="Y311">
        <v>127</v>
      </c>
      <c r="Z311">
        <v>0</v>
      </c>
      <c r="AA311">
        <v>127</v>
      </c>
      <c r="AB311">
        <v>0</v>
      </c>
      <c r="AC311">
        <v>64</v>
      </c>
      <c r="AD311">
        <v>-14</v>
      </c>
      <c r="AE311">
        <v>0</v>
      </c>
      <c r="AF311">
        <v>0</v>
      </c>
      <c r="AG311">
        <v>0</v>
      </c>
      <c r="AH311" t="s">
        <v>145</v>
      </c>
      <c r="AI311" s="1">
        <v>44603.250081018516</v>
      </c>
      <c r="AJ311">
        <v>516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-14</v>
      </c>
      <c r="AQ311">
        <v>0</v>
      </c>
      <c r="AR311">
        <v>0</v>
      </c>
      <c r="AS311">
        <v>0</v>
      </c>
      <c r="AT311" t="s">
        <v>86</v>
      </c>
      <c r="AU311" t="s">
        <v>86</v>
      </c>
      <c r="AV311" t="s">
        <v>86</v>
      </c>
      <c r="AW311" t="s">
        <v>86</v>
      </c>
      <c r="AX311" t="s">
        <v>86</v>
      </c>
      <c r="AY311" t="s">
        <v>86</v>
      </c>
      <c r="AZ311" t="s">
        <v>86</v>
      </c>
      <c r="BA311" t="s">
        <v>86</v>
      </c>
      <c r="BB311" t="s">
        <v>86</v>
      </c>
      <c r="BC311" t="s">
        <v>86</v>
      </c>
      <c r="BD311" t="s">
        <v>86</v>
      </c>
      <c r="BE311" t="s">
        <v>86</v>
      </c>
    </row>
    <row r="312" spans="1:57" x14ac:dyDescent="0.45">
      <c r="A312" t="s">
        <v>803</v>
      </c>
      <c r="B312" t="s">
        <v>77</v>
      </c>
      <c r="C312" t="s">
        <v>804</v>
      </c>
      <c r="D312" t="s">
        <v>79</v>
      </c>
      <c r="E312" s="2" t="str">
        <f>HYPERLINK("capsilon://?command=openfolder&amp;siteaddress=envoy.emaiq-na2.net&amp;folderid=FX7E599B28-9DF3-08B8-13B3-D0D30EAD2EEB","FX220272")</f>
        <v>FX220272</v>
      </c>
      <c r="F312" t="s">
        <v>80</v>
      </c>
      <c r="G312" t="s">
        <v>80</v>
      </c>
      <c r="H312" t="s">
        <v>81</v>
      </c>
      <c r="I312" t="s">
        <v>805</v>
      </c>
      <c r="J312">
        <v>231</v>
      </c>
      <c r="K312" t="s">
        <v>83</v>
      </c>
      <c r="L312" t="s">
        <v>84</v>
      </c>
      <c r="M312" t="s">
        <v>85</v>
      </c>
      <c r="N312">
        <v>1</v>
      </c>
      <c r="O312" s="1">
        <v>44602.621701388889</v>
      </c>
      <c r="P312" s="1">
        <v>44603.195694444446</v>
      </c>
      <c r="Q312">
        <v>47407</v>
      </c>
      <c r="R312">
        <v>2186</v>
      </c>
      <c r="S312" t="b">
        <v>0</v>
      </c>
      <c r="T312" t="s">
        <v>86</v>
      </c>
      <c r="U312" t="b">
        <v>0</v>
      </c>
      <c r="V312" t="s">
        <v>144</v>
      </c>
      <c r="W312" s="1">
        <v>44603.195694444446</v>
      </c>
      <c r="X312">
        <v>1069</v>
      </c>
      <c r="Y312">
        <v>57</v>
      </c>
      <c r="Z312">
        <v>0</v>
      </c>
      <c r="AA312">
        <v>57</v>
      </c>
      <c r="AB312">
        <v>0</v>
      </c>
      <c r="AC312">
        <v>0</v>
      </c>
      <c r="AD312">
        <v>174</v>
      </c>
      <c r="AE312">
        <v>130</v>
      </c>
      <c r="AF312">
        <v>0</v>
      </c>
      <c r="AG312">
        <v>12</v>
      </c>
      <c r="AH312" t="s">
        <v>86</v>
      </c>
      <c r="AI312" t="s">
        <v>86</v>
      </c>
      <c r="AJ312" t="s">
        <v>86</v>
      </c>
      <c r="AK312" t="s">
        <v>86</v>
      </c>
      <c r="AL312" t="s">
        <v>86</v>
      </c>
      <c r="AM312" t="s">
        <v>86</v>
      </c>
      <c r="AN312" t="s">
        <v>86</v>
      </c>
      <c r="AO312" t="s">
        <v>86</v>
      </c>
      <c r="AP312" t="s">
        <v>86</v>
      </c>
      <c r="AQ312" t="s">
        <v>86</v>
      </c>
      <c r="AR312" t="s">
        <v>86</v>
      </c>
      <c r="AS312" t="s">
        <v>86</v>
      </c>
      <c r="AT312" t="s">
        <v>86</v>
      </c>
      <c r="AU312" t="s">
        <v>86</v>
      </c>
      <c r="AV312" t="s">
        <v>86</v>
      </c>
      <c r="AW312" t="s">
        <v>86</v>
      </c>
      <c r="AX312" t="s">
        <v>86</v>
      </c>
      <c r="AY312" t="s">
        <v>86</v>
      </c>
      <c r="AZ312" t="s">
        <v>86</v>
      </c>
      <c r="BA312" t="s">
        <v>86</v>
      </c>
      <c r="BB312" t="s">
        <v>86</v>
      </c>
      <c r="BC312" t="s">
        <v>86</v>
      </c>
      <c r="BD312" t="s">
        <v>86</v>
      </c>
      <c r="BE312" t="s">
        <v>86</v>
      </c>
    </row>
    <row r="313" spans="1:57" x14ac:dyDescent="0.45">
      <c r="A313" t="s">
        <v>806</v>
      </c>
      <c r="B313" t="s">
        <v>77</v>
      </c>
      <c r="C313" t="s">
        <v>767</v>
      </c>
      <c r="D313" t="s">
        <v>79</v>
      </c>
      <c r="E313" s="2" t="str">
        <f>HYPERLINK("capsilon://?command=openfolder&amp;siteaddress=envoy.emaiq-na2.net&amp;folderid=FX0F80E0CC-DCC6-7C22-8E0C-7D459653C30E","FX2201311")</f>
        <v>FX2201311</v>
      </c>
      <c r="F313" t="s">
        <v>80</v>
      </c>
      <c r="G313" t="s">
        <v>80</v>
      </c>
      <c r="H313" t="s">
        <v>81</v>
      </c>
      <c r="I313" t="s">
        <v>773</v>
      </c>
      <c r="J313">
        <v>38</v>
      </c>
      <c r="K313" t="s">
        <v>83</v>
      </c>
      <c r="L313" t="s">
        <v>84</v>
      </c>
      <c r="M313" t="s">
        <v>85</v>
      </c>
      <c r="N313">
        <v>2</v>
      </c>
      <c r="O313" s="1">
        <v>44602.627187500002</v>
      </c>
      <c r="P313" s="1">
        <v>44602.674074074072</v>
      </c>
      <c r="Q313">
        <v>3733</v>
      </c>
      <c r="R313">
        <v>318</v>
      </c>
      <c r="S313" t="b">
        <v>0</v>
      </c>
      <c r="T313" t="s">
        <v>86</v>
      </c>
      <c r="U313" t="b">
        <v>1</v>
      </c>
      <c r="V313" t="s">
        <v>92</v>
      </c>
      <c r="W313" s="1">
        <v>44602.630578703705</v>
      </c>
      <c r="X313">
        <v>129</v>
      </c>
      <c r="Y313">
        <v>37</v>
      </c>
      <c r="Z313">
        <v>0</v>
      </c>
      <c r="AA313">
        <v>37</v>
      </c>
      <c r="AB313">
        <v>0</v>
      </c>
      <c r="AC313">
        <v>28</v>
      </c>
      <c r="AD313">
        <v>1</v>
      </c>
      <c r="AE313">
        <v>0</v>
      </c>
      <c r="AF313">
        <v>0</v>
      </c>
      <c r="AG313">
        <v>0</v>
      </c>
      <c r="AH313" t="s">
        <v>93</v>
      </c>
      <c r="AI313" s="1">
        <v>44602.674074074072</v>
      </c>
      <c r="AJ313">
        <v>189</v>
      </c>
      <c r="AK313">
        <v>1</v>
      </c>
      <c r="AL313">
        <v>0</v>
      </c>
      <c r="AM313">
        <v>1</v>
      </c>
      <c r="AN313">
        <v>0</v>
      </c>
      <c r="AO313">
        <v>1</v>
      </c>
      <c r="AP313">
        <v>0</v>
      </c>
      <c r="AQ313">
        <v>0</v>
      </c>
      <c r="AR313">
        <v>0</v>
      </c>
      <c r="AS313">
        <v>0</v>
      </c>
      <c r="AT313" t="s">
        <v>86</v>
      </c>
      <c r="AU313" t="s">
        <v>86</v>
      </c>
      <c r="AV313" t="s">
        <v>86</v>
      </c>
      <c r="AW313" t="s">
        <v>86</v>
      </c>
      <c r="AX313" t="s">
        <v>86</v>
      </c>
      <c r="AY313" t="s">
        <v>86</v>
      </c>
      <c r="AZ313" t="s">
        <v>86</v>
      </c>
      <c r="BA313" t="s">
        <v>86</v>
      </c>
      <c r="BB313" t="s">
        <v>86</v>
      </c>
      <c r="BC313" t="s">
        <v>86</v>
      </c>
      <c r="BD313" t="s">
        <v>86</v>
      </c>
      <c r="BE313" t="s">
        <v>86</v>
      </c>
    </row>
    <row r="314" spans="1:57" x14ac:dyDescent="0.45">
      <c r="A314" t="s">
        <v>807</v>
      </c>
      <c r="B314" t="s">
        <v>77</v>
      </c>
      <c r="C314" t="s">
        <v>607</v>
      </c>
      <c r="D314" t="s">
        <v>79</v>
      </c>
      <c r="E314" s="2" t="str">
        <f>HYPERLINK("capsilon://?command=openfolder&amp;siteaddress=envoy.emaiq-na2.net&amp;folderid=FX6B026172-4E30-477F-F485-ED012B5245AF","FX2201303")</f>
        <v>FX2201303</v>
      </c>
      <c r="F314" t="s">
        <v>80</v>
      </c>
      <c r="G314" t="s">
        <v>80</v>
      </c>
      <c r="H314" t="s">
        <v>81</v>
      </c>
      <c r="I314" t="s">
        <v>808</v>
      </c>
      <c r="J314">
        <v>28</v>
      </c>
      <c r="K314" t="s">
        <v>83</v>
      </c>
      <c r="L314" t="s">
        <v>84</v>
      </c>
      <c r="M314" t="s">
        <v>85</v>
      </c>
      <c r="N314">
        <v>2</v>
      </c>
      <c r="O314" s="1">
        <v>44602.629965277774</v>
      </c>
      <c r="P314" s="1">
        <v>44603.253645833334</v>
      </c>
      <c r="Q314">
        <v>53660</v>
      </c>
      <c r="R314">
        <v>226</v>
      </c>
      <c r="S314" t="b">
        <v>0</v>
      </c>
      <c r="T314" t="s">
        <v>86</v>
      </c>
      <c r="U314" t="b">
        <v>0</v>
      </c>
      <c r="V314" t="s">
        <v>92</v>
      </c>
      <c r="W314" s="1">
        <v>44602.836030092592</v>
      </c>
      <c r="X314">
        <v>51</v>
      </c>
      <c r="Y314">
        <v>21</v>
      </c>
      <c r="Z314">
        <v>0</v>
      </c>
      <c r="AA314">
        <v>21</v>
      </c>
      <c r="AB314">
        <v>0</v>
      </c>
      <c r="AC314">
        <v>2</v>
      </c>
      <c r="AD314">
        <v>7</v>
      </c>
      <c r="AE314">
        <v>0</v>
      </c>
      <c r="AF314">
        <v>0</v>
      </c>
      <c r="AG314">
        <v>0</v>
      </c>
      <c r="AH314" t="s">
        <v>145</v>
      </c>
      <c r="AI314" s="1">
        <v>44603.253645833334</v>
      </c>
      <c r="AJ314">
        <v>167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7</v>
      </c>
      <c r="AQ314">
        <v>0</v>
      </c>
      <c r="AR314">
        <v>0</v>
      </c>
      <c r="AS314">
        <v>0</v>
      </c>
      <c r="AT314" t="s">
        <v>86</v>
      </c>
      <c r="AU314" t="s">
        <v>86</v>
      </c>
      <c r="AV314" t="s">
        <v>86</v>
      </c>
      <c r="AW314" t="s">
        <v>86</v>
      </c>
      <c r="AX314" t="s">
        <v>86</v>
      </c>
      <c r="AY314" t="s">
        <v>86</v>
      </c>
      <c r="AZ314" t="s">
        <v>86</v>
      </c>
      <c r="BA314" t="s">
        <v>86</v>
      </c>
      <c r="BB314" t="s">
        <v>86</v>
      </c>
      <c r="BC314" t="s">
        <v>86</v>
      </c>
      <c r="BD314" t="s">
        <v>86</v>
      </c>
      <c r="BE314" t="s">
        <v>86</v>
      </c>
    </row>
    <row r="315" spans="1:57" x14ac:dyDescent="0.45">
      <c r="A315" t="s">
        <v>809</v>
      </c>
      <c r="B315" t="s">
        <v>77</v>
      </c>
      <c r="C315" t="s">
        <v>607</v>
      </c>
      <c r="D315" t="s">
        <v>79</v>
      </c>
      <c r="E315" s="2" t="str">
        <f>HYPERLINK("capsilon://?command=openfolder&amp;siteaddress=envoy.emaiq-na2.net&amp;folderid=FX6B026172-4E30-477F-F485-ED012B5245AF","FX2201303")</f>
        <v>FX2201303</v>
      </c>
      <c r="F315" t="s">
        <v>80</v>
      </c>
      <c r="G315" t="s">
        <v>80</v>
      </c>
      <c r="H315" t="s">
        <v>81</v>
      </c>
      <c r="I315" t="s">
        <v>810</v>
      </c>
      <c r="J315">
        <v>28</v>
      </c>
      <c r="K315" t="s">
        <v>83</v>
      </c>
      <c r="L315" t="s">
        <v>84</v>
      </c>
      <c r="M315" t="s">
        <v>85</v>
      </c>
      <c r="N315">
        <v>2</v>
      </c>
      <c r="O315" s="1">
        <v>44602.633009259262</v>
      </c>
      <c r="P315" s="1">
        <v>44603.255543981482</v>
      </c>
      <c r="Q315">
        <v>53574</v>
      </c>
      <c r="R315">
        <v>213</v>
      </c>
      <c r="S315" t="b">
        <v>0</v>
      </c>
      <c r="T315" t="s">
        <v>86</v>
      </c>
      <c r="U315" t="b">
        <v>0</v>
      </c>
      <c r="V315" t="s">
        <v>92</v>
      </c>
      <c r="W315" s="1">
        <v>44602.83662037037</v>
      </c>
      <c r="X315">
        <v>50</v>
      </c>
      <c r="Y315">
        <v>21</v>
      </c>
      <c r="Z315">
        <v>0</v>
      </c>
      <c r="AA315">
        <v>21</v>
      </c>
      <c r="AB315">
        <v>0</v>
      </c>
      <c r="AC315">
        <v>2</v>
      </c>
      <c r="AD315">
        <v>7</v>
      </c>
      <c r="AE315">
        <v>0</v>
      </c>
      <c r="AF315">
        <v>0</v>
      </c>
      <c r="AG315">
        <v>0</v>
      </c>
      <c r="AH315" t="s">
        <v>145</v>
      </c>
      <c r="AI315" s="1">
        <v>44603.255543981482</v>
      </c>
      <c r="AJ315">
        <v>163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7</v>
      </c>
      <c r="AQ315">
        <v>0</v>
      </c>
      <c r="AR315">
        <v>0</v>
      </c>
      <c r="AS315">
        <v>0</v>
      </c>
      <c r="AT315" t="s">
        <v>86</v>
      </c>
      <c r="AU315" t="s">
        <v>86</v>
      </c>
      <c r="AV315" t="s">
        <v>86</v>
      </c>
      <c r="AW315" t="s">
        <v>86</v>
      </c>
      <c r="AX315" t="s">
        <v>86</v>
      </c>
      <c r="AY315" t="s">
        <v>86</v>
      </c>
      <c r="AZ315" t="s">
        <v>86</v>
      </c>
      <c r="BA315" t="s">
        <v>86</v>
      </c>
      <c r="BB315" t="s">
        <v>86</v>
      </c>
      <c r="BC315" t="s">
        <v>86</v>
      </c>
      <c r="BD315" t="s">
        <v>86</v>
      </c>
      <c r="BE315" t="s">
        <v>86</v>
      </c>
    </row>
    <row r="316" spans="1:57" x14ac:dyDescent="0.45">
      <c r="A316" t="s">
        <v>811</v>
      </c>
      <c r="B316" t="s">
        <v>77</v>
      </c>
      <c r="C316" t="s">
        <v>607</v>
      </c>
      <c r="D316" t="s">
        <v>79</v>
      </c>
      <c r="E316" s="2" t="str">
        <f>HYPERLINK("capsilon://?command=openfolder&amp;siteaddress=envoy.emaiq-na2.net&amp;folderid=FX6B026172-4E30-477F-F485-ED012B5245AF","FX2201303")</f>
        <v>FX2201303</v>
      </c>
      <c r="F316" t="s">
        <v>80</v>
      </c>
      <c r="G316" t="s">
        <v>80</v>
      </c>
      <c r="H316" t="s">
        <v>81</v>
      </c>
      <c r="I316" t="s">
        <v>812</v>
      </c>
      <c r="J316">
        <v>113</v>
      </c>
      <c r="K316" t="s">
        <v>83</v>
      </c>
      <c r="L316" t="s">
        <v>84</v>
      </c>
      <c r="M316" t="s">
        <v>85</v>
      </c>
      <c r="N316">
        <v>2</v>
      </c>
      <c r="O316" s="1">
        <v>44602.643888888888</v>
      </c>
      <c r="P316" s="1">
        <v>44603.264097222222</v>
      </c>
      <c r="Q316">
        <v>52493</v>
      </c>
      <c r="R316">
        <v>1093</v>
      </c>
      <c r="S316" t="b">
        <v>0</v>
      </c>
      <c r="T316" t="s">
        <v>86</v>
      </c>
      <c r="U316" t="b">
        <v>0</v>
      </c>
      <c r="V316" t="s">
        <v>92</v>
      </c>
      <c r="W316" s="1">
        <v>44602.840740740743</v>
      </c>
      <c r="X316">
        <v>355</v>
      </c>
      <c r="Y316">
        <v>127</v>
      </c>
      <c r="Z316">
        <v>0</v>
      </c>
      <c r="AA316">
        <v>127</v>
      </c>
      <c r="AB316">
        <v>0</v>
      </c>
      <c r="AC316">
        <v>61</v>
      </c>
      <c r="AD316">
        <v>-14</v>
      </c>
      <c r="AE316">
        <v>0</v>
      </c>
      <c r="AF316">
        <v>0</v>
      </c>
      <c r="AG316">
        <v>0</v>
      </c>
      <c r="AH316" t="s">
        <v>145</v>
      </c>
      <c r="AI316" s="1">
        <v>44603.264097222222</v>
      </c>
      <c r="AJ316">
        <v>738</v>
      </c>
      <c r="AK316">
        <v>0</v>
      </c>
      <c r="AL316">
        <v>0</v>
      </c>
      <c r="AM316">
        <v>0</v>
      </c>
      <c r="AN316">
        <v>0</v>
      </c>
      <c r="AO316">
        <v>1</v>
      </c>
      <c r="AP316">
        <v>-14</v>
      </c>
      <c r="AQ316">
        <v>0</v>
      </c>
      <c r="AR316">
        <v>0</v>
      </c>
      <c r="AS316">
        <v>0</v>
      </c>
      <c r="AT316" t="s">
        <v>86</v>
      </c>
      <c r="AU316" t="s">
        <v>86</v>
      </c>
      <c r="AV316" t="s">
        <v>86</v>
      </c>
      <c r="AW316" t="s">
        <v>86</v>
      </c>
      <c r="AX316" t="s">
        <v>86</v>
      </c>
      <c r="AY316" t="s">
        <v>86</v>
      </c>
      <c r="AZ316" t="s">
        <v>86</v>
      </c>
      <c r="BA316" t="s">
        <v>86</v>
      </c>
      <c r="BB316" t="s">
        <v>86</v>
      </c>
      <c r="BC316" t="s">
        <v>86</v>
      </c>
      <c r="BD316" t="s">
        <v>86</v>
      </c>
      <c r="BE316" t="s">
        <v>86</v>
      </c>
    </row>
    <row r="317" spans="1:57" hidden="1" x14ac:dyDescent="0.45">
      <c r="A317" t="s">
        <v>813</v>
      </c>
      <c r="B317" t="s">
        <v>77</v>
      </c>
      <c r="C317" t="s">
        <v>721</v>
      </c>
      <c r="D317" t="s">
        <v>79</v>
      </c>
      <c r="E317" s="2" t="str">
        <f>HYPERLINK("capsilon://?command=openfolder&amp;siteaddress=envoy.emaiq-na2.net&amp;folderid=FX8F532EE8-532D-A4D2-C963-39CC4DE39446","FX2201520")</f>
        <v>FX2201520</v>
      </c>
      <c r="F317" t="s">
        <v>80</v>
      </c>
      <c r="G317" t="s">
        <v>80</v>
      </c>
      <c r="H317" t="s">
        <v>81</v>
      </c>
      <c r="I317" t="s">
        <v>814</v>
      </c>
      <c r="J317">
        <v>66</v>
      </c>
      <c r="K317" t="s">
        <v>83</v>
      </c>
      <c r="L317" t="s">
        <v>84</v>
      </c>
      <c r="M317" t="s">
        <v>85</v>
      </c>
      <c r="N317">
        <v>2</v>
      </c>
      <c r="O317" s="1">
        <v>44602.645937499998</v>
      </c>
      <c r="P317" s="1">
        <v>44603.265381944446</v>
      </c>
      <c r="Q317">
        <v>53423</v>
      </c>
      <c r="R317">
        <v>97</v>
      </c>
      <c r="S317" t="b">
        <v>0</v>
      </c>
      <c r="T317" t="s">
        <v>86</v>
      </c>
      <c r="U317" t="b">
        <v>0</v>
      </c>
      <c r="V317" t="s">
        <v>92</v>
      </c>
      <c r="W317" s="1">
        <v>44602.841168981482</v>
      </c>
      <c r="X317">
        <v>36</v>
      </c>
      <c r="Y317">
        <v>0</v>
      </c>
      <c r="Z317">
        <v>0</v>
      </c>
      <c r="AA317">
        <v>0</v>
      </c>
      <c r="AB317">
        <v>52</v>
      </c>
      <c r="AC317">
        <v>0</v>
      </c>
      <c r="AD317">
        <v>66</v>
      </c>
      <c r="AE317">
        <v>0</v>
      </c>
      <c r="AF317">
        <v>0</v>
      </c>
      <c r="AG317">
        <v>0</v>
      </c>
      <c r="AH317" t="s">
        <v>145</v>
      </c>
      <c r="AI317" s="1">
        <v>44603.265381944446</v>
      </c>
      <c r="AJ317">
        <v>53</v>
      </c>
      <c r="AK317">
        <v>0</v>
      </c>
      <c r="AL317">
        <v>0</v>
      </c>
      <c r="AM317">
        <v>0</v>
      </c>
      <c r="AN317">
        <v>52</v>
      </c>
      <c r="AO317">
        <v>0</v>
      </c>
      <c r="AP317">
        <v>66</v>
      </c>
      <c r="AQ317">
        <v>0</v>
      </c>
      <c r="AR317">
        <v>0</v>
      </c>
      <c r="AS317">
        <v>0</v>
      </c>
      <c r="AT317" t="s">
        <v>86</v>
      </c>
      <c r="AU317" t="s">
        <v>86</v>
      </c>
      <c r="AV317" t="s">
        <v>86</v>
      </c>
      <c r="AW317" t="s">
        <v>86</v>
      </c>
      <c r="AX317" t="s">
        <v>86</v>
      </c>
      <c r="AY317" t="s">
        <v>86</v>
      </c>
      <c r="AZ317" t="s">
        <v>86</v>
      </c>
      <c r="BA317" t="s">
        <v>86</v>
      </c>
      <c r="BB317" t="s">
        <v>86</v>
      </c>
      <c r="BC317" t="s">
        <v>86</v>
      </c>
      <c r="BD317" t="s">
        <v>86</v>
      </c>
      <c r="BE317" t="s">
        <v>86</v>
      </c>
    </row>
    <row r="318" spans="1:57" x14ac:dyDescent="0.45">
      <c r="A318" t="s">
        <v>815</v>
      </c>
      <c r="B318" t="s">
        <v>77</v>
      </c>
      <c r="C318" t="s">
        <v>607</v>
      </c>
      <c r="D318" t="s">
        <v>79</v>
      </c>
      <c r="E318" s="2" t="str">
        <f>HYPERLINK("capsilon://?command=openfolder&amp;siteaddress=envoy.emaiq-na2.net&amp;folderid=FX6B026172-4E30-477F-F485-ED012B5245AF","FX2201303")</f>
        <v>FX2201303</v>
      </c>
      <c r="F318" t="s">
        <v>80</v>
      </c>
      <c r="G318" t="s">
        <v>80</v>
      </c>
      <c r="H318" t="s">
        <v>81</v>
      </c>
      <c r="I318" t="s">
        <v>816</v>
      </c>
      <c r="J318">
        <v>28</v>
      </c>
      <c r="K318" t="s">
        <v>83</v>
      </c>
      <c r="L318" t="s">
        <v>84</v>
      </c>
      <c r="M318" t="s">
        <v>85</v>
      </c>
      <c r="N318">
        <v>2</v>
      </c>
      <c r="O318" s="1">
        <v>44602.651053240741</v>
      </c>
      <c r="P318" s="1">
        <v>44603.267268518517</v>
      </c>
      <c r="Q318">
        <v>53027</v>
      </c>
      <c r="R318">
        <v>214</v>
      </c>
      <c r="S318" t="b">
        <v>0</v>
      </c>
      <c r="T318" t="s">
        <v>86</v>
      </c>
      <c r="U318" t="b">
        <v>0</v>
      </c>
      <c r="V318" t="s">
        <v>92</v>
      </c>
      <c r="W318" s="1">
        <v>44602.841782407406</v>
      </c>
      <c r="X318">
        <v>52</v>
      </c>
      <c r="Y318">
        <v>21</v>
      </c>
      <c r="Z318">
        <v>0</v>
      </c>
      <c r="AA318">
        <v>21</v>
      </c>
      <c r="AB318">
        <v>0</v>
      </c>
      <c r="AC318">
        <v>1</v>
      </c>
      <c r="AD318">
        <v>7</v>
      </c>
      <c r="AE318">
        <v>0</v>
      </c>
      <c r="AF318">
        <v>0</v>
      </c>
      <c r="AG318">
        <v>0</v>
      </c>
      <c r="AH318" t="s">
        <v>145</v>
      </c>
      <c r="AI318" s="1">
        <v>44603.267268518517</v>
      </c>
      <c r="AJ318">
        <v>162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7</v>
      </c>
      <c r="AQ318">
        <v>0</v>
      </c>
      <c r="AR318">
        <v>0</v>
      </c>
      <c r="AS318">
        <v>0</v>
      </c>
      <c r="AT318" t="s">
        <v>86</v>
      </c>
      <c r="AU318" t="s">
        <v>86</v>
      </c>
      <c r="AV318" t="s">
        <v>86</v>
      </c>
      <c r="AW318" t="s">
        <v>86</v>
      </c>
      <c r="AX318" t="s">
        <v>86</v>
      </c>
      <c r="AY318" t="s">
        <v>86</v>
      </c>
      <c r="AZ318" t="s">
        <v>86</v>
      </c>
      <c r="BA318" t="s">
        <v>86</v>
      </c>
      <c r="BB318" t="s">
        <v>86</v>
      </c>
      <c r="BC318" t="s">
        <v>86</v>
      </c>
      <c r="BD318" t="s">
        <v>86</v>
      </c>
      <c r="BE318" t="s">
        <v>86</v>
      </c>
    </row>
    <row r="319" spans="1:57" hidden="1" x14ac:dyDescent="0.45">
      <c r="A319" t="s">
        <v>817</v>
      </c>
      <c r="B319" t="s">
        <v>77</v>
      </c>
      <c r="C319" t="s">
        <v>721</v>
      </c>
      <c r="D319" t="s">
        <v>79</v>
      </c>
      <c r="E319" s="2" t="str">
        <f>HYPERLINK("capsilon://?command=openfolder&amp;siteaddress=envoy.emaiq-na2.net&amp;folderid=FX8F532EE8-532D-A4D2-C963-39CC4DE39446","FX2201520")</f>
        <v>FX2201520</v>
      </c>
      <c r="F319" t="s">
        <v>80</v>
      </c>
      <c r="G319" t="s">
        <v>80</v>
      </c>
      <c r="H319" t="s">
        <v>81</v>
      </c>
      <c r="I319" t="s">
        <v>818</v>
      </c>
      <c r="J319">
        <v>11</v>
      </c>
      <c r="K319" t="s">
        <v>83</v>
      </c>
      <c r="L319" t="s">
        <v>84</v>
      </c>
      <c r="M319" t="s">
        <v>85</v>
      </c>
      <c r="N319">
        <v>2</v>
      </c>
      <c r="O319" s="1">
        <v>44602.654710648145</v>
      </c>
      <c r="P319" s="1">
        <v>44603.267812500002</v>
      </c>
      <c r="Q319">
        <v>52906</v>
      </c>
      <c r="R319">
        <v>66</v>
      </c>
      <c r="S319" t="b">
        <v>0</v>
      </c>
      <c r="T319" t="s">
        <v>86</v>
      </c>
      <c r="U319" t="b">
        <v>0</v>
      </c>
      <c r="V319" t="s">
        <v>92</v>
      </c>
      <c r="W319" s="1">
        <v>44602.84202546296</v>
      </c>
      <c r="X319">
        <v>20</v>
      </c>
      <c r="Y319">
        <v>0</v>
      </c>
      <c r="Z319">
        <v>0</v>
      </c>
      <c r="AA319">
        <v>0</v>
      </c>
      <c r="AB319">
        <v>5</v>
      </c>
      <c r="AC319">
        <v>0</v>
      </c>
      <c r="AD319">
        <v>11</v>
      </c>
      <c r="AE319">
        <v>0</v>
      </c>
      <c r="AF319">
        <v>0</v>
      </c>
      <c r="AG319">
        <v>0</v>
      </c>
      <c r="AH319" t="s">
        <v>145</v>
      </c>
      <c r="AI319" s="1">
        <v>44603.267812500002</v>
      </c>
      <c r="AJ319">
        <v>46</v>
      </c>
      <c r="AK319">
        <v>0</v>
      </c>
      <c r="AL319">
        <v>0</v>
      </c>
      <c r="AM319">
        <v>0</v>
      </c>
      <c r="AN319">
        <v>5</v>
      </c>
      <c r="AO319">
        <v>0</v>
      </c>
      <c r="AP319">
        <v>11</v>
      </c>
      <c r="AQ319">
        <v>0</v>
      </c>
      <c r="AR319">
        <v>0</v>
      </c>
      <c r="AS319">
        <v>0</v>
      </c>
      <c r="AT319" t="s">
        <v>86</v>
      </c>
      <c r="AU319" t="s">
        <v>86</v>
      </c>
      <c r="AV319" t="s">
        <v>86</v>
      </c>
      <c r="AW319" t="s">
        <v>86</v>
      </c>
      <c r="AX319" t="s">
        <v>86</v>
      </c>
      <c r="AY319" t="s">
        <v>86</v>
      </c>
      <c r="AZ319" t="s">
        <v>86</v>
      </c>
      <c r="BA319" t="s">
        <v>86</v>
      </c>
      <c r="BB319" t="s">
        <v>86</v>
      </c>
      <c r="BC319" t="s">
        <v>86</v>
      </c>
      <c r="BD319" t="s">
        <v>86</v>
      </c>
      <c r="BE319" t="s">
        <v>86</v>
      </c>
    </row>
    <row r="320" spans="1:57" hidden="1" x14ac:dyDescent="0.45">
      <c r="A320" t="s">
        <v>819</v>
      </c>
      <c r="B320" t="s">
        <v>77</v>
      </c>
      <c r="C320" t="s">
        <v>721</v>
      </c>
      <c r="D320" t="s">
        <v>79</v>
      </c>
      <c r="E320" s="2" t="str">
        <f>HYPERLINK("capsilon://?command=openfolder&amp;siteaddress=envoy.emaiq-na2.net&amp;folderid=FX8F532EE8-532D-A4D2-C963-39CC4DE39446","FX2201520")</f>
        <v>FX2201520</v>
      </c>
      <c r="F320" t="s">
        <v>80</v>
      </c>
      <c r="G320" t="s">
        <v>80</v>
      </c>
      <c r="H320" t="s">
        <v>81</v>
      </c>
      <c r="I320" t="s">
        <v>820</v>
      </c>
      <c r="J320">
        <v>66</v>
      </c>
      <c r="K320" t="s">
        <v>83</v>
      </c>
      <c r="L320" t="s">
        <v>84</v>
      </c>
      <c r="M320" t="s">
        <v>85</v>
      </c>
      <c r="N320">
        <v>1</v>
      </c>
      <c r="O320" s="1">
        <v>44602.654849537037</v>
      </c>
      <c r="P320" s="1">
        <v>44602.842546296299</v>
      </c>
      <c r="Q320">
        <v>16173</v>
      </c>
      <c r="R320">
        <v>44</v>
      </c>
      <c r="S320" t="b">
        <v>0</v>
      </c>
      <c r="T320" t="s">
        <v>86</v>
      </c>
      <c r="U320" t="b">
        <v>0</v>
      </c>
      <c r="V320" t="s">
        <v>92</v>
      </c>
      <c r="W320" s="1">
        <v>44602.842546296299</v>
      </c>
      <c r="X320">
        <v>44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66</v>
      </c>
      <c r="AE320">
        <v>52</v>
      </c>
      <c r="AF320">
        <v>0</v>
      </c>
      <c r="AG320">
        <v>1</v>
      </c>
      <c r="AH320" t="s">
        <v>86</v>
      </c>
      <c r="AI320" t="s">
        <v>86</v>
      </c>
      <c r="AJ320" t="s">
        <v>86</v>
      </c>
      <c r="AK320" t="s">
        <v>86</v>
      </c>
      <c r="AL320" t="s">
        <v>86</v>
      </c>
      <c r="AM320" t="s">
        <v>86</v>
      </c>
      <c r="AN320" t="s">
        <v>86</v>
      </c>
      <c r="AO320" t="s">
        <v>86</v>
      </c>
      <c r="AP320" t="s">
        <v>86</v>
      </c>
      <c r="AQ320" t="s">
        <v>86</v>
      </c>
      <c r="AR320" t="s">
        <v>86</v>
      </c>
      <c r="AS320" t="s">
        <v>86</v>
      </c>
      <c r="AT320" t="s">
        <v>86</v>
      </c>
      <c r="AU320" t="s">
        <v>86</v>
      </c>
      <c r="AV320" t="s">
        <v>86</v>
      </c>
      <c r="AW320" t="s">
        <v>86</v>
      </c>
      <c r="AX320" t="s">
        <v>86</v>
      </c>
      <c r="AY320" t="s">
        <v>86</v>
      </c>
      <c r="AZ320" t="s">
        <v>86</v>
      </c>
      <c r="BA320" t="s">
        <v>86</v>
      </c>
      <c r="BB320" t="s">
        <v>86</v>
      </c>
      <c r="BC320" t="s">
        <v>86</v>
      </c>
      <c r="BD320" t="s">
        <v>86</v>
      </c>
      <c r="BE320" t="s">
        <v>86</v>
      </c>
    </row>
    <row r="321" spans="1:57" hidden="1" x14ac:dyDescent="0.45">
      <c r="A321" t="s">
        <v>821</v>
      </c>
      <c r="B321" t="s">
        <v>77</v>
      </c>
      <c r="C321" t="s">
        <v>721</v>
      </c>
      <c r="D321" t="s">
        <v>79</v>
      </c>
      <c r="E321" s="2" t="str">
        <f>HYPERLINK("capsilon://?command=openfolder&amp;siteaddress=envoy.emaiq-na2.net&amp;folderid=FX8F532EE8-532D-A4D2-C963-39CC4DE39446","FX2201520")</f>
        <v>FX2201520</v>
      </c>
      <c r="F321" t="s">
        <v>80</v>
      </c>
      <c r="G321" t="s">
        <v>80</v>
      </c>
      <c r="H321" t="s">
        <v>81</v>
      </c>
      <c r="I321" t="s">
        <v>822</v>
      </c>
      <c r="J321">
        <v>38</v>
      </c>
      <c r="K321" t="s">
        <v>83</v>
      </c>
      <c r="L321" t="s">
        <v>84</v>
      </c>
      <c r="M321" t="s">
        <v>85</v>
      </c>
      <c r="N321">
        <v>2</v>
      </c>
      <c r="O321" s="1">
        <v>44602.663298611114</v>
      </c>
      <c r="P321" s="1">
        <v>44603.268379629626</v>
      </c>
      <c r="Q321">
        <v>52167</v>
      </c>
      <c r="R321">
        <v>112</v>
      </c>
      <c r="S321" t="b">
        <v>0</v>
      </c>
      <c r="T321" t="s">
        <v>86</v>
      </c>
      <c r="U321" t="b">
        <v>0</v>
      </c>
      <c r="V321" t="s">
        <v>92</v>
      </c>
      <c r="W321" s="1">
        <v>44602.843298611115</v>
      </c>
      <c r="X321">
        <v>64</v>
      </c>
      <c r="Y321">
        <v>0</v>
      </c>
      <c r="Z321">
        <v>0</v>
      </c>
      <c r="AA321">
        <v>0</v>
      </c>
      <c r="AB321">
        <v>37</v>
      </c>
      <c r="AC321">
        <v>0</v>
      </c>
      <c r="AD321">
        <v>38</v>
      </c>
      <c r="AE321">
        <v>0</v>
      </c>
      <c r="AF321">
        <v>0</v>
      </c>
      <c r="AG321">
        <v>0</v>
      </c>
      <c r="AH321" t="s">
        <v>145</v>
      </c>
      <c r="AI321" s="1">
        <v>44603.268379629626</v>
      </c>
      <c r="AJ321">
        <v>48</v>
      </c>
      <c r="AK321">
        <v>0</v>
      </c>
      <c r="AL321">
        <v>0</v>
      </c>
      <c r="AM321">
        <v>0</v>
      </c>
      <c r="AN321">
        <v>37</v>
      </c>
      <c r="AO321">
        <v>0</v>
      </c>
      <c r="AP321">
        <v>38</v>
      </c>
      <c r="AQ321">
        <v>0</v>
      </c>
      <c r="AR321">
        <v>0</v>
      </c>
      <c r="AS321">
        <v>0</v>
      </c>
      <c r="AT321" t="s">
        <v>86</v>
      </c>
      <c r="AU321" t="s">
        <v>86</v>
      </c>
      <c r="AV321" t="s">
        <v>86</v>
      </c>
      <c r="AW321" t="s">
        <v>86</v>
      </c>
      <c r="AX321" t="s">
        <v>86</v>
      </c>
      <c r="AY321" t="s">
        <v>86</v>
      </c>
      <c r="AZ321" t="s">
        <v>86</v>
      </c>
      <c r="BA321" t="s">
        <v>86</v>
      </c>
      <c r="BB321" t="s">
        <v>86</v>
      </c>
      <c r="BC321" t="s">
        <v>86</v>
      </c>
      <c r="BD321" t="s">
        <v>86</v>
      </c>
      <c r="BE321" t="s">
        <v>86</v>
      </c>
    </row>
    <row r="322" spans="1:57" x14ac:dyDescent="0.45">
      <c r="A322" t="s">
        <v>823</v>
      </c>
      <c r="B322" t="s">
        <v>77</v>
      </c>
      <c r="C322" t="s">
        <v>607</v>
      </c>
      <c r="D322" t="s">
        <v>79</v>
      </c>
      <c r="E322" s="2" t="str">
        <f>HYPERLINK("capsilon://?command=openfolder&amp;siteaddress=envoy.emaiq-na2.net&amp;folderid=FX6B026172-4E30-477F-F485-ED012B5245AF","FX2201303")</f>
        <v>FX2201303</v>
      </c>
      <c r="F322" t="s">
        <v>80</v>
      </c>
      <c r="G322" t="s">
        <v>80</v>
      </c>
      <c r="H322" t="s">
        <v>81</v>
      </c>
      <c r="I322" t="s">
        <v>824</v>
      </c>
      <c r="J322">
        <v>41</v>
      </c>
      <c r="K322" t="s">
        <v>83</v>
      </c>
      <c r="L322" t="s">
        <v>84</v>
      </c>
      <c r="M322" t="s">
        <v>85</v>
      </c>
      <c r="N322">
        <v>2</v>
      </c>
      <c r="O322" s="1">
        <v>44602.666921296295</v>
      </c>
      <c r="P322" s="1">
        <v>44603.324247685188</v>
      </c>
      <c r="Q322">
        <v>56305</v>
      </c>
      <c r="R322">
        <v>488</v>
      </c>
      <c r="S322" t="b">
        <v>0</v>
      </c>
      <c r="T322" t="s">
        <v>86</v>
      </c>
      <c r="U322" t="b">
        <v>0</v>
      </c>
      <c r="V322" t="s">
        <v>92</v>
      </c>
      <c r="W322" s="1">
        <v>44602.84642361111</v>
      </c>
      <c r="X322">
        <v>171</v>
      </c>
      <c r="Y322">
        <v>53</v>
      </c>
      <c r="Z322">
        <v>0</v>
      </c>
      <c r="AA322">
        <v>53</v>
      </c>
      <c r="AB322">
        <v>0</v>
      </c>
      <c r="AC322">
        <v>30</v>
      </c>
      <c r="AD322">
        <v>-12</v>
      </c>
      <c r="AE322">
        <v>0</v>
      </c>
      <c r="AF322">
        <v>0</v>
      </c>
      <c r="AG322">
        <v>0</v>
      </c>
      <c r="AH322" t="s">
        <v>145</v>
      </c>
      <c r="AI322" s="1">
        <v>44603.324247685188</v>
      </c>
      <c r="AJ322">
        <v>257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-12</v>
      </c>
      <c r="AQ322">
        <v>0</v>
      </c>
      <c r="AR322">
        <v>0</v>
      </c>
      <c r="AS322">
        <v>0</v>
      </c>
      <c r="AT322" t="s">
        <v>86</v>
      </c>
      <c r="AU322" t="s">
        <v>86</v>
      </c>
      <c r="AV322" t="s">
        <v>86</v>
      </c>
      <c r="AW322" t="s">
        <v>86</v>
      </c>
      <c r="AX322" t="s">
        <v>86</v>
      </c>
      <c r="AY322" t="s">
        <v>86</v>
      </c>
      <c r="AZ322" t="s">
        <v>86</v>
      </c>
      <c r="BA322" t="s">
        <v>86</v>
      </c>
      <c r="BB322" t="s">
        <v>86</v>
      </c>
      <c r="BC322" t="s">
        <v>86</v>
      </c>
      <c r="BD322" t="s">
        <v>86</v>
      </c>
      <c r="BE322" t="s">
        <v>86</v>
      </c>
    </row>
    <row r="323" spans="1:57" x14ac:dyDescent="0.45">
      <c r="A323" t="s">
        <v>825</v>
      </c>
      <c r="B323" t="s">
        <v>77</v>
      </c>
      <c r="C323" t="s">
        <v>607</v>
      </c>
      <c r="D323" t="s">
        <v>79</v>
      </c>
      <c r="E323" s="2" t="str">
        <f>HYPERLINK("capsilon://?command=openfolder&amp;siteaddress=envoy.emaiq-na2.net&amp;folderid=FX6B026172-4E30-477F-F485-ED012B5245AF","FX2201303")</f>
        <v>FX2201303</v>
      </c>
      <c r="F323" t="s">
        <v>80</v>
      </c>
      <c r="G323" t="s">
        <v>80</v>
      </c>
      <c r="H323" t="s">
        <v>81</v>
      </c>
      <c r="I323" t="s">
        <v>826</v>
      </c>
      <c r="J323">
        <v>41</v>
      </c>
      <c r="K323" t="s">
        <v>83</v>
      </c>
      <c r="L323" t="s">
        <v>84</v>
      </c>
      <c r="M323" t="s">
        <v>85</v>
      </c>
      <c r="N323">
        <v>2</v>
      </c>
      <c r="O323" s="1">
        <v>44602.670601851853</v>
      </c>
      <c r="P323" s="1">
        <v>44603.327708333331</v>
      </c>
      <c r="Q323">
        <v>55734</v>
      </c>
      <c r="R323">
        <v>1040</v>
      </c>
      <c r="S323" t="b">
        <v>0</v>
      </c>
      <c r="T323" t="s">
        <v>86</v>
      </c>
      <c r="U323" t="b">
        <v>0</v>
      </c>
      <c r="V323" t="s">
        <v>92</v>
      </c>
      <c r="W323" s="1">
        <v>44602.855011574073</v>
      </c>
      <c r="X323">
        <v>742</v>
      </c>
      <c r="Y323">
        <v>53</v>
      </c>
      <c r="Z323">
        <v>0</v>
      </c>
      <c r="AA323">
        <v>53</v>
      </c>
      <c r="AB323">
        <v>0</v>
      </c>
      <c r="AC323">
        <v>30</v>
      </c>
      <c r="AD323">
        <v>-12</v>
      </c>
      <c r="AE323">
        <v>0</v>
      </c>
      <c r="AF323">
        <v>0</v>
      </c>
      <c r="AG323">
        <v>0</v>
      </c>
      <c r="AH323" t="s">
        <v>145</v>
      </c>
      <c r="AI323" s="1">
        <v>44603.327708333331</v>
      </c>
      <c r="AJ323">
        <v>298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-12</v>
      </c>
      <c r="AQ323">
        <v>0</v>
      </c>
      <c r="AR323">
        <v>0</v>
      </c>
      <c r="AS323">
        <v>0</v>
      </c>
      <c r="AT323" t="s">
        <v>86</v>
      </c>
      <c r="AU323" t="s">
        <v>86</v>
      </c>
      <c r="AV323" t="s">
        <v>86</v>
      </c>
      <c r="AW323" t="s">
        <v>86</v>
      </c>
      <c r="AX323" t="s">
        <v>86</v>
      </c>
      <c r="AY323" t="s">
        <v>86</v>
      </c>
      <c r="AZ323" t="s">
        <v>86</v>
      </c>
      <c r="BA323" t="s">
        <v>86</v>
      </c>
      <c r="BB323" t="s">
        <v>86</v>
      </c>
      <c r="BC323" t="s">
        <v>86</v>
      </c>
      <c r="BD323" t="s">
        <v>86</v>
      </c>
      <c r="BE323" t="s">
        <v>86</v>
      </c>
    </row>
    <row r="324" spans="1:57" hidden="1" x14ac:dyDescent="0.45">
      <c r="A324" t="s">
        <v>827</v>
      </c>
      <c r="B324" t="s">
        <v>77</v>
      </c>
      <c r="C324" t="s">
        <v>466</v>
      </c>
      <c r="D324" t="s">
        <v>79</v>
      </c>
      <c r="E324" s="2" t="str">
        <f>HYPERLINK("capsilon://?command=openfolder&amp;siteaddress=envoy.emaiq-na2.net&amp;folderid=FX1BBBDFE7-1029-BCCA-635C-A9D69FE769A1","FX220256")</f>
        <v>FX220256</v>
      </c>
      <c r="F324" t="s">
        <v>80</v>
      </c>
      <c r="G324" t="s">
        <v>80</v>
      </c>
      <c r="H324" t="s">
        <v>81</v>
      </c>
      <c r="I324" t="s">
        <v>828</v>
      </c>
      <c r="J324">
        <v>11</v>
      </c>
      <c r="K324" t="s">
        <v>83</v>
      </c>
      <c r="L324" t="s">
        <v>84</v>
      </c>
      <c r="M324" t="s">
        <v>85</v>
      </c>
      <c r="N324">
        <v>2</v>
      </c>
      <c r="O324" s="1">
        <v>44602.684525462966</v>
      </c>
      <c r="P324" s="1">
        <v>44603.328321759262</v>
      </c>
      <c r="Q324">
        <v>55521</v>
      </c>
      <c r="R324">
        <v>103</v>
      </c>
      <c r="S324" t="b">
        <v>0</v>
      </c>
      <c r="T324" t="s">
        <v>86</v>
      </c>
      <c r="U324" t="b">
        <v>0</v>
      </c>
      <c r="V324" t="s">
        <v>92</v>
      </c>
      <c r="W324" s="1">
        <v>44602.855613425927</v>
      </c>
      <c r="X324">
        <v>51</v>
      </c>
      <c r="Y324">
        <v>0</v>
      </c>
      <c r="Z324">
        <v>0</v>
      </c>
      <c r="AA324">
        <v>0</v>
      </c>
      <c r="AB324">
        <v>5</v>
      </c>
      <c r="AC324">
        <v>0</v>
      </c>
      <c r="AD324">
        <v>11</v>
      </c>
      <c r="AE324">
        <v>0</v>
      </c>
      <c r="AF324">
        <v>0</v>
      </c>
      <c r="AG324">
        <v>0</v>
      </c>
      <c r="AH324" t="s">
        <v>145</v>
      </c>
      <c r="AI324" s="1">
        <v>44603.328321759262</v>
      </c>
      <c r="AJ324">
        <v>52</v>
      </c>
      <c r="AK324">
        <v>0</v>
      </c>
      <c r="AL324">
        <v>0</v>
      </c>
      <c r="AM324">
        <v>0</v>
      </c>
      <c r="AN324">
        <v>5</v>
      </c>
      <c r="AO324">
        <v>0</v>
      </c>
      <c r="AP324">
        <v>11</v>
      </c>
      <c r="AQ324">
        <v>0</v>
      </c>
      <c r="AR324">
        <v>0</v>
      </c>
      <c r="AS324">
        <v>0</v>
      </c>
      <c r="AT324" t="s">
        <v>86</v>
      </c>
      <c r="AU324" t="s">
        <v>86</v>
      </c>
      <c r="AV324" t="s">
        <v>86</v>
      </c>
      <c r="AW324" t="s">
        <v>86</v>
      </c>
      <c r="AX324" t="s">
        <v>86</v>
      </c>
      <c r="AY324" t="s">
        <v>86</v>
      </c>
      <c r="AZ324" t="s">
        <v>86</v>
      </c>
      <c r="BA324" t="s">
        <v>86</v>
      </c>
      <c r="BB324" t="s">
        <v>86</v>
      </c>
      <c r="BC324" t="s">
        <v>86</v>
      </c>
      <c r="BD324" t="s">
        <v>86</v>
      </c>
      <c r="BE324" t="s">
        <v>86</v>
      </c>
    </row>
    <row r="325" spans="1:57" hidden="1" x14ac:dyDescent="0.45">
      <c r="A325" t="s">
        <v>829</v>
      </c>
      <c r="B325" t="s">
        <v>77</v>
      </c>
      <c r="C325" t="s">
        <v>466</v>
      </c>
      <c r="D325" t="s">
        <v>79</v>
      </c>
      <c r="E325" s="2" t="str">
        <f>HYPERLINK("capsilon://?command=openfolder&amp;siteaddress=envoy.emaiq-na2.net&amp;folderid=FX1BBBDFE7-1029-BCCA-635C-A9D69FE769A1","FX220256")</f>
        <v>FX220256</v>
      </c>
      <c r="F325" t="s">
        <v>80</v>
      </c>
      <c r="G325" t="s">
        <v>80</v>
      </c>
      <c r="H325" t="s">
        <v>81</v>
      </c>
      <c r="I325" t="s">
        <v>830</v>
      </c>
      <c r="J325">
        <v>11</v>
      </c>
      <c r="K325" t="s">
        <v>83</v>
      </c>
      <c r="L325" t="s">
        <v>84</v>
      </c>
      <c r="M325" t="s">
        <v>85</v>
      </c>
      <c r="N325">
        <v>2</v>
      </c>
      <c r="O325" s="1">
        <v>44602.693206018521</v>
      </c>
      <c r="P325" s="1">
        <v>44603.328796296293</v>
      </c>
      <c r="Q325">
        <v>54840</v>
      </c>
      <c r="R325">
        <v>75</v>
      </c>
      <c r="S325" t="b">
        <v>0</v>
      </c>
      <c r="T325" t="s">
        <v>86</v>
      </c>
      <c r="U325" t="b">
        <v>0</v>
      </c>
      <c r="V325" t="s">
        <v>92</v>
      </c>
      <c r="W325" s="1">
        <v>44602.856030092589</v>
      </c>
      <c r="X325">
        <v>35</v>
      </c>
      <c r="Y325">
        <v>0</v>
      </c>
      <c r="Z325">
        <v>0</v>
      </c>
      <c r="AA325">
        <v>0</v>
      </c>
      <c r="AB325">
        <v>5</v>
      </c>
      <c r="AC325">
        <v>0</v>
      </c>
      <c r="AD325">
        <v>11</v>
      </c>
      <c r="AE325">
        <v>0</v>
      </c>
      <c r="AF325">
        <v>0</v>
      </c>
      <c r="AG325">
        <v>0</v>
      </c>
      <c r="AH325" t="s">
        <v>145</v>
      </c>
      <c r="AI325" s="1">
        <v>44603.328796296293</v>
      </c>
      <c r="AJ325">
        <v>40</v>
      </c>
      <c r="AK325">
        <v>0</v>
      </c>
      <c r="AL325">
        <v>0</v>
      </c>
      <c r="AM325">
        <v>0</v>
      </c>
      <c r="AN325">
        <v>5</v>
      </c>
      <c r="AO325">
        <v>0</v>
      </c>
      <c r="AP325">
        <v>11</v>
      </c>
      <c r="AQ325">
        <v>0</v>
      </c>
      <c r="AR325">
        <v>0</v>
      </c>
      <c r="AS325">
        <v>0</v>
      </c>
      <c r="AT325" t="s">
        <v>86</v>
      </c>
      <c r="AU325" t="s">
        <v>86</v>
      </c>
      <c r="AV325" t="s">
        <v>86</v>
      </c>
      <c r="AW325" t="s">
        <v>86</v>
      </c>
      <c r="AX325" t="s">
        <v>86</v>
      </c>
      <c r="AY325" t="s">
        <v>86</v>
      </c>
      <c r="AZ325" t="s">
        <v>86</v>
      </c>
      <c r="BA325" t="s">
        <v>86</v>
      </c>
      <c r="BB325" t="s">
        <v>86</v>
      </c>
      <c r="BC325" t="s">
        <v>86</v>
      </c>
      <c r="BD325" t="s">
        <v>86</v>
      </c>
      <c r="BE325" t="s">
        <v>86</v>
      </c>
    </row>
    <row r="326" spans="1:57" hidden="1" x14ac:dyDescent="0.45">
      <c r="A326" t="s">
        <v>831</v>
      </c>
      <c r="B326" t="s">
        <v>77</v>
      </c>
      <c r="C326" t="s">
        <v>832</v>
      </c>
      <c r="D326" t="s">
        <v>79</v>
      </c>
      <c r="E326" s="2" t="str">
        <f>HYPERLINK("capsilon://?command=openfolder&amp;siteaddress=envoy.emaiq-na2.net&amp;folderid=FX45F4F957-7E70-1443-CF64-23146F160F74","FX2202211")</f>
        <v>FX2202211</v>
      </c>
      <c r="F326" t="s">
        <v>80</v>
      </c>
      <c r="G326" t="s">
        <v>80</v>
      </c>
      <c r="H326" t="s">
        <v>81</v>
      </c>
      <c r="I326" t="s">
        <v>833</v>
      </c>
      <c r="J326">
        <v>255</v>
      </c>
      <c r="K326" t="s">
        <v>83</v>
      </c>
      <c r="L326" t="s">
        <v>84</v>
      </c>
      <c r="M326" t="s">
        <v>85</v>
      </c>
      <c r="N326">
        <v>1</v>
      </c>
      <c r="O326" s="1">
        <v>44602.695185185185</v>
      </c>
      <c r="P326" s="1">
        <v>44603.167083333334</v>
      </c>
      <c r="Q326">
        <v>39823</v>
      </c>
      <c r="R326">
        <v>949</v>
      </c>
      <c r="S326" t="b">
        <v>0</v>
      </c>
      <c r="T326" t="s">
        <v>86</v>
      </c>
      <c r="U326" t="b">
        <v>0</v>
      </c>
      <c r="V326" t="s">
        <v>87</v>
      </c>
      <c r="W326" s="1">
        <v>44603.167083333334</v>
      </c>
      <c r="X326">
        <v>931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255</v>
      </c>
      <c r="AE326">
        <v>205</v>
      </c>
      <c r="AF326">
        <v>0</v>
      </c>
      <c r="AG326">
        <v>7</v>
      </c>
      <c r="AH326" t="s">
        <v>86</v>
      </c>
      <c r="AI326" t="s">
        <v>86</v>
      </c>
      <c r="AJ326" t="s">
        <v>86</v>
      </c>
      <c r="AK326" t="s">
        <v>86</v>
      </c>
      <c r="AL326" t="s">
        <v>86</v>
      </c>
      <c r="AM326" t="s">
        <v>86</v>
      </c>
      <c r="AN326" t="s">
        <v>86</v>
      </c>
      <c r="AO326" t="s">
        <v>86</v>
      </c>
      <c r="AP326" t="s">
        <v>86</v>
      </c>
      <c r="AQ326" t="s">
        <v>86</v>
      </c>
      <c r="AR326" t="s">
        <v>86</v>
      </c>
      <c r="AS326" t="s">
        <v>86</v>
      </c>
      <c r="AT326" t="s">
        <v>86</v>
      </c>
      <c r="AU326" t="s">
        <v>86</v>
      </c>
      <c r="AV326" t="s">
        <v>86</v>
      </c>
      <c r="AW326" t="s">
        <v>86</v>
      </c>
      <c r="AX326" t="s">
        <v>86</v>
      </c>
      <c r="AY326" t="s">
        <v>86</v>
      </c>
      <c r="AZ326" t="s">
        <v>86</v>
      </c>
      <c r="BA326" t="s">
        <v>86</v>
      </c>
      <c r="BB326" t="s">
        <v>86</v>
      </c>
      <c r="BC326" t="s">
        <v>86</v>
      </c>
      <c r="BD326" t="s">
        <v>86</v>
      </c>
      <c r="BE326" t="s">
        <v>86</v>
      </c>
    </row>
    <row r="327" spans="1:57" hidden="1" x14ac:dyDescent="0.45">
      <c r="A327" t="s">
        <v>834</v>
      </c>
      <c r="B327" t="s">
        <v>77</v>
      </c>
      <c r="C327" t="s">
        <v>370</v>
      </c>
      <c r="D327" t="s">
        <v>79</v>
      </c>
      <c r="E327" s="2" t="str">
        <f>HYPERLINK("capsilon://?command=openfolder&amp;siteaddress=envoy.emaiq-na2.net&amp;folderid=FX18DF1149-1244-8665-8FB4-2EA326A870C1","FX2112103")</f>
        <v>FX2112103</v>
      </c>
      <c r="F327" t="s">
        <v>80</v>
      </c>
      <c r="G327" t="s">
        <v>80</v>
      </c>
      <c r="H327" t="s">
        <v>81</v>
      </c>
      <c r="I327" t="s">
        <v>835</v>
      </c>
      <c r="J327">
        <v>28</v>
      </c>
      <c r="K327" t="s">
        <v>83</v>
      </c>
      <c r="L327" t="s">
        <v>84</v>
      </c>
      <c r="M327" t="s">
        <v>85</v>
      </c>
      <c r="N327">
        <v>1</v>
      </c>
      <c r="O327" s="1">
        <v>44602.718680555554</v>
      </c>
      <c r="P327" s="1">
        <v>44603.197384259256</v>
      </c>
      <c r="Q327">
        <v>41177</v>
      </c>
      <c r="R327">
        <v>183</v>
      </c>
      <c r="S327" t="b">
        <v>0</v>
      </c>
      <c r="T327" t="s">
        <v>86</v>
      </c>
      <c r="U327" t="b">
        <v>0</v>
      </c>
      <c r="V327" t="s">
        <v>144</v>
      </c>
      <c r="W327" s="1">
        <v>44603.197384259256</v>
      </c>
      <c r="X327">
        <v>145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28</v>
      </c>
      <c r="AE327">
        <v>21</v>
      </c>
      <c r="AF327">
        <v>0</v>
      </c>
      <c r="AG327">
        <v>2</v>
      </c>
      <c r="AH327" t="s">
        <v>86</v>
      </c>
      <c r="AI327" t="s">
        <v>86</v>
      </c>
      <c r="AJ327" t="s">
        <v>86</v>
      </c>
      <c r="AK327" t="s">
        <v>86</v>
      </c>
      <c r="AL327" t="s">
        <v>86</v>
      </c>
      <c r="AM327" t="s">
        <v>86</v>
      </c>
      <c r="AN327" t="s">
        <v>86</v>
      </c>
      <c r="AO327" t="s">
        <v>86</v>
      </c>
      <c r="AP327" t="s">
        <v>86</v>
      </c>
      <c r="AQ327" t="s">
        <v>86</v>
      </c>
      <c r="AR327" t="s">
        <v>86</v>
      </c>
      <c r="AS327" t="s">
        <v>86</v>
      </c>
      <c r="AT327" t="s">
        <v>86</v>
      </c>
      <c r="AU327" t="s">
        <v>86</v>
      </c>
      <c r="AV327" t="s">
        <v>86</v>
      </c>
      <c r="AW327" t="s">
        <v>86</v>
      </c>
      <c r="AX327" t="s">
        <v>86</v>
      </c>
      <c r="AY327" t="s">
        <v>86</v>
      </c>
      <c r="AZ327" t="s">
        <v>86</v>
      </c>
      <c r="BA327" t="s">
        <v>86</v>
      </c>
      <c r="BB327" t="s">
        <v>86</v>
      </c>
      <c r="BC327" t="s">
        <v>86</v>
      </c>
      <c r="BD327" t="s">
        <v>86</v>
      </c>
      <c r="BE327" t="s">
        <v>86</v>
      </c>
    </row>
    <row r="328" spans="1:57" x14ac:dyDescent="0.45">
      <c r="A328" t="s">
        <v>836</v>
      </c>
      <c r="B328" t="s">
        <v>77</v>
      </c>
      <c r="C328" t="s">
        <v>792</v>
      </c>
      <c r="D328" t="s">
        <v>79</v>
      </c>
      <c r="E328" s="2" t="str">
        <f>HYPERLINK("capsilon://?command=openfolder&amp;siteaddress=envoy.emaiq-na2.net&amp;folderid=FX691C27C0-1428-CB20-1E51-AE3B0519E820","FX2202212")</f>
        <v>FX2202212</v>
      </c>
      <c r="F328" t="s">
        <v>80</v>
      </c>
      <c r="G328" t="s">
        <v>80</v>
      </c>
      <c r="H328" t="s">
        <v>81</v>
      </c>
      <c r="I328" t="s">
        <v>793</v>
      </c>
      <c r="J328">
        <v>248</v>
      </c>
      <c r="K328" t="s">
        <v>83</v>
      </c>
      <c r="L328" t="s">
        <v>84</v>
      </c>
      <c r="M328" t="s">
        <v>85</v>
      </c>
      <c r="N328">
        <v>2</v>
      </c>
      <c r="O328" s="1">
        <v>44602.732303240744</v>
      </c>
      <c r="P328" s="1">
        <v>44602.821782407409</v>
      </c>
      <c r="Q328">
        <v>2310</v>
      </c>
      <c r="R328">
        <v>5421</v>
      </c>
      <c r="S328" t="b">
        <v>0</v>
      </c>
      <c r="T328" t="s">
        <v>86</v>
      </c>
      <c r="U328" t="b">
        <v>1</v>
      </c>
      <c r="V328" t="s">
        <v>92</v>
      </c>
      <c r="W328" s="1">
        <v>44602.781134259261</v>
      </c>
      <c r="X328">
        <v>3859</v>
      </c>
      <c r="Y328">
        <v>295</v>
      </c>
      <c r="Z328">
        <v>0</v>
      </c>
      <c r="AA328">
        <v>295</v>
      </c>
      <c r="AB328">
        <v>56</v>
      </c>
      <c r="AC328">
        <v>231</v>
      </c>
      <c r="AD328">
        <v>-47</v>
      </c>
      <c r="AE328">
        <v>0</v>
      </c>
      <c r="AF328">
        <v>0</v>
      </c>
      <c r="AG328">
        <v>0</v>
      </c>
      <c r="AH328" t="s">
        <v>93</v>
      </c>
      <c r="AI328" s="1">
        <v>44602.821782407409</v>
      </c>
      <c r="AJ328">
        <v>1562</v>
      </c>
      <c r="AK328">
        <v>8</v>
      </c>
      <c r="AL328">
        <v>0</v>
      </c>
      <c r="AM328">
        <v>8</v>
      </c>
      <c r="AN328">
        <v>56</v>
      </c>
      <c r="AO328">
        <v>8</v>
      </c>
      <c r="AP328">
        <v>-55</v>
      </c>
      <c r="AQ328">
        <v>0</v>
      </c>
      <c r="AR328">
        <v>0</v>
      </c>
      <c r="AS328">
        <v>0</v>
      </c>
      <c r="AT328" t="s">
        <v>86</v>
      </c>
      <c r="AU328" t="s">
        <v>86</v>
      </c>
      <c r="AV328" t="s">
        <v>86</v>
      </c>
      <c r="AW328" t="s">
        <v>86</v>
      </c>
      <c r="AX328" t="s">
        <v>86</v>
      </c>
      <c r="AY328" t="s">
        <v>86</v>
      </c>
      <c r="AZ328" t="s">
        <v>86</v>
      </c>
      <c r="BA328" t="s">
        <v>86</v>
      </c>
      <c r="BB328" t="s">
        <v>86</v>
      </c>
      <c r="BC328" t="s">
        <v>86</v>
      </c>
      <c r="BD328" t="s">
        <v>86</v>
      </c>
      <c r="BE328" t="s">
        <v>86</v>
      </c>
    </row>
    <row r="329" spans="1:57" x14ac:dyDescent="0.45">
      <c r="A329" t="s">
        <v>837</v>
      </c>
      <c r="B329" t="s">
        <v>77</v>
      </c>
      <c r="C329" t="s">
        <v>799</v>
      </c>
      <c r="D329" t="s">
        <v>79</v>
      </c>
      <c r="E329" s="2" t="str">
        <f>HYPERLINK("capsilon://?command=openfolder&amp;siteaddress=envoy.emaiq-na2.net&amp;folderid=FX8EAD4640-29B5-8127-4130-B0F301C90AD8","FX2202147")</f>
        <v>FX2202147</v>
      </c>
      <c r="F329" t="s">
        <v>80</v>
      </c>
      <c r="G329" t="s">
        <v>80</v>
      </c>
      <c r="H329" t="s">
        <v>81</v>
      </c>
      <c r="I329" t="s">
        <v>800</v>
      </c>
      <c r="J329">
        <v>313</v>
      </c>
      <c r="K329" t="s">
        <v>83</v>
      </c>
      <c r="L329" t="s">
        <v>84</v>
      </c>
      <c r="M329" t="s">
        <v>85</v>
      </c>
      <c r="N329">
        <v>2</v>
      </c>
      <c r="O329" s="1">
        <v>44602.737754629627</v>
      </c>
      <c r="P329" s="1">
        <v>44602.849236111113</v>
      </c>
      <c r="Q329">
        <v>6238</v>
      </c>
      <c r="R329">
        <v>3394</v>
      </c>
      <c r="S329" t="b">
        <v>0</v>
      </c>
      <c r="T329" t="s">
        <v>86</v>
      </c>
      <c r="U329" t="b">
        <v>1</v>
      </c>
      <c r="V329" t="s">
        <v>92</v>
      </c>
      <c r="W329" s="1">
        <v>44602.798460648148</v>
      </c>
      <c r="X329">
        <v>1496</v>
      </c>
      <c r="Y329">
        <v>230</v>
      </c>
      <c r="Z329">
        <v>0</v>
      </c>
      <c r="AA329">
        <v>230</v>
      </c>
      <c r="AB329">
        <v>43</v>
      </c>
      <c r="AC329">
        <v>94</v>
      </c>
      <c r="AD329">
        <v>83</v>
      </c>
      <c r="AE329">
        <v>0</v>
      </c>
      <c r="AF329">
        <v>0</v>
      </c>
      <c r="AG329">
        <v>0</v>
      </c>
      <c r="AH329" t="s">
        <v>93</v>
      </c>
      <c r="AI329" s="1">
        <v>44602.849236111113</v>
      </c>
      <c r="AJ329">
        <v>951</v>
      </c>
      <c r="AK329">
        <v>7</v>
      </c>
      <c r="AL329">
        <v>0</v>
      </c>
      <c r="AM329">
        <v>7</v>
      </c>
      <c r="AN329">
        <v>43</v>
      </c>
      <c r="AO329">
        <v>7</v>
      </c>
      <c r="AP329">
        <v>76</v>
      </c>
      <c r="AQ329">
        <v>0</v>
      </c>
      <c r="AR329">
        <v>0</v>
      </c>
      <c r="AS329">
        <v>0</v>
      </c>
      <c r="AT329" t="s">
        <v>86</v>
      </c>
      <c r="AU329" t="s">
        <v>86</v>
      </c>
      <c r="AV329" t="s">
        <v>86</v>
      </c>
      <c r="AW329" t="s">
        <v>86</v>
      </c>
      <c r="AX329" t="s">
        <v>86</v>
      </c>
      <c r="AY329" t="s">
        <v>86</v>
      </c>
      <c r="AZ329" t="s">
        <v>86</v>
      </c>
      <c r="BA329" t="s">
        <v>86</v>
      </c>
      <c r="BB329" t="s">
        <v>86</v>
      </c>
      <c r="BC329" t="s">
        <v>86</v>
      </c>
      <c r="BD329" t="s">
        <v>86</v>
      </c>
      <c r="BE329" t="s">
        <v>86</v>
      </c>
    </row>
    <row r="330" spans="1:57" x14ac:dyDescent="0.45">
      <c r="A330" t="s">
        <v>838</v>
      </c>
      <c r="B330" t="s">
        <v>77</v>
      </c>
      <c r="C330" t="s">
        <v>626</v>
      </c>
      <c r="D330" t="s">
        <v>79</v>
      </c>
      <c r="E330" s="2" t="str">
        <f>HYPERLINK("capsilon://?command=openfolder&amp;siteaddress=envoy.emaiq-na2.net&amp;folderid=FXB996560F-5F0F-2742-0212-258AA663563D","FX2201439")</f>
        <v>FX2201439</v>
      </c>
      <c r="F330" t="s">
        <v>80</v>
      </c>
      <c r="G330" t="s">
        <v>80</v>
      </c>
      <c r="H330" t="s">
        <v>81</v>
      </c>
      <c r="I330" t="s">
        <v>839</v>
      </c>
      <c r="J330">
        <v>66</v>
      </c>
      <c r="K330" t="s">
        <v>83</v>
      </c>
      <c r="L330" t="s">
        <v>84</v>
      </c>
      <c r="M330" t="s">
        <v>85</v>
      </c>
      <c r="N330">
        <v>2</v>
      </c>
      <c r="O330" s="1">
        <v>44602.744201388887</v>
      </c>
      <c r="P330" s="1">
        <v>44603.33221064815</v>
      </c>
      <c r="Q330">
        <v>50311</v>
      </c>
      <c r="R330">
        <v>493</v>
      </c>
      <c r="S330" t="b">
        <v>0</v>
      </c>
      <c r="T330" t="s">
        <v>86</v>
      </c>
      <c r="U330" t="b">
        <v>0</v>
      </c>
      <c r="V330" t="s">
        <v>87</v>
      </c>
      <c r="W330" s="1">
        <v>44603.169849537036</v>
      </c>
      <c r="X330">
        <v>199</v>
      </c>
      <c r="Y330">
        <v>52</v>
      </c>
      <c r="Z330">
        <v>0</v>
      </c>
      <c r="AA330">
        <v>52</v>
      </c>
      <c r="AB330">
        <v>0</v>
      </c>
      <c r="AC330">
        <v>18</v>
      </c>
      <c r="AD330">
        <v>14</v>
      </c>
      <c r="AE330">
        <v>0</v>
      </c>
      <c r="AF330">
        <v>0</v>
      </c>
      <c r="AG330">
        <v>0</v>
      </c>
      <c r="AH330" t="s">
        <v>145</v>
      </c>
      <c r="AI330" s="1">
        <v>44603.33221064815</v>
      </c>
      <c r="AJ330">
        <v>294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14</v>
      </c>
      <c r="AQ330">
        <v>0</v>
      </c>
      <c r="AR330">
        <v>0</v>
      </c>
      <c r="AS330">
        <v>0</v>
      </c>
      <c r="AT330" t="s">
        <v>86</v>
      </c>
      <c r="AU330" t="s">
        <v>86</v>
      </c>
      <c r="AV330" t="s">
        <v>86</v>
      </c>
      <c r="AW330" t="s">
        <v>86</v>
      </c>
      <c r="AX330" t="s">
        <v>86</v>
      </c>
      <c r="AY330" t="s">
        <v>86</v>
      </c>
      <c r="AZ330" t="s">
        <v>86</v>
      </c>
      <c r="BA330" t="s">
        <v>86</v>
      </c>
      <c r="BB330" t="s">
        <v>86</v>
      </c>
      <c r="BC330" t="s">
        <v>86</v>
      </c>
      <c r="BD330" t="s">
        <v>86</v>
      </c>
      <c r="BE330" t="s">
        <v>86</v>
      </c>
    </row>
    <row r="331" spans="1:57" hidden="1" x14ac:dyDescent="0.45">
      <c r="A331" t="s">
        <v>840</v>
      </c>
      <c r="B331" t="s">
        <v>77</v>
      </c>
      <c r="C331" t="s">
        <v>157</v>
      </c>
      <c r="D331" t="s">
        <v>79</v>
      </c>
      <c r="E331" s="2" t="str">
        <f>HYPERLINK("capsilon://?command=openfolder&amp;siteaddress=envoy.emaiq-na2.net&amp;folderid=FXAAD7B184-E3C1-E193-04BE-287B45FC8A2E","FX2201279")</f>
        <v>FX2201279</v>
      </c>
      <c r="F331" t="s">
        <v>80</v>
      </c>
      <c r="G331" t="s">
        <v>80</v>
      </c>
      <c r="H331" t="s">
        <v>81</v>
      </c>
      <c r="I331" t="s">
        <v>841</v>
      </c>
      <c r="J331">
        <v>11</v>
      </c>
      <c r="K331" t="s">
        <v>83</v>
      </c>
      <c r="L331" t="s">
        <v>84</v>
      </c>
      <c r="M331" t="s">
        <v>85</v>
      </c>
      <c r="N331">
        <v>2</v>
      </c>
      <c r="O331" s="1">
        <v>44602.776087962964</v>
      </c>
      <c r="P331" s="1">
        <v>44603.33284722222</v>
      </c>
      <c r="Q331">
        <v>48006</v>
      </c>
      <c r="R331">
        <v>98</v>
      </c>
      <c r="S331" t="b">
        <v>0</v>
      </c>
      <c r="T331" t="s">
        <v>86</v>
      </c>
      <c r="U331" t="b">
        <v>0</v>
      </c>
      <c r="V331" t="s">
        <v>87</v>
      </c>
      <c r="W331" s="1">
        <v>44603.190104166664</v>
      </c>
      <c r="X331">
        <v>44</v>
      </c>
      <c r="Y331">
        <v>0</v>
      </c>
      <c r="Z331">
        <v>0</v>
      </c>
      <c r="AA331">
        <v>0</v>
      </c>
      <c r="AB331">
        <v>5</v>
      </c>
      <c r="AC331">
        <v>0</v>
      </c>
      <c r="AD331">
        <v>11</v>
      </c>
      <c r="AE331">
        <v>0</v>
      </c>
      <c r="AF331">
        <v>0</v>
      </c>
      <c r="AG331">
        <v>0</v>
      </c>
      <c r="AH331" t="s">
        <v>145</v>
      </c>
      <c r="AI331" s="1">
        <v>44603.33284722222</v>
      </c>
      <c r="AJ331">
        <v>54</v>
      </c>
      <c r="AK331">
        <v>0</v>
      </c>
      <c r="AL331">
        <v>0</v>
      </c>
      <c r="AM331">
        <v>0</v>
      </c>
      <c r="AN331">
        <v>5</v>
      </c>
      <c r="AO331">
        <v>0</v>
      </c>
      <c r="AP331">
        <v>11</v>
      </c>
      <c r="AQ331">
        <v>0</v>
      </c>
      <c r="AR331">
        <v>0</v>
      </c>
      <c r="AS331">
        <v>0</v>
      </c>
      <c r="AT331" t="s">
        <v>86</v>
      </c>
      <c r="AU331" t="s">
        <v>86</v>
      </c>
      <c r="AV331" t="s">
        <v>86</v>
      </c>
      <c r="AW331" t="s">
        <v>86</v>
      </c>
      <c r="AX331" t="s">
        <v>86</v>
      </c>
      <c r="AY331" t="s">
        <v>86</v>
      </c>
      <c r="AZ331" t="s">
        <v>86</v>
      </c>
      <c r="BA331" t="s">
        <v>86</v>
      </c>
      <c r="BB331" t="s">
        <v>86</v>
      </c>
      <c r="BC331" t="s">
        <v>86</v>
      </c>
      <c r="BD331" t="s">
        <v>86</v>
      </c>
      <c r="BE331" t="s">
        <v>86</v>
      </c>
    </row>
    <row r="332" spans="1:57" hidden="1" x14ac:dyDescent="0.45">
      <c r="A332" t="s">
        <v>842</v>
      </c>
      <c r="B332" t="s">
        <v>77</v>
      </c>
      <c r="C332" t="s">
        <v>843</v>
      </c>
      <c r="D332" t="s">
        <v>79</v>
      </c>
      <c r="E332" s="2" t="str">
        <f>HYPERLINK("capsilon://?command=openfolder&amp;siteaddress=envoy.emaiq-na2.net&amp;folderid=FX58097609-FA67-19ED-764C-FEF2360A801C","FX2112111")</f>
        <v>FX2112111</v>
      </c>
      <c r="F332" t="s">
        <v>80</v>
      </c>
      <c r="G332" t="s">
        <v>80</v>
      </c>
      <c r="H332" t="s">
        <v>81</v>
      </c>
      <c r="I332" t="s">
        <v>844</v>
      </c>
      <c r="J332">
        <v>11</v>
      </c>
      <c r="K332" t="s">
        <v>83</v>
      </c>
      <c r="L332" t="s">
        <v>84</v>
      </c>
      <c r="M332" t="s">
        <v>85</v>
      </c>
      <c r="N332">
        <v>2</v>
      </c>
      <c r="O332" s="1">
        <v>44602.80269675926</v>
      </c>
      <c r="P332" s="1">
        <v>44603.333472222221</v>
      </c>
      <c r="Q332">
        <v>45778</v>
      </c>
      <c r="R332">
        <v>81</v>
      </c>
      <c r="S332" t="b">
        <v>0</v>
      </c>
      <c r="T332" t="s">
        <v>86</v>
      </c>
      <c r="U332" t="b">
        <v>0</v>
      </c>
      <c r="V332" t="s">
        <v>87</v>
      </c>
      <c r="W332" s="1">
        <v>44603.190439814818</v>
      </c>
      <c r="X332">
        <v>28</v>
      </c>
      <c r="Y332">
        <v>0</v>
      </c>
      <c r="Z332">
        <v>0</v>
      </c>
      <c r="AA332">
        <v>0</v>
      </c>
      <c r="AB332">
        <v>5</v>
      </c>
      <c r="AC332">
        <v>0</v>
      </c>
      <c r="AD332">
        <v>11</v>
      </c>
      <c r="AE332">
        <v>0</v>
      </c>
      <c r="AF332">
        <v>0</v>
      </c>
      <c r="AG332">
        <v>0</v>
      </c>
      <c r="AH332" t="s">
        <v>145</v>
      </c>
      <c r="AI332" s="1">
        <v>44603.333472222221</v>
      </c>
      <c r="AJ332">
        <v>53</v>
      </c>
      <c r="AK332">
        <v>0</v>
      </c>
      <c r="AL332">
        <v>0</v>
      </c>
      <c r="AM332">
        <v>0</v>
      </c>
      <c r="AN332">
        <v>5</v>
      </c>
      <c r="AO332">
        <v>0</v>
      </c>
      <c r="AP332">
        <v>11</v>
      </c>
      <c r="AQ332">
        <v>0</v>
      </c>
      <c r="AR332">
        <v>0</v>
      </c>
      <c r="AS332">
        <v>0</v>
      </c>
      <c r="AT332" t="s">
        <v>86</v>
      </c>
      <c r="AU332" t="s">
        <v>86</v>
      </c>
      <c r="AV332" t="s">
        <v>86</v>
      </c>
      <c r="AW332" t="s">
        <v>86</v>
      </c>
      <c r="AX332" t="s">
        <v>86</v>
      </c>
      <c r="AY332" t="s">
        <v>86</v>
      </c>
      <c r="AZ332" t="s">
        <v>86</v>
      </c>
      <c r="BA332" t="s">
        <v>86</v>
      </c>
      <c r="BB332" t="s">
        <v>86</v>
      </c>
      <c r="BC332" t="s">
        <v>86</v>
      </c>
      <c r="BD332" t="s">
        <v>86</v>
      </c>
      <c r="BE332" t="s">
        <v>86</v>
      </c>
    </row>
    <row r="333" spans="1:57" x14ac:dyDescent="0.45">
      <c r="A333" t="s">
        <v>845</v>
      </c>
      <c r="B333" t="s">
        <v>77</v>
      </c>
      <c r="C333" t="s">
        <v>721</v>
      </c>
      <c r="D333" t="s">
        <v>79</v>
      </c>
      <c r="E333" s="2" t="str">
        <f>HYPERLINK("capsilon://?command=openfolder&amp;siteaddress=envoy.emaiq-na2.net&amp;folderid=FX8F532EE8-532D-A4D2-C963-39CC4DE39446","FX2201520")</f>
        <v>FX2201520</v>
      </c>
      <c r="F333" t="s">
        <v>80</v>
      </c>
      <c r="G333" t="s">
        <v>80</v>
      </c>
      <c r="H333" t="s">
        <v>81</v>
      </c>
      <c r="I333" t="s">
        <v>820</v>
      </c>
      <c r="J333">
        <v>38</v>
      </c>
      <c r="K333" t="s">
        <v>83</v>
      </c>
      <c r="L333" t="s">
        <v>84</v>
      </c>
      <c r="M333" t="s">
        <v>85</v>
      </c>
      <c r="N333">
        <v>2</v>
      </c>
      <c r="O333" s="1">
        <v>44602.842893518522</v>
      </c>
      <c r="P333" s="1">
        <v>44602.85087962963</v>
      </c>
      <c r="Q333">
        <v>450</v>
      </c>
      <c r="R333">
        <v>240</v>
      </c>
      <c r="S333" t="b">
        <v>0</v>
      </c>
      <c r="T333" t="s">
        <v>86</v>
      </c>
      <c r="U333" t="b">
        <v>1</v>
      </c>
      <c r="V333" t="s">
        <v>92</v>
      </c>
      <c r="W333" s="1">
        <v>44602.844444444447</v>
      </c>
      <c r="X333">
        <v>99</v>
      </c>
      <c r="Y333">
        <v>37</v>
      </c>
      <c r="Z333">
        <v>0</v>
      </c>
      <c r="AA333">
        <v>37</v>
      </c>
      <c r="AB333">
        <v>0</v>
      </c>
      <c r="AC333">
        <v>25</v>
      </c>
      <c r="AD333">
        <v>1</v>
      </c>
      <c r="AE333">
        <v>0</v>
      </c>
      <c r="AF333">
        <v>0</v>
      </c>
      <c r="AG333">
        <v>0</v>
      </c>
      <c r="AH333" t="s">
        <v>93</v>
      </c>
      <c r="AI333" s="1">
        <v>44602.85087962963</v>
      </c>
      <c r="AJ333">
        <v>141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1</v>
      </c>
      <c r="AQ333">
        <v>0</v>
      </c>
      <c r="AR333">
        <v>0</v>
      </c>
      <c r="AS333">
        <v>0</v>
      </c>
      <c r="AT333" t="s">
        <v>86</v>
      </c>
      <c r="AU333" t="s">
        <v>86</v>
      </c>
      <c r="AV333" t="s">
        <v>86</v>
      </c>
      <c r="AW333" t="s">
        <v>86</v>
      </c>
      <c r="AX333" t="s">
        <v>86</v>
      </c>
      <c r="AY333" t="s">
        <v>86</v>
      </c>
      <c r="AZ333" t="s">
        <v>86</v>
      </c>
      <c r="BA333" t="s">
        <v>86</v>
      </c>
      <c r="BB333" t="s">
        <v>86</v>
      </c>
      <c r="BC333" t="s">
        <v>86</v>
      </c>
      <c r="BD333" t="s">
        <v>86</v>
      </c>
      <c r="BE333" t="s">
        <v>86</v>
      </c>
    </row>
    <row r="334" spans="1:57" x14ac:dyDescent="0.45">
      <c r="A334" t="s">
        <v>846</v>
      </c>
      <c r="B334" t="s">
        <v>77</v>
      </c>
      <c r="C334" t="s">
        <v>832</v>
      </c>
      <c r="D334" t="s">
        <v>79</v>
      </c>
      <c r="E334" s="2" t="str">
        <f>HYPERLINK("capsilon://?command=openfolder&amp;siteaddress=envoy.emaiq-na2.net&amp;folderid=FX45F4F957-7E70-1443-CF64-23146F160F74","FX2202211")</f>
        <v>FX2202211</v>
      </c>
      <c r="F334" t="s">
        <v>80</v>
      </c>
      <c r="G334" t="s">
        <v>80</v>
      </c>
      <c r="H334" t="s">
        <v>81</v>
      </c>
      <c r="I334" t="s">
        <v>833</v>
      </c>
      <c r="J334">
        <v>227</v>
      </c>
      <c r="K334" t="s">
        <v>83</v>
      </c>
      <c r="L334" t="s">
        <v>84</v>
      </c>
      <c r="M334" t="s">
        <v>85</v>
      </c>
      <c r="N334">
        <v>2</v>
      </c>
      <c r="O334" s="1">
        <v>44603.168726851851</v>
      </c>
      <c r="P334" s="1">
        <v>44603.235682870371</v>
      </c>
      <c r="Q334">
        <v>1920</v>
      </c>
      <c r="R334">
        <v>3865</v>
      </c>
      <c r="S334" t="b">
        <v>0</v>
      </c>
      <c r="T334" t="s">
        <v>86</v>
      </c>
      <c r="U334" t="b">
        <v>1</v>
      </c>
      <c r="V334" t="s">
        <v>87</v>
      </c>
      <c r="W334" s="1">
        <v>44603.189583333333</v>
      </c>
      <c r="X334">
        <v>1546</v>
      </c>
      <c r="Y334">
        <v>243</v>
      </c>
      <c r="Z334">
        <v>0</v>
      </c>
      <c r="AA334">
        <v>243</v>
      </c>
      <c r="AB334">
        <v>60</v>
      </c>
      <c r="AC334">
        <v>136</v>
      </c>
      <c r="AD334">
        <v>-16</v>
      </c>
      <c r="AE334">
        <v>0</v>
      </c>
      <c r="AF334">
        <v>0</v>
      </c>
      <c r="AG334">
        <v>0</v>
      </c>
      <c r="AH334" t="s">
        <v>145</v>
      </c>
      <c r="AI334" s="1">
        <v>44603.235682870371</v>
      </c>
      <c r="AJ334">
        <v>2319</v>
      </c>
      <c r="AK334">
        <v>2</v>
      </c>
      <c r="AL334">
        <v>0</v>
      </c>
      <c r="AM334">
        <v>2</v>
      </c>
      <c r="AN334">
        <v>30</v>
      </c>
      <c r="AO334">
        <v>2</v>
      </c>
      <c r="AP334">
        <v>-18</v>
      </c>
      <c r="AQ334">
        <v>0</v>
      </c>
      <c r="AR334">
        <v>0</v>
      </c>
      <c r="AS334">
        <v>0</v>
      </c>
      <c r="AT334" t="s">
        <v>86</v>
      </c>
      <c r="AU334" t="s">
        <v>86</v>
      </c>
      <c r="AV334" t="s">
        <v>86</v>
      </c>
      <c r="AW334" t="s">
        <v>86</v>
      </c>
      <c r="AX334" t="s">
        <v>86</v>
      </c>
      <c r="AY334" t="s">
        <v>86</v>
      </c>
      <c r="AZ334" t="s">
        <v>86</v>
      </c>
      <c r="BA334" t="s">
        <v>86</v>
      </c>
      <c r="BB334" t="s">
        <v>86</v>
      </c>
      <c r="BC334" t="s">
        <v>86</v>
      </c>
      <c r="BD334" t="s">
        <v>86</v>
      </c>
      <c r="BE334" t="s">
        <v>86</v>
      </c>
    </row>
    <row r="335" spans="1:57" x14ac:dyDescent="0.45">
      <c r="A335" t="s">
        <v>847</v>
      </c>
      <c r="B335" t="s">
        <v>77</v>
      </c>
      <c r="C335" t="s">
        <v>804</v>
      </c>
      <c r="D335" t="s">
        <v>79</v>
      </c>
      <c r="E335" s="2" t="str">
        <f>HYPERLINK("capsilon://?command=openfolder&amp;siteaddress=envoy.emaiq-na2.net&amp;folderid=FX7E599B28-9DF3-08B8-13B3-D0D30EAD2EEB","FX220272")</f>
        <v>FX220272</v>
      </c>
      <c r="F335" t="s">
        <v>80</v>
      </c>
      <c r="G335" t="s">
        <v>80</v>
      </c>
      <c r="H335" t="s">
        <v>81</v>
      </c>
      <c r="I335" t="s">
        <v>805</v>
      </c>
      <c r="J335">
        <v>489</v>
      </c>
      <c r="K335" t="s">
        <v>83</v>
      </c>
      <c r="L335" t="s">
        <v>84</v>
      </c>
      <c r="M335" t="s">
        <v>85</v>
      </c>
      <c r="N335">
        <v>2</v>
      </c>
      <c r="O335" s="1">
        <v>44603.197118055556</v>
      </c>
      <c r="P335" s="1">
        <v>44603.321261574078</v>
      </c>
      <c r="Q335">
        <v>2024</v>
      </c>
      <c r="R335">
        <v>8702</v>
      </c>
      <c r="S335" t="b">
        <v>0</v>
      </c>
      <c r="T335" t="s">
        <v>86</v>
      </c>
      <c r="U335" t="b">
        <v>1</v>
      </c>
      <c r="V335" t="s">
        <v>144</v>
      </c>
      <c r="W335" s="1">
        <v>44603.27171296296</v>
      </c>
      <c r="X335">
        <v>5890</v>
      </c>
      <c r="Y335">
        <v>424</v>
      </c>
      <c r="Z335">
        <v>0</v>
      </c>
      <c r="AA335">
        <v>424</v>
      </c>
      <c r="AB335">
        <v>30</v>
      </c>
      <c r="AC335">
        <v>314</v>
      </c>
      <c r="AD335">
        <v>65</v>
      </c>
      <c r="AE335">
        <v>0</v>
      </c>
      <c r="AF335">
        <v>0</v>
      </c>
      <c r="AG335">
        <v>0</v>
      </c>
      <c r="AH335" t="s">
        <v>145</v>
      </c>
      <c r="AI335" s="1">
        <v>44603.321261574078</v>
      </c>
      <c r="AJ335">
        <v>2803</v>
      </c>
      <c r="AK335">
        <v>27</v>
      </c>
      <c r="AL335">
        <v>0</v>
      </c>
      <c r="AM335">
        <v>27</v>
      </c>
      <c r="AN335">
        <v>5</v>
      </c>
      <c r="AO335">
        <v>25</v>
      </c>
      <c r="AP335">
        <v>38</v>
      </c>
      <c r="AQ335">
        <v>0</v>
      </c>
      <c r="AR335">
        <v>0</v>
      </c>
      <c r="AS335">
        <v>0</v>
      </c>
      <c r="AT335" t="s">
        <v>86</v>
      </c>
      <c r="AU335" t="s">
        <v>86</v>
      </c>
      <c r="AV335" t="s">
        <v>86</v>
      </c>
      <c r="AW335" t="s">
        <v>86</v>
      </c>
      <c r="AX335" t="s">
        <v>86</v>
      </c>
      <c r="AY335" t="s">
        <v>86</v>
      </c>
      <c r="AZ335" t="s">
        <v>86</v>
      </c>
      <c r="BA335" t="s">
        <v>86</v>
      </c>
      <c r="BB335" t="s">
        <v>86</v>
      </c>
      <c r="BC335" t="s">
        <v>86</v>
      </c>
      <c r="BD335" t="s">
        <v>86</v>
      </c>
      <c r="BE335" t="s">
        <v>86</v>
      </c>
    </row>
    <row r="336" spans="1:57" x14ac:dyDescent="0.45">
      <c r="A336" t="s">
        <v>848</v>
      </c>
      <c r="B336" t="s">
        <v>77</v>
      </c>
      <c r="C336" t="s">
        <v>370</v>
      </c>
      <c r="D336" t="s">
        <v>79</v>
      </c>
      <c r="E336" s="2" t="str">
        <f>HYPERLINK("capsilon://?command=openfolder&amp;siteaddress=envoy.emaiq-na2.net&amp;folderid=FX18DF1149-1244-8665-8FB4-2EA326A870C1","FX2112103")</f>
        <v>FX2112103</v>
      </c>
      <c r="F336" t="s">
        <v>80</v>
      </c>
      <c r="G336" t="s">
        <v>80</v>
      </c>
      <c r="H336" t="s">
        <v>81</v>
      </c>
      <c r="I336" t="s">
        <v>835</v>
      </c>
      <c r="J336">
        <v>56</v>
      </c>
      <c r="K336" t="s">
        <v>83</v>
      </c>
      <c r="L336" t="s">
        <v>84</v>
      </c>
      <c r="M336" t="s">
        <v>85</v>
      </c>
      <c r="N336">
        <v>2</v>
      </c>
      <c r="O336" s="1">
        <v>44603.197766203702</v>
      </c>
      <c r="P336" s="1">
        <v>44603.240185185183</v>
      </c>
      <c r="Q336">
        <v>2704</v>
      </c>
      <c r="R336">
        <v>961</v>
      </c>
      <c r="S336" t="b">
        <v>0</v>
      </c>
      <c r="T336" t="s">
        <v>86</v>
      </c>
      <c r="U336" t="b">
        <v>1</v>
      </c>
      <c r="V336" t="s">
        <v>87</v>
      </c>
      <c r="W336" s="1">
        <v>44603.229583333334</v>
      </c>
      <c r="X336">
        <v>573</v>
      </c>
      <c r="Y336">
        <v>42</v>
      </c>
      <c r="Z336">
        <v>0</v>
      </c>
      <c r="AA336">
        <v>42</v>
      </c>
      <c r="AB336">
        <v>0</v>
      </c>
      <c r="AC336">
        <v>27</v>
      </c>
      <c r="AD336">
        <v>14</v>
      </c>
      <c r="AE336">
        <v>0</v>
      </c>
      <c r="AF336">
        <v>0</v>
      </c>
      <c r="AG336">
        <v>0</v>
      </c>
      <c r="AH336" t="s">
        <v>145</v>
      </c>
      <c r="AI336" s="1">
        <v>44603.240185185183</v>
      </c>
      <c r="AJ336">
        <v>388</v>
      </c>
      <c r="AK336">
        <v>1</v>
      </c>
      <c r="AL336">
        <v>0</v>
      </c>
      <c r="AM336">
        <v>1</v>
      </c>
      <c r="AN336">
        <v>0</v>
      </c>
      <c r="AO336">
        <v>1</v>
      </c>
      <c r="AP336">
        <v>13</v>
      </c>
      <c r="AQ336">
        <v>0</v>
      </c>
      <c r="AR336">
        <v>0</v>
      </c>
      <c r="AS336">
        <v>0</v>
      </c>
      <c r="AT336" t="s">
        <v>86</v>
      </c>
      <c r="AU336" t="s">
        <v>86</v>
      </c>
      <c r="AV336" t="s">
        <v>86</v>
      </c>
      <c r="AW336" t="s">
        <v>86</v>
      </c>
      <c r="AX336" t="s">
        <v>86</v>
      </c>
      <c r="AY336" t="s">
        <v>86</v>
      </c>
      <c r="AZ336" t="s">
        <v>86</v>
      </c>
      <c r="BA336" t="s">
        <v>86</v>
      </c>
      <c r="BB336" t="s">
        <v>86</v>
      </c>
      <c r="BC336" t="s">
        <v>86</v>
      </c>
      <c r="BD336" t="s">
        <v>86</v>
      </c>
      <c r="BE336" t="s">
        <v>86</v>
      </c>
    </row>
    <row r="337" spans="1:57" x14ac:dyDescent="0.45">
      <c r="A337" t="s">
        <v>849</v>
      </c>
      <c r="B337" t="s">
        <v>77</v>
      </c>
      <c r="C337" t="s">
        <v>262</v>
      </c>
      <c r="D337" t="s">
        <v>79</v>
      </c>
      <c r="E337" s="2" t="str">
        <f>HYPERLINK("capsilon://?command=openfolder&amp;siteaddress=envoy.emaiq-na2.net&amp;folderid=FX67D3CD3F-4E98-D0C7-9CC8-2FF96E626889","FX2201515")</f>
        <v>FX2201515</v>
      </c>
      <c r="F337" t="s">
        <v>80</v>
      </c>
      <c r="G337" t="s">
        <v>80</v>
      </c>
      <c r="H337" t="s">
        <v>81</v>
      </c>
      <c r="I337" t="s">
        <v>850</v>
      </c>
      <c r="J337">
        <v>91</v>
      </c>
      <c r="K337" t="s">
        <v>83</v>
      </c>
      <c r="L337" t="s">
        <v>84</v>
      </c>
      <c r="M337" t="s">
        <v>85</v>
      </c>
      <c r="N337">
        <v>2</v>
      </c>
      <c r="O337" s="1">
        <v>44603.330358796295</v>
      </c>
      <c r="P337" s="1">
        <v>44603.465740740743</v>
      </c>
      <c r="Q337">
        <v>9803</v>
      </c>
      <c r="R337">
        <v>1894</v>
      </c>
      <c r="S337" t="b">
        <v>0</v>
      </c>
      <c r="T337" t="s">
        <v>86</v>
      </c>
      <c r="U337" t="b">
        <v>0</v>
      </c>
      <c r="V337" t="s">
        <v>144</v>
      </c>
      <c r="W337" s="1">
        <v>44603.364803240744</v>
      </c>
      <c r="X337">
        <v>1074</v>
      </c>
      <c r="Y337">
        <v>101</v>
      </c>
      <c r="Z337">
        <v>0</v>
      </c>
      <c r="AA337">
        <v>101</v>
      </c>
      <c r="AB337">
        <v>0</v>
      </c>
      <c r="AC337">
        <v>86</v>
      </c>
      <c r="AD337">
        <v>-10</v>
      </c>
      <c r="AE337">
        <v>0</v>
      </c>
      <c r="AF337">
        <v>0</v>
      </c>
      <c r="AG337">
        <v>0</v>
      </c>
      <c r="AH337" t="s">
        <v>145</v>
      </c>
      <c r="AI337" s="1">
        <v>44603.465740740743</v>
      </c>
      <c r="AJ337">
        <v>801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-10</v>
      </c>
      <c r="AQ337">
        <v>0</v>
      </c>
      <c r="AR337">
        <v>0</v>
      </c>
      <c r="AS337">
        <v>0</v>
      </c>
      <c r="AT337" t="s">
        <v>86</v>
      </c>
      <c r="AU337" t="s">
        <v>86</v>
      </c>
      <c r="AV337" t="s">
        <v>86</v>
      </c>
      <c r="AW337" t="s">
        <v>86</v>
      </c>
      <c r="AX337" t="s">
        <v>86</v>
      </c>
      <c r="AY337" t="s">
        <v>86</v>
      </c>
      <c r="AZ337" t="s">
        <v>86</v>
      </c>
      <c r="BA337" t="s">
        <v>86</v>
      </c>
      <c r="BB337" t="s">
        <v>86</v>
      </c>
      <c r="BC337" t="s">
        <v>86</v>
      </c>
      <c r="BD337" t="s">
        <v>86</v>
      </c>
      <c r="BE337" t="s">
        <v>86</v>
      </c>
    </row>
    <row r="338" spans="1:57" hidden="1" x14ac:dyDescent="0.45">
      <c r="A338" t="s">
        <v>851</v>
      </c>
      <c r="B338" t="s">
        <v>77</v>
      </c>
      <c r="C338" t="s">
        <v>250</v>
      </c>
      <c r="D338" t="s">
        <v>79</v>
      </c>
      <c r="E338" s="2" t="str">
        <f>HYPERLINK("capsilon://?command=openfolder&amp;siteaddress=envoy.emaiq-na2.net&amp;folderid=FX72A96176-8967-B11E-62D7-19B8B37E79AA","FX2112263")</f>
        <v>FX2112263</v>
      </c>
      <c r="F338" t="s">
        <v>80</v>
      </c>
      <c r="G338" t="s">
        <v>80</v>
      </c>
      <c r="H338" t="s">
        <v>81</v>
      </c>
      <c r="I338" t="s">
        <v>852</v>
      </c>
      <c r="J338">
        <v>66</v>
      </c>
      <c r="K338" t="s">
        <v>83</v>
      </c>
      <c r="L338" t="s">
        <v>84</v>
      </c>
      <c r="M338" t="s">
        <v>85</v>
      </c>
      <c r="N338">
        <v>2</v>
      </c>
      <c r="O338" s="1">
        <v>44603.440821759257</v>
      </c>
      <c r="P338" s="1">
        <v>44603.466747685183</v>
      </c>
      <c r="Q338">
        <v>2119</v>
      </c>
      <c r="R338">
        <v>121</v>
      </c>
      <c r="S338" t="b">
        <v>0</v>
      </c>
      <c r="T338" t="s">
        <v>86</v>
      </c>
      <c r="U338" t="b">
        <v>0</v>
      </c>
      <c r="V338" t="s">
        <v>87</v>
      </c>
      <c r="W338" s="1">
        <v>44603.441550925927</v>
      </c>
      <c r="X338">
        <v>34</v>
      </c>
      <c r="Y338">
        <v>0</v>
      </c>
      <c r="Z338">
        <v>0</v>
      </c>
      <c r="AA338">
        <v>0</v>
      </c>
      <c r="AB338">
        <v>52</v>
      </c>
      <c r="AC338">
        <v>0</v>
      </c>
      <c r="AD338">
        <v>66</v>
      </c>
      <c r="AE338">
        <v>0</v>
      </c>
      <c r="AF338">
        <v>0</v>
      </c>
      <c r="AG338">
        <v>0</v>
      </c>
      <c r="AH338" t="s">
        <v>145</v>
      </c>
      <c r="AI338" s="1">
        <v>44603.466747685183</v>
      </c>
      <c r="AJ338">
        <v>87</v>
      </c>
      <c r="AK338">
        <v>0</v>
      </c>
      <c r="AL338">
        <v>0</v>
      </c>
      <c r="AM338">
        <v>0</v>
      </c>
      <c r="AN338">
        <v>52</v>
      </c>
      <c r="AO338">
        <v>0</v>
      </c>
      <c r="AP338">
        <v>66</v>
      </c>
      <c r="AQ338">
        <v>0</v>
      </c>
      <c r="AR338">
        <v>0</v>
      </c>
      <c r="AS338">
        <v>0</v>
      </c>
      <c r="AT338" t="s">
        <v>86</v>
      </c>
      <c r="AU338" t="s">
        <v>86</v>
      </c>
      <c r="AV338" t="s">
        <v>86</v>
      </c>
      <c r="AW338" t="s">
        <v>86</v>
      </c>
      <c r="AX338" t="s">
        <v>86</v>
      </c>
      <c r="AY338" t="s">
        <v>86</v>
      </c>
      <c r="AZ338" t="s">
        <v>86</v>
      </c>
      <c r="BA338" t="s">
        <v>86</v>
      </c>
      <c r="BB338" t="s">
        <v>86</v>
      </c>
      <c r="BC338" t="s">
        <v>86</v>
      </c>
      <c r="BD338" t="s">
        <v>86</v>
      </c>
      <c r="BE338" t="s">
        <v>86</v>
      </c>
    </row>
    <row r="339" spans="1:57" x14ac:dyDescent="0.45">
      <c r="A339" t="s">
        <v>853</v>
      </c>
      <c r="B339" t="s">
        <v>77</v>
      </c>
      <c r="C339" t="s">
        <v>626</v>
      </c>
      <c r="D339" t="s">
        <v>79</v>
      </c>
      <c r="E339" s="2" t="str">
        <f>HYPERLINK("capsilon://?command=openfolder&amp;siteaddress=envoy.emaiq-na2.net&amp;folderid=FXB996560F-5F0F-2742-0212-258AA663563D","FX2201439")</f>
        <v>FX2201439</v>
      </c>
      <c r="F339" t="s">
        <v>80</v>
      </c>
      <c r="G339" t="s">
        <v>80</v>
      </c>
      <c r="H339" t="s">
        <v>81</v>
      </c>
      <c r="I339" t="s">
        <v>854</v>
      </c>
      <c r="J339">
        <v>28</v>
      </c>
      <c r="K339" t="s">
        <v>83</v>
      </c>
      <c r="L339" t="s">
        <v>84</v>
      </c>
      <c r="M339" t="s">
        <v>85</v>
      </c>
      <c r="N339">
        <v>2</v>
      </c>
      <c r="O339" s="1">
        <v>44603.459849537037</v>
      </c>
      <c r="P339" s="1">
        <v>44603.548738425925</v>
      </c>
      <c r="Q339">
        <v>6821</v>
      </c>
      <c r="R339">
        <v>859</v>
      </c>
      <c r="S339" t="b">
        <v>0</v>
      </c>
      <c r="T339" t="s">
        <v>86</v>
      </c>
      <c r="U339" t="b">
        <v>0</v>
      </c>
      <c r="V339" t="s">
        <v>92</v>
      </c>
      <c r="W339" s="1">
        <v>44603.466921296298</v>
      </c>
      <c r="X339">
        <v>316</v>
      </c>
      <c r="Y339">
        <v>21</v>
      </c>
      <c r="Z339">
        <v>0</v>
      </c>
      <c r="AA339">
        <v>21</v>
      </c>
      <c r="AB339">
        <v>0</v>
      </c>
      <c r="AC339">
        <v>18</v>
      </c>
      <c r="AD339">
        <v>7</v>
      </c>
      <c r="AE339">
        <v>0</v>
      </c>
      <c r="AF339">
        <v>0</v>
      </c>
      <c r="AG339">
        <v>0</v>
      </c>
      <c r="AH339" t="s">
        <v>93</v>
      </c>
      <c r="AI339" s="1">
        <v>44603.548738425925</v>
      </c>
      <c r="AJ339">
        <v>524</v>
      </c>
      <c r="AK339">
        <v>1</v>
      </c>
      <c r="AL339">
        <v>0</v>
      </c>
      <c r="AM339">
        <v>1</v>
      </c>
      <c r="AN339">
        <v>0</v>
      </c>
      <c r="AO339">
        <v>1</v>
      </c>
      <c r="AP339">
        <v>6</v>
      </c>
      <c r="AQ339">
        <v>0</v>
      </c>
      <c r="AR339">
        <v>0</v>
      </c>
      <c r="AS339">
        <v>0</v>
      </c>
      <c r="AT339" t="s">
        <v>86</v>
      </c>
      <c r="AU339" t="s">
        <v>86</v>
      </c>
      <c r="AV339" t="s">
        <v>86</v>
      </c>
      <c r="AW339" t="s">
        <v>86</v>
      </c>
      <c r="AX339" t="s">
        <v>86</v>
      </c>
      <c r="AY339" t="s">
        <v>86</v>
      </c>
      <c r="AZ339" t="s">
        <v>86</v>
      </c>
      <c r="BA339" t="s">
        <v>86</v>
      </c>
      <c r="BB339" t="s">
        <v>86</v>
      </c>
      <c r="BC339" t="s">
        <v>86</v>
      </c>
      <c r="BD339" t="s">
        <v>86</v>
      </c>
      <c r="BE339" t="s">
        <v>86</v>
      </c>
    </row>
    <row r="340" spans="1:57" x14ac:dyDescent="0.45">
      <c r="A340" t="s">
        <v>855</v>
      </c>
      <c r="B340" t="s">
        <v>77</v>
      </c>
      <c r="C340" t="s">
        <v>626</v>
      </c>
      <c r="D340" t="s">
        <v>79</v>
      </c>
      <c r="E340" s="2" t="str">
        <f>HYPERLINK("capsilon://?command=openfolder&amp;siteaddress=envoy.emaiq-na2.net&amp;folderid=FXB996560F-5F0F-2742-0212-258AA663563D","FX2201439")</f>
        <v>FX2201439</v>
      </c>
      <c r="F340" t="s">
        <v>80</v>
      </c>
      <c r="G340" t="s">
        <v>80</v>
      </c>
      <c r="H340" t="s">
        <v>81</v>
      </c>
      <c r="I340" t="s">
        <v>856</v>
      </c>
      <c r="J340">
        <v>28</v>
      </c>
      <c r="K340" t="s">
        <v>83</v>
      </c>
      <c r="L340" t="s">
        <v>84</v>
      </c>
      <c r="M340" t="s">
        <v>85</v>
      </c>
      <c r="N340">
        <v>2</v>
      </c>
      <c r="O340" s="1">
        <v>44603.460277777776</v>
      </c>
      <c r="P340" s="1">
        <v>44603.552060185182</v>
      </c>
      <c r="Q340">
        <v>7186</v>
      </c>
      <c r="R340">
        <v>744</v>
      </c>
      <c r="S340" t="b">
        <v>0</v>
      </c>
      <c r="T340" t="s">
        <v>86</v>
      </c>
      <c r="U340" t="b">
        <v>0</v>
      </c>
      <c r="V340" t="s">
        <v>87</v>
      </c>
      <c r="W340" s="1">
        <v>44603.470104166663</v>
      </c>
      <c r="X340">
        <v>458</v>
      </c>
      <c r="Y340">
        <v>21</v>
      </c>
      <c r="Z340">
        <v>0</v>
      </c>
      <c r="AA340">
        <v>21</v>
      </c>
      <c r="AB340">
        <v>0</v>
      </c>
      <c r="AC340">
        <v>18</v>
      </c>
      <c r="AD340">
        <v>7</v>
      </c>
      <c r="AE340">
        <v>0</v>
      </c>
      <c r="AF340">
        <v>0</v>
      </c>
      <c r="AG340">
        <v>0</v>
      </c>
      <c r="AH340" t="s">
        <v>93</v>
      </c>
      <c r="AI340" s="1">
        <v>44603.552060185182</v>
      </c>
      <c r="AJ340">
        <v>286</v>
      </c>
      <c r="AK340">
        <v>2</v>
      </c>
      <c r="AL340">
        <v>0</v>
      </c>
      <c r="AM340">
        <v>2</v>
      </c>
      <c r="AN340">
        <v>0</v>
      </c>
      <c r="AO340">
        <v>2</v>
      </c>
      <c r="AP340">
        <v>5</v>
      </c>
      <c r="AQ340">
        <v>0</v>
      </c>
      <c r="AR340">
        <v>0</v>
      </c>
      <c r="AS340">
        <v>0</v>
      </c>
      <c r="AT340" t="s">
        <v>86</v>
      </c>
      <c r="AU340" t="s">
        <v>86</v>
      </c>
      <c r="AV340" t="s">
        <v>86</v>
      </c>
      <c r="AW340" t="s">
        <v>86</v>
      </c>
      <c r="AX340" t="s">
        <v>86</v>
      </c>
      <c r="AY340" t="s">
        <v>86</v>
      </c>
      <c r="AZ340" t="s">
        <v>86</v>
      </c>
      <c r="BA340" t="s">
        <v>86</v>
      </c>
      <c r="BB340" t="s">
        <v>86</v>
      </c>
      <c r="BC340" t="s">
        <v>86</v>
      </c>
      <c r="BD340" t="s">
        <v>86</v>
      </c>
      <c r="BE340" t="s">
        <v>86</v>
      </c>
    </row>
    <row r="341" spans="1:57" x14ac:dyDescent="0.45">
      <c r="A341" t="s">
        <v>857</v>
      </c>
      <c r="B341" t="s">
        <v>77</v>
      </c>
      <c r="C341" t="s">
        <v>613</v>
      </c>
      <c r="D341" t="s">
        <v>79</v>
      </c>
      <c r="E341" s="2" t="str">
        <f>HYPERLINK("capsilon://?command=openfolder&amp;siteaddress=envoy.emaiq-na2.net&amp;folderid=FX258FF9F8-DFEE-8669-875A-5B5A622C879E","FX2201583")</f>
        <v>FX2201583</v>
      </c>
      <c r="F341" t="s">
        <v>80</v>
      </c>
      <c r="G341" t="s">
        <v>80</v>
      </c>
      <c r="H341" t="s">
        <v>81</v>
      </c>
      <c r="I341" t="s">
        <v>858</v>
      </c>
      <c r="J341">
        <v>30</v>
      </c>
      <c r="K341" t="s">
        <v>83</v>
      </c>
      <c r="L341" t="s">
        <v>84</v>
      </c>
      <c r="M341" t="s">
        <v>85</v>
      </c>
      <c r="N341">
        <v>2</v>
      </c>
      <c r="O341" s="1">
        <v>44603.460798611108</v>
      </c>
      <c r="P341" s="1">
        <v>44603.553067129629</v>
      </c>
      <c r="Q341">
        <v>7796</v>
      </c>
      <c r="R341">
        <v>176</v>
      </c>
      <c r="S341" t="b">
        <v>0</v>
      </c>
      <c r="T341" t="s">
        <v>86</v>
      </c>
      <c r="U341" t="b">
        <v>0</v>
      </c>
      <c r="V341" t="s">
        <v>92</v>
      </c>
      <c r="W341" s="1">
        <v>44603.467870370368</v>
      </c>
      <c r="X341">
        <v>81</v>
      </c>
      <c r="Y341">
        <v>9</v>
      </c>
      <c r="Z341">
        <v>0</v>
      </c>
      <c r="AA341">
        <v>9</v>
      </c>
      <c r="AB341">
        <v>0</v>
      </c>
      <c r="AC341">
        <v>3</v>
      </c>
      <c r="AD341">
        <v>21</v>
      </c>
      <c r="AE341">
        <v>0</v>
      </c>
      <c r="AF341">
        <v>0</v>
      </c>
      <c r="AG341">
        <v>0</v>
      </c>
      <c r="AH341" t="s">
        <v>93</v>
      </c>
      <c r="AI341" s="1">
        <v>44603.553067129629</v>
      </c>
      <c r="AJ341">
        <v>86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21</v>
      </c>
      <c r="AQ341">
        <v>0</v>
      </c>
      <c r="AR341">
        <v>0</v>
      </c>
      <c r="AS341">
        <v>0</v>
      </c>
      <c r="AT341" t="s">
        <v>86</v>
      </c>
      <c r="AU341" t="s">
        <v>86</v>
      </c>
      <c r="AV341" t="s">
        <v>86</v>
      </c>
      <c r="AW341" t="s">
        <v>86</v>
      </c>
      <c r="AX341" t="s">
        <v>86</v>
      </c>
      <c r="AY341" t="s">
        <v>86</v>
      </c>
      <c r="AZ341" t="s">
        <v>86</v>
      </c>
      <c r="BA341" t="s">
        <v>86</v>
      </c>
      <c r="BB341" t="s">
        <v>86</v>
      </c>
      <c r="BC341" t="s">
        <v>86</v>
      </c>
      <c r="BD341" t="s">
        <v>86</v>
      </c>
      <c r="BE341" t="s">
        <v>86</v>
      </c>
    </row>
    <row r="342" spans="1:57" hidden="1" x14ac:dyDescent="0.45">
      <c r="A342" t="s">
        <v>859</v>
      </c>
      <c r="B342" t="s">
        <v>77</v>
      </c>
      <c r="C342" t="s">
        <v>860</v>
      </c>
      <c r="D342" t="s">
        <v>79</v>
      </c>
      <c r="E342" s="2" t="str">
        <f>HYPERLINK("capsilon://?command=openfolder&amp;siteaddress=envoy.emaiq-na2.net&amp;folderid=FX93E6DF1F-8635-0538-FCC7-1514B4A2BFB8","FX2202171")</f>
        <v>FX2202171</v>
      </c>
      <c r="F342" t="s">
        <v>80</v>
      </c>
      <c r="G342" t="s">
        <v>80</v>
      </c>
      <c r="H342" t="s">
        <v>81</v>
      </c>
      <c r="I342" t="s">
        <v>861</v>
      </c>
      <c r="J342">
        <v>149</v>
      </c>
      <c r="K342" t="s">
        <v>83</v>
      </c>
      <c r="L342" t="s">
        <v>84</v>
      </c>
      <c r="M342" t="s">
        <v>85</v>
      </c>
      <c r="N342">
        <v>1</v>
      </c>
      <c r="O342" s="1">
        <v>44603.462824074071</v>
      </c>
      <c r="P342" s="1">
        <v>44603.492465277777</v>
      </c>
      <c r="Q342">
        <v>1851</v>
      </c>
      <c r="R342">
        <v>710</v>
      </c>
      <c r="S342" t="b">
        <v>0</v>
      </c>
      <c r="T342" t="s">
        <v>86</v>
      </c>
      <c r="U342" t="b">
        <v>0</v>
      </c>
      <c r="V342" t="s">
        <v>92</v>
      </c>
      <c r="W342" s="1">
        <v>44603.492465277777</v>
      </c>
      <c r="X342">
        <v>633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149</v>
      </c>
      <c r="AE342">
        <v>127</v>
      </c>
      <c r="AF342">
        <v>0</v>
      </c>
      <c r="AG342">
        <v>5</v>
      </c>
      <c r="AH342" t="s">
        <v>86</v>
      </c>
      <c r="AI342" t="s">
        <v>86</v>
      </c>
      <c r="AJ342" t="s">
        <v>86</v>
      </c>
      <c r="AK342" t="s">
        <v>86</v>
      </c>
      <c r="AL342" t="s">
        <v>86</v>
      </c>
      <c r="AM342" t="s">
        <v>86</v>
      </c>
      <c r="AN342" t="s">
        <v>86</v>
      </c>
      <c r="AO342" t="s">
        <v>86</v>
      </c>
      <c r="AP342" t="s">
        <v>86</v>
      </c>
      <c r="AQ342" t="s">
        <v>86</v>
      </c>
      <c r="AR342" t="s">
        <v>86</v>
      </c>
      <c r="AS342" t="s">
        <v>86</v>
      </c>
      <c r="AT342" t="s">
        <v>86</v>
      </c>
      <c r="AU342" t="s">
        <v>86</v>
      </c>
      <c r="AV342" t="s">
        <v>86</v>
      </c>
      <c r="AW342" t="s">
        <v>86</v>
      </c>
      <c r="AX342" t="s">
        <v>86</v>
      </c>
      <c r="AY342" t="s">
        <v>86</v>
      </c>
      <c r="AZ342" t="s">
        <v>86</v>
      </c>
      <c r="BA342" t="s">
        <v>86</v>
      </c>
      <c r="BB342" t="s">
        <v>86</v>
      </c>
      <c r="BC342" t="s">
        <v>86</v>
      </c>
      <c r="BD342" t="s">
        <v>86</v>
      </c>
      <c r="BE342" t="s">
        <v>86</v>
      </c>
    </row>
    <row r="343" spans="1:57" hidden="1" x14ac:dyDescent="0.45">
      <c r="A343" t="s">
        <v>862</v>
      </c>
      <c r="B343" t="s">
        <v>77</v>
      </c>
      <c r="C343" t="s">
        <v>863</v>
      </c>
      <c r="D343" t="s">
        <v>79</v>
      </c>
      <c r="E343" s="2" t="str">
        <f>HYPERLINK("capsilon://?command=openfolder&amp;siteaddress=envoy.emaiq-na2.net&amp;folderid=FXFBB292EF-707A-90A9-1147-497EF1868A2D","FX2201319")</f>
        <v>FX2201319</v>
      </c>
      <c r="F343" t="s">
        <v>80</v>
      </c>
      <c r="G343" t="s">
        <v>80</v>
      </c>
      <c r="H343" t="s">
        <v>81</v>
      </c>
      <c r="I343" t="s">
        <v>864</v>
      </c>
      <c r="J343">
        <v>11</v>
      </c>
      <c r="K343" t="s">
        <v>83</v>
      </c>
      <c r="L343" t="s">
        <v>84</v>
      </c>
      <c r="M343" t="s">
        <v>85</v>
      </c>
      <c r="N343">
        <v>2</v>
      </c>
      <c r="O343" s="1">
        <v>44603.471539351849</v>
      </c>
      <c r="P343" s="1">
        <v>44603.553333333337</v>
      </c>
      <c r="Q343">
        <v>7002</v>
      </c>
      <c r="R343">
        <v>65</v>
      </c>
      <c r="S343" t="b">
        <v>0</v>
      </c>
      <c r="T343" t="s">
        <v>86</v>
      </c>
      <c r="U343" t="b">
        <v>0</v>
      </c>
      <c r="V343" t="s">
        <v>87</v>
      </c>
      <c r="W343" s="1">
        <v>44603.472962962966</v>
      </c>
      <c r="X343">
        <v>42</v>
      </c>
      <c r="Y343">
        <v>0</v>
      </c>
      <c r="Z343">
        <v>0</v>
      </c>
      <c r="AA343">
        <v>0</v>
      </c>
      <c r="AB343">
        <v>5</v>
      </c>
      <c r="AC343">
        <v>0</v>
      </c>
      <c r="AD343">
        <v>11</v>
      </c>
      <c r="AE343">
        <v>0</v>
      </c>
      <c r="AF343">
        <v>0</v>
      </c>
      <c r="AG343">
        <v>0</v>
      </c>
      <c r="AH343" t="s">
        <v>93</v>
      </c>
      <c r="AI343" s="1">
        <v>44603.553333333337</v>
      </c>
      <c r="AJ343">
        <v>23</v>
      </c>
      <c r="AK343">
        <v>0</v>
      </c>
      <c r="AL343">
        <v>0</v>
      </c>
      <c r="AM343">
        <v>0</v>
      </c>
      <c r="AN343">
        <v>5</v>
      </c>
      <c r="AO343">
        <v>0</v>
      </c>
      <c r="AP343">
        <v>11</v>
      </c>
      <c r="AQ343">
        <v>0</v>
      </c>
      <c r="AR343">
        <v>0</v>
      </c>
      <c r="AS343">
        <v>0</v>
      </c>
      <c r="AT343" t="s">
        <v>86</v>
      </c>
      <c r="AU343" t="s">
        <v>86</v>
      </c>
      <c r="AV343" t="s">
        <v>86</v>
      </c>
      <c r="AW343" t="s">
        <v>86</v>
      </c>
      <c r="AX343" t="s">
        <v>86</v>
      </c>
      <c r="AY343" t="s">
        <v>86</v>
      </c>
      <c r="AZ343" t="s">
        <v>86</v>
      </c>
      <c r="BA343" t="s">
        <v>86</v>
      </c>
      <c r="BB343" t="s">
        <v>86</v>
      </c>
      <c r="BC343" t="s">
        <v>86</v>
      </c>
      <c r="BD343" t="s">
        <v>86</v>
      </c>
      <c r="BE343" t="s">
        <v>86</v>
      </c>
    </row>
    <row r="344" spans="1:57" x14ac:dyDescent="0.45">
      <c r="A344" t="s">
        <v>865</v>
      </c>
      <c r="B344" t="s">
        <v>77</v>
      </c>
      <c r="C344" t="s">
        <v>613</v>
      </c>
      <c r="D344" t="s">
        <v>79</v>
      </c>
      <c r="E344" s="2" t="str">
        <f>HYPERLINK("capsilon://?command=openfolder&amp;siteaddress=envoy.emaiq-na2.net&amp;folderid=FX258FF9F8-DFEE-8669-875A-5B5A622C879E","FX2201583")</f>
        <v>FX2201583</v>
      </c>
      <c r="F344" t="s">
        <v>80</v>
      </c>
      <c r="G344" t="s">
        <v>80</v>
      </c>
      <c r="H344" t="s">
        <v>81</v>
      </c>
      <c r="I344" t="s">
        <v>866</v>
      </c>
      <c r="J344">
        <v>30</v>
      </c>
      <c r="K344" t="s">
        <v>83</v>
      </c>
      <c r="L344" t="s">
        <v>84</v>
      </c>
      <c r="M344" t="s">
        <v>85</v>
      </c>
      <c r="N344">
        <v>2</v>
      </c>
      <c r="O344" s="1">
        <v>44603.483472222222</v>
      </c>
      <c r="P344" s="1">
        <v>44603.554282407407</v>
      </c>
      <c r="Q344">
        <v>5985</v>
      </c>
      <c r="R344">
        <v>133</v>
      </c>
      <c r="S344" t="b">
        <v>0</v>
      </c>
      <c r="T344" t="s">
        <v>86</v>
      </c>
      <c r="U344" t="b">
        <v>0</v>
      </c>
      <c r="V344" t="s">
        <v>92</v>
      </c>
      <c r="W344" s="1">
        <v>44603.493067129632</v>
      </c>
      <c r="X344">
        <v>52</v>
      </c>
      <c r="Y344">
        <v>9</v>
      </c>
      <c r="Z344">
        <v>0</v>
      </c>
      <c r="AA344">
        <v>9</v>
      </c>
      <c r="AB344">
        <v>0</v>
      </c>
      <c r="AC344">
        <v>3</v>
      </c>
      <c r="AD344">
        <v>21</v>
      </c>
      <c r="AE344">
        <v>0</v>
      </c>
      <c r="AF344">
        <v>0</v>
      </c>
      <c r="AG344">
        <v>0</v>
      </c>
      <c r="AH344" t="s">
        <v>93</v>
      </c>
      <c r="AI344" s="1">
        <v>44603.554282407407</v>
      </c>
      <c r="AJ344">
        <v>81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21</v>
      </c>
      <c r="AQ344">
        <v>0</v>
      </c>
      <c r="AR344">
        <v>0</v>
      </c>
      <c r="AS344">
        <v>0</v>
      </c>
      <c r="AT344" t="s">
        <v>86</v>
      </c>
      <c r="AU344" t="s">
        <v>86</v>
      </c>
      <c r="AV344" t="s">
        <v>86</v>
      </c>
      <c r="AW344" t="s">
        <v>86</v>
      </c>
      <c r="AX344" t="s">
        <v>86</v>
      </c>
      <c r="AY344" t="s">
        <v>86</v>
      </c>
      <c r="AZ344" t="s">
        <v>86</v>
      </c>
      <c r="BA344" t="s">
        <v>86</v>
      </c>
      <c r="BB344" t="s">
        <v>86</v>
      </c>
      <c r="BC344" t="s">
        <v>86</v>
      </c>
      <c r="BD344" t="s">
        <v>86</v>
      </c>
      <c r="BE344" t="s">
        <v>86</v>
      </c>
    </row>
    <row r="345" spans="1:57" x14ac:dyDescent="0.45">
      <c r="A345" t="s">
        <v>867</v>
      </c>
      <c r="B345" t="s">
        <v>77</v>
      </c>
      <c r="C345" t="s">
        <v>613</v>
      </c>
      <c r="D345" t="s">
        <v>79</v>
      </c>
      <c r="E345" s="2" t="str">
        <f>HYPERLINK("capsilon://?command=openfolder&amp;siteaddress=envoy.emaiq-na2.net&amp;folderid=FX258FF9F8-DFEE-8669-875A-5B5A622C879E","FX2201583")</f>
        <v>FX2201583</v>
      </c>
      <c r="F345" t="s">
        <v>80</v>
      </c>
      <c r="G345" t="s">
        <v>80</v>
      </c>
      <c r="H345" t="s">
        <v>81</v>
      </c>
      <c r="I345" t="s">
        <v>868</v>
      </c>
      <c r="J345">
        <v>30</v>
      </c>
      <c r="K345" t="s">
        <v>83</v>
      </c>
      <c r="L345" t="s">
        <v>84</v>
      </c>
      <c r="M345" t="s">
        <v>85</v>
      </c>
      <c r="N345">
        <v>2</v>
      </c>
      <c r="O345" s="1">
        <v>44603.485173611109</v>
      </c>
      <c r="P345" s="1">
        <v>44603.55505787037</v>
      </c>
      <c r="Q345">
        <v>5922</v>
      </c>
      <c r="R345">
        <v>116</v>
      </c>
      <c r="S345" t="b">
        <v>0</v>
      </c>
      <c r="T345" t="s">
        <v>86</v>
      </c>
      <c r="U345" t="b">
        <v>0</v>
      </c>
      <c r="V345" t="s">
        <v>92</v>
      </c>
      <c r="W345" s="1">
        <v>44603.493645833332</v>
      </c>
      <c r="X345">
        <v>50</v>
      </c>
      <c r="Y345">
        <v>9</v>
      </c>
      <c r="Z345">
        <v>0</v>
      </c>
      <c r="AA345">
        <v>9</v>
      </c>
      <c r="AB345">
        <v>0</v>
      </c>
      <c r="AC345">
        <v>3</v>
      </c>
      <c r="AD345">
        <v>21</v>
      </c>
      <c r="AE345">
        <v>0</v>
      </c>
      <c r="AF345">
        <v>0</v>
      </c>
      <c r="AG345">
        <v>0</v>
      </c>
      <c r="AH345" t="s">
        <v>93</v>
      </c>
      <c r="AI345" s="1">
        <v>44603.55505787037</v>
      </c>
      <c r="AJ345">
        <v>66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21</v>
      </c>
      <c r="AQ345">
        <v>0</v>
      </c>
      <c r="AR345">
        <v>0</v>
      </c>
      <c r="AS345">
        <v>0</v>
      </c>
      <c r="AT345" t="s">
        <v>86</v>
      </c>
      <c r="AU345" t="s">
        <v>86</v>
      </c>
      <c r="AV345" t="s">
        <v>86</v>
      </c>
      <c r="AW345" t="s">
        <v>86</v>
      </c>
      <c r="AX345" t="s">
        <v>86</v>
      </c>
      <c r="AY345" t="s">
        <v>86</v>
      </c>
      <c r="AZ345" t="s">
        <v>86</v>
      </c>
      <c r="BA345" t="s">
        <v>86</v>
      </c>
      <c r="BB345" t="s">
        <v>86</v>
      </c>
      <c r="BC345" t="s">
        <v>86</v>
      </c>
      <c r="BD345" t="s">
        <v>86</v>
      </c>
      <c r="BE345" t="s">
        <v>86</v>
      </c>
    </row>
    <row r="346" spans="1:57" x14ac:dyDescent="0.45">
      <c r="A346" t="s">
        <v>869</v>
      </c>
      <c r="B346" t="s">
        <v>77</v>
      </c>
      <c r="C346" t="s">
        <v>549</v>
      </c>
      <c r="D346" t="s">
        <v>79</v>
      </c>
      <c r="E346" s="2" t="str">
        <f>HYPERLINK("capsilon://?command=openfolder&amp;siteaddress=envoy.emaiq-na2.net&amp;folderid=FX22966440-90AA-3472-CE8C-C27281294BB7","FX2201594")</f>
        <v>FX2201594</v>
      </c>
      <c r="F346" t="s">
        <v>80</v>
      </c>
      <c r="G346" t="s">
        <v>80</v>
      </c>
      <c r="H346" t="s">
        <v>81</v>
      </c>
      <c r="I346" t="s">
        <v>870</v>
      </c>
      <c r="J346">
        <v>28</v>
      </c>
      <c r="K346" t="s">
        <v>83</v>
      </c>
      <c r="L346" t="s">
        <v>84</v>
      </c>
      <c r="M346" t="s">
        <v>85</v>
      </c>
      <c r="N346">
        <v>2</v>
      </c>
      <c r="O346" s="1">
        <v>44603.49009259259</v>
      </c>
      <c r="P346" s="1">
        <v>44603.55704861111</v>
      </c>
      <c r="Q346">
        <v>5505</v>
      </c>
      <c r="R346">
        <v>280</v>
      </c>
      <c r="S346" t="b">
        <v>0</v>
      </c>
      <c r="T346" t="s">
        <v>86</v>
      </c>
      <c r="U346" t="b">
        <v>0</v>
      </c>
      <c r="V346" t="s">
        <v>92</v>
      </c>
      <c r="W346" s="1">
        <v>44603.49491898148</v>
      </c>
      <c r="X346">
        <v>109</v>
      </c>
      <c r="Y346">
        <v>21</v>
      </c>
      <c r="Z346">
        <v>0</v>
      </c>
      <c r="AA346">
        <v>21</v>
      </c>
      <c r="AB346">
        <v>0</v>
      </c>
      <c r="AC346">
        <v>7</v>
      </c>
      <c r="AD346">
        <v>7</v>
      </c>
      <c r="AE346">
        <v>0</v>
      </c>
      <c r="AF346">
        <v>0</v>
      </c>
      <c r="AG346">
        <v>0</v>
      </c>
      <c r="AH346" t="s">
        <v>93</v>
      </c>
      <c r="AI346" s="1">
        <v>44603.55704861111</v>
      </c>
      <c r="AJ346">
        <v>171</v>
      </c>
      <c r="AK346">
        <v>1</v>
      </c>
      <c r="AL346">
        <v>0</v>
      </c>
      <c r="AM346">
        <v>1</v>
      </c>
      <c r="AN346">
        <v>0</v>
      </c>
      <c r="AO346">
        <v>1</v>
      </c>
      <c r="AP346">
        <v>6</v>
      </c>
      <c r="AQ346">
        <v>0</v>
      </c>
      <c r="AR346">
        <v>0</v>
      </c>
      <c r="AS346">
        <v>0</v>
      </c>
      <c r="AT346" t="s">
        <v>86</v>
      </c>
      <c r="AU346" t="s">
        <v>86</v>
      </c>
      <c r="AV346" t="s">
        <v>86</v>
      </c>
      <c r="AW346" t="s">
        <v>86</v>
      </c>
      <c r="AX346" t="s">
        <v>86</v>
      </c>
      <c r="AY346" t="s">
        <v>86</v>
      </c>
      <c r="AZ346" t="s">
        <v>86</v>
      </c>
      <c r="BA346" t="s">
        <v>86</v>
      </c>
      <c r="BB346" t="s">
        <v>86</v>
      </c>
      <c r="BC346" t="s">
        <v>86</v>
      </c>
      <c r="BD346" t="s">
        <v>86</v>
      </c>
      <c r="BE346" t="s">
        <v>86</v>
      </c>
    </row>
    <row r="347" spans="1:57" hidden="1" x14ac:dyDescent="0.45">
      <c r="A347" t="s">
        <v>871</v>
      </c>
      <c r="B347" t="s">
        <v>77</v>
      </c>
      <c r="C347" t="s">
        <v>157</v>
      </c>
      <c r="D347" t="s">
        <v>79</v>
      </c>
      <c r="E347" s="2" t="str">
        <f>HYPERLINK("capsilon://?command=openfolder&amp;siteaddress=envoy.emaiq-na2.net&amp;folderid=FXAAD7B184-E3C1-E193-04BE-287B45FC8A2E","FX2201279")</f>
        <v>FX2201279</v>
      </c>
      <c r="F347" t="s">
        <v>80</v>
      </c>
      <c r="G347" t="s">
        <v>80</v>
      </c>
      <c r="H347" t="s">
        <v>81</v>
      </c>
      <c r="I347" t="s">
        <v>872</v>
      </c>
      <c r="J347">
        <v>11</v>
      </c>
      <c r="K347" t="s">
        <v>83</v>
      </c>
      <c r="L347" t="s">
        <v>84</v>
      </c>
      <c r="M347" t="s">
        <v>85</v>
      </c>
      <c r="N347">
        <v>2</v>
      </c>
      <c r="O347" s="1">
        <v>44603.491643518515</v>
      </c>
      <c r="P347" s="1">
        <v>44603.557812500003</v>
      </c>
      <c r="Q347">
        <v>5331</v>
      </c>
      <c r="R347">
        <v>386</v>
      </c>
      <c r="S347" t="b">
        <v>0</v>
      </c>
      <c r="T347" t="s">
        <v>86</v>
      </c>
      <c r="U347" t="b">
        <v>0</v>
      </c>
      <c r="V347" t="s">
        <v>87</v>
      </c>
      <c r="W347" s="1">
        <v>44603.500694444447</v>
      </c>
      <c r="X347">
        <v>304</v>
      </c>
      <c r="Y347">
        <v>0</v>
      </c>
      <c r="Z347">
        <v>0</v>
      </c>
      <c r="AA347">
        <v>0</v>
      </c>
      <c r="AB347">
        <v>5</v>
      </c>
      <c r="AC347">
        <v>0</v>
      </c>
      <c r="AD347">
        <v>11</v>
      </c>
      <c r="AE347">
        <v>0</v>
      </c>
      <c r="AF347">
        <v>0</v>
      </c>
      <c r="AG347">
        <v>0</v>
      </c>
      <c r="AH347" t="s">
        <v>93</v>
      </c>
      <c r="AI347" s="1">
        <v>44603.557812500003</v>
      </c>
      <c r="AJ347">
        <v>66</v>
      </c>
      <c r="AK347">
        <v>0</v>
      </c>
      <c r="AL347">
        <v>0</v>
      </c>
      <c r="AM347">
        <v>0</v>
      </c>
      <c r="AN347">
        <v>5</v>
      </c>
      <c r="AO347">
        <v>0</v>
      </c>
      <c r="AP347">
        <v>11</v>
      </c>
      <c r="AQ347">
        <v>0</v>
      </c>
      <c r="AR347">
        <v>0</v>
      </c>
      <c r="AS347">
        <v>0</v>
      </c>
      <c r="AT347" t="s">
        <v>86</v>
      </c>
      <c r="AU347" t="s">
        <v>86</v>
      </c>
      <c r="AV347" t="s">
        <v>86</v>
      </c>
      <c r="AW347" t="s">
        <v>86</v>
      </c>
      <c r="AX347" t="s">
        <v>86</v>
      </c>
      <c r="AY347" t="s">
        <v>86</v>
      </c>
      <c r="AZ347" t="s">
        <v>86</v>
      </c>
      <c r="BA347" t="s">
        <v>86</v>
      </c>
      <c r="BB347" t="s">
        <v>86</v>
      </c>
      <c r="BC347" t="s">
        <v>86</v>
      </c>
      <c r="BD347" t="s">
        <v>86</v>
      </c>
      <c r="BE347" t="s">
        <v>86</v>
      </c>
    </row>
    <row r="348" spans="1:57" x14ac:dyDescent="0.45">
      <c r="A348" t="s">
        <v>873</v>
      </c>
      <c r="B348" t="s">
        <v>77</v>
      </c>
      <c r="C348" t="s">
        <v>860</v>
      </c>
      <c r="D348" t="s">
        <v>79</v>
      </c>
      <c r="E348" s="2" t="str">
        <f>HYPERLINK("capsilon://?command=openfolder&amp;siteaddress=envoy.emaiq-na2.net&amp;folderid=FX93E6DF1F-8635-0538-FCC7-1514B4A2BFB8","FX2202171")</f>
        <v>FX2202171</v>
      </c>
      <c r="F348" t="s">
        <v>80</v>
      </c>
      <c r="G348" t="s">
        <v>80</v>
      </c>
      <c r="H348" t="s">
        <v>81</v>
      </c>
      <c r="I348" t="s">
        <v>861</v>
      </c>
      <c r="J348">
        <v>177</v>
      </c>
      <c r="K348" t="s">
        <v>83</v>
      </c>
      <c r="L348" t="s">
        <v>84</v>
      </c>
      <c r="M348" t="s">
        <v>85</v>
      </c>
      <c r="N348">
        <v>2</v>
      </c>
      <c r="O348" s="1">
        <v>44603.493657407409</v>
      </c>
      <c r="P348" s="1">
        <v>44603.542662037034</v>
      </c>
      <c r="Q348">
        <v>1661</v>
      </c>
      <c r="R348">
        <v>2573</v>
      </c>
      <c r="S348" t="b">
        <v>0</v>
      </c>
      <c r="T348" t="s">
        <v>86</v>
      </c>
      <c r="U348" t="b">
        <v>1</v>
      </c>
      <c r="V348" t="s">
        <v>92</v>
      </c>
      <c r="W348" s="1">
        <v>44603.510069444441</v>
      </c>
      <c r="X348">
        <v>1308</v>
      </c>
      <c r="Y348">
        <v>214</v>
      </c>
      <c r="Z348">
        <v>0</v>
      </c>
      <c r="AA348">
        <v>214</v>
      </c>
      <c r="AB348">
        <v>0</v>
      </c>
      <c r="AC348">
        <v>122</v>
      </c>
      <c r="AD348">
        <v>-37</v>
      </c>
      <c r="AE348">
        <v>0</v>
      </c>
      <c r="AF348">
        <v>0</v>
      </c>
      <c r="AG348">
        <v>0</v>
      </c>
      <c r="AH348" t="s">
        <v>93</v>
      </c>
      <c r="AI348" s="1">
        <v>44603.542662037034</v>
      </c>
      <c r="AJ348">
        <v>1227</v>
      </c>
      <c r="AK348">
        <v>3</v>
      </c>
      <c r="AL348">
        <v>0</v>
      </c>
      <c r="AM348">
        <v>3</v>
      </c>
      <c r="AN348">
        <v>0</v>
      </c>
      <c r="AO348">
        <v>3</v>
      </c>
      <c r="AP348">
        <v>-40</v>
      </c>
      <c r="AQ348">
        <v>0</v>
      </c>
      <c r="AR348">
        <v>0</v>
      </c>
      <c r="AS348">
        <v>0</v>
      </c>
      <c r="AT348" t="s">
        <v>86</v>
      </c>
      <c r="AU348" t="s">
        <v>86</v>
      </c>
      <c r="AV348" t="s">
        <v>86</v>
      </c>
      <c r="AW348" t="s">
        <v>86</v>
      </c>
      <c r="AX348" t="s">
        <v>86</v>
      </c>
      <c r="AY348" t="s">
        <v>86</v>
      </c>
      <c r="AZ348" t="s">
        <v>86</v>
      </c>
      <c r="BA348" t="s">
        <v>86</v>
      </c>
      <c r="BB348" t="s">
        <v>86</v>
      </c>
      <c r="BC348" t="s">
        <v>86</v>
      </c>
      <c r="BD348" t="s">
        <v>86</v>
      </c>
      <c r="BE348" t="s">
        <v>86</v>
      </c>
    </row>
    <row r="349" spans="1:57" hidden="1" x14ac:dyDescent="0.45">
      <c r="A349" t="s">
        <v>874</v>
      </c>
      <c r="B349" t="s">
        <v>77</v>
      </c>
      <c r="C349" t="s">
        <v>157</v>
      </c>
      <c r="D349" t="s">
        <v>79</v>
      </c>
      <c r="E349" s="2" t="str">
        <f>HYPERLINK("capsilon://?command=openfolder&amp;siteaddress=envoy.emaiq-na2.net&amp;folderid=FXAAD7B184-E3C1-E193-04BE-287B45FC8A2E","FX2201279")</f>
        <v>FX2201279</v>
      </c>
      <c r="F349" t="s">
        <v>80</v>
      </c>
      <c r="G349" t="s">
        <v>80</v>
      </c>
      <c r="H349" t="s">
        <v>81</v>
      </c>
      <c r="I349" t="s">
        <v>875</v>
      </c>
      <c r="J349">
        <v>11</v>
      </c>
      <c r="K349" t="s">
        <v>83</v>
      </c>
      <c r="L349" t="s">
        <v>84</v>
      </c>
      <c r="M349" t="s">
        <v>85</v>
      </c>
      <c r="N349">
        <v>2</v>
      </c>
      <c r="O349" s="1">
        <v>44603.499652777777</v>
      </c>
      <c r="P349" s="1">
        <v>44603.558136574073</v>
      </c>
      <c r="Q349">
        <v>4983</v>
      </c>
      <c r="R349">
        <v>70</v>
      </c>
      <c r="S349" t="b">
        <v>0</v>
      </c>
      <c r="T349" t="s">
        <v>86</v>
      </c>
      <c r="U349" t="b">
        <v>0</v>
      </c>
      <c r="V349" t="s">
        <v>87</v>
      </c>
      <c r="W349" s="1">
        <v>44603.501192129632</v>
      </c>
      <c r="X349">
        <v>43</v>
      </c>
      <c r="Y349">
        <v>0</v>
      </c>
      <c r="Z349">
        <v>0</v>
      </c>
      <c r="AA349">
        <v>0</v>
      </c>
      <c r="AB349">
        <v>5</v>
      </c>
      <c r="AC349">
        <v>0</v>
      </c>
      <c r="AD349">
        <v>11</v>
      </c>
      <c r="AE349">
        <v>0</v>
      </c>
      <c r="AF349">
        <v>0</v>
      </c>
      <c r="AG349">
        <v>0</v>
      </c>
      <c r="AH349" t="s">
        <v>93</v>
      </c>
      <c r="AI349" s="1">
        <v>44603.558136574073</v>
      </c>
      <c r="AJ349">
        <v>27</v>
      </c>
      <c r="AK349">
        <v>0</v>
      </c>
      <c r="AL349">
        <v>0</v>
      </c>
      <c r="AM349">
        <v>0</v>
      </c>
      <c r="AN349">
        <v>5</v>
      </c>
      <c r="AO349">
        <v>0</v>
      </c>
      <c r="AP349">
        <v>11</v>
      </c>
      <c r="AQ349">
        <v>0</v>
      </c>
      <c r="AR349">
        <v>0</v>
      </c>
      <c r="AS349">
        <v>0</v>
      </c>
      <c r="AT349" t="s">
        <v>86</v>
      </c>
      <c r="AU349" t="s">
        <v>86</v>
      </c>
      <c r="AV349" t="s">
        <v>86</v>
      </c>
      <c r="AW349" t="s">
        <v>86</v>
      </c>
      <c r="AX349" t="s">
        <v>86</v>
      </c>
      <c r="AY349" t="s">
        <v>86</v>
      </c>
      <c r="AZ349" t="s">
        <v>86</v>
      </c>
      <c r="BA349" t="s">
        <v>86</v>
      </c>
      <c r="BB349" t="s">
        <v>86</v>
      </c>
      <c r="BC349" t="s">
        <v>86</v>
      </c>
      <c r="BD349" t="s">
        <v>86</v>
      </c>
      <c r="BE349" t="s">
        <v>86</v>
      </c>
    </row>
    <row r="350" spans="1:57" hidden="1" x14ac:dyDescent="0.45">
      <c r="A350" t="s">
        <v>876</v>
      </c>
      <c r="B350" t="s">
        <v>77</v>
      </c>
      <c r="C350" t="s">
        <v>843</v>
      </c>
      <c r="D350" t="s">
        <v>79</v>
      </c>
      <c r="E350" s="2" t="str">
        <f>HYPERLINK("capsilon://?command=openfolder&amp;siteaddress=envoy.emaiq-na2.net&amp;folderid=FX58097609-FA67-19ED-764C-FEF2360A801C","FX2112111")</f>
        <v>FX2112111</v>
      </c>
      <c r="F350" t="s">
        <v>80</v>
      </c>
      <c r="G350" t="s">
        <v>80</v>
      </c>
      <c r="H350" t="s">
        <v>81</v>
      </c>
      <c r="I350" t="s">
        <v>877</v>
      </c>
      <c r="J350">
        <v>11</v>
      </c>
      <c r="K350" t="s">
        <v>83</v>
      </c>
      <c r="L350" t="s">
        <v>84</v>
      </c>
      <c r="M350" t="s">
        <v>85</v>
      </c>
      <c r="N350">
        <v>2</v>
      </c>
      <c r="O350" s="1">
        <v>44603.543796296297</v>
      </c>
      <c r="P350" s="1">
        <v>44603.55840277778</v>
      </c>
      <c r="Q350">
        <v>1191</v>
      </c>
      <c r="R350">
        <v>71</v>
      </c>
      <c r="S350" t="b">
        <v>0</v>
      </c>
      <c r="T350" t="s">
        <v>86</v>
      </c>
      <c r="U350" t="b">
        <v>0</v>
      </c>
      <c r="V350" t="s">
        <v>92</v>
      </c>
      <c r="W350" s="1">
        <v>44603.553101851852</v>
      </c>
      <c r="X350">
        <v>49</v>
      </c>
      <c r="Y350">
        <v>0</v>
      </c>
      <c r="Z350">
        <v>0</v>
      </c>
      <c r="AA350">
        <v>0</v>
      </c>
      <c r="AB350">
        <v>5</v>
      </c>
      <c r="AC350">
        <v>0</v>
      </c>
      <c r="AD350">
        <v>11</v>
      </c>
      <c r="AE350">
        <v>0</v>
      </c>
      <c r="AF350">
        <v>0</v>
      </c>
      <c r="AG350">
        <v>0</v>
      </c>
      <c r="AH350" t="s">
        <v>93</v>
      </c>
      <c r="AI350" s="1">
        <v>44603.55840277778</v>
      </c>
      <c r="AJ350">
        <v>22</v>
      </c>
      <c r="AK350">
        <v>0</v>
      </c>
      <c r="AL350">
        <v>0</v>
      </c>
      <c r="AM350">
        <v>0</v>
      </c>
      <c r="AN350">
        <v>5</v>
      </c>
      <c r="AO350">
        <v>0</v>
      </c>
      <c r="AP350">
        <v>11</v>
      </c>
      <c r="AQ350">
        <v>0</v>
      </c>
      <c r="AR350">
        <v>0</v>
      </c>
      <c r="AS350">
        <v>0</v>
      </c>
      <c r="AT350" t="s">
        <v>86</v>
      </c>
      <c r="AU350" t="s">
        <v>86</v>
      </c>
      <c r="AV350" t="s">
        <v>86</v>
      </c>
      <c r="AW350" t="s">
        <v>86</v>
      </c>
      <c r="AX350" t="s">
        <v>86</v>
      </c>
      <c r="AY350" t="s">
        <v>86</v>
      </c>
      <c r="AZ350" t="s">
        <v>86</v>
      </c>
      <c r="BA350" t="s">
        <v>86</v>
      </c>
      <c r="BB350" t="s">
        <v>86</v>
      </c>
      <c r="BC350" t="s">
        <v>86</v>
      </c>
      <c r="BD350" t="s">
        <v>86</v>
      </c>
      <c r="BE350" t="s">
        <v>86</v>
      </c>
    </row>
    <row r="351" spans="1:57" hidden="1" x14ac:dyDescent="0.45">
      <c r="A351" t="s">
        <v>878</v>
      </c>
      <c r="B351" t="s">
        <v>77</v>
      </c>
      <c r="C351" t="s">
        <v>843</v>
      </c>
      <c r="D351" t="s">
        <v>79</v>
      </c>
      <c r="E351" s="2" t="str">
        <f>HYPERLINK("capsilon://?command=openfolder&amp;siteaddress=envoy.emaiq-na2.net&amp;folderid=FX58097609-FA67-19ED-764C-FEF2360A801C","FX2112111")</f>
        <v>FX2112111</v>
      </c>
      <c r="F351" t="s">
        <v>80</v>
      </c>
      <c r="G351" t="s">
        <v>80</v>
      </c>
      <c r="H351" t="s">
        <v>81</v>
      </c>
      <c r="I351" t="s">
        <v>879</v>
      </c>
      <c r="J351">
        <v>11</v>
      </c>
      <c r="K351" t="s">
        <v>83</v>
      </c>
      <c r="L351" t="s">
        <v>84</v>
      </c>
      <c r="M351" t="s">
        <v>85</v>
      </c>
      <c r="N351">
        <v>2</v>
      </c>
      <c r="O351" s="1">
        <v>44603.548483796294</v>
      </c>
      <c r="P351" s="1">
        <v>44603.558634259258</v>
      </c>
      <c r="Q351">
        <v>826</v>
      </c>
      <c r="R351">
        <v>51</v>
      </c>
      <c r="S351" t="b">
        <v>0</v>
      </c>
      <c r="T351" t="s">
        <v>86</v>
      </c>
      <c r="U351" t="b">
        <v>0</v>
      </c>
      <c r="V351" t="s">
        <v>92</v>
      </c>
      <c r="W351" s="1">
        <v>44603.553483796299</v>
      </c>
      <c r="X351">
        <v>32</v>
      </c>
      <c r="Y351">
        <v>0</v>
      </c>
      <c r="Z351">
        <v>0</v>
      </c>
      <c r="AA351">
        <v>0</v>
      </c>
      <c r="AB351">
        <v>5</v>
      </c>
      <c r="AC351">
        <v>0</v>
      </c>
      <c r="AD351">
        <v>11</v>
      </c>
      <c r="AE351">
        <v>0</v>
      </c>
      <c r="AF351">
        <v>0</v>
      </c>
      <c r="AG351">
        <v>0</v>
      </c>
      <c r="AH351" t="s">
        <v>93</v>
      </c>
      <c r="AI351" s="1">
        <v>44603.558634259258</v>
      </c>
      <c r="AJ351">
        <v>19</v>
      </c>
      <c r="AK351">
        <v>0</v>
      </c>
      <c r="AL351">
        <v>0</v>
      </c>
      <c r="AM351">
        <v>0</v>
      </c>
      <c r="AN351">
        <v>5</v>
      </c>
      <c r="AO351">
        <v>0</v>
      </c>
      <c r="AP351">
        <v>11</v>
      </c>
      <c r="AQ351">
        <v>0</v>
      </c>
      <c r="AR351">
        <v>0</v>
      </c>
      <c r="AS351">
        <v>0</v>
      </c>
      <c r="AT351" t="s">
        <v>86</v>
      </c>
      <c r="AU351" t="s">
        <v>86</v>
      </c>
      <c r="AV351" t="s">
        <v>86</v>
      </c>
      <c r="AW351" t="s">
        <v>86</v>
      </c>
      <c r="AX351" t="s">
        <v>86</v>
      </c>
      <c r="AY351" t="s">
        <v>86</v>
      </c>
      <c r="AZ351" t="s">
        <v>86</v>
      </c>
      <c r="BA351" t="s">
        <v>86</v>
      </c>
      <c r="BB351" t="s">
        <v>86</v>
      </c>
      <c r="BC351" t="s">
        <v>86</v>
      </c>
      <c r="BD351" t="s">
        <v>86</v>
      </c>
      <c r="BE351" t="s">
        <v>86</v>
      </c>
    </row>
    <row r="352" spans="1:57" x14ac:dyDescent="0.45">
      <c r="A352" t="s">
        <v>880</v>
      </c>
      <c r="B352" t="s">
        <v>77</v>
      </c>
      <c r="C352" t="s">
        <v>492</v>
      </c>
      <c r="D352" t="s">
        <v>79</v>
      </c>
      <c r="E352" s="2" t="str">
        <f>HYPERLINK("capsilon://?command=openfolder&amp;siteaddress=envoy.emaiq-na2.net&amp;folderid=FXF404CBF1-C829-0083-EC6F-C1B3742EB903","FX2201195")</f>
        <v>FX2201195</v>
      </c>
      <c r="F352" t="s">
        <v>80</v>
      </c>
      <c r="G352" t="s">
        <v>80</v>
      </c>
      <c r="H352" t="s">
        <v>81</v>
      </c>
      <c r="I352" t="s">
        <v>881</v>
      </c>
      <c r="J352">
        <v>30</v>
      </c>
      <c r="K352" t="s">
        <v>83</v>
      </c>
      <c r="L352" t="s">
        <v>84</v>
      </c>
      <c r="M352" t="s">
        <v>85</v>
      </c>
      <c r="N352">
        <v>2</v>
      </c>
      <c r="O352" s="1">
        <v>44603.561863425923</v>
      </c>
      <c r="P352" s="1">
        <v>44603.710023148145</v>
      </c>
      <c r="Q352">
        <v>12591</v>
      </c>
      <c r="R352">
        <v>210</v>
      </c>
      <c r="S352" t="b">
        <v>0</v>
      </c>
      <c r="T352" t="s">
        <v>86</v>
      </c>
      <c r="U352" t="b">
        <v>0</v>
      </c>
      <c r="V352" t="s">
        <v>92</v>
      </c>
      <c r="W352" s="1">
        <v>44603.596226851849</v>
      </c>
      <c r="X352">
        <v>57</v>
      </c>
      <c r="Y352">
        <v>9</v>
      </c>
      <c r="Z352">
        <v>0</v>
      </c>
      <c r="AA352">
        <v>9</v>
      </c>
      <c r="AB352">
        <v>0</v>
      </c>
      <c r="AC352">
        <v>3</v>
      </c>
      <c r="AD352">
        <v>21</v>
      </c>
      <c r="AE352">
        <v>0</v>
      </c>
      <c r="AF352">
        <v>0</v>
      </c>
      <c r="AG352">
        <v>0</v>
      </c>
      <c r="AH352" t="s">
        <v>93</v>
      </c>
      <c r="AI352" s="1">
        <v>44603.710023148145</v>
      </c>
      <c r="AJ352">
        <v>118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21</v>
      </c>
      <c r="AQ352">
        <v>0</v>
      </c>
      <c r="AR352">
        <v>0</v>
      </c>
      <c r="AS352">
        <v>0</v>
      </c>
      <c r="AT352" t="s">
        <v>86</v>
      </c>
      <c r="AU352" t="s">
        <v>86</v>
      </c>
      <c r="AV352" t="s">
        <v>86</v>
      </c>
      <c r="AW352" t="s">
        <v>86</v>
      </c>
      <c r="AX352" t="s">
        <v>86</v>
      </c>
      <c r="AY352" t="s">
        <v>86</v>
      </c>
      <c r="AZ352" t="s">
        <v>86</v>
      </c>
      <c r="BA352" t="s">
        <v>86</v>
      </c>
      <c r="BB352" t="s">
        <v>86</v>
      </c>
      <c r="BC352" t="s">
        <v>86</v>
      </c>
      <c r="BD352" t="s">
        <v>86</v>
      </c>
      <c r="BE352" t="s">
        <v>86</v>
      </c>
    </row>
    <row r="353" spans="1:57" x14ac:dyDescent="0.45">
      <c r="A353" t="s">
        <v>882</v>
      </c>
      <c r="B353" t="s">
        <v>77</v>
      </c>
      <c r="C353" t="s">
        <v>721</v>
      </c>
      <c r="D353" t="s">
        <v>79</v>
      </c>
      <c r="E353" s="2" t="str">
        <f>HYPERLINK("capsilon://?command=openfolder&amp;siteaddress=envoy.emaiq-na2.net&amp;folderid=FX8F532EE8-532D-A4D2-C963-39CC4DE39446","FX2201520")</f>
        <v>FX2201520</v>
      </c>
      <c r="F353" t="s">
        <v>80</v>
      </c>
      <c r="G353" t="s">
        <v>80</v>
      </c>
      <c r="H353" t="s">
        <v>81</v>
      </c>
      <c r="I353" t="s">
        <v>883</v>
      </c>
      <c r="J353">
        <v>30</v>
      </c>
      <c r="K353" t="s">
        <v>83</v>
      </c>
      <c r="L353" t="s">
        <v>84</v>
      </c>
      <c r="M353" t="s">
        <v>85</v>
      </c>
      <c r="N353">
        <v>2</v>
      </c>
      <c r="O353" s="1">
        <v>44603.571006944447</v>
      </c>
      <c r="P353" s="1">
        <v>44603.711041666669</v>
      </c>
      <c r="Q353">
        <v>11689</v>
      </c>
      <c r="R353">
        <v>410</v>
      </c>
      <c r="S353" t="b">
        <v>0</v>
      </c>
      <c r="T353" t="s">
        <v>86</v>
      </c>
      <c r="U353" t="b">
        <v>0</v>
      </c>
      <c r="V353" t="s">
        <v>92</v>
      </c>
      <c r="W353" s="1">
        <v>44603.605115740742</v>
      </c>
      <c r="X353">
        <v>111</v>
      </c>
      <c r="Y353">
        <v>9</v>
      </c>
      <c r="Z353">
        <v>0</v>
      </c>
      <c r="AA353">
        <v>9</v>
      </c>
      <c r="AB353">
        <v>0</v>
      </c>
      <c r="AC353">
        <v>9</v>
      </c>
      <c r="AD353">
        <v>21</v>
      </c>
      <c r="AE353">
        <v>0</v>
      </c>
      <c r="AF353">
        <v>0</v>
      </c>
      <c r="AG353">
        <v>0</v>
      </c>
      <c r="AH353" t="s">
        <v>93</v>
      </c>
      <c r="AI353" s="1">
        <v>44603.711041666669</v>
      </c>
      <c r="AJ353">
        <v>88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21</v>
      </c>
      <c r="AQ353">
        <v>0</v>
      </c>
      <c r="AR353">
        <v>0</v>
      </c>
      <c r="AS353">
        <v>0</v>
      </c>
      <c r="AT353" t="s">
        <v>86</v>
      </c>
      <c r="AU353" t="s">
        <v>86</v>
      </c>
      <c r="AV353" t="s">
        <v>86</v>
      </c>
      <c r="AW353" t="s">
        <v>86</v>
      </c>
      <c r="AX353" t="s">
        <v>86</v>
      </c>
      <c r="AY353" t="s">
        <v>86</v>
      </c>
      <c r="AZ353" t="s">
        <v>86</v>
      </c>
      <c r="BA353" t="s">
        <v>86</v>
      </c>
      <c r="BB353" t="s">
        <v>86</v>
      </c>
      <c r="BC353" t="s">
        <v>86</v>
      </c>
      <c r="BD353" t="s">
        <v>86</v>
      </c>
      <c r="BE353" t="s">
        <v>86</v>
      </c>
    </row>
    <row r="354" spans="1:57" x14ac:dyDescent="0.45">
      <c r="A354" t="s">
        <v>884</v>
      </c>
      <c r="B354" t="s">
        <v>77</v>
      </c>
      <c r="C354" t="s">
        <v>110</v>
      </c>
      <c r="D354" t="s">
        <v>79</v>
      </c>
      <c r="E354" s="2" t="str">
        <f>HYPERLINK("capsilon://?command=openfolder&amp;siteaddress=envoy.emaiq-na2.net&amp;folderid=FXE8A7EBC3-8B1F-6B9A-8C97-EF83FA61FA73","FX2201123")</f>
        <v>FX2201123</v>
      </c>
      <c r="F354" t="s">
        <v>80</v>
      </c>
      <c r="G354" t="s">
        <v>80</v>
      </c>
      <c r="H354" t="s">
        <v>81</v>
      </c>
      <c r="I354" t="s">
        <v>885</v>
      </c>
      <c r="J354">
        <v>66</v>
      </c>
      <c r="K354" t="s">
        <v>83</v>
      </c>
      <c r="L354" t="s">
        <v>84</v>
      </c>
      <c r="M354" t="s">
        <v>85</v>
      </c>
      <c r="N354">
        <v>2</v>
      </c>
      <c r="O354" s="1">
        <v>44603.577106481483</v>
      </c>
      <c r="P354" s="1">
        <v>44603.717916666668</v>
      </c>
      <c r="Q354">
        <v>11286</v>
      </c>
      <c r="R354">
        <v>880</v>
      </c>
      <c r="S354" t="b">
        <v>0</v>
      </c>
      <c r="T354" t="s">
        <v>86</v>
      </c>
      <c r="U354" t="b">
        <v>0</v>
      </c>
      <c r="V354" t="s">
        <v>92</v>
      </c>
      <c r="W354" s="1">
        <v>44603.608287037037</v>
      </c>
      <c r="X354">
        <v>273</v>
      </c>
      <c r="Y354">
        <v>52</v>
      </c>
      <c r="Z354">
        <v>0</v>
      </c>
      <c r="AA354">
        <v>52</v>
      </c>
      <c r="AB354">
        <v>0</v>
      </c>
      <c r="AC354">
        <v>39</v>
      </c>
      <c r="AD354">
        <v>14</v>
      </c>
      <c r="AE354">
        <v>0</v>
      </c>
      <c r="AF354">
        <v>0</v>
      </c>
      <c r="AG354">
        <v>0</v>
      </c>
      <c r="AH354" t="s">
        <v>93</v>
      </c>
      <c r="AI354" s="1">
        <v>44603.717916666668</v>
      </c>
      <c r="AJ354">
        <v>593</v>
      </c>
      <c r="AK354">
        <v>2</v>
      </c>
      <c r="AL354">
        <v>0</v>
      </c>
      <c r="AM354">
        <v>2</v>
      </c>
      <c r="AN354">
        <v>0</v>
      </c>
      <c r="AO354">
        <v>2</v>
      </c>
      <c r="AP354">
        <v>12</v>
      </c>
      <c r="AQ354">
        <v>0</v>
      </c>
      <c r="AR354">
        <v>0</v>
      </c>
      <c r="AS354">
        <v>0</v>
      </c>
      <c r="AT354" t="s">
        <v>86</v>
      </c>
      <c r="AU354" t="s">
        <v>86</v>
      </c>
      <c r="AV354" t="s">
        <v>86</v>
      </c>
      <c r="AW354" t="s">
        <v>86</v>
      </c>
      <c r="AX354" t="s">
        <v>86</v>
      </c>
      <c r="AY354" t="s">
        <v>86</v>
      </c>
      <c r="AZ354" t="s">
        <v>86</v>
      </c>
      <c r="BA354" t="s">
        <v>86</v>
      </c>
      <c r="BB354" t="s">
        <v>86</v>
      </c>
      <c r="BC354" t="s">
        <v>86</v>
      </c>
      <c r="BD354" t="s">
        <v>86</v>
      </c>
      <c r="BE354" t="s">
        <v>86</v>
      </c>
    </row>
    <row r="355" spans="1:57" x14ac:dyDescent="0.45">
      <c r="A355" t="s">
        <v>886</v>
      </c>
      <c r="B355" t="s">
        <v>77</v>
      </c>
      <c r="C355" t="s">
        <v>754</v>
      </c>
      <c r="D355" t="s">
        <v>79</v>
      </c>
      <c r="E355" s="2" t="str">
        <f>HYPERLINK("capsilon://?command=openfolder&amp;siteaddress=envoy.emaiq-na2.net&amp;folderid=FX83034511-EF1A-75CF-4FD0-1C7FAB2D30F6","FX2202137")</f>
        <v>FX2202137</v>
      </c>
      <c r="F355" t="s">
        <v>80</v>
      </c>
      <c r="G355" t="s">
        <v>80</v>
      </c>
      <c r="H355" t="s">
        <v>81</v>
      </c>
      <c r="I355" t="s">
        <v>887</v>
      </c>
      <c r="J355">
        <v>28</v>
      </c>
      <c r="K355" t="s">
        <v>83</v>
      </c>
      <c r="L355" t="s">
        <v>84</v>
      </c>
      <c r="M355" t="s">
        <v>85</v>
      </c>
      <c r="N355">
        <v>2</v>
      </c>
      <c r="O355" s="1">
        <v>44603.585462962961</v>
      </c>
      <c r="P355" s="1">
        <v>44603.719629629632</v>
      </c>
      <c r="Q355">
        <v>11383</v>
      </c>
      <c r="R355">
        <v>209</v>
      </c>
      <c r="S355" t="b">
        <v>0</v>
      </c>
      <c r="T355" t="s">
        <v>86</v>
      </c>
      <c r="U355" t="b">
        <v>0</v>
      </c>
      <c r="V355" t="s">
        <v>92</v>
      </c>
      <c r="W355" s="1">
        <v>44603.609016203707</v>
      </c>
      <c r="X355">
        <v>62</v>
      </c>
      <c r="Y355">
        <v>21</v>
      </c>
      <c r="Z355">
        <v>0</v>
      </c>
      <c r="AA355">
        <v>21</v>
      </c>
      <c r="AB355">
        <v>0</v>
      </c>
      <c r="AC355">
        <v>3</v>
      </c>
      <c r="AD355">
        <v>7</v>
      </c>
      <c r="AE355">
        <v>0</v>
      </c>
      <c r="AF355">
        <v>0</v>
      </c>
      <c r="AG355">
        <v>0</v>
      </c>
      <c r="AH355" t="s">
        <v>93</v>
      </c>
      <c r="AI355" s="1">
        <v>44603.719629629632</v>
      </c>
      <c r="AJ355">
        <v>147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7</v>
      </c>
      <c r="AQ355">
        <v>0</v>
      </c>
      <c r="AR355">
        <v>0</v>
      </c>
      <c r="AS355">
        <v>0</v>
      </c>
      <c r="AT355" t="s">
        <v>86</v>
      </c>
      <c r="AU355" t="s">
        <v>86</v>
      </c>
      <c r="AV355" t="s">
        <v>86</v>
      </c>
      <c r="AW355" t="s">
        <v>86</v>
      </c>
      <c r="AX355" t="s">
        <v>86</v>
      </c>
      <c r="AY355" t="s">
        <v>86</v>
      </c>
      <c r="AZ355" t="s">
        <v>86</v>
      </c>
      <c r="BA355" t="s">
        <v>86</v>
      </c>
      <c r="BB355" t="s">
        <v>86</v>
      </c>
      <c r="BC355" t="s">
        <v>86</v>
      </c>
      <c r="BD355" t="s">
        <v>86</v>
      </c>
      <c r="BE355" t="s">
        <v>86</v>
      </c>
    </row>
    <row r="356" spans="1:57" hidden="1" x14ac:dyDescent="0.45">
      <c r="A356" t="s">
        <v>888</v>
      </c>
      <c r="B356" t="s">
        <v>77</v>
      </c>
      <c r="C356" t="s">
        <v>889</v>
      </c>
      <c r="D356" t="s">
        <v>79</v>
      </c>
      <c r="E356" s="2" t="str">
        <f>HYPERLINK("capsilon://?command=openfolder&amp;siteaddress=envoy.emaiq-na2.net&amp;folderid=FX12B45781-8A2D-56D0-4988-CFD0A79E226C","FX220239")</f>
        <v>FX220239</v>
      </c>
      <c r="F356" t="s">
        <v>80</v>
      </c>
      <c r="G356" t="s">
        <v>80</v>
      </c>
      <c r="H356" t="s">
        <v>81</v>
      </c>
      <c r="I356" t="s">
        <v>890</v>
      </c>
      <c r="J356">
        <v>162</v>
      </c>
      <c r="K356" t="s">
        <v>83</v>
      </c>
      <c r="L356" t="s">
        <v>84</v>
      </c>
      <c r="M356" t="s">
        <v>85</v>
      </c>
      <c r="N356">
        <v>1</v>
      </c>
      <c r="O356" s="1">
        <v>44603.588564814818</v>
      </c>
      <c r="P356" s="1">
        <v>44603.611458333333</v>
      </c>
      <c r="Q356">
        <v>1768</v>
      </c>
      <c r="R356">
        <v>210</v>
      </c>
      <c r="S356" t="b">
        <v>0</v>
      </c>
      <c r="T356" t="s">
        <v>86</v>
      </c>
      <c r="U356" t="b">
        <v>0</v>
      </c>
      <c r="V356" t="s">
        <v>92</v>
      </c>
      <c r="W356" s="1">
        <v>44603.611458333333</v>
      </c>
      <c r="X356">
        <v>210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162</v>
      </c>
      <c r="AE356">
        <v>145</v>
      </c>
      <c r="AF356">
        <v>0</v>
      </c>
      <c r="AG356">
        <v>5</v>
      </c>
      <c r="AH356" t="s">
        <v>86</v>
      </c>
      <c r="AI356" t="s">
        <v>86</v>
      </c>
      <c r="AJ356" t="s">
        <v>86</v>
      </c>
      <c r="AK356" t="s">
        <v>86</v>
      </c>
      <c r="AL356" t="s">
        <v>86</v>
      </c>
      <c r="AM356" t="s">
        <v>86</v>
      </c>
      <c r="AN356" t="s">
        <v>86</v>
      </c>
      <c r="AO356" t="s">
        <v>86</v>
      </c>
      <c r="AP356" t="s">
        <v>86</v>
      </c>
      <c r="AQ356" t="s">
        <v>86</v>
      </c>
      <c r="AR356" t="s">
        <v>86</v>
      </c>
      <c r="AS356" t="s">
        <v>86</v>
      </c>
      <c r="AT356" t="s">
        <v>86</v>
      </c>
      <c r="AU356" t="s">
        <v>86</v>
      </c>
      <c r="AV356" t="s">
        <v>86</v>
      </c>
      <c r="AW356" t="s">
        <v>86</v>
      </c>
      <c r="AX356" t="s">
        <v>86</v>
      </c>
      <c r="AY356" t="s">
        <v>86</v>
      </c>
      <c r="AZ356" t="s">
        <v>86</v>
      </c>
      <c r="BA356" t="s">
        <v>86</v>
      </c>
      <c r="BB356" t="s">
        <v>86</v>
      </c>
      <c r="BC356" t="s">
        <v>86</v>
      </c>
      <c r="BD356" t="s">
        <v>86</v>
      </c>
      <c r="BE356" t="s">
        <v>86</v>
      </c>
    </row>
    <row r="357" spans="1:57" x14ac:dyDescent="0.45">
      <c r="A357" t="s">
        <v>891</v>
      </c>
      <c r="B357" t="s">
        <v>77</v>
      </c>
      <c r="C357" t="s">
        <v>892</v>
      </c>
      <c r="D357" t="s">
        <v>79</v>
      </c>
      <c r="E357" s="2" t="str">
        <f>HYPERLINK("capsilon://?command=openfolder&amp;siteaddress=envoy.emaiq-na2.net&amp;folderid=FXE1738704-FA8C-0297-2688-9C52990747E2","FX2201299")</f>
        <v>FX2201299</v>
      </c>
      <c r="F357" t="s">
        <v>80</v>
      </c>
      <c r="G357" t="s">
        <v>80</v>
      </c>
      <c r="H357" t="s">
        <v>81</v>
      </c>
      <c r="I357" t="s">
        <v>893</v>
      </c>
      <c r="J357">
        <v>66</v>
      </c>
      <c r="K357" t="s">
        <v>83</v>
      </c>
      <c r="L357" t="s">
        <v>84</v>
      </c>
      <c r="M357" t="s">
        <v>85</v>
      </c>
      <c r="N357">
        <v>2</v>
      </c>
      <c r="O357" s="1">
        <v>44593.75209490741</v>
      </c>
      <c r="P357" s="1">
        <v>44593.817430555559</v>
      </c>
      <c r="Q357">
        <v>5107</v>
      </c>
      <c r="R357">
        <v>538</v>
      </c>
      <c r="S357" t="b">
        <v>0</v>
      </c>
      <c r="T357" t="s">
        <v>86</v>
      </c>
      <c r="U357" t="b">
        <v>0</v>
      </c>
      <c r="V357" t="s">
        <v>92</v>
      </c>
      <c r="W357" s="1">
        <v>44593.762986111113</v>
      </c>
      <c r="X357">
        <v>367</v>
      </c>
      <c r="Y357">
        <v>52</v>
      </c>
      <c r="Z357">
        <v>0</v>
      </c>
      <c r="AA357">
        <v>52</v>
      </c>
      <c r="AB357">
        <v>0</v>
      </c>
      <c r="AC357">
        <v>43</v>
      </c>
      <c r="AD357">
        <v>14</v>
      </c>
      <c r="AE357">
        <v>0</v>
      </c>
      <c r="AF357">
        <v>0</v>
      </c>
      <c r="AG357">
        <v>0</v>
      </c>
      <c r="AH357" t="s">
        <v>93</v>
      </c>
      <c r="AI357" s="1">
        <v>44593.817430555559</v>
      </c>
      <c r="AJ357">
        <v>171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14</v>
      </c>
      <c r="AQ357">
        <v>0</v>
      </c>
      <c r="AR357">
        <v>0</v>
      </c>
      <c r="AS357">
        <v>0</v>
      </c>
      <c r="AT357" t="s">
        <v>86</v>
      </c>
      <c r="AU357" t="s">
        <v>86</v>
      </c>
      <c r="AV357" t="s">
        <v>86</v>
      </c>
      <c r="AW357" t="s">
        <v>86</v>
      </c>
      <c r="AX357" t="s">
        <v>86</v>
      </c>
      <c r="AY357" t="s">
        <v>86</v>
      </c>
      <c r="AZ357" t="s">
        <v>86</v>
      </c>
      <c r="BA357" t="s">
        <v>86</v>
      </c>
      <c r="BB357" t="s">
        <v>86</v>
      </c>
      <c r="BC357" t="s">
        <v>86</v>
      </c>
      <c r="BD357" t="s">
        <v>86</v>
      </c>
      <c r="BE357" t="s">
        <v>86</v>
      </c>
    </row>
    <row r="358" spans="1:57" hidden="1" x14ac:dyDescent="0.45">
      <c r="A358" t="s">
        <v>894</v>
      </c>
      <c r="B358" t="s">
        <v>77</v>
      </c>
      <c r="C358" t="s">
        <v>721</v>
      </c>
      <c r="D358" t="s">
        <v>79</v>
      </c>
      <c r="E358" s="2" t="str">
        <f>HYPERLINK("capsilon://?command=openfolder&amp;siteaddress=envoy.emaiq-na2.net&amp;folderid=FX8F532EE8-532D-A4D2-C963-39CC4DE39446","FX2201520")</f>
        <v>FX2201520</v>
      </c>
      <c r="F358" t="s">
        <v>80</v>
      </c>
      <c r="G358" t="s">
        <v>80</v>
      </c>
      <c r="H358" t="s">
        <v>81</v>
      </c>
      <c r="I358" t="s">
        <v>895</v>
      </c>
      <c r="J358">
        <v>66</v>
      </c>
      <c r="K358" t="s">
        <v>83</v>
      </c>
      <c r="L358" t="s">
        <v>84</v>
      </c>
      <c r="M358" t="s">
        <v>85</v>
      </c>
      <c r="N358">
        <v>2</v>
      </c>
      <c r="O358" s="1">
        <v>44603.59034722222</v>
      </c>
      <c r="P358" s="1">
        <v>44603.720069444447</v>
      </c>
      <c r="Q358">
        <v>11147</v>
      </c>
      <c r="R358">
        <v>61</v>
      </c>
      <c r="S358" t="b">
        <v>0</v>
      </c>
      <c r="T358" t="s">
        <v>86</v>
      </c>
      <c r="U358" t="b">
        <v>0</v>
      </c>
      <c r="V358" t="s">
        <v>92</v>
      </c>
      <c r="W358" s="1">
        <v>44603.611747685187</v>
      </c>
      <c r="X358">
        <v>24</v>
      </c>
      <c r="Y358">
        <v>0</v>
      </c>
      <c r="Z358">
        <v>0</v>
      </c>
      <c r="AA358">
        <v>0</v>
      </c>
      <c r="AB358">
        <v>52</v>
      </c>
      <c r="AC358">
        <v>0</v>
      </c>
      <c r="AD358">
        <v>66</v>
      </c>
      <c r="AE358">
        <v>0</v>
      </c>
      <c r="AF358">
        <v>0</v>
      </c>
      <c r="AG358">
        <v>0</v>
      </c>
      <c r="AH358" t="s">
        <v>93</v>
      </c>
      <c r="AI358" s="1">
        <v>44603.720069444447</v>
      </c>
      <c r="AJ358">
        <v>37</v>
      </c>
      <c r="AK358">
        <v>0</v>
      </c>
      <c r="AL358">
        <v>0</v>
      </c>
      <c r="AM358">
        <v>0</v>
      </c>
      <c r="AN358">
        <v>52</v>
      </c>
      <c r="AO358">
        <v>0</v>
      </c>
      <c r="AP358">
        <v>66</v>
      </c>
      <c r="AQ358">
        <v>0</v>
      </c>
      <c r="AR358">
        <v>0</v>
      </c>
      <c r="AS358">
        <v>0</v>
      </c>
      <c r="AT358" t="s">
        <v>86</v>
      </c>
      <c r="AU358" t="s">
        <v>86</v>
      </c>
      <c r="AV358" t="s">
        <v>86</v>
      </c>
      <c r="AW358" t="s">
        <v>86</v>
      </c>
      <c r="AX358" t="s">
        <v>86</v>
      </c>
      <c r="AY358" t="s">
        <v>86</v>
      </c>
      <c r="AZ358" t="s">
        <v>86</v>
      </c>
      <c r="BA358" t="s">
        <v>86</v>
      </c>
      <c r="BB358" t="s">
        <v>86</v>
      </c>
      <c r="BC358" t="s">
        <v>86</v>
      </c>
      <c r="BD358" t="s">
        <v>86</v>
      </c>
      <c r="BE358" t="s">
        <v>86</v>
      </c>
    </row>
    <row r="359" spans="1:57" x14ac:dyDescent="0.45">
      <c r="A359" t="s">
        <v>896</v>
      </c>
      <c r="B359" t="s">
        <v>77</v>
      </c>
      <c r="C359" t="s">
        <v>262</v>
      </c>
      <c r="D359" t="s">
        <v>79</v>
      </c>
      <c r="E359" s="2" t="str">
        <f>HYPERLINK("capsilon://?command=openfolder&amp;siteaddress=envoy.emaiq-na2.net&amp;folderid=FX67D3CD3F-4E98-D0C7-9CC8-2FF96E626889","FX2201515")</f>
        <v>FX2201515</v>
      </c>
      <c r="F359" t="s">
        <v>80</v>
      </c>
      <c r="G359" t="s">
        <v>80</v>
      </c>
      <c r="H359" t="s">
        <v>81</v>
      </c>
      <c r="I359" t="s">
        <v>897</v>
      </c>
      <c r="J359">
        <v>66</v>
      </c>
      <c r="K359" t="s">
        <v>83</v>
      </c>
      <c r="L359" t="s">
        <v>84</v>
      </c>
      <c r="M359" t="s">
        <v>85</v>
      </c>
      <c r="N359">
        <v>2</v>
      </c>
      <c r="O359" s="1">
        <v>44603.599016203705</v>
      </c>
      <c r="P359" s="1">
        <v>44603.723611111112</v>
      </c>
      <c r="Q359">
        <v>9917</v>
      </c>
      <c r="R359">
        <v>848</v>
      </c>
      <c r="S359" t="b">
        <v>0</v>
      </c>
      <c r="T359" t="s">
        <v>86</v>
      </c>
      <c r="U359" t="b">
        <v>0</v>
      </c>
      <c r="V359" t="s">
        <v>92</v>
      </c>
      <c r="W359" s="1">
        <v>44603.617905092593</v>
      </c>
      <c r="X359">
        <v>531</v>
      </c>
      <c r="Y359">
        <v>52</v>
      </c>
      <c r="Z359">
        <v>0</v>
      </c>
      <c r="AA359">
        <v>52</v>
      </c>
      <c r="AB359">
        <v>0</v>
      </c>
      <c r="AC359">
        <v>37</v>
      </c>
      <c r="AD359">
        <v>14</v>
      </c>
      <c r="AE359">
        <v>0</v>
      </c>
      <c r="AF359">
        <v>0</v>
      </c>
      <c r="AG359">
        <v>0</v>
      </c>
      <c r="AH359" t="s">
        <v>93</v>
      </c>
      <c r="AI359" s="1">
        <v>44603.723611111112</v>
      </c>
      <c r="AJ359">
        <v>305</v>
      </c>
      <c r="AK359">
        <v>3</v>
      </c>
      <c r="AL359">
        <v>0</v>
      </c>
      <c r="AM359">
        <v>3</v>
      </c>
      <c r="AN359">
        <v>0</v>
      </c>
      <c r="AO359">
        <v>3</v>
      </c>
      <c r="AP359">
        <v>11</v>
      </c>
      <c r="AQ359">
        <v>0</v>
      </c>
      <c r="AR359">
        <v>0</v>
      </c>
      <c r="AS359">
        <v>0</v>
      </c>
      <c r="AT359" t="s">
        <v>86</v>
      </c>
      <c r="AU359" t="s">
        <v>86</v>
      </c>
      <c r="AV359" t="s">
        <v>86</v>
      </c>
      <c r="AW359" t="s">
        <v>86</v>
      </c>
      <c r="AX359" t="s">
        <v>86</v>
      </c>
      <c r="AY359" t="s">
        <v>86</v>
      </c>
      <c r="AZ359" t="s">
        <v>86</v>
      </c>
      <c r="BA359" t="s">
        <v>86</v>
      </c>
      <c r="BB359" t="s">
        <v>86</v>
      </c>
      <c r="BC359" t="s">
        <v>86</v>
      </c>
      <c r="BD359" t="s">
        <v>86</v>
      </c>
      <c r="BE359" t="s">
        <v>86</v>
      </c>
    </row>
    <row r="360" spans="1:57" x14ac:dyDescent="0.45">
      <c r="A360" t="s">
        <v>898</v>
      </c>
      <c r="B360" t="s">
        <v>77</v>
      </c>
      <c r="C360" t="s">
        <v>889</v>
      </c>
      <c r="D360" t="s">
        <v>79</v>
      </c>
      <c r="E360" s="2" t="str">
        <f>HYPERLINK("capsilon://?command=openfolder&amp;siteaddress=envoy.emaiq-na2.net&amp;folderid=FX12B45781-8A2D-56D0-4988-CFD0A79E226C","FX220239")</f>
        <v>FX220239</v>
      </c>
      <c r="F360" t="s">
        <v>80</v>
      </c>
      <c r="G360" t="s">
        <v>80</v>
      </c>
      <c r="H360" t="s">
        <v>81</v>
      </c>
      <c r="I360" t="s">
        <v>890</v>
      </c>
      <c r="J360">
        <v>218</v>
      </c>
      <c r="K360" t="s">
        <v>83</v>
      </c>
      <c r="L360" t="s">
        <v>84</v>
      </c>
      <c r="M360" t="s">
        <v>85</v>
      </c>
      <c r="N360">
        <v>2</v>
      </c>
      <c r="O360" s="1">
        <v>44603.613518518519</v>
      </c>
      <c r="P360" s="1">
        <v>44603.700509259259</v>
      </c>
      <c r="Q360">
        <v>6093</v>
      </c>
      <c r="R360">
        <v>1423</v>
      </c>
      <c r="S360" t="b">
        <v>0</v>
      </c>
      <c r="T360" t="s">
        <v>86</v>
      </c>
      <c r="U360" t="b">
        <v>1</v>
      </c>
      <c r="V360" t="s">
        <v>92</v>
      </c>
      <c r="W360" s="1">
        <v>44603.625462962962</v>
      </c>
      <c r="X360">
        <v>652</v>
      </c>
      <c r="Y360">
        <v>197</v>
      </c>
      <c r="Z360">
        <v>0</v>
      </c>
      <c r="AA360">
        <v>197</v>
      </c>
      <c r="AB360">
        <v>0</v>
      </c>
      <c r="AC360">
        <v>119</v>
      </c>
      <c r="AD360">
        <v>21</v>
      </c>
      <c r="AE360">
        <v>0</v>
      </c>
      <c r="AF360">
        <v>0</v>
      </c>
      <c r="AG360">
        <v>0</v>
      </c>
      <c r="AH360" t="s">
        <v>93</v>
      </c>
      <c r="AI360" s="1">
        <v>44603.700509259259</v>
      </c>
      <c r="AJ360">
        <v>771</v>
      </c>
      <c r="AK360">
        <v>1</v>
      </c>
      <c r="AL360">
        <v>0</v>
      </c>
      <c r="AM360">
        <v>1</v>
      </c>
      <c r="AN360">
        <v>0</v>
      </c>
      <c r="AO360">
        <v>1</v>
      </c>
      <c r="AP360">
        <v>20</v>
      </c>
      <c r="AQ360">
        <v>0</v>
      </c>
      <c r="AR360">
        <v>0</v>
      </c>
      <c r="AS360">
        <v>0</v>
      </c>
      <c r="AT360" t="s">
        <v>86</v>
      </c>
      <c r="AU360" t="s">
        <v>86</v>
      </c>
      <c r="AV360" t="s">
        <v>86</v>
      </c>
      <c r="AW360" t="s">
        <v>86</v>
      </c>
      <c r="AX360" t="s">
        <v>86</v>
      </c>
      <c r="AY360" t="s">
        <v>86</v>
      </c>
      <c r="AZ360" t="s">
        <v>86</v>
      </c>
      <c r="BA360" t="s">
        <v>86</v>
      </c>
      <c r="BB360" t="s">
        <v>86</v>
      </c>
      <c r="BC360" t="s">
        <v>86</v>
      </c>
      <c r="BD360" t="s">
        <v>86</v>
      </c>
      <c r="BE360" t="s">
        <v>86</v>
      </c>
    </row>
    <row r="361" spans="1:57" x14ac:dyDescent="0.45">
      <c r="A361" t="s">
        <v>899</v>
      </c>
      <c r="B361" t="s">
        <v>77</v>
      </c>
      <c r="C361" t="s">
        <v>534</v>
      </c>
      <c r="D361" t="s">
        <v>79</v>
      </c>
      <c r="E361" s="2" t="str">
        <f>HYPERLINK("capsilon://?command=openfolder&amp;siteaddress=envoy.emaiq-na2.net&amp;folderid=FXD43FEA33-D973-C787-3E41-2EE36FA922B4","FX2201351")</f>
        <v>FX2201351</v>
      </c>
      <c r="F361" t="s">
        <v>80</v>
      </c>
      <c r="G361" t="s">
        <v>80</v>
      </c>
      <c r="H361" t="s">
        <v>81</v>
      </c>
      <c r="I361" t="s">
        <v>900</v>
      </c>
      <c r="J361">
        <v>66</v>
      </c>
      <c r="K361" t="s">
        <v>83</v>
      </c>
      <c r="L361" t="s">
        <v>84</v>
      </c>
      <c r="M361" t="s">
        <v>85</v>
      </c>
      <c r="N361">
        <v>2</v>
      </c>
      <c r="O361" s="1">
        <v>44603.6403125</v>
      </c>
      <c r="P361" s="1">
        <v>44603.73541666667</v>
      </c>
      <c r="Q361">
        <v>6868</v>
      </c>
      <c r="R361">
        <v>1349</v>
      </c>
      <c r="S361" t="b">
        <v>0</v>
      </c>
      <c r="T361" t="s">
        <v>86</v>
      </c>
      <c r="U361" t="b">
        <v>0</v>
      </c>
      <c r="V361" t="s">
        <v>92</v>
      </c>
      <c r="W361" s="1">
        <v>44603.64806712963</v>
      </c>
      <c r="X361">
        <v>329</v>
      </c>
      <c r="Y361">
        <v>52</v>
      </c>
      <c r="Z361">
        <v>0</v>
      </c>
      <c r="AA361">
        <v>52</v>
      </c>
      <c r="AB361">
        <v>0</v>
      </c>
      <c r="AC361">
        <v>40</v>
      </c>
      <c r="AD361">
        <v>14</v>
      </c>
      <c r="AE361">
        <v>0</v>
      </c>
      <c r="AF361">
        <v>0</v>
      </c>
      <c r="AG361">
        <v>0</v>
      </c>
      <c r="AH361" t="s">
        <v>93</v>
      </c>
      <c r="AI361" s="1">
        <v>44603.73541666667</v>
      </c>
      <c r="AJ361">
        <v>1020</v>
      </c>
      <c r="AK361">
        <v>3</v>
      </c>
      <c r="AL361">
        <v>0</v>
      </c>
      <c r="AM361">
        <v>3</v>
      </c>
      <c r="AN361">
        <v>0</v>
      </c>
      <c r="AO361">
        <v>3</v>
      </c>
      <c r="AP361">
        <v>11</v>
      </c>
      <c r="AQ361">
        <v>0</v>
      </c>
      <c r="AR361">
        <v>0</v>
      </c>
      <c r="AS361">
        <v>0</v>
      </c>
      <c r="AT361" t="s">
        <v>86</v>
      </c>
      <c r="AU361" t="s">
        <v>86</v>
      </c>
      <c r="AV361" t="s">
        <v>86</v>
      </c>
      <c r="AW361" t="s">
        <v>86</v>
      </c>
      <c r="AX361" t="s">
        <v>86</v>
      </c>
      <c r="AY361" t="s">
        <v>86</v>
      </c>
      <c r="AZ361" t="s">
        <v>86</v>
      </c>
      <c r="BA361" t="s">
        <v>86</v>
      </c>
      <c r="BB361" t="s">
        <v>86</v>
      </c>
      <c r="BC361" t="s">
        <v>86</v>
      </c>
      <c r="BD361" t="s">
        <v>86</v>
      </c>
      <c r="BE361" t="s">
        <v>86</v>
      </c>
    </row>
    <row r="362" spans="1:57" hidden="1" x14ac:dyDescent="0.45">
      <c r="A362" t="s">
        <v>901</v>
      </c>
      <c r="B362" t="s">
        <v>77</v>
      </c>
      <c r="C362" t="s">
        <v>250</v>
      </c>
      <c r="D362" t="s">
        <v>79</v>
      </c>
      <c r="E362" s="2" t="str">
        <f>HYPERLINK("capsilon://?command=openfolder&amp;siteaddress=envoy.emaiq-na2.net&amp;folderid=FX72A96176-8967-B11E-62D7-19B8B37E79AA","FX2112263")</f>
        <v>FX2112263</v>
      </c>
      <c r="F362" t="s">
        <v>80</v>
      </c>
      <c r="G362" t="s">
        <v>80</v>
      </c>
      <c r="H362" t="s">
        <v>81</v>
      </c>
      <c r="I362" t="s">
        <v>902</v>
      </c>
      <c r="J362">
        <v>396</v>
      </c>
      <c r="K362" t="s">
        <v>83</v>
      </c>
      <c r="L362" t="s">
        <v>84</v>
      </c>
      <c r="M362" t="s">
        <v>85</v>
      </c>
      <c r="N362">
        <v>2</v>
      </c>
      <c r="O362" s="1">
        <v>44603.655972222223</v>
      </c>
      <c r="P362" s="1">
        <v>44603.73678240741</v>
      </c>
      <c r="Q362">
        <v>6761</v>
      </c>
      <c r="R362">
        <v>221</v>
      </c>
      <c r="S362" t="b">
        <v>0</v>
      </c>
      <c r="T362" t="s">
        <v>86</v>
      </c>
      <c r="U362" t="b">
        <v>0</v>
      </c>
      <c r="V362" t="s">
        <v>92</v>
      </c>
      <c r="W362" s="1">
        <v>44603.682928240742</v>
      </c>
      <c r="X362">
        <v>88</v>
      </c>
      <c r="Y362">
        <v>0</v>
      </c>
      <c r="Z362">
        <v>0</v>
      </c>
      <c r="AA362">
        <v>0</v>
      </c>
      <c r="AB362">
        <v>312</v>
      </c>
      <c r="AC362">
        <v>0</v>
      </c>
      <c r="AD362">
        <v>396</v>
      </c>
      <c r="AE362">
        <v>0</v>
      </c>
      <c r="AF362">
        <v>0</v>
      </c>
      <c r="AG362">
        <v>0</v>
      </c>
      <c r="AH362" t="s">
        <v>93</v>
      </c>
      <c r="AI362" s="1">
        <v>44603.73678240741</v>
      </c>
      <c r="AJ362">
        <v>9</v>
      </c>
      <c r="AK362">
        <v>0</v>
      </c>
      <c r="AL362">
        <v>0</v>
      </c>
      <c r="AM362">
        <v>0</v>
      </c>
      <c r="AN362">
        <v>312</v>
      </c>
      <c r="AO362">
        <v>0</v>
      </c>
      <c r="AP362">
        <v>396</v>
      </c>
      <c r="AQ362">
        <v>0</v>
      </c>
      <c r="AR362">
        <v>0</v>
      </c>
      <c r="AS362">
        <v>0</v>
      </c>
      <c r="AT362" t="s">
        <v>86</v>
      </c>
      <c r="AU362" t="s">
        <v>86</v>
      </c>
      <c r="AV362" t="s">
        <v>86</v>
      </c>
      <c r="AW362" t="s">
        <v>86</v>
      </c>
      <c r="AX362" t="s">
        <v>86</v>
      </c>
      <c r="AY362" t="s">
        <v>86</v>
      </c>
      <c r="AZ362" t="s">
        <v>86</v>
      </c>
      <c r="BA362" t="s">
        <v>86</v>
      </c>
      <c r="BB362" t="s">
        <v>86</v>
      </c>
      <c r="BC362" t="s">
        <v>86</v>
      </c>
      <c r="BD362" t="s">
        <v>86</v>
      </c>
      <c r="BE362" t="s">
        <v>86</v>
      </c>
    </row>
    <row r="363" spans="1:57" x14ac:dyDescent="0.45">
      <c r="A363" t="s">
        <v>903</v>
      </c>
      <c r="B363" t="s">
        <v>77</v>
      </c>
      <c r="C363" t="s">
        <v>904</v>
      </c>
      <c r="D363" t="s">
        <v>79</v>
      </c>
      <c r="E363" s="2" t="str">
        <f>HYPERLINK("capsilon://?command=openfolder&amp;siteaddress=envoy.emaiq-na2.net&amp;folderid=FX57E3F3AB-F71E-8EB5-A4B0-739EDDAA084C","FX2202161")</f>
        <v>FX2202161</v>
      </c>
      <c r="F363" t="s">
        <v>80</v>
      </c>
      <c r="G363" t="s">
        <v>80</v>
      </c>
      <c r="H363" t="s">
        <v>81</v>
      </c>
      <c r="I363" t="s">
        <v>905</v>
      </c>
      <c r="J363">
        <v>297</v>
      </c>
      <c r="K363" t="s">
        <v>83</v>
      </c>
      <c r="L363" t="s">
        <v>84</v>
      </c>
      <c r="M363" t="s">
        <v>85</v>
      </c>
      <c r="N363">
        <v>1</v>
      </c>
      <c r="O363" s="1">
        <v>44603.672384259262</v>
      </c>
      <c r="P363" s="1">
        <v>44603.687974537039</v>
      </c>
      <c r="Q363">
        <v>911</v>
      </c>
      <c r="R363">
        <v>436</v>
      </c>
      <c r="S363" t="b">
        <v>0</v>
      </c>
      <c r="T363" t="s">
        <v>86</v>
      </c>
      <c r="U363" t="b">
        <v>0</v>
      </c>
      <c r="V363" t="s">
        <v>92</v>
      </c>
      <c r="W363" s="1">
        <v>44603.687974537039</v>
      </c>
      <c r="X363">
        <v>436</v>
      </c>
      <c r="Y363">
        <v>9</v>
      </c>
      <c r="Z363">
        <v>0</v>
      </c>
      <c r="AA363">
        <v>9</v>
      </c>
      <c r="AB363">
        <v>0</v>
      </c>
      <c r="AC363">
        <v>0</v>
      </c>
      <c r="AD363">
        <v>288</v>
      </c>
      <c r="AE363">
        <v>229</v>
      </c>
      <c r="AF363">
        <v>0</v>
      </c>
      <c r="AG363">
        <v>15</v>
      </c>
      <c r="AH363" t="s">
        <v>86</v>
      </c>
      <c r="AI363" t="s">
        <v>86</v>
      </c>
      <c r="AJ363" t="s">
        <v>86</v>
      </c>
      <c r="AK363" t="s">
        <v>86</v>
      </c>
      <c r="AL363" t="s">
        <v>86</v>
      </c>
      <c r="AM363" t="s">
        <v>86</v>
      </c>
      <c r="AN363" t="s">
        <v>86</v>
      </c>
      <c r="AO363" t="s">
        <v>86</v>
      </c>
      <c r="AP363" t="s">
        <v>86</v>
      </c>
      <c r="AQ363" t="s">
        <v>86</v>
      </c>
      <c r="AR363" t="s">
        <v>86</v>
      </c>
      <c r="AS363" t="s">
        <v>86</v>
      </c>
      <c r="AT363" t="s">
        <v>86</v>
      </c>
      <c r="AU363" t="s">
        <v>86</v>
      </c>
      <c r="AV363" t="s">
        <v>86</v>
      </c>
      <c r="AW363" t="s">
        <v>86</v>
      </c>
      <c r="AX363" t="s">
        <v>86</v>
      </c>
      <c r="AY363" t="s">
        <v>86</v>
      </c>
      <c r="AZ363" t="s">
        <v>86</v>
      </c>
      <c r="BA363" t="s">
        <v>86</v>
      </c>
      <c r="BB363" t="s">
        <v>86</v>
      </c>
      <c r="BC363" t="s">
        <v>86</v>
      </c>
      <c r="BD363" t="s">
        <v>86</v>
      </c>
      <c r="BE363" t="s">
        <v>86</v>
      </c>
    </row>
    <row r="364" spans="1:57" hidden="1" x14ac:dyDescent="0.45">
      <c r="A364" t="s">
        <v>906</v>
      </c>
      <c r="B364" t="s">
        <v>77</v>
      </c>
      <c r="C364" t="s">
        <v>95</v>
      </c>
      <c r="D364" t="s">
        <v>79</v>
      </c>
      <c r="E364" s="2" t="str">
        <f>HYPERLINK("capsilon://?command=openfolder&amp;siteaddress=envoy.emaiq-na2.net&amp;folderid=FX6BF657C2-0D2B-1EC6-7328-1497F83EC030","FX2201565")</f>
        <v>FX2201565</v>
      </c>
      <c r="F364" t="s">
        <v>80</v>
      </c>
      <c r="G364" t="s">
        <v>80</v>
      </c>
      <c r="H364" t="s">
        <v>81</v>
      </c>
      <c r="I364" t="s">
        <v>96</v>
      </c>
      <c r="J364">
        <v>149</v>
      </c>
      <c r="K364" t="s">
        <v>83</v>
      </c>
      <c r="L364" t="s">
        <v>84</v>
      </c>
      <c r="M364" t="s">
        <v>85</v>
      </c>
      <c r="N364">
        <v>1</v>
      </c>
      <c r="O364" s="1">
        <v>44594.390682870369</v>
      </c>
      <c r="P364" s="1">
        <v>44594.43476851852</v>
      </c>
      <c r="Q364">
        <v>3541</v>
      </c>
      <c r="R364">
        <v>268</v>
      </c>
      <c r="S364" t="b">
        <v>0</v>
      </c>
      <c r="T364" t="s">
        <v>86</v>
      </c>
      <c r="U364" t="b">
        <v>0</v>
      </c>
      <c r="V364" t="s">
        <v>144</v>
      </c>
      <c r="W364" s="1">
        <v>44594.43476851852</v>
      </c>
      <c r="X364">
        <v>188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149</v>
      </c>
      <c r="AE364">
        <v>125</v>
      </c>
      <c r="AF364">
        <v>0</v>
      </c>
      <c r="AG364">
        <v>5</v>
      </c>
      <c r="AH364" t="s">
        <v>86</v>
      </c>
      <c r="AI364" t="s">
        <v>86</v>
      </c>
      <c r="AJ364" t="s">
        <v>86</v>
      </c>
      <c r="AK364" t="s">
        <v>86</v>
      </c>
      <c r="AL364" t="s">
        <v>86</v>
      </c>
      <c r="AM364" t="s">
        <v>86</v>
      </c>
      <c r="AN364" t="s">
        <v>86</v>
      </c>
      <c r="AO364" t="s">
        <v>86</v>
      </c>
      <c r="AP364" t="s">
        <v>86</v>
      </c>
      <c r="AQ364" t="s">
        <v>86</v>
      </c>
      <c r="AR364" t="s">
        <v>86</v>
      </c>
      <c r="AS364" t="s">
        <v>86</v>
      </c>
      <c r="AT364" t="s">
        <v>86</v>
      </c>
      <c r="AU364" t="s">
        <v>86</v>
      </c>
      <c r="AV364" t="s">
        <v>86</v>
      </c>
      <c r="AW364" t="s">
        <v>86</v>
      </c>
      <c r="AX364" t="s">
        <v>86</v>
      </c>
      <c r="AY364" t="s">
        <v>86</v>
      </c>
      <c r="AZ364" t="s">
        <v>86</v>
      </c>
      <c r="BA364" t="s">
        <v>86</v>
      </c>
      <c r="BB364" t="s">
        <v>86</v>
      </c>
      <c r="BC364" t="s">
        <v>86</v>
      </c>
      <c r="BD364" t="s">
        <v>86</v>
      </c>
      <c r="BE364" t="s">
        <v>86</v>
      </c>
    </row>
    <row r="365" spans="1:57" x14ac:dyDescent="0.45">
      <c r="A365" t="s">
        <v>907</v>
      </c>
      <c r="B365" t="s">
        <v>77</v>
      </c>
      <c r="C365" t="s">
        <v>904</v>
      </c>
      <c r="D365" t="s">
        <v>79</v>
      </c>
      <c r="E365" s="2" t="str">
        <f>HYPERLINK("capsilon://?command=openfolder&amp;siteaddress=envoy.emaiq-na2.net&amp;folderid=FX57E3F3AB-F71E-8EB5-A4B0-739EDDAA084C","FX2202161")</f>
        <v>FX2202161</v>
      </c>
      <c r="F365" t="s">
        <v>80</v>
      </c>
      <c r="G365" t="s">
        <v>80</v>
      </c>
      <c r="H365" t="s">
        <v>81</v>
      </c>
      <c r="I365" t="s">
        <v>905</v>
      </c>
      <c r="J365">
        <v>634</v>
      </c>
      <c r="K365" t="s">
        <v>83</v>
      </c>
      <c r="L365" t="s">
        <v>84</v>
      </c>
      <c r="M365" t="s">
        <v>85</v>
      </c>
      <c r="N365">
        <v>2</v>
      </c>
      <c r="O365" s="1">
        <v>44603.690057870372</v>
      </c>
      <c r="P365" s="1">
        <v>44603.828240740739</v>
      </c>
      <c r="Q365">
        <v>8005</v>
      </c>
      <c r="R365">
        <v>3934</v>
      </c>
      <c r="S365" t="b">
        <v>0</v>
      </c>
      <c r="T365" t="s">
        <v>86</v>
      </c>
      <c r="U365" t="b">
        <v>1</v>
      </c>
      <c r="V365" t="s">
        <v>92</v>
      </c>
      <c r="W365" s="1">
        <v>44603.747673611113</v>
      </c>
      <c r="X365">
        <v>1881</v>
      </c>
      <c r="Y365">
        <v>440</v>
      </c>
      <c r="Z365">
        <v>0</v>
      </c>
      <c r="AA365">
        <v>440</v>
      </c>
      <c r="AB365">
        <v>116</v>
      </c>
      <c r="AC365">
        <v>210</v>
      </c>
      <c r="AD365">
        <v>194</v>
      </c>
      <c r="AE365">
        <v>0</v>
      </c>
      <c r="AF365">
        <v>0</v>
      </c>
      <c r="AG365">
        <v>0</v>
      </c>
      <c r="AH365" t="s">
        <v>93</v>
      </c>
      <c r="AI365" s="1">
        <v>44603.828240740739</v>
      </c>
      <c r="AJ365">
        <v>2036</v>
      </c>
      <c r="AK365">
        <v>3</v>
      </c>
      <c r="AL365">
        <v>0</v>
      </c>
      <c r="AM365">
        <v>3</v>
      </c>
      <c r="AN365">
        <v>116</v>
      </c>
      <c r="AO365">
        <v>3</v>
      </c>
      <c r="AP365">
        <v>191</v>
      </c>
      <c r="AQ365">
        <v>0</v>
      </c>
      <c r="AR365">
        <v>0</v>
      </c>
      <c r="AS365">
        <v>0</v>
      </c>
      <c r="AT365" t="s">
        <v>86</v>
      </c>
      <c r="AU365" t="s">
        <v>86</v>
      </c>
      <c r="AV365" t="s">
        <v>86</v>
      </c>
      <c r="AW365" t="s">
        <v>86</v>
      </c>
      <c r="AX365" t="s">
        <v>86</v>
      </c>
      <c r="AY365" t="s">
        <v>86</v>
      </c>
      <c r="AZ365" t="s">
        <v>86</v>
      </c>
      <c r="BA365" t="s">
        <v>86</v>
      </c>
      <c r="BB365" t="s">
        <v>86</v>
      </c>
      <c r="BC365" t="s">
        <v>86</v>
      </c>
      <c r="BD365" t="s">
        <v>86</v>
      </c>
      <c r="BE365" t="s">
        <v>86</v>
      </c>
    </row>
    <row r="366" spans="1:57" x14ac:dyDescent="0.45">
      <c r="A366" t="s">
        <v>908</v>
      </c>
      <c r="B366" t="s">
        <v>77</v>
      </c>
      <c r="C366" t="s">
        <v>332</v>
      </c>
      <c r="D366" t="s">
        <v>79</v>
      </c>
      <c r="E366" s="2" t="str">
        <f>HYPERLINK("capsilon://?command=openfolder&amp;siteaddress=envoy.emaiq-na2.net&amp;folderid=FXF1A2EB64-E13D-67C8-7F50-384AA93F4B12","FX220249")</f>
        <v>FX220249</v>
      </c>
      <c r="F366" t="s">
        <v>80</v>
      </c>
      <c r="G366" t="s">
        <v>80</v>
      </c>
      <c r="H366" t="s">
        <v>81</v>
      </c>
      <c r="I366" t="s">
        <v>909</v>
      </c>
      <c r="J366">
        <v>66</v>
      </c>
      <c r="K366" t="s">
        <v>83</v>
      </c>
      <c r="L366" t="s">
        <v>84</v>
      </c>
      <c r="M366" t="s">
        <v>85</v>
      </c>
      <c r="N366">
        <v>2</v>
      </c>
      <c r="O366" s="1">
        <v>44603.693738425929</v>
      </c>
      <c r="P366" s="1">
        <v>44603.835879629631</v>
      </c>
      <c r="Q366">
        <v>11922</v>
      </c>
      <c r="R366">
        <v>359</v>
      </c>
      <c r="S366" t="b">
        <v>0</v>
      </c>
      <c r="T366" t="s">
        <v>86</v>
      </c>
      <c r="U366" t="b">
        <v>0</v>
      </c>
      <c r="V366" t="s">
        <v>92</v>
      </c>
      <c r="W366" s="1">
        <v>44603.749131944445</v>
      </c>
      <c r="X366">
        <v>125</v>
      </c>
      <c r="Y366">
        <v>52</v>
      </c>
      <c r="Z366">
        <v>0</v>
      </c>
      <c r="AA366">
        <v>52</v>
      </c>
      <c r="AB366">
        <v>0</v>
      </c>
      <c r="AC366">
        <v>25</v>
      </c>
      <c r="AD366">
        <v>14</v>
      </c>
      <c r="AE366">
        <v>0</v>
      </c>
      <c r="AF366">
        <v>0</v>
      </c>
      <c r="AG366">
        <v>0</v>
      </c>
      <c r="AH366" t="s">
        <v>93</v>
      </c>
      <c r="AI366" s="1">
        <v>44603.835879629631</v>
      </c>
      <c r="AJ366">
        <v>201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14</v>
      </c>
      <c r="AQ366">
        <v>0</v>
      </c>
      <c r="AR366">
        <v>0</v>
      </c>
      <c r="AS366">
        <v>0</v>
      </c>
      <c r="AT366" t="s">
        <v>86</v>
      </c>
      <c r="AU366" t="s">
        <v>86</v>
      </c>
      <c r="AV366" t="s">
        <v>86</v>
      </c>
      <c r="AW366" t="s">
        <v>86</v>
      </c>
      <c r="AX366" t="s">
        <v>86</v>
      </c>
      <c r="AY366" t="s">
        <v>86</v>
      </c>
      <c r="AZ366" t="s">
        <v>86</v>
      </c>
      <c r="BA366" t="s">
        <v>86</v>
      </c>
      <c r="BB366" t="s">
        <v>86</v>
      </c>
      <c r="BC366" t="s">
        <v>86</v>
      </c>
      <c r="BD366" t="s">
        <v>86</v>
      </c>
      <c r="BE366" t="s">
        <v>86</v>
      </c>
    </row>
    <row r="367" spans="1:57" x14ac:dyDescent="0.45">
      <c r="A367" t="s">
        <v>910</v>
      </c>
      <c r="B367" t="s">
        <v>77</v>
      </c>
      <c r="C367" t="s">
        <v>332</v>
      </c>
      <c r="D367" t="s">
        <v>79</v>
      </c>
      <c r="E367" s="2" t="str">
        <f>HYPERLINK("capsilon://?command=openfolder&amp;siteaddress=envoy.emaiq-na2.net&amp;folderid=FXF1A2EB64-E13D-67C8-7F50-384AA93F4B12","FX220249")</f>
        <v>FX220249</v>
      </c>
      <c r="F367" t="s">
        <v>80</v>
      </c>
      <c r="G367" t="s">
        <v>80</v>
      </c>
      <c r="H367" t="s">
        <v>81</v>
      </c>
      <c r="I367" t="s">
        <v>911</v>
      </c>
      <c r="J367">
        <v>66</v>
      </c>
      <c r="K367" t="s">
        <v>83</v>
      </c>
      <c r="L367" t="s">
        <v>84</v>
      </c>
      <c r="M367" t="s">
        <v>85</v>
      </c>
      <c r="N367">
        <v>2</v>
      </c>
      <c r="O367" s="1">
        <v>44603.739247685182</v>
      </c>
      <c r="P367" s="1">
        <v>44603.83861111111</v>
      </c>
      <c r="Q367">
        <v>8198</v>
      </c>
      <c r="R367">
        <v>387</v>
      </c>
      <c r="S367" t="b">
        <v>0</v>
      </c>
      <c r="T367" t="s">
        <v>86</v>
      </c>
      <c r="U367" t="b">
        <v>0</v>
      </c>
      <c r="V367" t="s">
        <v>92</v>
      </c>
      <c r="W367" s="1">
        <v>44603.750902777778</v>
      </c>
      <c r="X367">
        <v>152</v>
      </c>
      <c r="Y367">
        <v>52</v>
      </c>
      <c r="Z367">
        <v>0</v>
      </c>
      <c r="AA367">
        <v>52</v>
      </c>
      <c r="AB367">
        <v>0</v>
      </c>
      <c r="AC367">
        <v>24</v>
      </c>
      <c r="AD367">
        <v>14</v>
      </c>
      <c r="AE367">
        <v>0</v>
      </c>
      <c r="AF367">
        <v>0</v>
      </c>
      <c r="AG367">
        <v>0</v>
      </c>
      <c r="AH367" t="s">
        <v>93</v>
      </c>
      <c r="AI367" s="1">
        <v>44603.83861111111</v>
      </c>
      <c r="AJ367">
        <v>235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14</v>
      </c>
      <c r="AQ367">
        <v>0</v>
      </c>
      <c r="AR367">
        <v>0</v>
      </c>
      <c r="AS367">
        <v>0</v>
      </c>
      <c r="AT367" t="s">
        <v>86</v>
      </c>
      <c r="AU367" t="s">
        <v>86</v>
      </c>
      <c r="AV367" t="s">
        <v>86</v>
      </c>
      <c r="AW367" t="s">
        <v>86</v>
      </c>
      <c r="AX367" t="s">
        <v>86</v>
      </c>
      <c r="AY367" t="s">
        <v>86</v>
      </c>
      <c r="AZ367" t="s">
        <v>86</v>
      </c>
      <c r="BA367" t="s">
        <v>86</v>
      </c>
      <c r="BB367" t="s">
        <v>86</v>
      </c>
      <c r="BC367" t="s">
        <v>86</v>
      </c>
      <c r="BD367" t="s">
        <v>86</v>
      </c>
      <c r="BE367" t="s">
        <v>86</v>
      </c>
    </row>
    <row r="368" spans="1:57" hidden="1" x14ac:dyDescent="0.45">
      <c r="A368" t="s">
        <v>912</v>
      </c>
      <c r="B368" t="s">
        <v>77</v>
      </c>
      <c r="C368" t="s">
        <v>913</v>
      </c>
      <c r="D368" t="s">
        <v>79</v>
      </c>
      <c r="E368" s="2" t="str">
        <f>HYPERLINK("capsilon://?command=openfolder&amp;siteaddress=envoy.emaiq-na2.net&amp;folderid=FX1A30F831-91C3-3978-CEDE-BDBB354EE49F","FX2202202")</f>
        <v>FX2202202</v>
      </c>
      <c r="F368" t="s">
        <v>80</v>
      </c>
      <c r="G368" t="s">
        <v>80</v>
      </c>
      <c r="H368" t="s">
        <v>81</v>
      </c>
      <c r="I368" t="s">
        <v>914</v>
      </c>
      <c r="J368">
        <v>98</v>
      </c>
      <c r="K368" t="s">
        <v>83</v>
      </c>
      <c r="L368" t="s">
        <v>84</v>
      </c>
      <c r="M368" t="s">
        <v>85</v>
      </c>
      <c r="N368">
        <v>1</v>
      </c>
      <c r="O368" s="1">
        <v>44603.745219907411</v>
      </c>
      <c r="P368" s="1">
        <v>44603.753159722219</v>
      </c>
      <c r="Q368">
        <v>492</v>
      </c>
      <c r="R368">
        <v>194</v>
      </c>
      <c r="S368" t="b">
        <v>0</v>
      </c>
      <c r="T368" t="s">
        <v>86</v>
      </c>
      <c r="U368" t="b">
        <v>0</v>
      </c>
      <c r="V368" t="s">
        <v>92</v>
      </c>
      <c r="W368" s="1">
        <v>44603.753159722219</v>
      </c>
      <c r="X368">
        <v>194</v>
      </c>
      <c r="Y368">
        <v>0</v>
      </c>
      <c r="Z368">
        <v>0</v>
      </c>
      <c r="AA368">
        <v>0</v>
      </c>
      <c r="AB368">
        <v>63</v>
      </c>
      <c r="AC368">
        <v>0</v>
      </c>
      <c r="AD368">
        <v>98</v>
      </c>
      <c r="AE368">
        <v>64</v>
      </c>
      <c r="AF368">
        <v>0</v>
      </c>
      <c r="AG368">
        <v>3</v>
      </c>
      <c r="AH368" t="s">
        <v>86</v>
      </c>
      <c r="AI368" t="s">
        <v>86</v>
      </c>
      <c r="AJ368" t="s">
        <v>86</v>
      </c>
      <c r="AK368" t="s">
        <v>86</v>
      </c>
      <c r="AL368" t="s">
        <v>86</v>
      </c>
      <c r="AM368" t="s">
        <v>86</v>
      </c>
      <c r="AN368" t="s">
        <v>86</v>
      </c>
      <c r="AO368" t="s">
        <v>86</v>
      </c>
      <c r="AP368" t="s">
        <v>86</v>
      </c>
      <c r="AQ368" t="s">
        <v>86</v>
      </c>
      <c r="AR368" t="s">
        <v>86</v>
      </c>
      <c r="AS368" t="s">
        <v>86</v>
      </c>
      <c r="AT368" t="s">
        <v>86</v>
      </c>
      <c r="AU368" t="s">
        <v>86</v>
      </c>
      <c r="AV368" t="s">
        <v>86</v>
      </c>
      <c r="AW368" t="s">
        <v>86</v>
      </c>
      <c r="AX368" t="s">
        <v>86</v>
      </c>
      <c r="AY368" t="s">
        <v>86</v>
      </c>
      <c r="AZ368" t="s">
        <v>86</v>
      </c>
      <c r="BA368" t="s">
        <v>86</v>
      </c>
      <c r="BB368" t="s">
        <v>86</v>
      </c>
      <c r="BC368" t="s">
        <v>86</v>
      </c>
      <c r="BD368" t="s">
        <v>86</v>
      </c>
      <c r="BE368" t="s">
        <v>86</v>
      </c>
    </row>
    <row r="369" spans="1:57" x14ac:dyDescent="0.45">
      <c r="A369" t="s">
        <v>915</v>
      </c>
      <c r="B369" t="s">
        <v>77</v>
      </c>
      <c r="C369" t="s">
        <v>913</v>
      </c>
      <c r="D369" t="s">
        <v>79</v>
      </c>
      <c r="E369" s="2" t="str">
        <f>HYPERLINK("capsilon://?command=openfolder&amp;siteaddress=envoy.emaiq-na2.net&amp;folderid=FX1A30F831-91C3-3978-CEDE-BDBB354EE49F","FX2202202")</f>
        <v>FX2202202</v>
      </c>
      <c r="F369" t="s">
        <v>80</v>
      </c>
      <c r="G369" t="s">
        <v>80</v>
      </c>
      <c r="H369" t="s">
        <v>81</v>
      </c>
      <c r="I369" t="s">
        <v>914</v>
      </c>
      <c r="J369">
        <v>102</v>
      </c>
      <c r="K369" t="s">
        <v>83</v>
      </c>
      <c r="L369" t="s">
        <v>84</v>
      </c>
      <c r="M369" t="s">
        <v>85</v>
      </c>
      <c r="N369">
        <v>2</v>
      </c>
      <c r="O369" s="1">
        <v>44603.753842592596</v>
      </c>
      <c r="P369" s="1">
        <v>44603.833541666667</v>
      </c>
      <c r="Q369">
        <v>5887</v>
      </c>
      <c r="R369">
        <v>999</v>
      </c>
      <c r="S369" t="b">
        <v>0</v>
      </c>
      <c r="T369" t="s">
        <v>86</v>
      </c>
      <c r="U369" t="b">
        <v>1</v>
      </c>
      <c r="V369" t="s">
        <v>92</v>
      </c>
      <c r="W369" s="1">
        <v>44603.760497685187</v>
      </c>
      <c r="X369">
        <v>542</v>
      </c>
      <c r="Y369">
        <v>109</v>
      </c>
      <c r="Z369">
        <v>0</v>
      </c>
      <c r="AA369">
        <v>109</v>
      </c>
      <c r="AB369">
        <v>21</v>
      </c>
      <c r="AC369">
        <v>68</v>
      </c>
      <c r="AD369">
        <v>-7</v>
      </c>
      <c r="AE369">
        <v>0</v>
      </c>
      <c r="AF369">
        <v>0</v>
      </c>
      <c r="AG369">
        <v>0</v>
      </c>
      <c r="AH369" t="s">
        <v>93</v>
      </c>
      <c r="AI369" s="1">
        <v>44603.833541666667</v>
      </c>
      <c r="AJ369">
        <v>457</v>
      </c>
      <c r="AK369">
        <v>4</v>
      </c>
      <c r="AL369">
        <v>0</v>
      </c>
      <c r="AM369">
        <v>4</v>
      </c>
      <c r="AN369">
        <v>21</v>
      </c>
      <c r="AO369">
        <v>4</v>
      </c>
      <c r="AP369">
        <v>-11</v>
      </c>
      <c r="AQ369">
        <v>0</v>
      </c>
      <c r="AR369">
        <v>0</v>
      </c>
      <c r="AS369">
        <v>0</v>
      </c>
      <c r="AT369" t="s">
        <v>86</v>
      </c>
      <c r="AU369" t="s">
        <v>86</v>
      </c>
      <c r="AV369" t="s">
        <v>86</v>
      </c>
      <c r="AW369" t="s">
        <v>86</v>
      </c>
      <c r="AX369" t="s">
        <v>86</v>
      </c>
      <c r="AY369" t="s">
        <v>86</v>
      </c>
      <c r="AZ369" t="s">
        <v>86</v>
      </c>
      <c r="BA369" t="s">
        <v>86</v>
      </c>
      <c r="BB369" t="s">
        <v>86</v>
      </c>
      <c r="BC369" t="s">
        <v>86</v>
      </c>
      <c r="BD369" t="s">
        <v>86</v>
      </c>
      <c r="BE369" t="s">
        <v>86</v>
      </c>
    </row>
    <row r="370" spans="1:57" hidden="1" x14ac:dyDescent="0.45">
      <c r="A370" t="s">
        <v>916</v>
      </c>
      <c r="B370" t="s">
        <v>77</v>
      </c>
      <c r="C370" t="s">
        <v>160</v>
      </c>
      <c r="D370" t="s">
        <v>79</v>
      </c>
      <c r="E370" s="2" t="str">
        <f>HYPERLINK("capsilon://?command=openfolder&amp;siteaddress=envoy.emaiq-na2.net&amp;folderid=FX132178CF-DC04-F369-A5AA-01A746AAD15A","FX2201477")</f>
        <v>FX2201477</v>
      </c>
      <c r="F370" t="s">
        <v>80</v>
      </c>
      <c r="G370" t="s">
        <v>80</v>
      </c>
      <c r="H370" t="s">
        <v>81</v>
      </c>
      <c r="I370" t="s">
        <v>917</v>
      </c>
      <c r="J370">
        <v>66</v>
      </c>
      <c r="K370" t="s">
        <v>83</v>
      </c>
      <c r="L370" t="s">
        <v>84</v>
      </c>
      <c r="M370" t="s">
        <v>85</v>
      </c>
      <c r="N370">
        <v>2</v>
      </c>
      <c r="O370" s="1">
        <v>44603.781365740739</v>
      </c>
      <c r="P370" s="1">
        <v>44603.838831018518</v>
      </c>
      <c r="Q370">
        <v>4925</v>
      </c>
      <c r="R370">
        <v>40</v>
      </c>
      <c r="S370" t="b">
        <v>0</v>
      </c>
      <c r="T370" t="s">
        <v>86</v>
      </c>
      <c r="U370" t="b">
        <v>0</v>
      </c>
      <c r="V370" t="s">
        <v>92</v>
      </c>
      <c r="W370" s="1">
        <v>44603.798206018517</v>
      </c>
      <c r="X370">
        <v>22</v>
      </c>
      <c r="Y370">
        <v>0</v>
      </c>
      <c r="Z370">
        <v>0</v>
      </c>
      <c r="AA370">
        <v>0</v>
      </c>
      <c r="AB370">
        <v>52</v>
      </c>
      <c r="AC370">
        <v>0</v>
      </c>
      <c r="AD370">
        <v>66</v>
      </c>
      <c r="AE370">
        <v>0</v>
      </c>
      <c r="AF370">
        <v>0</v>
      </c>
      <c r="AG370">
        <v>0</v>
      </c>
      <c r="AH370" t="s">
        <v>93</v>
      </c>
      <c r="AI370" s="1">
        <v>44603.838831018518</v>
      </c>
      <c r="AJ370">
        <v>18</v>
      </c>
      <c r="AK370">
        <v>0</v>
      </c>
      <c r="AL370">
        <v>0</v>
      </c>
      <c r="AM370">
        <v>0</v>
      </c>
      <c r="AN370">
        <v>52</v>
      </c>
      <c r="AO370">
        <v>0</v>
      </c>
      <c r="AP370">
        <v>66</v>
      </c>
      <c r="AQ370">
        <v>0</v>
      </c>
      <c r="AR370">
        <v>0</v>
      </c>
      <c r="AS370">
        <v>0</v>
      </c>
      <c r="AT370" t="s">
        <v>86</v>
      </c>
      <c r="AU370" t="s">
        <v>86</v>
      </c>
      <c r="AV370" t="s">
        <v>86</v>
      </c>
      <c r="AW370" t="s">
        <v>86</v>
      </c>
      <c r="AX370" t="s">
        <v>86</v>
      </c>
      <c r="AY370" t="s">
        <v>86</v>
      </c>
      <c r="AZ370" t="s">
        <v>86</v>
      </c>
      <c r="BA370" t="s">
        <v>86</v>
      </c>
      <c r="BB370" t="s">
        <v>86</v>
      </c>
      <c r="BC370" t="s">
        <v>86</v>
      </c>
      <c r="BD370" t="s">
        <v>86</v>
      </c>
      <c r="BE370" t="s">
        <v>86</v>
      </c>
    </row>
    <row r="371" spans="1:57" hidden="1" x14ac:dyDescent="0.45">
      <c r="A371" t="s">
        <v>918</v>
      </c>
      <c r="B371" t="s">
        <v>77</v>
      </c>
      <c r="C371" t="s">
        <v>919</v>
      </c>
      <c r="D371" t="s">
        <v>79</v>
      </c>
      <c r="E371" s="2" t="str">
        <f>HYPERLINK("capsilon://?command=openfolder&amp;siteaddress=envoy.emaiq-na2.net&amp;folderid=FXE9F3A0A4-4623-55F5-07B9-6AA51FA674DE","FX2201284")</f>
        <v>FX2201284</v>
      </c>
      <c r="F371" t="s">
        <v>80</v>
      </c>
      <c r="G371" t="s">
        <v>80</v>
      </c>
      <c r="H371" t="s">
        <v>81</v>
      </c>
      <c r="I371" t="s">
        <v>920</v>
      </c>
      <c r="J371">
        <v>11</v>
      </c>
      <c r="K371" t="s">
        <v>83</v>
      </c>
      <c r="L371" t="s">
        <v>84</v>
      </c>
      <c r="M371" t="s">
        <v>85</v>
      </c>
      <c r="N371">
        <v>2</v>
      </c>
      <c r="O371" s="1">
        <v>44603.794293981482</v>
      </c>
      <c r="P371" s="1">
        <v>44603.839074074072</v>
      </c>
      <c r="Q371">
        <v>3835</v>
      </c>
      <c r="R371">
        <v>34</v>
      </c>
      <c r="S371" t="b">
        <v>0</v>
      </c>
      <c r="T371" t="s">
        <v>86</v>
      </c>
      <c r="U371" t="b">
        <v>0</v>
      </c>
      <c r="V371" t="s">
        <v>92</v>
      </c>
      <c r="W371" s="1">
        <v>44603.798368055555</v>
      </c>
      <c r="X371">
        <v>14</v>
      </c>
      <c r="Y371">
        <v>0</v>
      </c>
      <c r="Z371">
        <v>0</v>
      </c>
      <c r="AA371">
        <v>0</v>
      </c>
      <c r="AB371">
        <v>5</v>
      </c>
      <c r="AC371">
        <v>0</v>
      </c>
      <c r="AD371">
        <v>11</v>
      </c>
      <c r="AE371">
        <v>0</v>
      </c>
      <c r="AF371">
        <v>0</v>
      </c>
      <c r="AG371">
        <v>0</v>
      </c>
      <c r="AH371" t="s">
        <v>93</v>
      </c>
      <c r="AI371" s="1">
        <v>44603.839074074072</v>
      </c>
      <c r="AJ371">
        <v>20</v>
      </c>
      <c r="AK371">
        <v>0</v>
      </c>
      <c r="AL371">
        <v>0</v>
      </c>
      <c r="AM371">
        <v>0</v>
      </c>
      <c r="AN371">
        <v>5</v>
      </c>
      <c r="AO371">
        <v>0</v>
      </c>
      <c r="AP371">
        <v>11</v>
      </c>
      <c r="AQ371">
        <v>0</v>
      </c>
      <c r="AR371">
        <v>0</v>
      </c>
      <c r="AS371">
        <v>0</v>
      </c>
      <c r="AT371" t="s">
        <v>86</v>
      </c>
      <c r="AU371" t="s">
        <v>86</v>
      </c>
      <c r="AV371" t="s">
        <v>86</v>
      </c>
      <c r="AW371" t="s">
        <v>86</v>
      </c>
      <c r="AX371" t="s">
        <v>86</v>
      </c>
      <c r="AY371" t="s">
        <v>86</v>
      </c>
      <c r="AZ371" t="s">
        <v>86</v>
      </c>
      <c r="BA371" t="s">
        <v>86</v>
      </c>
      <c r="BB371" t="s">
        <v>86</v>
      </c>
      <c r="BC371" t="s">
        <v>86</v>
      </c>
      <c r="BD371" t="s">
        <v>86</v>
      </c>
      <c r="BE371" t="s">
        <v>86</v>
      </c>
    </row>
    <row r="372" spans="1:57" x14ac:dyDescent="0.45">
      <c r="A372" t="s">
        <v>921</v>
      </c>
      <c r="B372" t="s">
        <v>77</v>
      </c>
      <c r="C372" t="s">
        <v>922</v>
      </c>
      <c r="D372" t="s">
        <v>79</v>
      </c>
      <c r="E372" s="2" t="str">
        <f>HYPERLINK("capsilon://?command=openfolder&amp;siteaddress=envoy.emaiq-na2.net&amp;folderid=FX15441E38-A939-46A6-4F1C-0C4737C4704D","FX2202247")</f>
        <v>FX2202247</v>
      </c>
      <c r="F372" t="s">
        <v>80</v>
      </c>
      <c r="G372" t="s">
        <v>80</v>
      </c>
      <c r="H372" t="s">
        <v>81</v>
      </c>
      <c r="I372" t="s">
        <v>923</v>
      </c>
      <c r="J372">
        <v>292</v>
      </c>
      <c r="K372" t="s">
        <v>83</v>
      </c>
      <c r="L372" t="s">
        <v>84</v>
      </c>
      <c r="M372" t="s">
        <v>85</v>
      </c>
      <c r="N372">
        <v>2</v>
      </c>
      <c r="O372" s="1">
        <v>44605.963726851849</v>
      </c>
      <c r="P372" s="1">
        <v>44606.226145833331</v>
      </c>
      <c r="Q372">
        <v>18466</v>
      </c>
      <c r="R372">
        <v>4207</v>
      </c>
      <c r="S372" t="b">
        <v>0</v>
      </c>
      <c r="T372" t="s">
        <v>86</v>
      </c>
      <c r="U372" t="b">
        <v>0</v>
      </c>
      <c r="V372" t="s">
        <v>144</v>
      </c>
      <c r="W372" s="1">
        <v>44606.199675925927</v>
      </c>
      <c r="X372">
        <v>2053</v>
      </c>
      <c r="Y372">
        <v>263</v>
      </c>
      <c r="Z372">
        <v>0</v>
      </c>
      <c r="AA372">
        <v>263</v>
      </c>
      <c r="AB372">
        <v>0</v>
      </c>
      <c r="AC372">
        <v>98</v>
      </c>
      <c r="AD372">
        <v>29</v>
      </c>
      <c r="AE372">
        <v>0</v>
      </c>
      <c r="AF372">
        <v>0</v>
      </c>
      <c r="AG372">
        <v>0</v>
      </c>
      <c r="AH372" t="s">
        <v>145</v>
      </c>
      <c r="AI372" s="1">
        <v>44606.226145833331</v>
      </c>
      <c r="AJ372">
        <v>2133</v>
      </c>
      <c r="AK372">
        <v>2</v>
      </c>
      <c r="AL372">
        <v>0</v>
      </c>
      <c r="AM372">
        <v>2</v>
      </c>
      <c r="AN372">
        <v>0</v>
      </c>
      <c r="AO372">
        <v>2</v>
      </c>
      <c r="AP372">
        <v>27</v>
      </c>
      <c r="AQ372">
        <v>0</v>
      </c>
      <c r="AR372">
        <v>0</v>
      </c>
      <c r="AS372">
        <v>0</v>
      </c>
      <c r="AT372" t="s">
        <v>86</v>
      </c>
      <c r="AU372" t="s">
        <v>86</v>
      </c>
      <c r="AV372" t="s">
        <v>86</v>
      </c>
      <c r="AW372" t="s">
        <v>86</v>
      </c>
      <c r="AX372" t="s">
        <v>86</v>
      </c>
      <c r="AY372" t="s">
        <v>86</v>
      </c>
      <c r="AZ372" t="s">
        <v>86</v>
      </c>
      <c r="BA372" t="s">
        <v>86</v>
      </c>
      <c r="BB372" t="s">
        <v>86</v>
      </c>
      <c r="BC372" t="s">
        <v>86</v>
      </c>
      <c r="BD372" t="s">
        <v>86</v>
      </c>
      <c r="BE372" t="s">
        <v>86</v>
      </c>
    </row>
    <row r="373" spans="1:57" hidden="1" x14ac:dyDescent="0.45">
      <c r="A373" t="s">
        <v>924</v>
      </c>
      <c r="B373" t="s">
        <v>77</v>
      </c>
      <c r="C373" t="s">
        <v>792</v>
      </c>
      <c r="D373" t="s">
        <v>79</v>
      </c>
      <c r="E373" s="2" t="str">
        <f>HYPERLINK("capsilon://?command=openfolder&amp;siteaddress=envoy.emaiq-na2.net&amp;folderid=FX691C27C0-1428-CB20-1E51-AE3B0519E820","FX2202212")</f>
        <v>FX2202212</v>
      </c>
      <c r="F373" t="s">
        <v>80</v>
      </c>
      <c r="G373" t="s">
        <v>80</v>
      </c>
      <c r="H373" t="s">
        <v>81</v>
      </c>
      <c r="I373" t="s">
        <v>925</v>
      </c>
      <c r="J373">
        <v>71</v>
      </c>
      <c r="K373" t="s">
        <v>83</v>
      </c>
      <c r="L373" t="s">
        <v>84</v>
      </c>
      <c r="M373" t="s">
        <v>85</v>
      </c>
      <c r="N373">
        <v>1</v>
      </c>
      <c r="O373" s="1">
        <v>44606.336261574077</v>
      </c>
      <c r="P373" s="1">
        <v>44606.347812499997</v>
      </c>
      <c r="Q373">
        <v>765</v>
      </c>
      <c r="R373">
        <v>233</v>
      </c>
      <c r="S373" t="b">
        <v>0</v>
      </c>
      <c r="T373" t="s">
        <v>86</v>
      </c>
      <c r="U373" t="b">
        <v>0</v>
      </c>
      <c r="V373" t="s">
        <v>87</v>
      </c>
      <c r="W373" s="1">
        <v>44606.347812499997</v>
      </c>
      <c r="X373">
        <v>185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71</v>
      </c>
      <c r="AE373">
        <v>66</v>
      </c>
      <c r="AF373">
        <v>0</v>
      </c>
      <c r="AG373">
        <v>2</v>
      </c>
      <c r="AH373" t="s">
        <v>86</v>
      </c>
      <c r="AI373" t="s">
        <v>86</v>
      </c>
      <c r="AJ373" t="s">
        <v>86</v>
      </c>
      <c r="AK373" t="s">
        <v>86</v>
      </c>
      <c r="AL373" t="s">
        <v>86</v>
      </c>
      <c r="AM373" t="s">
        <v>86</v>
      </c>
      <c r="AN373" t="s">
        <v>86</v>
      </c>
      <c r="AO373" t="s">
        <v>86</v>
      </c>
      <c r="AP373" t="s">
        <v>86</v>
      </c>
      <c r="AQ373" t="s">
        <v>86</v>
      </c>
      <c r="AR373" t="s">
        <v>86</v>
      </c>
      <c r="AS373" t="s">
        <v>86</v>
      </c>
      <c r="AT373" t="s">
        <v>86</v>
      </c>
      <c r="AU373" t="s">
        <v>86</v>
      </c>
      <c r="AV373" t="s">
        <v>86</v>
      </c>
      <c r="AW373" t="s">
        <v>86</v>
      </c>
      <c r="AX373" t="s">
        <v>86</v>
      </c>
      <c r="AY373" t="s">
        <v>86</v>
      </c>
      <c r="AZ373" t="s">
        <v>86</v>
      </c>
      <c r="BA373" t="s">
        <v>86</v>
      </c>
      <c r="BB373" t="s">
        <v>86</v>
      </c>
      <c r="BC373" t="s">
        <v>86</v>
      </c>
      <c r="BD373" t="s">
        <v>86</v>
      </c>
      <c r="BE373" t="s">
        <v>86</v>
      </c>
    </row>
    <row r="374" spans="1:57" x14ac:dyDescent="0.45">
      <c r="A374" t="s">
        <v>926</v>
      </c>
      <c r="B374" t="s">
        <v>77</v>
      </c>
      <c r="C374" t="s">
        <v>792</v>
      </c>
      <c r="D374" t="s">
        <v>79</v>
      </c>
      <c r="E374" s="2" t="str">
        <f>HYPERLINK("capsilon://?command=openfolder&amp;siteaddress=envoy.emaiq-na2.net&amp;folderid=FX691C27C0-1428-CB20-1E51-AE3B0519E820","FX2202212")</f>
        <v>FX2202212</v>
      </c>
      <c r="F374" t="s">
        <v>80</v>
      </c>
      <c r="G374" t="s">
        <v>80</v>
      </c>
      <c r="H374" t="s">
        <v>81</v>
      </c>
      <c r="I374" t="s">
        <v>925</v>
      </c>
      <c r="J374">
        <v>137</v>
      </c>
      <c r="K374" t="s">
        <v>83</v>
      </c>
      <c r="L374" t="s">
        <v>84</v>
      </c>
      <c r="M374" t="s">
        <v>85</v>
      </c>
      <c r="N374">
        <v>2</v>
      </c>
      <c r="O374" s="1">
        <v>44606.349236111113</v>
      </c>
      <c r="P374" s="1">
        <v>44606.386678240742</v>
      </c>
      <c r="Q374">
        <v>1765</v>
      </c>
      <c r="R374">
        <v>1470</v>
      </c>
      <c r="S374" t="b">
        <v>0</v>
      </c>
      <c r="T374" t="s">
        <v>86</v>
      </c>
      <c r="U374" t="b">
        <v>1</v>
      </c>
      <c r="V374" t="s">
        <v>87</v>
      </c>
      <c r="W374" s="1">
        <v>44606.356759259259</v>
      </c>
      <c r="X374">
        <v>596</v>
      </c>
      <c r="Y374">
        <v>109</v>
      </c>
      <c r="Z374">
        <v>0</v>
      </c>
      <c r="AA374">
        <v>109</v>
      </c>
      <c r="AB374">
        <v>0</v>
      </c>
      <c r="AC374">
        <v>42</v>
      </c>
      <c r="AD374">
        <v>28</v>
      </c>
      <c r="AE374">
        <v>0</v>
      </c>
      <c r="AF374">
        <v>0</v>
      </c>
      <c r="AG374">
        <v>0</v>
      </c>
      <c r="AH374" t="s">
        <v>88</v>
      </c>
      <c r="AI374" s="1">
        <v>44606.386678240742</v>
      </c>
      <c r="AJ374">
        <v>862</v>
      </c>
      <c r="AK374">
        <v>2</v>
      </c>
      <c r="AL374">
        <v>0</v>
      </c>
      <c r="AM374">
        <v>2</v>
      </c>
      <c r="AN374">
        <v>0</v>
      </c>
      <c r="AO374">
        <v>2</v>
      </c>
      <c r="AP374">
        <v>26</v>
      </c>
      <c r="AQ374">
        <v>0</v>
      </c>
      <c r="AR374">
        <v>0</v>
      </c>
      <c r="AS374">
        <v>0</v>
      </c>
      <c r="AT374" t="s">
        <v>86</v>
      </c>
      <c r="AU374" t="s">
        <v>86</v>
      </c>
      <c r="AV374" t="s">
        <v>86</v>
      </c>
      <c r="AW374" t="s">
        <v>86</v>
      </c>
      <c r="AX374" t="s">
        <v>86</v>
      </c>
      <c r="AY374" t="s">
        <v>86</v>
      </c>
      <c r="AZ374" t="s">
        <v>86</v>
      </c>
      <c r="BA374" t="s">
        <v>86</v>
      </c>
      <c r="BB374" t="s">
        <v>86</v>
      </c>
      <c r="BC374" t="s">
        <v>86</v>
      </c>
      <c r="BD374" t="s">
        <v>86</v>
      </c>
      <c r="BE374" t="s">
        <v>86</v>
      </c>
    </row>
    <row r="375" spans="1:57" x14ac:dyDescent="0.45">
      <c r="A375" t="s">
        <v>927</v>
      </c>
      <c r="B375" t="s">
        <v>77</v>
      </c>
      <c r="C375" t="s">
        <v>332</v>
      </c>
      <c r="D375" t="s">
        <v>79</v>
      </c>
      <c r="E375" s="2" t="str">
        <f>HYPERLINK("capsilon://?command=openfolder&amp;siteaddress=envoy.emaiq-na2.net&amp;folderid=FXF1A2EB64-E13D-67C8-7F50-384AA93F4B12","FX220249")</f>
        <v>FX220249</v>
      </c>
      <c r="F375" t="s">
        <v>80</v>
      </c>
      <c r="G375" t="s">
        <v>80</v>
      </c>
      <c r="H375" t="s">
        <v>81</v>
      </c>
      <c r="I375" t="s">
        <v>928</v>
      </c>
      <c r="J375">
        <v>30</v>
      </c>
      <c r="K375" t="s">
        <v>83</v>
      </c>
      <c r="L375" t="s">
        <v>84</v>
      </c>
      <c r="M375" t="s">
        <v>85</v>
      </c>
      <c r="N375">
        <v>2</v>
      </c>
      <c r="O375" s="1">
        <v>44606.397453703707</v>
      </c>
      <c r="P375" s="1">
        <v>44606.433564814812</v>
      </c>
      <c r="Q375">
        <v>2810</v>
      </c>
      <c r="R375">
        <v>310</v>
      </c>
      <c r="S375" t="b">
        <v>0</v>
      </c>
      <c r="T375" t="s">
        <v>86</v>
      </c>
      <c r="U375" t="b">
        <v>0</v>
      </c>
      <c r="V375" t="s">
        <v>87</v>
      </c>
      <c r="W375" s="1">
        <v>44606.411006944443</v>
      </c>
      <c r="X375">
        <v>112</v>
      </c>
      <c r="Y375">
        <v>9</v>
      </c>
      <c r="Z375">
        <v>0</v>
      </c>
      <c r="AA375">
        <v>9</v>
      </c>
      <c r="AB375">
        <v>0</v>
      </c>
      <c r="AC375">
        <v>3</v>
      </c>
      <c r="AD375">
        <v>21</v>
      </c>
      <c r="AE375">
        <v>0</v>
      </c>
      <c r="AF375">
        <v>0</v>
      </c>
      <c r="AG375">
        <v>0</v>
      </c>
      <c r="AH375" t="s">
        <v>88</v>
      </c>
      <c r="AI375" s="1">
        <v>44606.433564814812</v>
      </c>
      <c r="AJ375">
        <v>181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21</v>
      </c>
      <c r="AQ375">
        <v>0</v>
      </c>
      <c r="AR375">
        <v>0</v>
      </c>
      <c r="AS375">
        <v>0</v>
      </c>
      <c r="AT375" t="s">
        <v>86</v>
      </c>
      <c r="AU375" t="s">
        <v>86</v>
      </c>
      <c r="AV375" t="s">
        <v>86</v>
      </c>
      <c r="AW375" t="s">
        <v>86</v>
      </c>
      <c r="AX375" t="s">
        <v>86</v>
      </c>
      <c r="AY375" t="s">
        <v>86</v>
      </c>
      <c r="AZ375" t="s">
        <v>86</v>
      </c>
      <c r="BA375" t="s">
        <v>86</v>
      </c>
      <c r="BB375" t="s">
        <v>86</v>
      </c>
      <c r="BC375" t="s">
        <v>86</v>
      </c>
      <c r="BD375" t="s">
        <v>86</v>
      </c>
      <c r="BE375" t="s">
        <v>86</v>
      </c>
    </row>
    <row r="376" spans="1:57" hidden="1" x14ac:dyDescent="0.45">
      <c r="A376" t="s">
        <v>929</v>
      </c>
      <c r="B376" t="s">
        <v>77</v>
      </c>
      <c r="C376" t="s">
        <v>930</v>
      </c>
      <c r="D376" t="s">
        <v>79</v>
      </c>
      <c r="E376" s="2" t="str">
        <f>HYPERLINK("capsilon://?command=openfolder&amp;siteaddress=envoy.emaiq-na2.net&amp;folderid=FXDB78C931-D2EB-B996-B5F0-A4027F578301","FX2201297")</f>
        <v>FX2201297</v>
      </c>
      <c r="F376" t="s">
        <v>80</v>
      </c>
      <c r="G376" t="s">
        <v>80</v>
      </c>
      <c r="H376" t="s">
        <v>81</v>
      </c>
      <c r="I376" t="s">
        <v>931</v>
      </c>
      <c r="J376">
        <v>11</v>
      </c>
      <c r="K376" t="s">
        <v>83</v>
      </c>
      <c r="L376" t="s">
        <v>84</v>
      </c>
      <c r="M376" t="s">
        <v>85</v>
      </c>
      <c r="N376">
        <v>2</v>
      </c>
      <c r="O376" s="1">
        <v>44594.418576388889</v>
      </c>
      <c r="P376" s="1">
        <v>44594.437650462962</v>
      </c>
      <c r="Q376">
        <v>1538</v>
      </c>
      <c r="R376">
        <v>110</v>
      </c>
      <c r="S376" t="b">
        <v>0</v>
      </c>
      <c r="T376" t="s">
        <v>86</v>
      </c>
      <c r="U376" t="b">
        <v>0</v>
      </c>
      <c r="V376" t="s">
        <v>87</v>
      </c>
      <c r="W376" s="1">
        <v>44594.434178240743</v>
      </c>
      <c r="X376">
        <v>74</v>
      </c>
      <c r="Y376">
        <v>0</v>
      </c>
      <c r="Z376">
        <v>0</v>
      </c>
      <c r="AA376">
        <v>0</v>
      </c>
      <c r="AB376">
        <v>5</v>
      </c>
      <c r="AC376">
        <v>0</v>
      </c>
      <c r="AD376">
        <v>11</v>
      </c>
      <c r="AE376">
        <v>0</v>
      </c>
      <c r="AF376">
        <v>0</v>
      </c>
      <c r="AG376">
        <v>0</v>
      </c>
      <c r="AH376" t="s">
        <v>88</v>
      </c>
      <c r="AI376" s="1">
        <v>44594.437650462962</v>
      </c>
      <c r="AJ376">
        <v>29</v>
      </c>
      <c r="AK376">
        <v>0</v>
      </c>
      <c r="AL376">
        <v>0</v>
      </c>
      <c r="AM376">
        <v>0</v>
      </c>
      <c r="AN376">
        <v>5</v>
      </c>
      <c r="AO376">
        <v>0</v>
      </c>
      <c r="AP376">
        <v>11</v>
      </c>
      <c r="AQ376">
        <v>0</v>
      </c>
      <c r="AR376">
        <v>0</v>
      </c>
      <c r="AS376">
        <v>0</v>
      </c>
      <c r="AT376" t="s">
        <v>86</v>
      </c>
      <c r="AU376" t="s">
        <v>86</v>
      </c>
      <c r="AV376" t="s">
        <v>86</v>
      </c>
      <c r="AW376" t="s">
        <v>86</v>
      </c>
      <c r="AX376" t="s">
        <v>86</v>
      </c>
      <c r="AY376" t="s">
        <v>86</v>
      </c>
      <c r="AZ376" t="s">
        <v>86</v>
      </c>
      <c r="BA376" t="s">
        <v>86</v>
      </c>
      <c r="BB376" t="s">
        <v>86</v>
      </c>
      <c r="BC376" t="s">
        <v>86</v>
      </c>
      <c r="BD376" t="s">
        <v>86</v>
      </c>
      <c r="BE376" t="s">
        <v>86</v>
      </c>
    </row>
    <row r="377" spans="1:57" hidden="1" x14ac:dyDescent="0.45">
      <c r="A377" t="s">
        <v>932</v>
      </c>
      <c r="B377" t="s">
        <v>77</v>
      </c>
      <c r="C377" t="s">
        <v>933</v>
      </c>
      <c r="D377" t="s">
        <v>79</v>
      </c>
      <c r="E377" s="2" t="str">
        <f>HYPERLINK("capsilon://?command=openfolder&amp;siteaddress=envoy.emaiq-na2.net&amp;folderid=FXB53A0416-41F6-75BC-B48E-7BE3A9551471","FX2201537")</f>
        <v>FX2201537</v>
      </c>
      <c r="F377" t="s">
        <v>80</v>
      </c>
      <c r="G377" t="s">
        <v>80</v>
      </c>
      <c r="H377" t="s">
        <v>81</v>
      </c>
      <c r="I377" t="s">
        <v>934</v>
      </c>
      <c r="J377">
        <v>11</v>
      </c>
      <c r="K377" t="s">
        <v>83</v>
      </c>
      <c r="L377" t="s">
        <v>84</v>
      </c>
      <c r="M377" t="s">
        <v>85</v>
      </c>
      <c r="N377">
        <v>2</v>
      </c>
      <c r="O377" s="1">
        <v>44606.442546296297</v>
      </c>
      <c r="P377" s="1">
        <v>44606.475856481484</v>
      </c>
      <c r="Q377">
        <v>2800</v>
      </c>
      <c r="R377">
        <v>78</v>
      </c>
      <c r="S377" t="b">
        <v>0</v>
      </c>
      <c r="T377" t="s">
        <v>86</v>
      </c>
      <c r="U377" t="b">
        <v>0</v>
      </c>
      <c r="V377" t="s">
        <v>87</v>
      </c>
      <c r="W377" s="1">
        <v>44606.457384259258</v>
      </c>
      <c r="X377">
        <v>39</v>
      </c>
      <c r="Y377">
        <v>0</v>
      </c>
      <c r="Z377">
        <v>0</v>
      </c>
      <c r="AA377">
        <v>0</v>
      </c>
      <c r="AB377">
        <v>5</v>
      </c>
      <c r="AC377">
        <v>0</v>
      </c>
      <c r="AD377">
        <v>11</v>
      </c>
      <c r="AE377">
        <v>0</v>
      </c>
      <c r="AF377">
        <v>0</v>
      </c>
      <c r="AG377">
        <v>0</v>
      </c>
      <c r="AH377" t="s">
        <v>88</v>
      </c>
      <c r="AI377" s="1">
        <v>44606.475856481484</v>
      </c>
      <c r="AJ377">
        <v>22</v>
      </c>
      <c r="AK377">
        <v>0</v>
      </c>
      <c r="AL377">
        <v>0</v>
      </c>
      <c r="AM377">
        <v>0</v>
      </c>
      <c r="AN377">
        <v>5</v>
      </c>
      <c r="AO377">
        <v>0</v>
      </c>
      <c r="AP377">
        <v>11</v>
      </c>
      <c r="AQ377">
        <v>0</v>
      </c>
      <c r="AR377">
        <v>0</v>
      </c>
      <c r="AS377">
        <v>0</v>
      </c>
      <c r="AT377" t="s">
        <v>86</v>
      </c>
      <c r="AU377" t="s">
        <v>86</v>
      </c>
      <c r="AV377" t="s">
        <v>86</v>
      </c>
      <c r="AW377" t="s">
        <v>86</v>
      </c>
      <c r="AX377" t="s">
        <v>86</v>
      </c>
      <c r="AY377" t="s">
        <v>86</v>
      </c>
      <c r="AZ377" t="s">
        <v>86</v>
      </c>
      <c r="BA377" t="s">
        <v>86</v>
      </c>
      <c r="BB377" t="s">
        <v>86</v>
      </c>
      <c r="BC377" t="s">
        <v>86</v>
      </c>
      <c r="BD377" t="s">
        <v>86</v>
      </c>
      <c r="BE377" t="s">
        <v>86</v>
      </c>
    </row>
    <row r="378" spans="1:57" x14ac:dyDescent="0.45">
      <c r="A378" t="s">
        <v>935</v>
      </c>
      <c r="B378" t="s">
        <v>77</v>
      </c>
      <c r="C378" t="s">
        <v>754</v>
      </c>
      <c r="D378" t="s">
        <v>79</v>
      </c>
      <c r="E378" s="2" t="str">
        <f>HYPERLINK("capsilon://?command=openfolder&amp;siteaddress=envoy.emaiq-na2.net&amp;folderid=FX83034511-EF1A-75CF-4FD0-1C7FAB2D30F6","FX2202137")</f>
        <v>FX2202137</v>
      </c>
      <c r="F378" t="s">
        <v>80</v>
      </c>
      <c r="G378" t="s">
        <v>80</v>
      </c>
      <c r="H378" t="s">
        <v>81</v>
      </c>
      <c r="I378" t="s">
        <v>936</v>
      </c>
      <c r="J378">
        <v>28</v>
      </c>
      <c r="K378" t="s">
        <v>83</v>
      </c>
      <c r="L378" t="s">
        <v>84</v>
      </c>
      <c r="M378" t="s">
        <v>85</v>
      </c>
      <c r="N378">
        <v>2</v>
      </c>
      <c r="O378" s="1">
        <v>44606.444386574076</v>
      </c>
      <c r="P378" s="1">
        <v>44606.498854166668</v>
      </c>
      <c r="Q378">
        <v>4320</v>
      </c>
      <c r="R378">
        <v>386</v>
      </c>
      <c r="S378" t="b">
        <v>0</v>
      </c>
      <c r="T378" t="s">
        <v>86</v>
      </c>
      <c r="U378" t="b">
        <v>0</v>
      </c>
      <c r="V378" t="s">
        <v>87</v>
      </c>
      <c r="W378" s="1">
        <v>44606.458761574075</v>
      </c>
      <c r="X378">
        <v>118</v>
      </c>
      <c r="Y378">
        <v>21</v>
      </c>
      <c r="Z378">
        <v>0</v>
      </c>
      <c r="AA378">
        <v>21</v>
      </c>
      <c r="AB378">
        <v>0</v>
      </c>
      <c r="AC378">
        <v>5</v>
      </c>
      <c r="AD378">
        <v>7</v>
      </c>
      <c r="AE378">
        <v>0</v>
      </c>
      <c r="AF378">
        <v>0</v>
      </c>
      <c r="AG378">
        <v>0</v>
      </c>
      <c r="AH378" t="s">
        <v>88</v>
      </c>
      <c r="AI378" s="1">
        <v>44606.498854166668</v>
      </c>
      <c r="AJ378">
        <v>222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7</v>
      </c>
      <c r="AQ378">
        <v>0</v>
      </c>
      <c r="AR378">
        <v>0</v>
      </c>
      <c r="AS378">
        <v>0</v>
      </c>
      <c r="AT378" t="s">
        <v>86</v>
      </c>
      <c r="AU378" t="s">
        <v>86</v>
      </c>
      <c r="AV378" t="s">
        <v>86</v>
      </c>
      <c r="AW378" t="s">
        <v>86</v>
      </c>
      <c r="AX378" t="s">
        <v>86</v>
      </c>
      <c r="AY378" t="s">
        <v>86</v>
      </c>
      <c r="AZ378" t="s">
        <v>86</v>
      </c>
      <c r="BA378" t="s">
        <v>86</v>
      </c>
      <c r="BB378" t="s">
        <v>86</v>
      </c>
      <c r="BC378" t="s">
        <v>86</v>
      </c>
      <c r="BD378" t="s">
        <v>86</v>
      </c>
      <c r="BE378" t="s">
        <v>86</v>
      </c>
    </row>
    <row r="379" spans="1:57" hidden="1" x14ac:dyDescent="0.45">
      <c r="A379" t="s">
        <v>937</v>
      </c>
      <c r="B379" t="s">
        <v>77</v>
      </c>
      <c r="C379" t="s">
        <v>589</v>
      </c>
      <c r="D379" t="s">
        <v>79</v>
      </c>
      <c r="E379" s="2" t="str">
        <f>HYPERLINK("capsilon://?command=openfolder&amp;siteaddress=envoy.emaiq-na2.net&amp;folderid=FX6CD10E20-69D7-44A1-AF66-7C57850BE170","FX2201395")</f>
        <v>FX2201395</v>
      </c>
      <c r="F379" t="s">
        <v>80</v>
      </c>
      <c r="G379" t="s">
        <v>80</v>
      </c>
      <c r="H379" t="s">
        <v>81</v>
      </c>
      <c r="I379" t="s">
        <v>938</v>
      </c>
      <c r="J379">
        <v>11</v>
      </c>
      <c r="K379" t="s">
        <v>83</v>
      </c>
      <c r="L379" t="s">
        <v>84</v>
      </c>
      <c r="M379" t="s">
        <v>85</v>
      </c>
      <c r="N379">
        <v>2</v>
      </c>
      <c r="O379" s="1">
        <v>44606.498831018522</v>
      </c>
      <c r="P379" s="1">
        <v>44606.527800925927</v>
      </c>
      <c r="Q379">
        <v>2380</v>
      </c>
      <c r="R379">
        <v>123</v>
      </c>
      <c r="S379" t="b">
        <v>0</v>
      </c>
      <c r="T379" t="s">
        <v>86</v>
      </c>
      <c r="U379" t="b">
        <v>0</v>
      </c>
      <c r="V379" t="s">
        <v>87</v>
      </c>
      <c r="W379" s="1">
        <v>44606.515983796293</v>
      </c>
      <c r="X379">
        <v>41</v>
      </c>
      <c r="Y379">
        <v>0</v>
      </c>
      <c r="Z379">
        <v>0</v>
      </c>
      <c r="AA379">
        <v>0</v>
      </c>
      <c r="AB379">
        <v>5</v>
      </c>
      <c r="AC379">
        <v>0</v>
      </c>
      <c r="AD379">
        <v>11</v>
      </c>
      <c r="AE379">
        <v>0</v>
      </c>
      <c r="AF379">
        <v>0</v>
      </c>
      <c r="AG379">
        <v>0</v>
      </c>
      <c r="AH379" t="s">
        <v>93</v>
      </c>
      <c r="AI379" s="1">
        <v>44606.527800925927</v>
      </c>
      <c r="AJ379">
        <v>26</v>
      </c>
      <c r="AK379">
        <v>0</v>
      </c>
      <c r="AL379">
        <v>0</v>
      </c>
      <c r="AM379">
        <v>0</v>
      </c>
      <c r="AN379">
        <v>5</v>
      </c>
      <c r="AO379">
        <v>0</v>
      </c>
      <c r="AP379">
        <v>11</v>
      </c>
      <c r="AQ379">
        <v>0</v>
      </c>
      <c r="AR379">
        <v>0</v>
      </c>
      <c r="AS379">
        <v>0</v>
      </c>
      <c r="AT379" t="s">
        <v>86</v>
      </c>
      <c r="AU379" t="s">
        <v>86</v>
      </c>
      <c r="AV379" t="s">
        <v>86</v>
      </c>
      <c r="AW379" t="s">
        <v>86</v>
      </c>
      <c r="AX379" t="s">
        <v>86</v>
      </c>
      <c r="AY379" t="s">
        <v>86</v>
      </c>
      <c r="AZ379" t="s">
        <v>86</v>
      </c>
      <c r="BA379" t="s">
        <v>86</v>
      </c>
      <c r="BB379" t="s">
        <v>86</v>
      </c>
      <c r="BC379" t="s">
        <v>86</v>
      </c>
      <c r="BD379" t="s">
        <v>86</v>
      </c>
      <c r="BE379" t="s">
        <v>86</v>
      </c>
    </row>
    <row r="380" spans="1:57" x14ac:dyDescent="0.45">
      <c r="A380" t="s">
        <v>939</v>
      </c>
      <c r="B380" t="s">
        <v>77</v>
      </c>
      <c r="C380" t="s">
        <v>940</v>
      </c>
      <c r="D380" t="s">
        <v>79</v>
      </c>
      <c r="E380" s="2" t="str">
        <f>HYPERLINK("capsilon://?command=openfolder&amp;siteaddress=envoy.emaiq-na2.net&amp;folderid=FXADCAEEB9-9BAA-7AB2-ED8B-FD867C87829C","FX2201400")</f>
        <v>FX2201400</v>
      </c>
      <c r="F380" t="s">
        <v>80</v>
      </c>
      <c r="G380" t="s">
        <v>80</v>
      </c>
      <c r="H380" t="s">
        <v>81</v>
      </c>
      <c r="I380" t="s">
        <v>941</v>
      </c>
      <c r="J380">
        <v>66</v>
      </c>
      <c r="K380" t="s">
        <v>83</v>
      </c>
      <c r="L380" t="s">
        <v>84</v>
      </c>
      <c r="M380" t="s">
        <v>85</v>
      </c>
      <c r="N380">
        <v>2</v>
      </c>
      <c r="O380" s="1">
        <v>44606.50172453704</v>
      </c>
      <c r="P380" s="1">
        <v>44606.570370370369</v>
      </c>
      <c r="Q380">
        <v>4828</v>
      </c>
      <c r="R380">
        <v>1103</v>
      </c>
      <c r="S380" t="b">
        <v>0</v>
      </c>
      <c r="T380" t="s">
        <v>86</v>
      </c>
      <c r="U380" t="b">
        <v>0</v>
      </c>
      <c r="V380" t="s">
        <v>92</v>
      </c>
      <c r="W380" s="1">
        <v>44606.551307870373</v>
      </c>
      <c r="X380">
        <v>615</v>
      </c>
      <c r="Y380">
        <v>52</v>
      </c>
      <c r="Z380">
        <v>0</v>
      </c>
      <c r="AA380">
        <v>52</v>
      </c>
      <c r="AB380">
        <v>0</v>
      </c>
      <c r="AC380">
        <v>33</v>
      </c>
      <c r="AD380">
        <v>14</v>
      </c>
      <c r="AE380">
        <v>0</v>
      </c>
      <c r="AF380">
        <v>0</v>
      </c>
      <c r="AG380">
        <v>0</v>
      </c>
      <c r="AH380" t="s">
        <v>93</v>
      </c>
      <c r="AI380" s="1">
        <v>44606.570370370369</v>
      </c>
      <c r="AJ380">
        <v>450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14</v>
      </c>
      <c r="AQ380">
        <v>0</v>
      </c>
      <c r="AR380">
        <v>0</v>
      </c>
      <c r="AS380">
        <v>0</v>
      </c>
      <c r="AT380" t="s">
        <v>86</v>
      </c>
      <c r="AU380" t="s">
        <v>86</v>
      </c>
      <c r="AV380" t="s">
        <v>86</v>
      </c>
      <c r="AW380" t="s">
        <v>86</v>
      </c>
      <c r="AX380" t="s">
        <v>86</v>
      </c>
      <c r="AY380" t="s">
        <v>86</v>
      </c>
      <c r="AZ380" t="s">
        <v>86</v>
      </c>
      <c r="BA380" t="s">
        <v>86</v>
      </c>
      <c r="BB380" t="s">
        <v>86</v>
      </c>
      <c r="BC380" t="s">
        <v>86</v>
      </c>
      <c r="BD380" t="s">
        <v>86</v>
      </c>
      <c r="BE380" t="s">
        <v>86</v>
      </c>
    </row>
    <row r="381" spans="1:57" x14ac:dyDescent="0.45">
      <c r="A381" t="s">
        <v>942</v>
      </c>
      <c r="B381" t="s">
        <v>77</v>
      </c>
      <c r="C381" t="s">
        <v>160</v>
      </c>
      <c r="D381" t="s">
        <v>79</v>
      </c>
      <c r="E381" s="2" t="str">
        <f>HYPERLINK("capsilon://?command=openfolder&amp;siteaddress=envoy.emaiq-na2.net&amp;folderid=FX132178CF-DC04-F369-A5AA-01A746AAD15A","FX2201477")</f>
        <v>FX2201477</v>
      </c>
      <c r="F381" t="s">
        <v>80</v>
      </c>
      <c r="G381" t="s">
        <v>80</v>
      </c>
      <c r="H381" t="s">
        <v>81</v>
      </c>
      <c r="I381" t="s">
        <v>943</v>
      </c>
      <c r="J381">
        <v>66</v>
      </c>
      <c r="K381" t="s">
        <v>83</v>
      </c>
      <c r="L381" t="s">
        <v>84</v>
      </c>
      <c r="M381" t="s">
        <v>85</v>
      </c>
      <c r="N381">
        <v>2</v>
      </c>
      <c r="O381" s="1">
        <v>44606.505995370368</v>
      </c>
      <c r="P381" s="1">
        <v>44606.573148148149</v>
      </c>
      <c r="Q381">
        <v>5105</v>
      </c>
      <c r="R381">
        <v>697</v>
      </c>
      <c r="S381" t="b">
        <v>0</v>
      </c>
      <c r="T381" t="s">
        <v>86</v>
      </c>
      <c r="U381" t="b">
        <v>0</v>
      </c>
      <c r="V381" t="s">
        <v>92</v>
      </c>
      <c r="W381" s="1">
        <v>44606.556620370371</v>
      </c>
      <c r="X381">
        <v>458</v>
      </c>
      <c r="Y381">
        <v>52</v>
      </c>
      <c r="Z381">
        <v>0</v>
      </c>
      <c r="AA381">
        <v>52</v>
      </c>
      <c r="AB381">
        <v>0</v>
      </c>
      <c r="AC381">
        <v>40</v>
      </c>
      <c r="AD381">
        <v>14</v>
      </c>
      <c r="AE381">
        <v>0</v>
      </c>
      <c r="AF381">
        <v>0</v>
      </c>
      <c r="AG381">
        <v>0</v>
      </c>
      <c r="AH381" t="s">
        <v>93</v>
      </c>
      <c r="AI381" s="1">
        <v>44606.573148148149</v>
      </c>
      <c r="AJ381">
        <v>239</v>
      </c>
      <c r="AK381">
        <v>1</v>
      </c>
      <c r="AL381">
        <v>0</v>
      </c>
      <c r="AM381">
        <v>1</v>
      </c>
      <c r="AN381">
        <v>0</v>
      </c>
      <c r="AO381">
        <v>1</v>
      </c>
      <c r="AP381">
        <v>13</v>
      </c>
      <c r="AQ381">
        <v>0</v>
      </c>
      <c r="AR381">
        <v>0</v>
      </c>
      <c r="AS381">
        <v>0</v>
      </c>
      <c r="AT381" t="s">
        <v>86</v>
      </c>
      <c r="AU381" t="s">
        <v>86</v>
      </c>
      <c r="AV381" t="s">
        <v>86</v>
      </c>
      <c r="AW381" t="s">
        <v>86</v>
      </c>
      <c r="AX381" t="s">
        <v>86</v>
      </c>
      <c r="AY381" t="s">
        <v>86</v>
      </c>
      <c r="AZ381" t="s">
        <v>86</v>
      </c>
      <c r="BA381" t="s">
        <v>86</v>
      </c>
      <c r="BB381" t="s">
        <v>86</v>
      </c>
      <c r="BC381" t="s">
        <v>86</v>
      </c>
      <c r="BD381" t="s">
        <v>86</v>
      </c>
      <c r="BE381" t="s">
        <v>86</v>
      </c>
    </row>
    <row r="382" spans="1:57" x14ac:dyDescent="0.45">
      <c r="A382" t="s">
        <v>944</v>
      </c>
      <c r="B382" t="s">
        <v>77</v>
      </c>
      <c r="C382" t="s">
        <v>110</v>
      </c>
      <c r="D382" t="s">
        <v>79</v>
      </c>
      <c r="E382" s="2" t="str">
        <f>HYPERLINK("capsilon://?command=openfolder&amp;siteaddress=envoy.emaiq-na2.net&amp;folderid=FXE8A7EBC3-8B1F-6B9A-8C97-EF83FA61FA73","FX2201123")</f>
        <v>FX2201123</v>
      </c>
      <c r="F382" t="s">
        <v>80</v>
      </c>
      <c r="G382" t="s">
        <v>80</v>
      </c>
      <c r="H382" t="s">
        <v>81</v>
      </c>
      <c r="I382" t="s">
        <v>945</v>
      </c>
      <c r="J382">
        <v>66</v>
      </c>
      <c r="K382" t="s">
        <v>83</v>
      </c>
      <c r="L382" t="s">
        <v>84</v>
      </c>
      <c r="M382" t="s">
        <v>85</v>
      </c>
      <c r="N382">
        <v>2</v>
      </c>
      <c r="O382" s="1">
        <v>44606.537094907406</v>
      </c>
      <c r="P382" s="1">
        <v>44606.57608796296</v>
      </c>
      <c r="Q382">
        <v>2411</v>
      </c>
      <c r="R382">
        <v>958</v>
      </c>
      <c r="S382" t="b">
        <v>0</v>
      </c>
      <c r="T382" t="s">
        <v>86</v>
      </c>
      <c r="U382" t="b">
        <v>0</v>
      </c>
      <c r="V382" t="s">
        <v>92</v>
      </c>
      <c r="W382" s="1">
        <v>44606.569039351853</v>
      </c>
      <c r="X382">
        <v>705</v>
      </c>
      <c r="Y382">
        <v>52</v>
      </c>
      <c r="Z382">
        <v>0</v>
      </c>
      <c r="AA382">
        <v>52</v>
      </c>
      <c r="AB382">
        <v>0</v>
      </c>
      <c r="AC382">
        <v>40</v>
      </c>
      <c r="AD382">
        <v>14</v>
      </c>
      <c r="AE382">
        <v>0</v>
      </c>
      <c r="AF382">
        <v>0</v>
      </c>
      <c r="AG382">
        <v>0</v>
      </c>
      <c r="AH382" t="s">
        <v>93</v>
      </c>
      <c r="AI382" s="1">
        <v>44606.57608796296</v>
      </c>
      <c r="AJ382">
        <v>253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14</v>
      </c>
      <c r="AQ382">
        <v>0</v>
      </c>
      <c r="AR382">
        <v>0</v>
      </c>
      <c r="AS382">
        <v>0</v>
      </c>
      <c r="AT382" t="s">
        <v>86</v>
      </c>
      <c r="AU382" t="s">
        <v>86</v>
      </c>
      <c r="AV382" t="s">
        <v>86</v>
      </c>
      <c r="AW382" t="s">
        <v>86</v>
      </c>
      <c r="AX382" t="s">
        <v>86</v>
      </c>
      <c r="AY382" t="s">
        <v>86</v>
      </c>
      <c r="AZ382" t="s">
        <v>86</v>
      </c>
      <c r="BA382" t="s">
        <v>86</v>
      </c>
      <c r="BB382" t="s">
        <v>86</v>
      </c>
      <c r="BC382" t="s">
        <v>86</v>
      </c>
      <c r="BD382" t="s">
        <v>86</v>
      </c>
      <c r="BE382" t="s">
        <v>86</v>
      </c>
    </row>
    <row r="383" spans="1:57" hidden="1" x14ac:dyDescent="0.45">
      <c r="A383" t="s">
        <v>946</v>
      </c>
      <c r="B383" t="s">
        <v>77</v>
      </c>
      <c r="C383" t="s">
        <v>400</v>
      </c>
      <c r="D383" t="s">
        <v>79</v>
      </c>
      <c r="E383" s="2" t="str">
        <f>HYPERLINK("capsilon://?command=openfolder&amp;siteaddress=envoy.emaiq-na2.net&amp;folderid=FXDA914617-A2A2-5847-1741-B01C20656A30","FX2201221")</f>
        <v>FX2201221</v>
      </c>
      <c r="F383" t="s">
        <v>80</v>
      </c>
      <c r="G383" t="s">
        <v>80</v>
      </c>
      <c r="H383" t="s">
        <v>81</v>
      </c>
      <c r="I383" t="s">
        <v>947</v>
      </c>
      <c r="J383">
        <v>11</v>
      </c>
      <c r="K383" t="s">
        <v>83</v>
      </c>
      <c r="L383" t="s">
        <v>84</v>
      </c>
      <c r="M383" t="s">
        <v>85</v>
      </c>
      <c r="N383">
        <v>2</v>
      </c>
      <c r="O383" s="1">
        <v>44606.546226851853</v>
      </c>
      <c r="P383" s="1">
        <v>44606.576435185183</v>
      </c>
      <c r="Q383">
        <v>2500</v>
      </c>
      <c r="R383">
        <v>110</v>
      </c>
      <c r="S383" t="b">
        <v>0</v>
      </c>
      <c r="T383" t="s">
        <v>86</v>
      </c>
      <c r="U383" t="b">
        <v>0</v>
      </c>
      <c r="V383" t="s">
        <v>92</v>
      </c>
      <c r="W383" s="1">
        <v>44606.569988425923</v>
      </c>
      <c r="X383">
        <v>81</v>
      </c>
      <c r="Y383">
        <v>0</v>
      </c>
      <c r="Z383">
        <v>0</v>
      </c>
      <c r="AA383">
        <v>0</v>
      </c>
      <c r="AB383">
        <v>5</v>
      </c>
      <c r="AC383">
        <v>0</v>
      </c>
      <c r="AD383">
        <v>11</v>
      </c>
      <c r="AE383">
        <v>0</v>
      </c>
      <c r="AF383">
        <v>0</v>
      </c>
      <c r="AG383">
        <v>0</v>
      </c>
      <c r="AH383" t="s">
        <v>93</v>
      </c>
      <c r="AI383" s="1">
        <v>44606.576435185183</v>
      </c>
      <c r="AJ383">
        <v>29</v>
      </c>
      <c r="AK383">
        <v>0</v>
      </c>
      <c r="AL383">
        <v>0</v>
      </c>
      <c r="AM383">
        <v>0</v>
      </c>
      <c r="AN383">
        <v>5</v>
      </c>
      <c r="AO383">
        <v>0</v>
      </c>
      <c r="AP383">
        <v>11</v>
      </c>
      <c r="AQ383">
        <v>0</v>
      </c>
      <c r="AR383">
        <v>0</v>
      </c>
      <c r="AS383">
        <v>0</v>
      </c>
      <c r="AT383" t="s">
        <v>86</v>
      </c>
      <c r="AU383" t="s">
        <v>86</v>
      </c>
      <c r="AV383" t="s">
        <v>86</v>
      </c>
      <c r="AW383" t="s">
        <v>86</v>
      </c>
      <c r="AX383" t="s">
        <v>86</v>
      </c>
      <c r="AY383" t="s">
        <v>86</v>
      </c>
      <c r="AZ383" t="s">
        <v>86</v>
      </c>
      <c r="BA383" t="s">
        <v>86</v>
      </c>
      <c r="BB383" t="s">
        <v>86</v>
      </c>
      <c r="BC383" t="s">
        <v>86</v>
      </c>
      <c r="BD383" t="s">
        <v>86</v>
      </c>
      <c r="BE383" t="s">
        <v>86</v>
      </c>
    </row>
    <row r="384" spans="1:57" x14ac:dyDescent="0.45">
      <c r="A384" t="s">
        <v>948</v>
      </c>
      <c r="B384" t="s">
        <v>77</v>
      </c>
      <c r="C384" t="s">
        <v>949</v>
      </c>
      <c r="D384" t="s">
        <v>79</v>
      </c>
      <c r="E384" s="2" t="str">
        <f>HYPERLINK("capsilon://?command=openfolder&amp;siteaddress=envoy.emaiq-na2.net&amp;folderid=FX82037CFF-8B5D-C36A-9803-FB4E79F2441F","FX2202255")</f>
        <v>FX2202255</v>
      </c>
      <c r="F384" t="s">
        <v>80</v>
      </c>
      <c r="G384" t="s">
        <v>80</v>
      </c>
      <c r="H384" t="s">
        <v>81</v>
      </c>
      <c r="I384" t="s">
        <v>950</v>
      </c>
      <c r="J384">
        <v>367</v>
      </c>
      <c r="K384" t="s">
        <v>83</v>
      </c>
      <c r="L384" t="s">
        <v>84</v>
      </c>
      <c r="M384" t="s">
        <v>85</v>
      </c>
      <c r="N384">
        <v>1</v>
      </c>
      <c r="O384" s="1">
        <v>44606.563136574077</v>
      </c>
      <c r="P384" s="1">
        <v>44606.580358796295</v>
      </c>
      <c r="Q384">
        <v>593</v>
      </c>
      <c r="R384">
        <v>895</v>
      </c>
      <c r="S384" t="b">
        <v>0</v>
      </c>
      <c r="T384" t="s">
        <v>86</v>
      </c>
      <c r="U384" t="b">
        <v>0</v>
      </c>
      <c r="V384" t="s">
        <v>92</v>
      </c>
      <c r="W384" s="1">
        <v>44606.580358796295</v>
      </c>
      <c r="X384">
        <v>895</v>
      </c>
      <c r="Y384">
        <v>132</v>
      </c>
      <c r="Z384">
        <v>0</v>
      </c>
      <c r="AA384">
        <v>132</v>
      </c>
      <c r="AB384">
        <v>0</v>
      </c>
      <c r="AC384">
        <v>0</v>
      </c>
      <c r="AD384">
        <v>235</v>
      </c>
      <c r="AE384">
        <v>201</v>
      </c>
      <c r="AF384">
        <v>0</v>
      </c>
      <c r="AG384">
        <v>9</v>
      </c>
      <c r="AH384" t="s">
        <v>86</v>
      </c>
      <c r="AI384" t="s">
        <v>86</v>
      </c>
      <c r="AJ384" t="s">
        <v>86</v>
      </c>
      <c r="AK384" t="s">
        <v>86</v>
      </c>
      <c r="AL384" t="s">
        <v>86</v>
      </c>
      <c r="AM384" t="s">
        <v>86</v>
      </c>
      <c r="AN384" t="s">
        <v>86</v>
      </c>
      <c r="AO384" t="s">
        <v>86</v>
      </c>
      <c r="AP384" t="s">
        <v>86</v>
      </c>
      <c r="AQ384" t="s">
        <v>86</v>
      </c>
      <c r="AR384" t="s">
        <v>86</v>
      </c>
      <c r="AS384" t="s">
        <v>86</v>
      </c>
      <c r="AT384" t="s">
        <v>86</v>
      </c>
      <c r="AU384" t="s">
        <v>86</v>
      </c>
      <c r="AV384" t="s">
        <v>86</v>
      </c>
      <c r="AW384" t="s">
        <v>86</v>
      </c>
      <c r="AX384" t="s">
        <v>86</v>
      </c>
      <c r="AY384" t="s">
        <v>86</v>
      </c>
      <c r="AZ384" t="s">
        <v>86</v>
      </c>
      <c r="BA384" t="s">
        <v>86</v>
      </c>
      <c r="BB384" t="s">
        <v>86</v>
      </c>
      <c r="BC384" t="s">
        <v>86</v>
      </c>
      <c r="BD384" t="s">
        <v>86</v>
      </c>
      <c r="BE384" t="s">
        <v>86</v>
      </c>
    </row>
    <row r="385" spans="1:57" x14ac:dyDescent="0.45">
      <c r="A385" t="s">
        <v>951</v>
      </c>
      <c r="B385" t="s">
        <v>77</v>
      </c>
      <c r="C385" t="s">
        <v>949</v>
      </c>
      <c r="D385" t="s">
        <v>79</v>
      </c>
      <c r="E385" s="2" t="str">
        <f>HYPERLINK("capsilon://?command=openfolder&amp;siteaddress=envoy.emaiq-na2.net&amp;folderid=FX82037CFF-8B5D-C36A-9803-FB4E79F2441F","FX2202255")</f>
        <v>FX2202255</v>
      </c>
      <c r="F385" t="s">
        <v>80</v>
      </c>
      <c r="G385" t="s">
        <v>80</v>
      </c>
      <c r="H385" t="s">
        <v>81</v>
      </c>
      <c r="I385" t="s">
        <v>950</v>
      </c>
      <c r="J385">
        <v>541</v>
      </c>
      <c r="K385" t="s">
        <v>83</v>
      </c>
      <c r="L385" t="s">
        <v>84</v>
      </c>
      <c r="M385" t="s">
        <v>85</v>
      </c>
      <c r="N385">
        <v>2</v>
      </c>
      <c r="O385" s="1">
        <v>44606.582048611112</v>
      </c>
      <c r="P385" s="1">
        <v>44606.684918981482</v>
      </c>
      <c r="Q385">
        <v>1897</v>
      </c>
      <c r="R385">
        <v>6991</v>
      </c>
      <c r="S385" t="b">
        <v>0</v>
      </c>
      <c r="T385" t="s">
        <v>86</v>
      </c>
      <c r="U385" t="b">
        <v>1</v>
      </c>
      <c r="V385" t="s">
        <v>92</v>
      </c>
      <c r="W385" s="1">
        <v>44606.640590277777</v>
      </c>
      <c r="X385">
        <v>4296</v>
      </c>
      <c r="Y385">
        <v>591</v>
      </c>
      <c r="Z385">
        <v>0</v>
      </c>
      <c r="AA385">
        <v>591</v>
      </c>
      <c r="AB385">
        <v>0</v>
      </c>
      <c r="AC385">
        <v>326</v>
      </c>
      <c r="AD385">
        <v>-50</v>
      </c>
      <c r="AE385">
        <v>0</v>
      </c>
      <c r="AF385">
        <v>0</v>
      </c>
      <c r="AG385">
        <v>0</v>
      </c>
      <c r="AH385" t="s">
        <v>93</v>
      </c>
      <c r="AI385" s="1">
        <v>44606.684918981482</v>
      </c>
      <c r="AJ385">
        <v>2576</v>
      </c>
      <c r="AK385">
        <v>6</v>
      </c>
      <c r="AL385">
        <v>0</v>
      </c>
      <c r="AM385">
        <v>6</v>
      </c>
      <c r="AN385">
        <v>0</v>
      </c>
      <c r="AO385">
        <v>6</v>
      </c>
      <c r="AP385">
        <v>-56</v>
      </c>
      <c r="AQ385">
        <v>0</v>
      </c>
      <c r="AR385">
        <v>0</v>
      </c>
      <c r="AS385">
        <v>0</v>
      </c>
      <c r="AT385" t="s">
        <v>86</v>
      </c>
      <c r="AU385" t="s">
        <v>86</v>
      </c>
      <c r="AV385" t="s">
        <v>86</v>
      </c>
      <c r="AW385" t="s">
        <v>86</v>
      </c>
      <c r="AX385" t="s">
        <v>86</v>
      </c>
      <c r="AY385" t="s">
        <v>86</v>
      </c>
      <c r="AZ385" t="s">
        <v>86</v>
      </c>
      <c r="BA385" t="s">
        <v>86</v>
      </c>
      <c r="BB385" t="s">
        <v>86</v>
      </c>
      <c r="BC385" t="s">
        <v>86</v>
      </c>
      <c r="BD385" t="s">
        <v>86</v>
      </c>
      <c r="BE385" t="s">
        <v>86</v>
      </c>
    </row>
    <row r="386" spans="1:57" hidden="1" x14ac:dyDescent="0.45">
      <c r="A386" t="s">
        <v>952</v>
      </c>
      <c r="B386" t="s">
        <v>77</v>
      </c>
      <c r="C386" t="s">
        <v>953</v>
      </c>
      <c r="D386" t="s">
        <v>79</v>
      </c>
      <c r="E386" s="2" t="str">
        <f>HYPERLINK("capsilon://?command=openfolder&amp;siteaddress=envoy.emaiq-na2.net&amp;folderid=FX74393421-84DC-BBE5-C2DE-1B93B7B6672F","FX2202209")</f>
        <v>FX2202209</v>
      </c>
      <c r="F386" t="s">
        <v>80</v>
      </c>
      <c r="G386" t="s">
        <v>80</v>
      </c>
      <c r="H386" t="s">
        <v>81</v>
      </c>
      <c r="I386" t="s">
        <v>954</v>
      </c>
      <c r="J386">
        <v>66</v>
      </c>
      <c r="K386" t="s">
        <v>83</v>
      </c>
      <c r="L386" t="s">
        <v>84</v>
      </c>
      <c r="M386" t="s">
        <v>85</v>
      </c>
      <c r="N386">
        <v>1</v>
      </c>
      <c r="O386" s="1">
        <v>44606.58390046296</v>
      </c>
      <c r="P386" s="1">
        <v>44606.645844907405</v>
      </c>
      <c r="Q386">
        <v>4767</v>
      </c>
      <c r="R386">
        <v>585</v>
      </c>
      <c r="S386" t="b">
        <v>0</v>
      </c>
      <c r="T386" t="s">
        <v>86</v>
      </c>
      <c r="U386" t="b">
        <v>0</v>
      </c>
      <c r="V386" t="s">
        <v>92</v>
      </c>
      <c r="W386" s="1">
        <v>44606.645844907405</v>
      </c>
      <c r="X386">
        <v>453</v>
      </c>
      <c r="Y386">
        <v>0</v>
      </c>
      <c r="Z386">
        <v>0</v>
      </c>
      <c r="AA386">
        <v>0</v>
      </c>
      <c r="AB386">
        <v>0</v>
      </c>
      <c r="AC386">
        <v>6</v>
      </c>
      <c r="AD386">
        <v>66</v>
      </c>
      <c r="AE386">
        <v>52</v>
      </c>
      <c r="AF386">
        <v>0</v>
      </c>
      <c r="AG386">
        <v>2</v>
      </c>
      <c r="AH386" t="s">
        <v>86</v>
      </c>
      <c r="AI386" t="s">
        <v>86</v>
      </c>
      <c r="AJ386" t="s">
        <v>86</v>
      </c>
      <c r="AK386" t="s">
        <v>86</v>
      </c>
      <c r="AL386" t="s">
        <v>86</v>
      </c>
      <c r="AM386" t="s">
        <v>86</v>
      </c>
      <c r="AN386" t="s">
        <v>86</v>
      </c>
      <c r="AO386" t="s">
        <v>86</v>
      </c>
      <c r="AP386" t="s">
        <v>86</v>
      </c>
      <c r="AQ386" t="s">
        <v>86</v>
      </c>
      <c r="AR386" t="s">
        <v>86</v>
      </c>
      <c r="AS386" t="s">
        <v>86</v>
      </c>
      <c r="AT386" t="s">
        <v>86</v>
      </c>
      <c r="AU386" t="s">
        <v>86</v>
      </c>
      <c r="AV386" t="s">
        <v>86</v>
      </c>
      <c r="AW386" t="s">
        <v>86</v>
      </c>
      <c r="AX386" t="s">
        <v>86</v>
      </c>
      <c r="AY386" t="s">
        <v>86</v>
      </c>
      <c r="AZ386" t="s">
        <v>86</v>
      </c>
      <c r="BA386" t="s">
        <v>86</v>
      </c>
      <c r="BB386" t="s">
        <v>86</v>
      </c>
      <c r="BC386" t="s">
        <v>86</v>
      </c>
      <c r="BD386" t="s">
        <v>86</v>
      </c>
      <c r="BE386" t="s">
        <v>86</v>
      </c>
    </row>
    <row r="387" spans="1:57" hidden="1" x14ac:dyDescent="0.45">
      <c r="A387" t="s">
        <v>955</v>
      </c>
      <c r="B387" t="s">
        <v>77</v>
      </c>
      <c r="C387" t="s">
        <v>90</v>
      </c>
      <c r="D387" t="s">
        <v>79</v>
      </c>
      <c r="E387" s="2" t="str">
        <f>HYPERLINK("capsilon://?command=openfolder&amp;siteaddress=envoy.emaiq-na2.net&amp;folderid=FXB5C20122-89B5-AE08-A54E-DC1C7040B926","FX220283")</f>
        <v>FX220283</v>
      </c>
      <c r="F387" t="s">
        <v>80</v>
      </c>
      <c r="G387" t="s">
        <v>80</v>
      </c>
      <c r="H387" t="s">
        <v>81</v>
      </c>
      <c r="I387" t="s">
        <v>956</v>
      </c>
      <c r="J387">
        <v>11</v>
      </c>
      <c r="K387" t="s">
        <v>83</v>
      </c>
      <c r="L387" t="s">
        <v>84</v>
      </c>
      <c r="M387" t="s">
        <v>85</v>
      </c>
      <c r="N387">
        <v>2</v>
      </c>
      <c r="O387" s="1">
        <v>44606.606030092589</v>
      </c>
      <c r="P387" s="1">
        <v>44606.694780092592</v>
      </c>
      <c r="Q387">
        <v>7474</v>
      </c>
      <c r="R387">
        <v>194</v>
      </c>
      <c r="S387" t="b">
        <v>0</v>
      </c>
      <c r="T387" t="s">
        <v>86</v>
      </c>
      <c r="U387" t="b">
        <v>0</v>
      </c>
      <c r="V387" t="s">
        <v>92</v>
      </c>
      <c r="W387" s="1">
        <v>44606.659745370373</v>
      </c>
      <c r="X387">
        <v>69</v>
      </c>
      <c r="Y387">
        <v>0</v>
      </c>
      <c r="Z387">
        <v>0</v>
      </c>
      <c r="AA387">
        <v>0</v>
      </c>
      <c r="AB387">
        <v>5</v>
      </c>
      <c r="AC387">
        <v>0</v>
      </c>
      <c r="AD387">
        <v>11</v>
      </c>
      <c r="AE387">
        <v>0</v>
      </c>
      <c r="AF387">
        <v>0</v>
      </c>
      <c r="AG387">
        <v>0</v>
      </c>
      <c r="AH387" t="s">
        <v>93</v>
      </c>
      <c r="AI387" s="1">
        <v>44606.694780092592</v>
      </c>
      <c r="AJ387">
        <v>43</v>
      </c>
      <c r="AK387">
        <v>0</v>
      </c>
      <c r="AL387">
        <v>0</v>
      </c>
      <c r="AM387">
        <v>0</v>
      </c>
      <c r="AN387">
        <v>5</v>
      </c>
      <c r="AO387">
        <v>0</v>
      </c>
      <c r="AP387">
        <v>11</v>
      </c>
      <c r="AQ387">
        <v>0</v>
      </c>
      <c r="AR387">
        <v>0</v>
      </c>
      <c r="AS387">
        <v>0</v>
      </c>
      <c r="AT387" t="s">
        <v>86</v>
      </c>
      <c r="AU387" t="s">
        <v>86</v>
      </c>
      <c r="AV387" t="s">
        <v>86</v>
      </c>
      <c r="AW387" t="s">
        <v>86</v>
      </c>
      <c r="AX387" t="s">
        <v>86</v>
      </c>
      <c r="AY387" t="s">
        <v>86</v>
      </c>
      <c r="AZ387" t="s">
        <v>86</v>
      </c>
      <c r="BA387" t="s">
        <v>86</v>
      </c>
      <c r="BB387" t="s">
        <v>86</v>
      </c>
      <c r="BC387" t="s">
        <v>86</v>
      </c>
      <c r="BD387" t="s">
        <v>86</v>
      </c>
      <c r="BE387" t="s">
        <v>86</v>
      </c>
    </row>
    <row r="388" spans="1:57" x14ac:dyDescent="0.45">
      <c r="A388" t="s">
        <v>957</v>
      </c>
      <c r="B388" t="s">
        <v>77</v>
      </c>
      <c r="C388" t="s">
        <v>958</v>
      </c>
      <c r="D388" t="s">
        <v>79</v>
      </c>
      <c r="E388" s="2" t="str">
        <f>HYPERLINK("capsilon://?command=openfolder&amp;siteaddress=envoy.emaiq-na2.net&amp;folderid=FX174E4D5E-3EE3-AFB0-0791-F1CA6BB1AF30","FX2202142")</f>
        <v>FX2202142</v>
      </c>
      <c r="F388" t="s">
        <v>80</v>
      </c>
      <c r="G388" t="s">
        <v>80</v>
      </c>
      <c r="H388" t="s">
        <v>81</v>
      </c>
      <c r="I388" t="s">
        <v>959</v>
      </c>
      <c r="J388">
        <v>181</v>
      </c>
      <c r="K388" t="s">
        <v>83</v>
      </c>
      <c r="L388" t="s">
        <v>84</v>
      </c>
      <c r="M388" t="s">
        <v>85</v>
      </c>
      <c r="N388">
        <v>2</v>
      </c>
      <c r="O388" s="1">
        <v>44606.63863425926</v>
      </c>
      <c r="P388" s="1">
        <v>44606.702268518522</v>
      </c>
      <c r="Q388">
        <v>3865</v>
      </c>
      <c r="R388">
        <v>1633</v>
      </c>
      <c r="S388" t="b">
        <v>0</v>
      </c>
      <c r="T388" t="s">
        <v>86</v>
      </c>
      <c r="U388" t="b">
        <v>0</v>
      </c>
      <c r="V388" t="s">
        <v>92</v>
      </c>
      <c r="W388" s="1">
        <v>44606.671180555553</v>
      </c>
      <c r="X388">
        <v>987</v>
      </c>
      <c r="Y388">
        <v>117</v>
      </c>
      <c r="Z388">
        <v>0</v>
      </c>
      <c r="AA388">
        <v>117</v>
      </c>
      <c r="AB388">
        <v>37</v>
      </c>
      <c r="AC388">
        <v>48</v>
      </c>
      <c r="AD388">
        <v>64</v>
      </c>
      <c r="AE388">
        <v>0</v>
      </c>
      <c r="AF388">
        <v>0</v>
      </c>
      <c r="AG388">
        <v>0</v>
      </c>
      <c r="AH388" t="s">
        <v>93</v>
      </c>
      <c r="AI388" s="1">
        <v>44606.702268518522</v>
      </c>
      <c r="AJ388">
        <v>646</v>
      </c>
      <c r="AK388">
        <v>4</v>
      </c>
      <c r="AL388">
        <v>0</v>
      </c>
      <c r="AM388">
        <v>4</v>
      </c>
      <c r="AN388">
        <v>37</v>
      </c>
      <c r="AO388">
        <v>4</v>
      </c>
      <c r="AP388">
        <v>60</v>
      </c>
      <c r="AQ388">
        <v>0</v>
      </c>
      <c r="AR388">
        <v>0</v>
      </c>
      <c r="AS388">
        <v>0</v>
      </c>
      <c r="AT388" t="s">
        <v>86</v>
      </c>
      <c r="AU388" t="s">
        <v>86</v>
      </c>
      <c r="AV388" t="s">
        <v>86</v>
      </c>
      <c r="AW388" t="s">
        <v>86</v>
      </c>
      <c r="AX388" t="s">
        <v>86</v>
      </c>
      <c r="AY388" t="s">
        <v>86</v>
      </c>
      <c r="AZ388" t="s">
        <v>86</v>
      </c>
      <c r="BA388" t="s">
        <v>86</v>
      </c>
      <c r="BB388" t="s">
        <v>86</v>
      </c>
      <c r="BC388" t="s">
        <v>86</v>
      </c>
      <c r="BD388" t="s">
        <v>86</v>
      </c>
      <c r="BE388" t="s">
        <v>86</v>
      </c>
    </row>
    <row r="389" spans="1:57" x14ac:dyDescent="0.45">
      <c r="A389" t="s">
        <v>960</v>
      </c>
      <c r="B389" t="s">
        <v>77</v>
      </c>
      <c r="C389" t="s">
        <v>515</v>
      </c>
      <c r="D389" t="s">
        <v>79</v>
      </c>
      <c r="E389" s="2" t="str">
        <f>HYPERLINK("capsilon://?command=openfolder&amp;siteaddress=envoy.emaiq-na2.net&amp;folderid=FX2706D147-D27F-988F-D203-8796EF51A514","FX220285")</f>
        <v>FX220285</v>
      </c>
      <c r="F389" t="s">
        <v>80</v>
      </c>
      <c r="G389" t="s">
        <v>80</v>
      </c>
      <c r="H389" t="s">
        <v>81</v>
      </c>
      <c r="I389" t="s">
        <v>961</v>
      </c>
      <c r="J389">
        <v>66</v>
      </c>
      <c r="K389" t="s">
        <v>83</v>
      </c>
      <c r="L389" t="s">
        <v>84</v>
      </c>
      <c r="M389" t="s">
        <v>85</v>
      </c>
      <c r="N389">
        <v>2</v>
      </c>
      <c r="O389" s="1">
        <v>44606.645601851851</v>
      </c>
      <c r="P389" s="1">
        <v>44606.706446759257</v>
      </c>
      <c r="Q389">
        <v>4392</v>
      </c>
      <c r="R389">
        <v>865</v>
      </c>
      <c r="S389" t="b">
        <v>0</v>
      </c>
      <c r="T389" t="s">
        <v>86</v>
      </c>
      <c r="U389" t="b">
        <v>0</v>
      </c>
      <c r="V389" t="s">
        <v>92</v>
      </c>
      <c r="W389" s="1">
        <v>44606.677037037036</v>
      </c>
      <c r="X389">
        <v>505</v>
      </c>
      <c r="Y389">
        <v>52</v>
      </c>
      <c r="Z389">
        <v>0</v>
      </c>
      <c r="AA389">
        <v>52</v>
      </c>
      <c r="AB389">
        <v>0</v>
      </c>
      <c r="AC389">
        <v>44</v>
      </c>
      <c r="AD389">
        <v>14</v>
      </c>
      <c r="AE389">
        <v>0</v>
      </c>
      <c r="AF389">
        <v>0</v>
      </c>
      <c r="AG389">
        <v>0</v>
      </c>
      <c r="AH389" t="s">
        <v>93</v>
      </c>
      <c r="AI389" s="1">
        <v>44606.706446759257</v>
      </c>
      <c r="AJ389">
        <v>360</v>
      </c>
      <c r="AK389">
        <v>2</v>
      </c>
      <c r="AL389">
        <v>0</v>
      </c>
      <c r="AM389">
        <v>2</v>
      </c>
      <c r="AN389">
        <v>0</v>
      </c>
      <c r="AO389">
        <v>2</v>
      </c>
      <c r="AP389">
        <v>12</v>
      </c>
      <c r="AQ389">
        <v>0</v>
      </c>
      <c r="AR389">
        <v>0</v>
      </c>
      <c r="AS389">
        <v>0</v>
      </c>
      <c r="AT389" t="s">
        <v>86</v>
      </c>
      <c r="AU389" t="s">
        <v>86</v>
      </c>
      <c r="AV389" t="s">
        <v>86</v>
      </c>
      <c r="AW389" t="s">
        <v>86</v>
      </c>
      <c r="AX389" t="s">
        <v>86</v>
      </c>
      <c r="AY389" t="s">
        <v>86</v>
      </c>
      <c r="AZ389" t="s">
        <v>86</v>
      </c>
      <c r="BA389" t="s">
        <v>86</v>
      </c>
      <c r="BB389" t="s">
        <v>86</v>
      </c>
      <c r="BC389" t="s">
        <v>86</v>
      </c>
      <c r="BD389" t="s">
        <v>86</v>
      </c>
      <c r="BE389" t="s">
        <v>86</v>
      </c>
    </row>
    <row r="390" spans="1:57" x14ac:dyDescent="0.45">
      <c r="A390" t="s">
        <v>962</v>
      </c>
      <c r="B390" t="s">
        <v>77</v>
      </c>
      <c r="C390" t="s">
        <v>953</v>
      </c>
      <c r="D390" t="s">
        <v>79</v>
      </c>
      <c r="E390" s="2" t="str">
        <f>HYPERLINK("capsilon://?command=openfolder&amp;siteaddress=envoy.emaiq-na2.net&amp;folderid=FX74393421-84DC-BBE5-C2DE-1B93B7B6672F","FX2202209")</f>
        <v>FX2202209</v>
      </c>
      <c r="F390" t="s">
        <v>80</v>
      </c>
      <c r="G390" t="s">
        <v>80</v>
      </c>
      <c r="H390" t="s">
        <v>81</v>
      </c>
      <c r="I390" t="s">
        <v>954</v>
      </c>
      <c r="J390">
        <v>76</v>
      </c>
      <c r="K390" t="s">
        <v>83</v>
      </c>
      <c r="L390" t="s">
        <v>84</v>
      </c>
      <c r="M390" t="s">
        <v>85</v>
      </c>
      <c r="N390">
        <v>2</v>
      </c>
      <c r="O390" s="1">
        <v>44606.646226851852</v>
      </c>
      <c r="P390" s="1">
        <v>44606.69427083333</v>
      </c>
      <c r="Q390">
        <v>2407</v>
      </c>
      <c r="R390">
        <v>1744</v>
      </c>
      <c r="S390" t="b">
        <v>0</v>
      </c>
      <c r="T390" t="s">
        <v>86</v>
      </c>
      <c r="U390" t="b">
        <v>1</v>
      </c>
      <c r="V390" t="s">
        <v>92</v>
      </c>
      <c r="W390" s="1">
        <v>44606.658935185187</v>
      </c>
      <c r="X390">
        <v>1042</v>
      </c>
      <c r="Y390">
        <v>74</v>
      </c>
      <c r="Z390">
        <v>0</v>
      </c>
      <c r="AA390">
        <v>74</v>
      </c>
      <c r="AB390">
        <v>0</v>
      </c>
      <c r="AC390">
        <v>55</v>
      </c>
      <c r="AD390">
        <v>2</v>
      </c>
      <c r="AE390">
        <v>0</v>
      </c>
      <c r="AF390">
        <v>0</v>
      </c>
      <c r="AG390">
        <v>0</v>
      </c>
      <c r="AH390" t="s">
        <v>93</v>
      </c>
      <c r="AI390" s="1">
        <v>44606.69427083333</v>
      </c>
      <c r="AJ390">
        <v>138</v>
      </c>
      <c r="AK390">
        <v>1</v>
      </c>
      <c r="AL390">
        <v>0</v>
      </c>
      <c r="AM390">
        <v>1</v>
      </c>
      <c r="AN390">
        <v>37</v>
      </c>
      <c r="AO390">
        <v>1</v>
      </c>
      <c r="AP390">
        <v>1</v>
      </c>
      <c r="AQ390">
        <v>0</v>
      </c>
      <c r="AR390">
        <v>0</v>
      </c>
      <c r="AS390">
        <v>0</v>
      </c>
      <c r="AT390" t="s">
        <v>86</v>
      </c>
      <c r="AU390" t="s">
        <v>86</v>
      </c>
      <c r="AV390" t="s">
        <v>86</v>
      </c>
      <c r="AW390" t="s">
        <v>86</v>
      </c>
      <c r="AX390" t="s">
        <v>86</v>
      </c>
      <c r="AY390" t="s">
        <v>86</v>
      </c>
      <c r="AZ390" t="s">
        <v>86</v>
      </c>
      <c r="BA390" t="s">
        <v>86</v>
      </c>
      <c r="BB390" t="s">
        <v>86</v>
      </c>
      <c r="BC390" t="s">
        <v>86</v>
      </c>
      <c r="BD390" t="s">
        <v>86</v>
      </c>
      <c r="BE390" t="s">
        <v>86</v>
      </c>
    </row>
    <row r="391" spans="1:57" x14ac:dyDescent="0.45">
      <c r="A391" t="s">
        <v>963</v>
      </c>
      <c r="B391" t="s">
        <v>77</v>
      </c>
      <c r="C391" t="s">
        <v>515</v>
      </c>
      <c r="D391" t="s">
        <v>79</v>
      </c>
      <c r="E391" s="2" t="str">
        <f>HYPERLINK("capsilon://?command=openfolder&amp;siteaddress=envoy.emaiq-na2.net&amp;folderid=FX2706D147-D27F-988F-D203-8796EF51A514","FX220285")</f>
        <v>FX220285</v>
      </c>
      <c r="F391" t="s">
        <v>80</v>
      </c>
      <c r="G391" t="s">
        <v>80</v>
      </c>
      <c r="H391" t="s">
        <v>81</v>
      </c>
      <c r="I391" t="s">
        <v>964</v>
      </c>
      <c r="J391">
        <v>66</v>
      </c>
      <c r="K391" t="s">
        <v>83</v>
      </c>
      <c r="L391" t="s">
        <v>84</v>
      </c>
      <c r="M391" t="s">
        <v>85</v>
      </c>
      <c r="N391">
        <v>2</v>
      </c>
      <c r="O391" s="1">
        <v>44606.646851851852</v>
      </c>
      <c r="P391" s="1">
        <v>44606.708784722221</v>
      </c>
      <c r="Q391">
        <v>4491</v>
      </c>
      <c r="R391">
        <v>860</v>
      </c>
      <c r="S391" t="b">
        <v>0</v>
      </c>
      <c r="T391" t="s">
        <v>86</v>
      </c>
      <c r="U391" t="b">
        <v>0</v>
      </c>
      <c r="V391" t="s">
        <v>92</v>
      </c>
      <c r="W391" s="1">
        <v>44606.683483796296</v>
      </c>
      <c r="X391">
        <v>556</v>
      </c>
      <c r="Y391">
        <v>52</v>
      </c>
      <c r="Z391">
        <v>0</v>
      </c>
      <c r="AA391">
        <v>52</v>
      </c>
      <c r="AB391">
        <v>0</v>
      </c>
      <c r="AC391">
        <v>44</v>
      </c>
      <c r="AD391">
        <v>14</v>
      </c>
      <c r="AE391">
        <v>0</v>
      </c>
      <c r="AF391">
        <v>0</v>
      </c>
      <c r="AG391">
        <v>0</v>
      </c>
      <c r="AH391" t="s">
        <v>93</v>
      </c>
      <c r="AI391" s="1">
        <v>44606.708784722221</v>
      </c>
      <c r="AJ391">
        <v>201</v>
      </c>
      <c r="AK391">
        <v>1</v>
      </c>
      <c r="AL391">
        <v>0</v>
      </c>
      <c r="AM391">
        <v>1</v>
      </c>
      <c r="AN391">
        <v>0</v>
      </c>
      <c r="AO391">
        <v>1</v>
      </c>
      <c r="AP391">
        <v>13</v>
      </c>
      <c r="AQ391">
        <v>0</v>
      </c>
      <c r="AR391">
        <v>0</v>
      </c>
      <c r="AS391">
        <v>0</v>
      </c>
      <c r="AT391" t="s">
        <v>86</v>
      </c>
      <c r="AU391" t="s">
        <v>86</v>
      </c>
      <c r="AV391" t="s">
        <v>86</v>
      </c>
      <c r="AW391" t="s">
        <v>86</v>
      </c>
      <c r="AX391" t="s">
        <v>86</v>
      </c>
      <c r="AY391" t="s">
        <v>86</v>
      </c>
      <c r="AZ391" t="s">
        <v>86</v>
      </c>
      <c r="BA391" t="s">
        <v>86</v>
      </c>
      <c r="BB391" t="s">
        <v>86</v>
      </c>
      <c r="BC391" t="s">
        <v>86</v>
      </c>
      <c r="BD391" t="s">
        <v>86</v>
      </c>
      <c r="BE391" t="s">
        <v>86</v>
      </c>
    </row>
    <row r="392" spans="1:57" x14ac:dyDescent="0.45">
      <c r="A392" t="s">
        <v>965</v>
      </c>
      <c r="B392" t="s">
        <v>77</v>
      </c>
      <c r="C392" t="s">
        <v>966</v>
      </c>
      <c r="D392" t="s">
        <v>79</v>
      </c>
      <c r="E392" s="2" t="str">
        <f>HYPERLINK("capsilon://?command=openfolder&amp;siteaddress=envoy.emaiq-na2.net&amp;folderid=FXB96FCE79-063D-BD92-5F51-0E20BACC358D","FX2202118")</f>
        <v>FX2202118</v>
      </c>
      <c r="F392" t="s">
        <v>80</v>
      </c>
      <c r="G392" t="s">
        <v>80</v>
      </c>
      <c r="H392" t="s">
        <v>81</v>
      </c>
      <c r="I392" t="s">
        <v>967</v>
      </c>
      <c r="J392">
        <v>677</v>
      </c>
      <c r="K392" t="s">
        <v>83</v>
      </c>
      <c r="L392" t="s">
        <v>84</v>
      </c>
      <c r="M392" t="s">
        <v>85</v>
      </c>
      <c r="N392">
        <v>1</v>
      </c>
      <c r="O392" s="1">
        <v>44606.646932870368</v>
      </c>
      <c r="P392" s="1">
        <v>44606.701377314814</v>
      </c>
      <c r="Q392">
        <v>3159</v>
      </c>
      <c r="R392">
        <v>1545</v>
      </c>
      <c r="S392" t="b">
        <v>0</v>
      </c>
      <c r="T392" t="s">
        <v>86</v>
      </c>
      <c r="U392" t="b">
        <v>0</v>
      </c>
      <c r="V392" t="s">
        <v>92</v>
      </c>
      <c r="W392" s="1">
        <v>44606.701377314814</v>
      </c>
      <c r="X392">
        <v>1545</v>
      </c>
      <c r="Y392">
        <v>338</v>
      </c>
      <c r="Z392">
        <v>0</v>
      </c>
      <c r="AA392">
        <v>338</v>
      </c>
      <c r="AB392">
        <v>132</v>
      </c>
      <c r="AC392">
        <v>92</v>
      </c>
      <c r="AD392">
        <v>339</v>
      </c>
      <c r="AE392">
        <v>52</v>
      </c>
      <c r="AF392">
        <v>0</v>
      </c>
      <c r="AG392">
        <v>1</v>
      </c>
      <c r="AH392" t="s">
        <v>86</v>
      </c>
      <c r="AI392" t="s">
        <v>86</v>
      </c>
      <c r="AJ392" t="s">
        <v>86</v>
      </c>
      <c r="AK392" t="s">
        <v>86</v>
      </c>
      <c r="AL392" t="s">
        <v>86</v>
      </c>
      <c r="AM392" t="s">
        <v>86</v>
      </c>
      <c r="AN392" t="s">
        <v>86</v>
      </c>
      <c r="AO392" t="s">
        <v>86</v>
      </c>
      <c r="AP392" t="s">
        <v>86</v>
      </c>
      <c r="AQ392" t="s">
        <v>86</v>
      </c>
      <c r="AR392" t="s">
        <v>86</v>
      </c>
      <c r="AS392" t="s">
        <v>86</v>
      </c>
      <c r="AT392" t="s">
        <v>86</v>
      </c>
      <c r="AU392" t="s">
        <v>86</v>
      </c>
      <c r="AV392" t="s">
        <v>86</v>
      </c>
      <c r="AW392" t="s">
        <v>86</v>
      </c>
      <c r="AX392" t="s">
        <v>86</v>
      </c>
      <c r="AY392" t="s">
        <v>86</v>
      </c>
      <c r="AZ392" t="s">
        <v>86</v>
      </c>
      <c r="BA392" t="s">
        <v>86</v>
      </c>
      <c r="BB392" t="s">
        <v>86</v>
      </c>
      <c r="BC392" t="s">
        <v>86</v>
      </c>
      <c r="BD392" t="s">
        <v>86</v>
      </c>
      <c r="BE392" t="s">
        <v>86</v>
      </c>
    </row>
    <row r="393" spans="1:57" hidden="1" x14ac:dyDescent="0.45">
      <c r="A393" t="s">
        <v>968</v>
      </c>
      <c r="B393" t="s">
        <v>77</v>
      </c>
      <c r="C393" t="s">
        <v>677</v>
      </c>
      <c r="D393" t="s">
        <v>79</v>
      </c>
      <c r="E393" s="2" t="str">
        <f>HYPERLINK("capsilon://?command=openfolder&amp;siteaddress=envoy.emaiq-na2.net&amp;folderid=FX1B7A0714-4C63-C26C-FE30-CCD3BF28FD66","FX2201248")</f>
        <v>FX2201248</v>
      </c>
      <c r="F393" t="s">
        <v>80</v>
      </c>
      <c r="G393" t="s">
        <v>80</v>
      </c>
      <c r="H393" t="s">
        <v>81</v>
      </c>
      <c r="I393" t="s">
        <v>969</v>
      </c>
      <c r="J393">
        <v>28</v>
      </c>
      <c r="K393" t="s">
        <v>83</v>
      </c>
      <c r="L393" t="s">
        <v>84</v>
      </c>
      <c r="M393" t="s">
        <v>85</v>
      </c>
      <c r="N393">
        <v>1</v>
      </c>
      <c r="O393" s="1">
        <v>44606.656157407408</v>
      </c>
      <c r="P393" s="1">
        <v>44606.829282407409</v>
      </c>
      <c r="Q393">
        <v>14736</v>
      </c>
      <c r="R393">
        <v>222</v>
      </c>
      <c r="S393" t="b">
        <v>0</v>
      </c>
      <c r="T393" t="s">
        <v>86</v>
      </c>
      <c r="U393" t="b">
        <v>0</v>
      </c>
      <c r="V393" t="s">
        <v>93</v>
      </c>
      <c r="W393" s="1">
        <v>44606.829282407409</v>
      </c>
      <c r="X393">
        <v>102</v>
      </c>
      <c r="Y393">
        <v>0</v>
      </c>
      <c r="Z393">
        <v>0</v>
      </c>
      <c r="AA393">
        <v>0</v>
      </c>
      <c r="AB393">
        <v>42</v>
      </c>
      <c r="AC393">
        <v>0</v>
      </c>
      <c r="AD393">
        <v>28</v>
      </c>
      <c r="AE393">
        <v>0</v>
      </c>
      <c r="AF393">
        <v>0</v>
      </c>
      <c r="AG393">
        <v>0</v>
      </c>
      <c r="AH393" t="s">
        <v>86</v>
      </c>
      <c r="AI393" t="s">
        <v>86</v>
      </c>
      <c r="AJ393" t="s">
        <v>86</v>
      </c>
      <c r="AK393" t="s">
        <v>86</v>
      </c>
      <c r="AL393" t="s">
        <v>86</v>
      </c>
      <c r="AM393" t="s">
        <v>86</v>
      </c>
      <c r="AN393" t="s">
        <v>86</v>
      </c>
      <c r="AO393" t="s">
        <v>86</v>
      </c>
      <c r="AP393" t="s">
        <v>86</v>
      </c>
      <c r="AQ393" t="s">
        <v>86</v>
      </c>
      <c r="AR393" t="s">
        <v>86</v>
      </c>
      <c r="AS393" t="s">
        <v>86</v>
      </c>
      <c r="AT393" t="s">
        <v>86</v>
      </c>
      <c r="AU393" t="s">
        <v>86</v>
      </c>
      <c r="AV393" t="s">
        <v>86</v>
      </c>
      <c r="AW393" t="s">
        <v>86</v>
      </c>
      <c r="AX393" t="s">
        <v>86</v>
      </c>
      <c r="AY393" t="s">
        <v>86</v>
      </c>
      <c r="AZ393" t="s">
        <v>86</v>
      </c>
      <c r="BA393" t="s">
        <v>86</v>
      </c>
      <c r="BB393" t="s">
        <v>86</v>
      </c>
      <c r="BC393" t="s">
        <v>86</v>
      </c>
      <c r="BD393" t="s">
        <v>86</v>
      </c>
      <c r="BE393" t="s">
        <v>86</v>
      </c>
    </row>
    <row r="394" spans="1:57" x14ac:dyDescent="0.45">
      <c r="A394" t="s">
        <v>970</v>
      </c>
      <c r="B394" t="s">
        <v>77</v>
      </c>
      <c r="C394" t="s">
        <v>677</v>
      </c>
      <c r="D394" t="s">
        <v>79</v>
      </c>
      <c r="E394" s="2" t="str">
        <f>HYPERLINK("capsilon://?command=openfolder&amp;siteaddress=envoy.emaiq-na2.net&amp;folderid=FX1B7A0714-4C63-C26C-FE30-CCD3BF28FD66","FX2201248")</f>
        <v>FX2201248</v>
      </c>
      <c r="F394" t="s">
        <v>80</v>
      </c>
      <c r="G394" t="s">
        <v>80</v>
      </c>
      <c r="H394" t="s">
        <v>81</v>
      </c>
      <c r="I394" t="s">
        <v>971</v>
      </c>
      <c r="J394">
        <v>61</v>
      </c>
      <c r="K394" t="s">
        <v>83</v>
      </c>
      <c r="L394" t="s">
        <v>84</v>
      </c>
      <c r="M394" t="s">
        <v>85</v>
      </c>
      <c r="N394">
        <v>2</v>
      </c>
      <c r="O394" s="1">
        <v>44606.659155092595</v>
      </c>
      <c r="P394" s="1">
        <v>44606.812372685185</v>
      </c>
      <c r="Q394">
        <v>12675</v>
      </c>
      <c r="R394">
        <v>563</v>
      </c>
      <c r="S394" t="b">
        <v>0</v>
      </c>
      <c r="T394" t="s">
        <v>86</v>
      </c>
      <c r="U394" t="b">
        <v>0</v>
      </c>
      <c r="V394" t="s">
        <v>92</v>
      </c>
      <c r="W394" s="1">
        <v>44606.760706018518</v>
      </c>
      <c r="X394">
        <v>246</v>
      </c>
      <c r="Y394">
        <v>56</v>
      </c>
      <c r="Z394">
        <v>0</v>
      </c>
      <c r="AA394">
        <v>56</v>
      </c>
      <c r="AB394">
        <v>0</v>
      </c>
      <c r="AC394">
        <v>21</v>
      </c>
      <c r="AD394">
        <v>5</v>
      </c>
      <c r="AE394">
        <v>0</v>
      </c>
      <c r="AF394">
        <v>0</v>
      </c>
      <c r="AG394">
        <v>0</v>
      </c>
      <c r="AH394" t="s">
        <v>93</v>
      </c>
      <c r="AI394" s="1">
        <v>44606.812372685185</v>
      </c>
      <c r="AJ394">
        <v>317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5</v>
      </c>
      <c r="AQ394">
        <v>0</v>
      </c>
      <c r="AR394">
        <v>0</v>
      </c>
      <c r="AS394">
        <v>0</v>
      </c>
      <c r="AT394" t="s">
        <v>86</v>
      </c>
      <c r="AU394" t="s">
        <v>86</v>
      </c>
      <c r="AV394" t="s">
        <v>86</v>
      </c>
      <c r="AW394" t="s">
        <v>86</v>
      </c>
      <c r="AX394" t="s">
        <v>86</v>
      </c>
      <c r="AY394" t="s">
        <v>86</v>
      </c>
      <c r="AZ394" t="s">
        <v>86</v>
      </c>
      <c r="BA394" t="s">
        <v>86</v>
      </c>
      <c r="BB394" t="s">
        <v>86</v>
      </c>
      <c r="BC394" t="s">
        <v>86</v>
      </c>
      <c r="BD394" t="s">
        <v>86</v>
      </c>
      <c r="BE394" t="s">
        <v>86</v>
      </c>
    </row>
    <row r="395" spans="1:57" x14ac:dyDescent="0.45">
      <c r="A395" t="s">
        <v>972</v>
      </c>
      <c r="B395" t="s">
        <v>77</v>
      </c>
      <c r="C395" t="s">
        <v>677</v>
      </c>
      <c r="D395" t="s">
        <v>79</v>
      </c>
      <c r="E395" s="2" t="str">
        <f>HYPERLINK("capsilon://?command=openfolder&amp;siteaddress=envoy.emaiq-na2.net&amp;folderid=FX1B7A0714-4C63-C26C-FE30-CCD3BF28FD66","FX2201248")</f>
        <v>FX2201248</v>
      </c>
      <c r="F395" t="s">
        <v>80</v>
      </c>
      <c r="G395" t="s">
        <v>80</v>
      </c>
      <c r="H395" t="s">
        <v>81</v>
      </c>
      <c r="I395" t="s">
        <v>973</v>
      </c>
      <c r="J395">
        <v>28</v>
      </c>
      <c r="K395" t="s">
        <v>83</v>
      </c>
      <c r="L395" t="s">
        <v>84</v>
      </c>
      <c r="M395" t="s">
        <v>85</v>
      </c>
      <c r="N395">
        <v>2</v>
      </c>
      <c r="O395" s="1">
        <v>44606.659444444442</v>
      </c>
      <c r="P395" s="1">
        <v>44606.817604166667</v>
      </c>
      <c r="Q395">
        <v>12983</v>
      </c>
      <c r="R395">
        <v>682</v>
      </c>
      <c r="S395" t="b">
        <v>0</v>
      </c>
      <c r="T395" t="s">
        <v>86</v>
      </c>
      <c r="U395" t="b">
        <v>0</v>
      </c>
      <c r="V395" t="s">
        <v>92</v>
      </c>
      <c r="W395" s="1">
        <v>44606.766793981478</v>
      </c>
      <c r="X395">
        <v>526</v>
      </c>
      <c r="Y395">
        <v>21</v>
      </c>
      <c r="Z395">
        <v>0</v>
      </c>
      <c r="AA395">
        <v>21</v>
      </c>
      <c r="AB395">
        <v>0</v>
      </c>
      <c r="AC395">
        <v>11</v>
      </c>
      <c r="AD395">
        <v>7</v>
      </c>
      <c r="AE395">
        <v>0</v>
      </c>
      <c r="AF395">
        <v>0</v>
      </c>
      <c r="AG395">
        <v>0</v>
      </c>
      <c r="AH395" t="s">
        <v>93</v>
      </c>
      <c r="AI395" s="1">
        <v>44606.817604166667</v>
      </c>
      <c r="AJ395">
        <v>14</v>
      </c>
      <c r="AK395">
        <v>0</v>
      </c>
      <c r="AL395">
        <v>0</v>
      </c>
      <c r="AM395">
        <v>0</v>
      </c>
      <c r="AN395">
        <v>21</v>
      </c>
      <c r="AO395">
        <v>0</v>
      </c>
      <c r="AP395">
        <v>7</v>
      </c>
      <c r="AQ395">
        <v>0</v>
      </c>
      <c r="AR395">
        <v>0</v>
      </c>
      <c r="AS395">
        <v>0</v>
      </c>
      <c r="AT395" t="s">
        <v>86</v>
      </c>
      <c r="AU395" t="s">
        <v>86</v>
      </c>
      <c r="AV395" t="s">
        <v>86</v>
      </c>
      <c r="AW395" t="s">
        <v>86</v>
      </c>
      <c r="AX395" t="s">
        <v>86</v>
      </c>
      <c r="AY395" t="s">
        <v>86</v>
      </c>
      <c r="AZ395" t="s">
        <v>86</v>
      </c>
      <c r="BA395" t="s">
        <v>86</v>
      </c>
      <c r="BB395" t="s">
        <v>86</v>
      </c>
      <c r="BC395" t="s">
        <v>86</v>
      </c>
      <c r="BD395" t="s">
        <v>86</v>
      </c>
      <c r="BE395" t="s">
        <v>86</v>
      </c>
    </row>
    <row r="396" spans="1:57" hidden="1" x14ac:dyDescent="0.45">
      <c r="A396" t="s">
        <v>974</v>
      </c>
      <c r="B396" t="s">
        <v>77</v>
      </c>
      <c r="C396" t="s">
        <v>677</v>
      </c>
      <c r="D396" t="s">
        <v>79</v>
      </c>
      <c r="E396" s="2" t="str">
        <f>HYPERLINK("capsilon://?command=openfolder&amp;siteaddress=envoy.emaiq-na2.net&amp;folderid=FX1B7A0714-4C63-C26C-FE30-CCD3BF28FD66","FX2201248")</f>
        <v>FX2201248</v>
      </c>
      <c r="F396" t="s">
        <v>80</v>
      </c>
      <c r="G396" t="s">
        <v>80</v>
      </c>
      <c r="H396" t="s">
        <v>81</v>
      </c>
      <c r="I396" t="s">
        <v>975</v>
      </c>
      <c r="J396">
        <v>28</v>
      </c>
      <c r="K396" t="s">
        <v>83</v>
      </c>
      <c r="L396" t="s">
        <v>84</v>
      </c>
      <c r="M396" t="s">
        <v>85</v>
      </c>
      <c r="N396">
        <v>2</v>
      </c>
      <c r="O396" s="1">
        <v>44606.659872685188</v>
      </c>
      <c r="P396" s="1">
        <v>44607.158078703702</v>
      </c>
      <c r="Q396">
        <v>42764</v>
      </c>
      <c r="R396">
        <v>281</v>
      </c>
      <c r="S396" t="b">
        <v>0</v>
      </c>
      <c r="T396" t="s">
        <v>86</v>
      </c>
      <c r="U396" t="b">
        <v>0</v>
      </c>
      <c r="V396" t="s">
        <v>144</v>
      </c>
      <c r="W396" s="1">
        <v>44607.154999999999</v>
      </c>
      <c r="X396">
        <v>77</v>
      </c>
      <c r="Y396">
        <v>0</v>
      </c>
      <c r="Z396">
        <v>0</v>
      </c>
      <c r="AA396">
        <v>0</v>
      </c>
      <c r="AB396">
        <v>21</v>
      </c>
      <c r="AC396">
        <v>0</v>
      </c>
      <c r="AD396">
        <v>28</v>
      </c>
      <c r="AE396">
        <v>0</v>
      </c>
      <c r="AF396">
        <v>0</v>
      </c>
      <c r="AG396">
        <v>0</v>
      </c>
      <c r="AH396" t="s">
        <v>145</v>
      </c>
      <c r="AI396" s="1">
        <v>44607.158078703702</v>
      </c>
      <c r="AJ396">
        <v>83</v>
      </c>
      <c r="AK396">
        <v>0</v>
      </c>
      <c r="AL396">
        <v>0</v>
      </c>
      <c r="AM396">
        <v>0</v>
      </c>
      <c r="AN396">
        <v>21</v>
      </c>
      <c r="AO396">
        <v>0</v>
      </c>
      <c r="AP396">
        <v>28</v>
      </c>
      <c r="AQ396">
        <v>0</v>
      </c>
      <c r="AR396">
        <v>0</v>
      </c>
      <c r="AS396">
        <v>0</v>
      </c>
      <c r="AT396" t="s">
        <v>86</v>
      </c>
      <c r="AU396" t="s">
        <v>86</v>
      </c>
      <c r="AV396" t="s">
        <v>86</v>
      </c>
      <c r="AW396" t="s">
        <v>86</v>
      </c>
      <c r="AX396" t="s">
        <v>86</v>
      </c>
      <c r="AY396" t="s">
        <v>86</v>
      </c>
      <c r="AZ396" t="s">
        <v>86</v>
      </c>
      <c r="BA396" t="s">
        <v>86</v>
      </c>
      <c r="BB396" t="s">
        <v>86</v>
      </c>
      <c r="BC396" t="s">
        <v>86</v>
      </c>
      <c r="BD396" t="s">
        <v>86</v>
      </c>
      <c r="BE396" t="s">
        <v>86</v>
      </c>
    </row>
    <row r="397" spans="1:57" x14ac:dyDescent="0.45">
      <c r="A397" t="s">
        <v>976</v>
      </c>
      <c r="B397" t="s">
        <v>77</v>
      </c>
      <c r="C397" t="s">
        <v>677</v>
      </c>
      <c r="D397" t="s">
        <v>79</v>
      </c>
      <c r="E397" s="2" t="str">
        <f>HYPERLINK("capsilon://?command=openfolder&amp;siteaddress=envoy.emaiq-na2.net&amp;folderid=FX1B7A0714-4C63-C26C-FE30-CCD3BF28FD66","FX2201248")</f>
        <v>FX2201248</v>
      </c>
      <c r="F397" t="s">
        <v>80</v>
      </c>
      <c r="G397" t="s">
        <v>80</v>
      </c>
      <c r="H397" t="s">
        <v>81</v>
      </c>
      <c r="I397" t="s">
        <v>977</v>
      </c>
      <c r="J397">
        <v>28</v>
      </c>
      <c r="K397" t="s">
        <v>83</v>
      </c>
      <c r="L397" t="s">
        <v>84</v>
      </c>
      <c r="M397" t="s">
        <v>85</v>
      </c>
      <c r="N397">
        <v>2</v>
      </c>
      <c r="O397" s="1">
        <v>44606.660208333335</v>
      </c>
      <c r="P397" s="1">
        <v>44606.817430555559</v>
      </c>
      <c r="Q397">
        <v>13312</v>
      </c>
      <c r="R397">
        <v>272</v>
      </c>
      <c r="S397" t="b">
        <v>0</v>
      </c>
      <c r="T397" t="s">
        <v>86</v>
      </c>
      <c r="U397" t="b">
        <v>0</v>
      </c>
      <c r="V397" t="s">
        <v>92</v>
      </c>
      <c r="W397" s="1">
        <v>44606.768460648149</v>
      </c>
      <c r="X397">
        <v>126</v>
      </c>
      <c r="Y397">
        <v>21</v>
      </c>
      <c r="Z397">
        <v>0</v>
      </c>
      <c r="AA397">
        <v>21</v>
      </c>
      <c r="AB397">
        <v>0</v>
      </c>
      <c r="AC397">
        <v>2</v>
      </c>
      <c r="AD397">
        <v>7</v>
      </c>
      <c r="AE397">
        <v>0</v>
      </c>
      <c r="AF397">
        <v>0</v>
      </c>
      <c r="AG397">
        <v>0</v>
      </c>
      <c r="AH397" t="s">
        <v>93</v>
      </c>
      <c r="AI397" s="1">
        <v>44606.817430555559</v>
      </c>
      <c r="AJ397">
        <v>146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7</v>
      </c>
      <c r="AQ397">
        <v>0</v>
      </c>
      <c r="AR397">
        <v>0</v>
      </c>
      <c r="AS397">
        <v>0</v>
      </c>
      <c r="AT397" t="s">
        <v>86</v>
      </c>
      <c r="AU397" t="s">
        <v>86</v>
      </c>
      <c r="AV397" t="s">
        <v>86</v>
      </c>
      <c r="AW397" t="s">
        <v>86</v>
      </c>
      <c r="AX397" t="s">
        <v>86</v>
      </c>
      <c r="AY397" t="s">
        <v>86</v>
      </c>
      <c r="AZ397" t="s">
        <v>86</v>
      </c>
      <c r="BA397" t="s">
        <v>86</v>
      </c>
      <c r="BB397" t="s">
        <v>86</v>
      </c>
      <c r="BC397" t="s">
        <v>86</v>
      </c>
      <c r="BD397" t="s">
        <v>86</v>
      </c>
      <c r="BE397" t="s">
        <v>86</v>
      </c>
    </row>
    <row r="398" spans="1:57" hidden="1" x14ac:dyDescent="0.45">
      <c r="A398" t="s">
        <v>978</v>
      </c>
      <c r="B398" t="s">
        <v>77</v>
      </c>
      <c r="C398" t="s">
        <v>90</v>
      </c>
      <c r="D398" t="s">
        <v>79</v>
      </c>
      <c r="E398" s="2" t="str">
        <f>HYPERLINK("capsilon://?command=openfolder&amp;siteaddress=envoy.emaiq-na2.net&amp;folderid=FXB5C20122-89B5-AE08-A54E-DC1C7040B926","FX220283")</f>
        <v>FX220283</v>
      </c>
      <c r="F398" t="s">
        <v>80</v>
      </c>
      <c r="G398" t="s">
        <v>80</v>
      </c>
      <c r="H398" t="s">
        <v>81</v>
      </c>
      <c r="I398" t="s">
        <v>91</v>
      </c>
      <c r="J398">
        <v>11</v>
      </c>
      <c r="K398" t="s">
        <v>83</v>
      </c>
      <c r="L398" t="s">
        <v>84</v>
      </c>
      <c r="M398" t="s">
        <v>85</v>
      </c>
      <c r="N398">
        <v>1</v>
      </c>
      <c r="O398" s="1">
        <v>44606.664085648146</v>
      </c>
      <c r="P398" s="1">
        <v>44606.806990740741</v>
      </c>
      <c r="Q398">
        <v>12094</v>
      </c>
      <c r="R398">
        <v>253</v>
      </c>
      <c r="S398" t="b">
        <v>0</v>
      </c>
      <c r="T398" t="s">
        <v>86</v>
      </c>
      <c r="U398" t="b">
        <v>0</v>
      </c>
      <c r="V398" t="s">
        <v>92</v>
      </c>
      <c r="W398" s="1">
        <v>44606.806990740741</v>
      </c>
      <c r="X398">
        <v>253</v>
      </c>
      <c r="Y398">
        <v>0</v>
      </c>
      <c r="Z398">
        <v>0</v>
      </c>
      <c r="AA398">
        <v>0</v>
      </c>
      <c r="AB398">
        <v>0</v>
      </c>
      <c r="AC398">
        <v>3</v>
      </c>
      <c r="AD398">
        <v>11</v>
      </c>
      <c r="AE398">
        <v>5</v>
      </c>
      <c r="AF398">
        <v>0</v>
      </c>
      <c r="AG398">
        <v>2</v>
      </c>
      <c r="AH398" t="s">
        <v>86</v>
      </c>
      <c r="AI398" t="s">
        <v>86</v>
      </c>
      <c r="AJ398" t="s">
        <v>86</v>
      </c>
      <c r="AK398" t="s">
        <v>86</v>
      </c>
      <c r="AL398" t="s">
        <v>86</v>
      </c>
      <c r="AM398" t="s">
        <v>86</v>
      </c>
      <c r="AN398" t="s">
        <v>86</v>
      </c>
      <c r="AO398" t="s">
        <v>86</v>
      </c>
      <c r="AP398" t="s">
        <v>86</v>
      </c>
      <c r="AQ398" t="s">
        <v>86</v>
      </c>
      <c r="AR398" t="s">
        <v>86</v>
      </c>
      <c r="AS398" t="s">
        <v>86</v>
      </c>
      <c r="AT398" t="s">
        <v>86</v>
      </c>
      <c r="AU398" t="s">
        <v>86</v>
      </c>
      <c r="AV398" t="s">
        <v>86</v>
      </c>
      <c r="AW398" t="s">
        <v>86</v>
      </c>
      <c r="AX398" t="s">
        <v>86</v>
      </c>
      <c r="AY398" t="s">
        <v>86</v>
      </c>
      <c r="AZ398" t="s">
        <v>86</v>
      </c>
      <c r="BA398" t="s">
        <v>86</v>
      </c>
      <c r="BB398" t="s">
        <v>86</v>
      </c>
      <c r="BC398" t="s">
        <v>86</v>
      </c>
      <c r="BD398" t="s">
        <v>86</v>
      </c>
      <c r="BE398" t="s">
        <v>86</v>
      </c>
    </row>
    <row r="399" spans="1:57" x14ac:dyDescent="0.45">
      <c r="A399" t="s">
        <v>979</v>
      </c>
      <c r="B399" t="s">
        <v>77</v>
      </c>
      <c r="C399" t="s">
        <v>980</v>
      </c>
      <c r="D399" t="s">
        <v>79</v>
      </c>
      <c r="E399" s="2" t="str">
        <f>HYPERLINK("capsilon://?command=openfolder&amp;siteaddress=envoy.emaiq-na2.net&amp;folderid=FXDF528046-1101-DC8C-7959-67204D54AB9E","FX2202256")</f>
        <v>FX2202256</v>
      </c>
      <c r="F399" t="s">
        <v>80</v>
      </c>
      <c r="G399" t="s">
        <v>80</v>
      </c>
      <c r="H399" t="s">
        <v>81</v>
      </c>
      <c r="I399" t="s">
        <v>981</v>
      </c>
      <c r="J399">
        <v>80</v>
      </c>
      <c r="K399" t="s">
        <v>83</v>
      </c>
      <c r="L399" t="s">
        <v>84</v>
      </c>
      <c r="M399" t="s">
        <v>85</v>
      </c>
      <c r="N399">
        <v>2</v>
      </c>
      <c r="O399" s="1">
        <v>44606.672708333332</v>
      </c>
      <c r="P399" s="1">
        <v>44607.188518518517</v>
      </c>
      <c r="Q399">
        <v>41778</v>
      </c>
      <c r="R399">
        <v>2788</v>
      </c>
      <c r="S399" t="b">
        <v>0</v>
      </c>
      <c r="T399" t="s">
        <v>86</v>
      </c>
      <c r="U399" t="b">
        <v>0</v>
      </c>
      <c r="V399" t="s">
        <v>144</v>
      </c>
      <c r="W399" s="1">
        <v>44607.178703703707</v>
      </c>
      <c r="X399">
        <v>1757</v>
      </c>
      <c r="Y399">
        <v>85</v>
      </c>
      <c r="Z399">
        <v>0</v>
      </c>
      <c r="AA399">
        <v>85</v>
      </c>
      <c r="AB399">
        <v>0</v>
      </c>
      <c r="AC399">
        <v>53</v>
      </c>
      <c r="AD399">
        <v>-5</v>
      </c>
      <c r="AE399">
        <v>0</v>
      </c>
      <c r="AF399">
        <v>0</v>
      </c>
      <c r="AG399">
        <v>0</v>
      </c>
      <c r="AH399" t="s">
        <v>145</v>
      </c>
      <c r="AI399" s="1">
        <v>44607.188518518517</v>
      </c>
      <c r="AJ399">
        <v>829</v>
      </c>
      <c r="AK399">
        <v>1</v>
      </c>
      <c r="AL399">
        <v>0</v>
      </c>
      <c r="AM399">
        <v>1</v>
      </c>
      <c r="AN399">
        <v>0</v>
      </c>
      <c r="AO399">
        <v>1</v>
      </c>
      <c r="AP399">
        <v>-6</v>
      </c>
      <c r="AQ399">
        <v>0</v>
      </c>
      <c r="AR399">
        <v>0</v>
      </c>
      <c r="AS399">
        <v>0</v>
      </c>
      <c r="AT399" t="s">
        <v>86</v>
      </c>
      <c r="AU399" t="s">
        <v>86</v>
      </c>
      <c r="AV399" t="s">
        <v>86</v>
      </c>
      <c r="AW399" t="s">
        <v>86</v>
      </c>
      <c r="AX399" t="s">
        <v>86</v>
      </c>
      <c r="AY399" t="s">
        <v>86</v>
      </c>
      <c r="AZ399" t="s">
        <v>86</v>
      </c>
      <c r="BA399" t="s">
        <v>86</v>
      </c>
      <c r="BB399" t="s">
        <v>86</v>
      </c>
      <c r="BC399" t="s">
        <v>86</v>
      </c>
      <c r="BD399" t="s">
        <v>86</v>
      </c>
      <c r="BE399" t="s">
        <v>86</v>
      </c>
    </row>
    <row r="400" spans="1:57" hidden="1" x14ac:dyDescent="0.45">
      <c r="A400" t="s">
        <v>982</v>
      </c>
      <c r="B400" t="s">
        <v>77</v>
      </c>
      <c r="C400" t="s">
        <v>983</v>
      </c>
      <c r="D400" t="s">
        <v>79</v>
      </c>
      <c r="E400" s="2" t="str">
        <f>HYPERLINK("capsilon://?command=openfolder&amp;siteaddress=envoy.emaiq-na2.net&amp;folderid=FXB4F55C39-4467-EFDF-13DB-59C8CA32E5C0","FX2201454")</f>
        <v>FX2201454</v>
      </c>
      <c r="F400" t="s">
        <v>80</v>
      </c>
      <c r="G400" t="s">
        <v>80</v>
      </c>
      <c r="H400" t="s">
        <v>81</v>
      </c>
      <c r="I400" t="s">
        <v>984</v>
      </c>
      <c r="J400">
        <v>11</v>
      </c>
      <c r="K400" t="s">
        <v>83</v>
      </c>
      <c r="L400" t="s">
        <v>84</v>
      </c>
      <c r="M400" t="s">
        <v>85</v>
      </c>
      <c r="N400">
        <v>2</v>
      </c>
      <c r="O400" s="1">
        <v>44606.674016203702</v>
      </c>
      <c r="P400" s="1">
        <v>44606.828958333332</v>
      </c>
      <c r="Q400">
        <v>13317</v>
      </c>
      <c r="R400">
        <v>70</v>
      </c>
      <c r="S400" t="b">
        <v>0</v>
      </c>
      <c r="T400" t="s">
        <v>86</v>
      </c>
      <c r="U400" t="b">
        <v>0</v>
      </c>
      <c r="V400" t="s">
        <v>92</v>
      </c>
      <c r="W400" s="1">
        <v>44606.827106481483</v>
      </c>
      <c r="X400">
        <v>46</v>
      </c>
      <c r="Y400">
        <v>0</v>
      </c>
      <c r="Z400">
        <v>0</v>
      </c>
      <c r="AA400">
        <v>0</v>
      </c>
      <c r="AB400">
        <v>5</v>
      </c>
      <c r="AC400">
        <v>0</v>
      </c>
      <c r="AD400">
        <v>11</v>
      </c>
      <c r="AE400">
        <v>0</v>
      </c>
      <c r="AF400">
        <v>0</v>
      </c>
      <c r="AG400">
        <v>0</v>
      </c>
      <c r="AH400" t="s">
        <v>93</v>
      </c>
      <c r="AI400" s="1">
        <v>44606.828958333332</v>
      </c>
      <c r="AJ400">
        <v>24</v>
      </c>
      <c r="AK400">
        <v>0</v>
      </c>
      <c r="AL400">
        <v>0</v>
      </c>
      <c r="AM400">
        <v>0</v>
      </c>
      <c r="AN400">
        <v>5</v>
      </c>
      <c r="AO400">
        <v>0</v>
      </c>
      <c r="AP400">
        <v>11</v>
      </c>
      <c r="AQ400">
        <v>0</v>
      </c>
      <c r="AR400">
        <v>0</v>
      </c>
      <c r="AS400">
        <v>0</v>
      </c>
      <c r="AT400" t="s">
        <v>86</v>
      </c>
      <c r="AU400" t="s">
        <v>86</v>
      </c>
      <c r="AV400" t="s">
        <v>86</v>
      </c>
      <c r="AW400" t="s">
        <v>86</v>
      </c>
      <c r="AX400" t="s">
        <v>86</v>
      </c>
      <c r="AY400" t="s">
        <v>86</v>
      </c>
      <c r="AZ400" t="s">
        <v>86</v>
      </c>
      <c r="BA400" t="s">
        <v>86</v>
      </c>
      <c r="BB400" t="s">
        <v>86</v>
      </c>
      <c r="BC400" t="s">
        <v>86</v>
      </c>
      <c r="BD400" t="s">
        <v>86</v>
      </c>
      <c r="BE400" t="s">
        <v>86</v>
      </c>
    </row>
    <row r="401" spans="1:57" x14ac:dyDescent="0.45">
      <c r="A401" t="s">
        <v>985</v>
      </c>
      <c r="B401" t="s">
        <v>77</v>
      </c>
      <c r="C401" t="s">
        <v>986</v>
      </c>
      <c r="D401" t="s">
        <v>79</v>
      </c>
      <c r="E401" s="2" t="str">
        <f>HYPERLINK("capsilon://?command=openfolder&amp;siteaddress=envoy.emaiq-na2.net&amp;folderid=FX7F3BF700-3563-B6BC-F732-5388F1C1863F","FX2202178")</f>
        <v>FX2202178</v>
      </c>
      <c r="F401" t="s">
        <v>80</v>
      </c>
      <c r="G401" t="s">
        <v>80</v>
      </c>
      <c r="H401" t="s">
        <v>81</v>
      </c>
      <c r="I401" t="s">
        <v>987</v>
      </c>
      <c r="J401">
        <v>233</v>
      </c>
      <c r="K401" t="s">
        <v>83</v>
      </c>
      <c r="L401" t="s">
        <v>84</v>
      </c>
      <c r="M401" t="s">
        <v>85</v>
      </c>
      <c r="N401">
        <v>1</v>
      </c>
      <c r="O401" s="1">
        <v>44606.678055555552</v>
      </c>
      <c r="P401" s="1">
        <v>44607.187118055554</v>
      </c>
      <c r="Q401">
        <v>43181</v>
      </c>
      <c r="R401">
        <v>802</v>
      </c>
      <c r="S401" t="b">
        <v>0</v>
      </c>
      <c r="T401" t="s">
        <v>86</v>
      </c>
      <c r="U401" t="b">
        <v>0</v>
      </c>
      <c r="V401" t="s">
        <v>144</v>
      </c>
      <c r="W401" s="1">
        <v>44607.187118055554</v>
      </c>
      <c r="X401">
        <v>701</v>
      </c>
      <c r="Y401">
        <v>42</v>
      </c>
      <c r="Z401">
        <v>0</v>
      </c>
      <c r="AA401">
        <v>42</v>
      </c>
      <c r="AB401">
        <v>0</v>
      </c>
      <c r="AC401">
        <v>0</v>
      </c>
      <c r="AD401">
        <v>191</v>
      </c>
      <c r="AE401">
        <v>144</v>
      </c>
      <c r="AF401">
        <v>0</v>
      </c>
      <c r="AG401">
        <v>4</v>
      </c>
      <c r="AH401" t="s">
        <v>86</v>
      </c>
      <c r="AI401" t="s">
        <v>86</v>
      </c>
      <c r="AJ401" t="s">
        <v>86</v>
      </c>
      <c r="AK401" t="s">
        <v>86</v>
      </c>
      <c r="AL401" t="s">
        <v>86</v>
      </c>
      <c r="AM401" t="s">
        <v>86</v>
      </c>
      <c r="AN401" t="s">
        <v>86</v>
      </c>
      <c r="AO401" t="s">
        <v>86</v>
      </c>
      <c r="AP401" t="s">
        <v>86</v>
      </c>
      <c r="AQ401" t="s">
        <v>86</v>
      </c>
      <c r="AR401" t="s">
        <v>86</v>
      </c>
      <c r="AS401" t="s">
        <v>86</v>
      </c>
      <c r="AT401" t="s">
        <v>86</v>
      </c>
      <c r="AU401" t="s">
        <v>86</v>
      </c>
      <c r="AV401" t="s">
        <v>86</v>
      </c>
      <c r="AW401" t="s">
        <v>86</v>
      </c>
      <c r="AX401" t="s">
        <v>86</v>
      </c>
      <c r="AY401" t="s">
        <v>86</v>
      </c>
      <c r="AZ401" t="s">
        <v>86</v>
      </c>
      <c r="BA401" t="s">
        <v>86</v>
      </c>
      <c r="BB401" t="s">
        <v>86</v>
      </c>
      <c r="BC401" t="s">
        <v>86</v>
      </c>
      <c r="BD401" t="s">
        <v>86</v>
      </c>
      <c r="BE401" t="s">
        <v>86</v>
      </c>
    </row>
    <row r="402" spans="1:57" hidden="1" x14ac:dyDescent="0.45">
      <c r="A402" t="s">
        <v>988</v>
      </c>
      <c r="B402" t="s">
        <v>77</v>
      </c>
      <c r="C402" t="s">
        <v>989</v>
      </c>
      <c r="D402" t="s">
        <v>79</v>
      </c>
      <c r="E402" s="2" t="str">
        <f>HYPERLINK("capsilon://?command=openfolder&amp;siteaddress=envoy.emaiq-na2.net&amp;folderid=FX6FFB924E-3A02-87AB-5ED2-45EB8E22D7C7","FX2202259")</f>
        <v>FX2202259</v>
      </c>
      <c r="F402" t="s">
        <v>80</v>
      </c>
      <c r="G402" t="s">
        <v>80</v>
      </c>
      <c r="H402" t="s">
        <v>81</v>
      </c>
      <c r="I402" t="s">
        <v>990</v>
      </c>
      <c r="J402">
        <v>443</v>
      </c>
      <c r="K402" t="s">
        <v>83</v>
      </c>
      <c r="L402" t="s">
        <v>84</v>
      </c>
      <c r="M402" t="s">
        <v>85</v>
      </c>
      <c r="N402">
        <v>1</v>
      </c>
      <c r="O402" s="1">
        <v>44606.688969907409</v>
      </c>
      <c r="P402" s="1">
        <v>44607.207199074073</v>
      </c>
      <c r="Q402">
        <v>44019</v>
      </c>
      <c r="R402">
        <v>756</v>
      </c>
      <c r="S402" t="b">
        <v>0</v>
      </c>
      <c r="T402" t="s">
        <v>86</v>
      </c>
      <c r="U402" t="b">
        <v>0</v>
      </c>
      <c r="V402" t="s">
        <v>172</v>
      </c>
      <c r="W402" s="1">
        <v>44607.207199074073</v>
      </c>
      <c r="X402">
        <v>713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443</v>
      </c>
      <c r="AE402">
        <v>410</v>
      </c>
      <c r="AF402">
        <v>0</v>
      </c>
      <c r="AG402">
        <v>20</v>
      </c>
      <c r="AH402" t="s">
        <v>86</v>
      </c>
      <c r="AI402" t="s">
        <v>86</v>
      </c>
      <c r="AJ402" t="s">
        <v>86</v>
      </c>
      <c r="AK402" t="s">
        <v>86</v>
      </c>
      <c r="AL402" t="s">
        <v>86</v>
      </c>
      <c r="AM402" t="s">
        <v>86</v>
      </c>
      <c r="AN402" t="s">
        <v>86</v>
      </c>
      <c r="AO402" t="s">
        <v>86</v>
      </c>
      <c r="AP402" t="s">
        <v>86</v>
      </c>
      <c r="AQ402" t="s">
        <v>86</v>
      </c>
      <c r="AR402" t="s">
        <v>86</v>
      </c>
      <c r="AS402" t="s">
        <v>86</v>
      </c>
      <c r="AT402" t="s">
        <v>86</v>
      </c>
      <c r="AU402" t="s">
        <v>86</v>
      </c>
      <c r="AV402" t="s">
        <v>86</v>
      </c>
      <c r="AW402" t="s">
        <v>86</v>
      </c>
      <c r="AX402" t="s">
        <v>86</v>
      </c>
      <c r="AY402" t="s">
        <v>86</v>
      </c>
      <c r="AZ402" t="s">
        <v>86</v>
      </c>
      <c r="BA402" t="s">
        <v>86</v>
      </c>
      <c r="BB402" t="s">
        <v>86</v>
      </c>
      <c r="BC402" t="s">
        <v>86</v>
      </c>
      <c r="BD402" t="s">
        <v>86</v>
      </c>
      <c r="BE402" t="s">
        <v>86</v>
      </c>
    </row>
    <row r="403" spans="1:57" x14ac:dyDescent="0.45">
      <c r="A403" t="s">
        <v>991</v>
      </c>
      <c r="B403" t="s">
        <v>77</v>
      </c>
      <c r="C403" t="s">
        <v>966</v>
      </c>
      <c r="D403" t="s">
        <v>79</v>
      </c>
      <c r="E403" s="2" t="str">
        <f>HYPERLINK("capsilon://?command=openfolder&amp;siteaddress=envoy.emaiq-na2.net&amp;folderid=FXB96FCE79-063D-BD92-5F51-0E20BACC358D","FX2202118")</f>
        <v>FX2202118</v>
      </c>
      <c r="F403" t="s">
        <v>80</v>
      </c>
      <c r="G403" t="s">
        <v>80</v>
      </c>
      <c r="H403" t="s">
        <v>81</v>
      </c>
      <c r="I403" t="s">
        <v>967</v>
      </c>
      <c r="J403">
        <v>38</v>
      </c>
      <c r="K403" t="s">
        <v>83</v>
      </c>
      <c r="L403" t="s">
        <v>84</v>
      </c>
      <c r="M403" t="s">
        <v>85</v>
      </c>
      <c r="N403">
        <v>2</v>
      </c>
      <c r="O403" s="1">
        <v>44606.701678240737</v>
      </c>
      <c r="P403" s="1">
        <v>44606.753425925926</v>
      </c>
      <c r="Q403">
        <v>1544</v>
      </c>
      <c r="R403">
        <v>2927</v>
      </c>
      <c r="S403" t="b">
        <v>0</v>
      </c>
      <c r="T403" t="s">
        <v>86</v>
      </c>
      <c r="U403" t="b">
        <v>1</v>
      </c>
      <c r="V403" t="s">
        <v>92</v>
      </c>
      <c r="W403" s="1">
        <v>44606.735069444447</v>
      </c>
      <c r="X403">
        <v>1422</v>
      </c>
      <c r="Y403">
        <v>380</v>
      </c>
      <c r="Z403">
        <v>0</v>
      </c>
      <c r="AA403">
        <v>380</v>
      </c>
      <c r="AB403">
        <v>198</v>
      </c>
      <c r="AC403">
        <v>76</v>
      </c>
      <c r="AD403">
        <v>-342</v>
      </c>
      <c r="AE403">
        <v>0</v>
      </c>
      <c r="AF403">
        <v>0</v>
      </c>
      <c r="AG403">
        <v>0</v>
      </c>
      <c r="AH403" t="s">
        <v>93</v>
      </c>
      <c r="AI403" s="1">
        <v>44606.753425925926</v>
      </c>
      <c r="AJ403">
        <v>1505</v>
      </c>
      <c r="AK403">
        <v>7</v>
      </c>
      <c r="AL403">
        <v>0</v>
      </c>
      <c r="AM403">
        <v>7</v>
      </c>
      <c r="AN403">
        <v>66</v>
      </c>
      <c r="AO403">
        <v>7</v>
      </c>
      <c r="AP403">
        <v>-349</v>
      </c>
      <c r="AQ403">
        <v>0</v>
      </c>
      <c r="AR403">
        <v>0</v>
      </c>
      <c r="AS403">
        <v>0</v>
      </c>
      <c r="AT403" t="s">
        <v>86</v>
      </c>
      <c r="AU403" t="s">
        <v>86</v>
      </c>
      <c r="AV403" t="s">
        <v>86</v>
      </c>
      <c r="AW403" t="s">
        <v>86</v>
      </c>
      <c r="AX403" t="s">
        <v>86</v>
      </c>
      <c r="AY403" t="s">
        <v>86</v>
      </c>
      <c r="AZ403" t="s">
        <v>86</v>
      </c>
      <c r="BA403" t="s">
        <v>86</v>
      </c>
      <c r="BB403" t="s">
        <v>86</v>
      </c>
      <c r="BC403" t="s">
        <v>86</v>
      </c>
      <c r="BD403" t="s">
        <v>86</v>
      </c>
      <c r="BE403" t="s">
        <v>86</v>
      </c>
    </row>
  </sheetData>
  <autoFilter ref="A1:BE403" xr:uid="{00000000-0001-0000-0100-000000000000}">
    <filterColumn colId="24">
      <filters>
        <filter val="101"/>
        <filter val="104"/>
        <filter val="108"/>
        <filter val="109"/>
        <filter val="11"/>
        <filter val="110"/>
        <filter val="111"/>
        <filter val="114"/>
        <filter val="115"/>
        <filter val="117"/>
        <filter val="121"/>
        <filter val="122"/>
        <filter val="124"/>
        <filter val="127"/>
        <filter val="129"/>
        <filter val="132"/>
        <filter val="135"/>
        <filter val="144"/>
        <filter val="145"/>
        <filter val="147"/>
        <filter val="149"/>
        <filter val="15"/>
        <filter val="154"/>
        <filter val="156"/>
        <filter val="157"/>
        <filter val="158"/>
        <filter val="161"/>
        <filter val="162"/>
        <filter val="163"/>
        <filter val="168"/>
        <filter val="169"/>
        <filter val="170"/>
        <filter val="171"/>
        <filter val="172"/>
        <filter val="173"/>
        <filter val="176"/>
        <filter val="177"/>
        <filter val="181"/>
        <filter val="184"/>
        <filter val="188"/>
        <filter val="192"/>
        <filter val="197"/>
        <filter val="198"/>
        <filter val="20"/>
        <filter val="203"/>
        <filter val="205"/>
        <filter val="21"/>
        <filter val="210"/>
        <filter val="214"/>
        <filter val="217"/>
        <filter val="219"/>
        <filter val="223"/>
        <filter val="224"/>
        <filter val="225"/>
        <filter val="229"/>
        <filter val="230"/>
        <filter val="234"/>
        <filter val="240"/>
        <filter val="241"/>
        <filter val="243"/>
        <filter val="246"/>
        <filter val="263"/>
        <filter val="279"/>
        <filter val="293"/>
        <filter val="295"/>
        <filter val="298"/>
        <filter val="30"/>
        <filter val="305"/>
        <filter val="309"/>
        <filter val="316"/>
        <filter val="329"/>
        <filter val="338"/>
        <filter val="345"/>
        <filter val="37"/>
        <filter val="378"/>
        <filter val="38"/>
        <filter val="380"/>
        <filter val="42"/>
        <filter val="424"/>
        <filter val="440"/>
        <filter val="457"/>
        <filter val="48"/>
        <filter val="50"/>
        <filter val="508"/>
        <filter val="51"/>
        <filter val="52"/>
        <filter val="53"/>
        <filter val="54"/>
        <filter val="55"/>
        <filter val="550"/>
        <filter val="56"/>
        <filter val="57"/>
        <filter val="572"/>
        <filter val="591"/>
        <filter val="622"/>
        <filter val="642"/>
        <filter val="65"/>
        <filter val="669"/>
        <filter val="70"/>
        <filter val="72"/>
        <filter val="74"/>
        <filter val="747"/>
        <filter val="76"/>
        <filter val="78"/>
        <filter val="801"/>
        <filter val="81"/>
        <filter val="82"/>
        <filter val="84"/>
        <filter val="85"/>
        <filter val="87"/>
        <filter val="88"/>
        <filter val="9"/>
        <filter val="94"/>
        <filter val="95"/>
        <filter val="9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2022-02-15T10:00:00Z</dcterms:created>
  <dcterms:modified xsi:type="dcterms:W3CDTF">2022-02-15T17:22:59Z</dcterms:modified>
</cp:coreProperties>
</file>