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2_Feb 2022/"/>
    </mc:Choice>
  </mc:AlternateContent>
  <xr:revisionPtr revIDLastSave="2" documentId="11_C4B6D169615E47DDCB16A81EA15CFCC0ED0E6A5A" xr6:coauthVersionLast="47" xr6:coauthVersionMax="47" xr10:uidLastSave="{26F866C7-6B7C-4026-9F5C-3275B80647CE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DATA_VALIDATION!$A$1:$BE$605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5" i="2" l="1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<sst xmlns="http://schemas.openxmlformats.org/spreadsheetml/2006/main" count="17210" uniqueCount="1409">
  <si>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</si>
  <si>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</si>
  <si>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</si>
  <si>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</si>
  <si>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</si>
  <si>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</si>
  <si>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</si>
  <si>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</si>
  <si>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</si>
  <si>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</si>
  <si>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</si>
  <si>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</si>
  <si>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</si>
  <si>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</si>
  <si>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</si>
  <si>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</si>
  <si>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</si>
  <si>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</si>
  <si>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</si>
  <si>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</si>
  <si>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</si>
  <si>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</si>
  <si>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</si>
  <si>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</si>
  <si>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</si>
  <si>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</si>
  <si>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</si>
  <si>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</si>
  <si>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</si>
  <si>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</si>
  <si>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</si>
  <si>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</si>
  <si>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</si>
  <si>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</si>
  <si>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</si>
  <si>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</si>
  <si>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</si>
  <si>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</si>
  <si>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</si>
  <si>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</si>
  <si>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</si>
  <si>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</si>
  <si>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</si>
  <si>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</si>
  <si>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</si>
  <si>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</si>
  <si>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</si>
  <si>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</si>
  <si>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</si>
  <si>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</si>
  <si>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</si>
  <si>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</si>
  <si>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</si>
  <si>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</si>
  <si>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</si>
  <si>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</si>
  <si>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</si>
  <si>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</si>
  <si>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</si>
  <si>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</si>
  <si>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</si>
  <si>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</si>
  <si>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</si>
  <si>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</si>
  <si>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</si>
  <si>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</si>
  <si>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</si>
  <si>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</si>
  <si>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</si>
  <si>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</si>
  <si>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</si>
  <si>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</si>
  <si>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</si>
  <si>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</si>
  <si>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</si>
  <si>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</si>
  <si>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WI220210</t>
  </si>
  <si>
    <t>DATA_VALIDATION</t>
  </si>
  <si>
    <t>1100002748</t>
  </si>
  <si>
    <t>Folder</t>
  </si>
  <si>
    <t/>
  </si>
  <si>
    <t>Mailitem</t>
  </si>
  <si>
    <t>MI220163162</t>
  </si>
  <si>
    <t>COMPLETED</t>
  </si>
  <si>
    <t>MARK_AS_COMPLETED</t>
  </si>
  <si>
    <t>Queue</t>
  </si>
  <si>
    <t>N/A</t>
  </si>
  <si>
    <t>Aditya Sanjay Tade</t>
  </si>
  <si>
    <t>Hemanshi Deshlahara</t>
  </si>
  <si>
    <t>WI22021000</t>
  </si>
  <si>
    <t>1100002997</t>
  </si>
  <si>
    <t>MI220242590</t>
  </si>
  <si>
    <t>Ujwala Navnath Ajabe</t>
  </si>
  <si>
    <t>Saloni Uttekar</t>
  </si>
  <si>
    <t>WI22021001</t>
  </si>
  <si>
    <t>MI220242631</t>
  </si>
  <si>
    <t>WI22021002</t>
  </si>
  <si>
    <t>1100002342</t>
  </si>
  <si>
    <t>MI220242634</t>
  </si>
  <si>
    <t>WI22021004</t>
  </si>
  <si>
    <t>MI220241788</t>
  </si>
  <si>
    <t>Suraj Toradmal</t>
  </si>
  <si>
    <t>Mohini Shreekrishna Shinde</t>
  </si>
  <si>
    <t>WI22021005</t>
  </si>
  <si>
    <t>1100001888</t>
  </si>
  <si>
    <t>MI220241894</t>
  </si>
  <si>
    <t>WI22021006</t>
  </si>
  <si>
    <t>1100003432</t>
  </si>
  <si>
    <t>MI220241985</t>
  </si>
  <si>
    <t>WI22021007</t>
  </si>
  <si>
    <t>1100001682</t>
  </si>
  <si>
    <t>MI220241720</t>
  </si>
  <si>
    <t>WI22021008</t>
  </si>
  <si>
    <t>1100003328</t>
  </si>
  <si>
    <t>MI220243356</t>
  </si>
  <si>
    <t>WI22021009</t>
  </si>
  <si>
    <t>MI220243363</t>
  </si>
  <si>
    <t>WI22021010</t>
  </si>
  <si>
    <t>1100001792</t>
  </si>
  <si>
    <t>MI220243586</t>
  </si>
  <si>
    <t>WI22021012</t>
  </si>
  <si>
    <t>1100002760</t>
  </si>
  <si>
    <t>MI220243651</t>
  </si>
  <si>
    <t>WI22021013</t>
  </si>
  <si>
    <t>1100002496</t>
  </si>
  <si>
    <t>MI220243701</t>
  </si>
  <si>
    <t>WI22021015</t>
  </si>
  <si>
    <t>1100002714</t>
  </si>
  <si>
    <t>MI220244021</t>
  </si>
  <si>
    <t>WI22021031</t>
  </si>
  <si>
    <t>WI22021036</t>
  </si>
  <si>
    <t>1100001930</t>
  </si>
  <si>
    <t>MI220244147</t>
  </si>
  <si>
    <t>WI2202104</t>
  </si>
  <si>
    <t>1100002679</t>
  </si>
  <si>
    <t>MI22024557</t>
  </si>
  <si>
    <t>WI22021045</t>
  </si>
  <si>
    <t>1100002798</t>
  </si>
  <si>
    <t>MI220244314</t>
  </si>
  <si>
    <t>WI22021046</t>
  </si>
  <si>
    <t>1100002626</t>
  </si>
  <si>
    <t>MI220244361</t>
  </si>
  <si>
    <t>WI22021047</t>
  </si>
  <si>
    <t>1100002517</t>
  </si>
  <si>
    <t>MI220244426</t>
  </si>
  <si>
    <t>WI22021049</t>
  </si>
  <si>
    <t>1100002237</t>
  </si>
  <si>
    <t>MI220244488</t>
  </si>
  <si>
    <t>WI22021050</t>
  </si>
  <si>
    <t>1100003019</t>
  </si>
  <si>
    <t>MI220244526</t>
  </si>
  <si>
    <t>WI22021066</t>
  </si>
  <si>
    <t>1100002012</t>
  </si>
  <si>
    <t>MI220244741</t>
  </si>
  <si>
    <t>WI22021083</t>
  </si>
  <si>
    <t>WI22021088</t>
  </si>
  <si>
    <t>1100001915</t>
  </si>
  <si>
    <t>MI220245103</t>
  </si>
  <si>
    <t>WI22021089</t>
  </si>
  <si>
    <t>WI22021090</t>
  </si>
  <si>
    <t>1100002900</t>
  </si>
  <si>
    <t>MI220245525</t>
  </si>
  <si>
    <t>WI22021091</t>
  </si>
  <si>
    <t>1100001280</t>
  </si>
  <si>
    <t>MI220245645</t>
  </si>
  <si>
    <t>WI22021092</t>
  </si>
  <si>
    <t>WI22021093</t>
  </si>
  <si>
    <t>1100003485</t>
  </si>
  <si>
    <t>MI220245706</t>
  </si>
  <si>
    <t>WI22021094</t>
  </si>
  <si>
    <t>1100001758</t>
  </si>
  <si>
    <t>MI220245756</t>
  </si>
  <si>
    <t>WI22021095</t>
  </si>
  <si>
    <t>1100002051</t>
  </si>
  <si>
    <t>MI220245781</t>
  </si>
  <si>
    <t>WI22021096</t>
  </si>
  <si>
    <t>MI220245831</t>
  </si>
  <si>
    <t>WI22021097</t>
  </si>
  <si>
    <t>1100001512</t>
  </si>
  <si>
    <t>MI220245846</t>
  </si>
  <si>
    <t>WI22021098</t>
  </si>
  <si>
    <t>1100002830</t>
  </si>
  <si>
    <t>MI220245912</t>
  </si>
  <si>
    <t>WI22021102</t>
  </si>
  <si>
    <t>1100001168</t>
  </si>
  <si>
    <t>MI220246115</t>
  </si>
  <si>
    <t>WI22021103</t>
  </si>
  <si>
    <t>1100003380</t>
  </si>
  <si>
    <t>MI220246168</t>
  </si>
  <si>
    <t>WI22021104</t>
  </si>
  <si>
    <t>WI22021106</t>
  </si>
  <si>
    <t>1100001475</t>
  </si>
  <si>
    <t>MI220246539</t>
  </si>
  <si>
    <t>WI22021107</t>
  </si>
  <si>
    <t>MI220246560</t>
  </si>
  <si>
    <t>WI22021108</t>
  </si>
  <si>
    <t>1100003262</t>
  </si>
  <si>
    <t>MI220246649</t>
  </si>
  <si>
    <t>WI22021109</t>
  </si>
  <si>
    <t>MI220246681</t>
  </si>
  <si>
    <t>WI22021111</t>
  </si>
  <si>
    <t>1100002425</t>
  </si>
  <si>
    <t>MI220246718</t>
  </si>
  <si>
    <t>WI22021115</t>
  </si>
  <si>
    <t>1100002464</t>
  </si>
  <si>
    <t>MI220246945</t>
  </si>
  <si>
    <t>WI22021116</t>
  </si>
  <si>
    <t>1100003654</t>
  </si>
  <si>
    <t>MI220247039</t>
  </si>
  <si>
    <t>WI22021117</t>
  </si>
  <si>
    <t>MI220247091</t>
  </si>
  <si>
    <t>WI22021118</t>
  </si>
  <si>
    <t>MI220247116</t>
  </si>
  <si>
    <t>WI22021119</t>
  </si>
  <si>
    <t>1100002778</t>
  </si>
  <si>
    <t>MI220247141</t>
  </si>
  <si>
    <t>WI22021120</t>
  </si>
  <si>
    <t>WI22021121</t>
  </si>
  <si>
    <t>1100000677</t>
  </si>
  <si>
    <t>MI220247267</t>
  </si>
  <si>
    <t>WI22021122</t>
  </si>
  <si>
    <t>WI22021123</t>
  </si>
  <si>
    <t>WI22021124</t>
  </si>
  <si>
    <t>WI22021125</t>
  </si>
  <si>
    <t>WI2202115</t>
  </si>
  <si>
    <t>1100002630</t>
  </si>
  <si>
    <t>MI22025357</t>
  </si>
  <si>
    <t>WI22021153</t>
  </si>
  <si>
    <t>MI220247677</t>
  </si>
  <si>
    <t>WI22021154</t>
  </si>
  <si>
    <t>WI22021155</t>
  </si>
  <si>
    <t>MI220247851</t>
  </si>
  <si>
    <t>WI22021157</t>
  </si>
  <si>
    <t>1100001286</t>
  </si>
  <si>
    <t>MI220247905</t>
  </si>
  <si>
    <t>WI22021158</t>
  </si>
  <si>
    <t>1100003541</t>
  </si>
  <si>
    <t>MI220247936</t>
  </si>
  <si>
    <t>WI2202116</t>
  </si>
  <si>
    <t>1100000754</t>
  </si>
  <si>
    <t>MI22025443</t>
  </si>
  <si>
    <t>WI22021173</t>
  </si>
  <si>
    <t>1100002788</t>
  </si>
  <si>
    <t>MI220248053</t>
  </si>
  <si>
    <t>WI22021174</t>
  </si>
  <si>
    <t>MI220248152</t>
  </si>
  <si>
    <t>WI22021175</t>
  </si>
  <si>
    <t>MI220248174</t>
  </si>
  <si>
    <t>WI22021176</t>
  </si>
  <si>
    <t>MI220248197</t>
  </si>
  <si>
    <t>WI22021177</t>
  </si>
  <si>
    <t>1100002903</t>
  </si>
  <si>
    <t>MI220248222</t>
  </si>
  <si>
    <t>WI2202118</t>
  </si>
  <si>
    <t>1100001348</t>
  </si>
  <si>
    <t>MI22025518</t>
  </si>
  <si>
    <t>WI22021193</t>
  </si>
  <si>
    <t>WI22021194</t>
  </si>
  <si>
    <t>WI2202120</t>
  </si>
  <si>
    <t>MI22025583</t>
  </si>
  <si>
    <t>WI2202121</t>
  </si>
  <si>
    <t>1100001660</t>
  </si>
  <si>
    <t>MI22025626</t>
  </si>
  <si>
    <t>WI22021212</t>
  </si>
  <si>
    <t>MI220248388</t>
  </si>
  <si>
    <t>WI22021213</t>
  </si>
  <si>
    <t>MI220248596</t>
  </si>
  <si>
    <t>WI22021214</t>
  </si>
  <si>
    <t>1100002503</t>
  </si>
  <si>
    <t>MI220248646</t>
  </si>
  <si>
    <t>WI22021215</t>
  </si>
  <si>
    <t>MI220248699</t>
  </si>
  <si>
    <t>WI22021216</t>
  </si>
  <si>
    <t>1100002736</t>
  </si>
  <si>
    <t>MI220248712</t>
  </si>
  <si>
    <t>WI22021217</t>
  </si>
  <si>
    <t>1100002223</t>
  </si>
  <si>
    <t>MI220248727</t>
  </si>
  <si>
    <t>WI22021218</t>
  </si>
  <si>
    <t>WI22021219</t>
  </si>
  <si>
    <t>WI22021220</t>
  </si>
  <si>
    <t>1100002166</t>
  </si>
  <si>
    <t>MI220248773</t>
  </si>
  <si>
    <t>WI22021221</t>
  </si>
  <si>
    <t>WI22021228</t>
  </si>
  <si>
    <t>1100001084</t>
  </si>
  <si>
    <t>MI220248935</t>
  </si>
  <si>
    <t>WI22021229</t>
  </si>
  <si>
    <t>MI220249004</t>
  </si>
  <si>
    <t>WI2202123</t>
  </si>
  <si>
    <t>1100001537</t>
  </si>
  <si>
    <t>MI22025747</t>
  </si>
  <si>
    <t>WI22021230</t>
  </si>
  <si>
    <t>WI22021231</t>
  </si>
  <si>
    <t>MI220249168</t>
  </si>
  <si>
    <t>WI22021232</t>
  </si>
  <si>
    <t>WI22021237</t>
  </si>
  <si>
    <t>MI220249389</t>
  </si>
  <si>
    <t>WI22021238</t>
  </si>
  <si>
    <t>WI22021239</t>
  </si>
  <si>
    <t>1100001421</t>
  </si>
  <si>
    <t>MI220249476</t>
  </si>
  <si>
    <t>WI2202124</t>
  </si>
  <si>
    <t>MI22025765</t>
  </si>
  <si>
    <t>WI22021240</t>
  </si>
  <si>
    <t>1100002383</t>
  </si>
  <si>
    <t>MI220249571</t>
  </si>
  <si>
    <t>WI22021249</t>
  </si>
  <si>
    <t>1100001980</t>
  </si>
  <si>
    <t>MI220249607</t>
  </si>
  <si>
    <t>WI22021254</t>
  </si>
  <si>
    <t>1100001721</t>
  </si>
  <si>
    <t>MI220249766</t>
  </si>
  <si>
    <t>Ashish Rajaram Sutar</t>
  </si>
  <si>
    <t>WI22021255</t>
  </si>
  <si>
    <t>1100001126</t>
  </si>
  <si>
    <t>MI220249782</t>
  </si>
  <si>
    <t>WI22021256</t>
  </si>
  <si>
    <t>WI22021257</t>
  </si>
  <si>
    <t>1100001699</t>
  </si>
  <si>
    <t>MI220249874</t>
  </si>
  <si>
    <t>WI22021258</t>
  </si>
  <si>
    <t>1100002382</t>
  </si>
  <si>
    <t>MI220250034</t>
  </si>
  <si>
    <t>WI22021259</t>
  </si>
  <si>
    <t>1100001596</t>
  </si>
  <si>
    <t>MI220250148</t>
  </si>
  <si>
    <t>WI22021260</t>
  </si>
  <si>
    <t>MI220250151</t>
  </si>
  <si>
    <t>WI22021261</t>
  </si>
  <si>
    <t>MI220250157</t>
  </si>
  <si>
    <t>WI22021262</t>
  </si>
  <si>
    <t>1100002780</t>
  </si>
  <si>
    <t>MI220250276</t>
  </si>
  <si>
    <t>WI22021263</t>
  </si>
  <si>
    <t>1100000660</t>
  </si>
  <si>
    <t>MI220250312</t>
  </si>
  <si>
    <t>WI22021264</t>
  </si>
  <si>
    <t>MI220250384</t>
  </si>
  <si>
    <t>Matthew Bruno</t>
  </si>
  <si>
    <t>WI22021265</t>
  </si>
  <si>
    <t>MI220250395</t>
  </si>
  <si>
    <t>WI22021266</t>
  </si>
  <si>
    <t>MI220250398</t>
  </si>
  <si>
    <t>WI22021267</t>
  </si>
  <si>
    <t>MI220250408</t>
  </si>
  <si>
    <t>WI22021268</t>
  </si>
  <si>
    <t>1100003482</t>
  </si>
  <si>
    <t>MI220250479</t>
  </si>
  <si>
    <t>WI22021269</t>
  </si>
  <si>
    <t>1100002968</t>
  </si>
  <si>
    <t>MI220250515</t>
  </si>
  <si>
    <t>WI22021272</t>
  </si>
  <si>
    <t>1100003626</t>
  </si>
  <si>
    <t>MI220250689</t>
  </si>
  <si>
    <t>WI22021279</t>
  </si>
  <si>
    <t>MI220250886</t>
  </si>
  <si>
    <t>WI22021280</t>
  </si>
  <si>
    <t>MI220250893</t>
  </si>
  <si>
    <t>WI22021281</t>
  </si>
  <si>
    <t>MI220250904</t>
  </si>
  <si>
    <t>WI22021288</t>
  </si>
  <si>
    <t>WI22021289</t>
  </si>
  <si>
    <t>1100003284</t>
  </si>
  <si>
    <t>MI220251214</t>
  </si>
  <si>
    <t>WI22021290</t>
  </si>
  <si>
    <t>1100002245</t>
  </si>
  <si>
    <t>MI220251431</t>
  </si>
  <si>
    <t>WI22021292</t>
  </si>
  <si>
    <t>1100002969</t>
  </si>
  <si>
    <t>MI220251590</t>
  </si>
  <si>
    <t>WI22021293</t>
  </si>
  <si>
    <t>WI22021294</t>
  </si>
  <si>
    <t>1100003351</t>
  </si>
  <si>
    <t>MI220251690</t>
  </si>
  <si>
    <t>WI22021295</t>
  </si>
  <si>
    <t>1100003357</t>
  </si>
  <si>
    <t>MI220251771</t>
  </si>
  <si>
    <t>WI22021296</t>
  </si>
  <si>
    <t>MI220251889</t>
  </si>
  <si>
    <t>WI22021297</t>
  </si>
  <si>
    <t>1100003915</t>
  </si>
  <si>
    <t>MI220252056</t>
  </si>
  <si>
    <t>WI22021298</t>
  </si>
  <si>
    <t>WI22021299</t>
  </si>
  <si>
    <t>WI22021300</t>
  </si>
  <si>
    <t>MI220252366</t>
  </si>
  <si>
    <t>WI22021301</t>
  </si>
  <si>
    <t>MI220252547</t>
  </si>
  <si>
    <t>WI22021302</t>
  </si>
  <si>
    <t>10000000236</t>
  </si>
  <si>
    <t>MI220252590</t>
  </si>
  <si>
    <t>WI22021305</t>
  </si>
  <si>
    <t>WI22021306</t>
  </si>
  <si>
    <t>MI220252795</t>
  </si>
  <si>
    <t>WI22021307</t>
  </si>
  <si>
    <t>1100003095</t>
  </si>
  <si>
    <t>MI220252789</t>
  </si>
  <si>
    <t>WI22021308</t>
  </si>
  <si>
    <t>MI220252815</t>
  </si>
  <si>
    <t>WI2202132</t>
  </si>
  <si>
    <t>WI22021328</t>
  </si>
  <si>
    <t>1100002695</t>
  </si>
  <si>
    <t>MI220253320</t>
  </si>
  <si>
    <t>WI22021329</t>
  </si>
  <si>
    <t>1100003569</t>
  </si>
  <si>
    <t>MI220253532</t>
  </si>
  <si>
    <t>WI22021330</t>
  </si>
  <si>
    <t>1100002750</t>
  </si>
  <si>
    <t>MI220253746</t>
  </si>
  <si>
    <t>WI22021331</t>
  </si>
  <si>
    <t>MI220253814</t>
  </si>
  <si>
    <t>WI22021332</t>
  </si>
  <si>
    <t>MI220253826</t>
  </si>
  <si>
    <t>WI22021333</t>
  </si>
  <si>
    <t>MI220253837</t>
  </si>
  <si>
    <t>WI22021334</t>
  </si>
  <si>
    <t>1100000766</t>
  </si>
  <si>
    <t>MI220253986</t>
  </si>
  <si>
    <t>WI22021336</t>
  </si>
  <si>
    <t>1100003418</t>
  </si>
  <si>
    <t>MI220254706</t>
  </si>
  <si>
    <t>WI22021337</t>
  </si>
  <si>
    <t>1100001809</t>
  </si>
  <si>
    <t>MI220255155</t>
  </si>
  <si>
    <t>WI22021340</t>
  </si>
  <si>
    <t>MI220255256</t>
  </si>
  <si>
    <t>WI22021344</t>
  </si>
  <si>
    <t>MI220255254</t>
  </si>
  <si>
    <t>WI22021346</t>
  </si>
  <si>
    <t>WI22021347</t>
  </si>
  <si>
    <t>1100003668</t>
  </si>
  <si>
    <t>MI220255446</t>
  </si>
  <si>
    <t>Supriya Satyavan Khape</t>
  </si>
  <si>
    <t>WI22021354</t>
  </si>
  <si>
    <t>1100001765</t>
  </si>
  <si>
    <t>MI220255710</t>
  </si>
  <si>
    <t>WI22021358</t>
  </si>
  <si>
    <t>MI220255859</t>
  </si>
  <si>
    <t>WI22021360</t>
  </si>
  <si>
    <t>1100002116</t>
  </si>
  <si>
    <t>MI220255936</t>
  </si>
  <si>
    <t>WI22021361</t>
  </si>
  <si>
    <t>MI220255970</t>
  </si>
  <si>
    <t>WI22021369</t>
  </si>
  <si>
    <t>MI220256194</t>
  </si>
  <si>
    <t>WI22021370</t>
  </si>
  <si>
    <t>WI22021383</t>
  </si>
  <si>
    <t>WI22021384</t>
  </si>
  <si>
    <t>MI220256446</t>
  </si>
  <si>
    <t>WI22021385</t>
  </si>
  <si>
    <t>MI220256654</t>
  </si>
  <si>
    <t>WI22021386</t>
  </si>
  <si>
    <t>1100003867</t>
  </si>
  <si>
    <t>MI220256725</t>
  </si>
  <si>
    <t>WI22021387</t>
  </si>
  <si>
    <t>MI220256960</t>
  </si>
  <si>
    <t>WI22021388</t>
  </si>
  <si>
    <t>MI220256990</t>
  </si>
  <si>
    <t>WI22021389</t>
  </si>
  <si>
    <t>MI220256999</t>
  </si>
  <si>
    <t>WI22021390</t>
  </si>
  <si>
    <t>MI220257006</t>
  </si>
  <si>
    <t>WI22021392</t>
  </si>
  <si>
    <t>1100001044</t>
  </si>
  <si>
    <t>MI220257315</t>
  </si>
  <si>
    <t>WI22021393</t>
  </si>
  <si>
    <t>WI22021394</t>
  </si>
  <si>
    <t>WI22021395</t>
  </si>
  <si>
    <t>WI22021396</t>
  </si>
  <si>
    <t>WI22021397</t>
  </si>
  <si>
    <t>WI22021398</t>
  </si>
  <si>
    <t>WI22021399</t>
  </si>
  <si>
    <t>1100001589</t>
  </si>
  <si>
    <t>MI220257425</t>
  </si>
  <si>
    <t>WI22021400</t>
  </si>
  <si>
    <t>MI220257572</t>
  </si>
  <si>
    <t>WI22021408</t>
  </si>
  <si>
    <t>MI220257829</t>
  </si>
  <si>
    <t>WI22021420</t>
  </si>
  <si>
    <t>1100002228</t>
  </si>
  <si>
    <t>MI220258006</t>
  </si>
  <si>
    <t>WI22021421</t>
  </si>
  <si>
    <t>1100000833</t>
  </si>
  <si>
    <t>MI220258134</t>
  </si>
  <si>
    <t>WI22021458</t>
  </si>
  <si>
    <t>MI220258677</t>
  </si>
  <si>
    <t>WI22021460</t>
  </si>
  <si>
    <t>MI220258682</t>
  </si>
  <si>
    <t>WI2202147</t>
  </si>
  <si>
    <t>1100001791</t>
  </si>
  <si>
    <t>MI22026340</t>
  </si>
  <si>
    <t>WI22021472</t>
  </si>
  <si>
    <t>1100003543</t>
  </si>
  <si>
    <t>MI220258995</t>
  </si>
  <si>
    <t>WI2202148</t>
  </si>
  <si>
    <t>1100002431</t>
  </si>
  <si>
    <t>MI22026447</t>
  </si>
  <si>
    <t>WI22021500</t>
  </si>
  <si>
    <t>1100002488</t>
  </si>
  <si>
    <t>MI220259164</t>
  </si>
  <si>
    <t>WI22021501</t>
  </si>
  <si>
    <t>1100003945</t>
  </si>
  <si>
    <t>MI220259243</t>
  </si>
  <si>
    <t>WI22021502</t>
  </si>
  <si>
    <t>MI220259401</t>
  </si>
  <si>
    <t>WI22021503</t>
  </si>
  <si>
    <t>1100003950</t>
  </si>
  <si>
    <t>MI220259575</t>
  </si>
  <si>
    <t>WI22021508</t>
  </si>
  <si>
    <t>MI220259864</t>
  </si>
  <si>
    <t>WI22021509</t>
  </si>
  <si>
    <t>1100001638</t>
  </si>
  <si>
    <t>MI220260033</t>
  </si>
  <si>
    <t>WI22021512</t>
  </si>
  <si>
    <t>MI220260137</t>
  </si>
  <si>
    <t>WI22021514</t>
  </si>
  <si>
    <t>MI220260308</t>
  </si>
  <si>
    <t>WI22021515</t>
  </si>
  <si>
    <t>1100002065</t>
  </si>
  <si>
    <t>MI220260430</t>
  </si>
  <si>
    <t>WI22021516</t>
  </si>
  <si>
    <t>WI22021517</t>
  </si>
  <si>
    <t>1100003253</t>
  </si>
  <si>
    <t>MI220260790</t>
  </si>
  <si>
    <t>WI22021520</t>
  </si>
  <si>
    <t>1100001838</t>
  </si>
  <si>
    <t>MI220260893</t>
  </si>
  <si>
    <t>WI22021535</t>
  </si>
  <si>
    <t>WI22021536</t>
  </si>
  <si>
    <t>WI22021537</t>
  </si>
  <si>
    <t>1100001988</t>
  </si>
  <si>
    <t>MI220261573</t>
  </si>
  <si>
    <t>WI22021538</t>
  </si>
  <si>
    <t>1100002235</t>
  </si>
  <si>
    <t>MI220261636</t>
  </si>
  <si>
    <t>WI22021539</t>
  </si>
  <si>
    <t>MI220261648</t>
  </si>
  <si>
    <t>WI2202154</t>
  </si>
  <si>
    <t>1100002815</t>
  </si>
  <si>
    <t>MI22026534</t>
  </si>
  <si>
    <t>WI22021540</t>
  </si>
  <si>
    <t>1100000426</t>
  </si>
  <si>
    <t>MI220261789</t>
  </si>
  <si>
    <t>WI22021543</t>
  </si>
  <si>
    <t>WI22021544</t>
  </si>
  <si>
    <t>WI22021545</t>
  </si>
  <si>
    <t>1100002972</t>
  </si>
  <si>
    <t>MI220262524</t>
  </si>
  <si>
    <t>WI22021546</t>
  </si>
  <si>
    <t>1100003909</t>
  </si>
  <si>
    <t>MI220262548</t>
  </si>
  <si>
    <t>WI22021547</t>
  </si>
  <si>
    <t>1100001540</t>
  </si>
  <si>
    <t>MI220263123</t>
  </si>
  <si>
    <t>WI22021548</t>
  </si>
  <si>
    <t>WI22021549</t>
  </si>
  <si>
    <t>MI220263368</t>
  </si>
  <si>
    <t>WI22021553</t>
  </si>
  <si>
    <t>MI220263686</t>
  </si>
  <si>
    <t>WI22021554</t>
  </si>
  <si>
    <t>MI220263705</t>
  </si>
  <si>
    <t>WI22021575</t>
  </si>
  <si>
    <t>MI220264041</t>
  </si>
  <si>
    <t>WI22021576</t>
  </si>
  <si>
    <t>1100001644</t>
  </si>
  <si>
    <t>MI220264183</t>
  </si>
  <si>
    <t>WI22021577</t>
  </si>
  <si>
    <t>1100002716</t>
  </si>
  <si>
    <t>MI220264345</t>
  </si>
  <si>
    <t>WI22021580</t>
  </si>
  <si>
    <t>1100003383</t>
  </si>
  <si>
    <t>MI220264449</t>
  </si>
  <si>
    <t>WI22021581</t>
  </si>
  <si>
    <t>1100003703</t>
  </si>
  <si>
    <t>MI220264487</t>
  </si>
  <si>
    <t>WI22021583</t>
  </si>
  <si>
    <t>1100003740</t>
  </si>
  <si>
    <t>MI220264571</t>
  </si>
  <si>
    <t>WI22021589</t>
  </si>
  <si>
    <t>WI22021600</t>
  </si>
  <si>
    <t>1100001690</t>
  </si>
  <si>
    <t>MI220265180</t>
  </si>
  <si>
    <t>WI22021602</t>
  </si>
  <si>
    <t>WI22021606</t>
  </si>
  <si>
    <t>WI2202164</t>
  </si>
  <si>
    <t>WI2202165</t>
  </si>
  <si>
    <t>1100002544</t>
  </si>
  <si>
    <t>MI22026669</t>
  </si>
  <si>
    <t>WI2202166</t>
  </si>
  <si>
    <t>1100002424</t>
  </si>
  <si>
    <t>MI22026859</t>
  </si>
  <si>
    <t>WI2202167</t>
  </si>
  <si>
    <t>MI22026834</t>
  </si>
  <si>
    <t>WI2202168</t>
  </si>
  <si>
    <t>WI2202169</t>
  </si>
  <si>
    <t>1100002453</t>
  </si>
  <si>
    <t>MI22027141</t>
  </si>
  <si>
    <t>WI220217</t>
  </si>
  <si>
    <t>1100001891</t>
  </si>
  <si>
    <t>MI2202580</t>
  </si>
  <si>
    <t>WI2202170</t>
  </si>
  <si>
    <t>MI22027165</t>
  </si>
  <si>
    <t>WI2202172</t>
  </si>
  <si>
    <t>1100001155</t>
  </si>
  <si>
    <t>MI22027403</t>
  </si>
  <si>
    <t>WI2202188</t>
  </si>
  <si>
    <t>1100001184</t>
  </si>
  <si>
    <t>MI22027722</t>
  </si>
  <si>
    <t>WI2202195</t>
  </si>
  <si>
    <t>MI22027783</t>
  </si>
  <si>
    <t>WI2202220</t>
  </si>
  <si>
    <t>MI22027885</t>
  </si>
  <si>
    <t>WI2202222</t>
  </si>
  <si>
    <t>MI22028106</t>
  </si>
  <si>
    <t>WI2202223</t>
  </si>
  <si>
    <t>1100001025</t>
  </si>
  <si>
    <t>MI22028144</t>
  </si>
  <si>
    <t>WI2202225</t>
  </si>
  <si>
    <t>WI2202226</t>
  </si>
  <si>
    <t>1100001648</t>
  </si>
  <si>
    <t>MI22028624</t>
  </si>
  <si>
    <t>WI2202229</t>
  </si>
  <si>
    <t>1100002105</t>
  </si>
  <si>
    <t>MI22028925</t>
  </si>
  <si>
    <t>WI2202230</t>
  </si>
  <si>
    <t>MI22028931</t>
  </si>
  <si>
    <t>WI2202232</t>
  </si>
  <si>
    <t>1100002256</t>
  </si>
  <si>
    <t>MI22029067</t>
  </si>
  <si>
    <t>WI2202233</t>
  </si>
  <si>
    <t>WI2202234</t>
  </si>
  <si>
    <t>MI22029194</t>
  </si>
  <si>
    <t>WI2202235</t>
  </si>
  <si>
    <t>1100002044</t>
  </si>
  <si>
    <t>MI22029364</t>
  </si>
  <si>
    <t>WI2202236</t>
  </si>
  <si>
    <t>MI22029480</t>
  </si>
  <si>
    <t>WI2202237</t>
  </si>
  <si>
    <t>1100001311</t>
  </si>
  <si>
    <t>MI22029684</t>
  </si>
  <si>
    <t>WI2202238</t>
  </si>
  <si>
    <t>MI22029726</t>
  </si>
  <si>
    <t>WI2202239</t>
  </si>
  <si>
    <t>1100002650</t>
  </si>
  <si>
    <t>MI22029730</t>
  </si>
  <si>
    <t>WI2202240</t>
  </si>
  <si>
    <t>MI22029756</t>
  </si>
  <si>
    <t>WI2202257</t>
  </si>
  <si>
    <t>1100001517</t>
  </si>
  <si>
    <t>MI220210257</t>
  </si>
  <si>
    <t>WI2202270</t>
  </si>
  <si>
    <t>1100001594</t>
  </si>
  <si>
    <t>MI220210571</t>
  </si>
  <si>
    <t>WI2202275</t>
  </si>
  <si>
    <t>MI220210908</t>
  </si>
  <si>
    <t>WI2202276</t>
  </si>
  <si>
    <t>MI220210918</t>
  </si>
  <si>
    <t>WI2202278</t>
  </si>
  <si>
    <t>1100001441</t>
  </si>
  <si>
    <t>MI220210972</t>
  </si>
  <si>
    <t>WI2202280</t>
  </si>
  <si>
    <t>MI220210990</t>
  </si>
  <si>
    <t>WI2202282</t>
  </si>
  <si>
    <t>MI220211219</t>
  </si>
  <si>
    <t>WI2202284</t>
  </si>
  <si>
    <t>MI220211378</t>
  </si>
  <si>
    <t>WI2202285</t>
  </si>
  <si>
    <t>1100000982</t>
  </si>
  <si>
    <t>MI220211425</t>
  </si>
  <si>
    <t>WI2202286</t>
  </si>
  <si>
    <t>10000000323</t>
  </si>
  <si>
    <t>MI220211442</t>
  </si>
  <si>
    <t>WI2202287</t>
  </si>
  <si>
    <t>1100000880</t>
  </si>
  <si>
    <t>MI220211452</t>
  </si>
  <si>
    <t>WI2202288</t>
  </si>
  <si>
    <t>MI220211484</t>
  </si>
  <si>
    <t>WI2202289</t>
  </si>
  <si>
    <t>1100002502</t>
  </si>
  <si>
    <t>MI220211525</t>
  </si>
  <si>
    <t>WI2202290</t>
  </si>
  <si>
    <t>WI2202291</t>
  </si>
  <si>
    <t>WI2202292</t>
  </si>
  <si>
    <t>1100001591</t>
  </si>
  <si>
    <t>MI220212098</t>
  </si>
  <si>
    <t>WI2202293</t>
  </si>
  <si>
    <t>1100000928</t>
  </si>
  <si>
    <t>MI220212141</t>
  </si>
  <si>
    <t>WI2202294</t>
  </si>
  <si>
    <t>1100002361</t>
  </si>
  <si>
    <t>MI220212575</t>
  </si>
  <si>
    <t>WI2202305</t>
  </si>
  <si>
    <t>MI220212727</t>
  </si>
  <si>
    <t>WI2202306</t>
  </si>
  <si>
    <t>1100001498</t>
  </si>
  <si>
    <t>MI220213003</t>
  </si>
  <si>
    <t>WI2202307</t>
  </si>
  <si>
    <t>1100000898</t>
  </si>
  <si>
    <t>MI220213123</t>
  </si>
  <si>
    <t>WI2202308</t>
  </si>
  <si>
    <t>MI220213336</t>
  </si>
  <si>
    <t>WI2202309</t>
  </si>
  <si>
    <t>MI220213414</t>
  </si>
  <si>
    <t>WI2202310</t>
  </si>
  <si>
    <t>1100002202</t>
  </si>
  <si>
    <t>MI220213460</t>
  </si>
  <si>
    <t>WI2202311</t>
  </si>
  <si>
    <t>WI220232</t>
  </si>
  <si>
    <t>MI2202983</t>
  </si>
  <si>
    <t>WI220233</t>
  </si>
  <si>
    <t>1100002618</t>
  </si>
  <si>
    <t>MI2202997</t>
  </si>
  <si>
    <t>WI220234</t>
  </si>
  <si>
    <t>1100002540</t>
  </si>
  <si>
    <t>MI22021031</t>
  </si>
  <si>
    <t>WI2202343</t>
  </si>
  <si>
    <t>MI220213804</t>
  </si>
  <si>
    <t>WI2202344</t>
  </si>
  <si>
    <t>MI220213894</t>
  </si>
  <si>
    <t>WI2202345</t>
  </si>
  <si>
    <t>MI220213945</t>
  </si>
  <si>
    <t>WI2202346</t>
  </si>
  <si>
    <t>1100002142</t>
  </si>
  <si>
    <t>MI220213996</t>
  </si>
  <si>
    <t>WI2202347</t>
  </si>
  <si>
    <t>1100001944</t>
  </si>
  <si>
    <t>MI220214006</t>
  </si>
  <si>
    <t>WI2202348</t>
  </si>
  <si>
    <t>WI2202349</t>
  </si>
  <si>
    <t>1100002998</t>
  </si>
  <si>
    <t>MI220214056</t>
  </si>
  <si>
    <t>WI220235</t>
  </si>
  <si>
    <t>WI2202350</t>
  </si>
  <si>
    <t>WI2202351</t>
  </si>
  <si>
    <t>MI220214079</t>
  </si>
  <si>
    <t>WI2202352</t>
  </si>
  <si>
    <t>MI220214252</t>
  </si>
  <si>
    <t>WI2202353</t>
  </si>
  <si>
    <t>1100001951</t>
  </si>
  <si>
    <t>MI220214296</t>
  </si>
  <si>
    <t>WI2202354</t>
  </si>
  <si>
    <t>1100000567</t>
  </si>
  <si>
    <t>MI220214301</t>
  </si>
  <si>
    <t>WI2202355</t>
  </si>
  <si>
    <t>MI220214326</t>
  </si>
  <si>
    <t>WI2202356</t>
  </si>
  <si>
    <t>WI2202357</t>
  </si>
  <si>
    <t>1100002509</t>
  </si>
  <si>
    <t>MI220214424</t>
  </si>
  <si>
    <t>WI2202358</t>
  </si>
  <si>
    <t>WI2202359</t>
  </si>
  <si>
    <t>MI220214621</t>
  </si>
  <si>
    <t>WI2202360</t>
  </si>
  <si>
    <t>WI2202361</t>
  </si>
  <si>
    <t>MI220214724</t>
  </si>
  <si>
    <t>WI2202362</t>
  </si>
  <si>
    <t>1100000655</t>
  </si>
  <si>
    <t>MI220214746</t>
  </si>
  <si>
    <t>WI2202363</t>
  </si>
  <si>
    <t>1100001867</t>
  </si>
  <si>
    <t>MI220214769</t>
  </si>
  <si>
    <t>WI2202364</t>
  </si>
  <si>
    <t>MI220214996</t>
  </si>
  <si>
    <t>WI2202365</t>
  </si>
  <si>
    <t>1100001430</t>
  </si>
  <si>
    <t>MI220215038</t>
  </si>
  <si>
    <t>WI2202366</t>
  </si>
  <si>
    <t>MI220215064</t>
  </si>
  <si>
    <t>WI2202367</t>
  </si>
  <si>
    <t>MI220215076</t>
  </si>
  <si>
    <t>WI2202368</t>
  </si>
  <si>
    <t>WI2202369</t>
  </si>
  <si>
    <t>WI2202370</t>
  </si>
  <si>
    <t>1100002322</t>
  </si>
  <si>
    <t>MI220215151</t>
  </si>
  <si>
    <t>WI2202371</t>
  </si>
  <si>
    <t>MI220215284</t>
  </si>
  <si>
    <t>WI2202372</t>
  </si>
  <si>
    <t>1100002774</t>
  </si>
  <si>
    <t>MI220215292</t>
  </si>
  <si>
    <t>WI2202377</t>
  </si>
  <si>
    <t>1100002892</t>
  </si>
  <si>
    <t>MI220215398</t>
  </si>
  <si>
    <t>WI2202378</t>
  </si>
  <si>
    <t>1100001319</t>
  </si>
  <si>
    <t>MI220215415</t>
  </si>
  <si>
    <t>WI2202379</t>
  </si>
  <si>
    <t>WI2202380</t>
  </si>
  <si>
    <t>MI220215581</t>
  </si>
  <si>
    <t>WI2202381</t>
  </si>
  <si>
    <t>1100002699</t>
  </si>
  <si>
    <t>MI220215600</t>
  </si>
  <si>
    <t>WI2202382</t>
  </si>
  <si>
    <t>WI2202383</t>
  </si>
  <si>
    <t>1100002080</t>
  </si>
  <si>
    <t>MI220215918</t>
  </si>
  <si>
    <t>WI2202384</t>
  </si>
  <si>
    <t>WI2202385</t>
  </si>
  <si>
    <t>WI2202388</t>
  </si>
  <si>
    <t>1100002085</t>
  </si>
  <si>
    <t>MI220216587</t>
  </si>
  <si>
    <t>WI2202389</t>
  </si>
  <si>
    <t>1100002668</t>
  </si>
  <si>
    <t>MI220216817</t>
  </si>
  <si>
    <t>WI2202393</t>
  </si>
  <si>
    <t>WI2202394</t>
  </si>
  <si>
    <t>1100002651</t>
  </si>
  <si>
    <t>MI220217055</t>
  </si>
  <si>
    <t>WI220240</t>
  </si>
  <si>
    <t>MI22021657</t>
  </si>
  <si>
    <t>WI2202404</t>
  </si>
  <si>
    <t>MI220217254</t>
  </si>
  <si>
    <t>WI2202407</t>
  </si>
  <si>
    <t>MI220217288</t>
  </si>
  <si>
    <t>WI2202409</t>
  </si>
  <si>
    <t>MI220217349</t>
  </si>
  <si>
    <t>WI220241</t>
  </si>
  <si>
    <t>MI22021662</t>
  </si>
  <si>
    <t>WI2202410</t>
  </si>
  <si>
    <t>MI220217356</t>
  </si>
  <si>
    <t>WI2202412</t>
  </si>
  <si>
    <t>MI220217432</t>
  </si>
  <si>
    <t>WI2202413</t>
  </si>
  <si>
    <t>WI2202414</t>
  </si>
  <si>
    <t>MI220217601</t>
  </si>
  <si>
    <t>WI2202416</t>
  </si>
  <si>
    <t>MI220217799</t>
  </si>
  <si>
    <t>WI2202418</t>
  </si>
  <si>
    <t>1100002546</t>
  </si>
  <si>
    <t>MI220217869</t>
  </si>
  <si>
    <t>WI2202419</t>
  </si>
  <si>
    <t>MI220217973</t>
  </si>
  <si>
    <t>WI220242</t>
  </si>
  <si>
    <t>MI22021673</t>
  </si>
  <si>
    <t>WI2202420</t>
  </si>
  <si>
    <t>WI2202421</t>
  </si>
  <si>
    <t>MI220218151</t>
  </si>
  <si>
    <t>WI2202426</t>
  </si>
  <si>
    <t>MI220218387</t>
  </si>
  <si>
    <t>WI220243</t>
  </si>
  <si>
    <t>10000000055</t>
  </si>
  <si>
    <t>MI22021725</t>
  </si>
  <si>
    <t>WI220244</t>
  </si>
  <si>
    <t>1100001373</t>
  </si>
  <si>
    <t>MI22021777</t>
  </si>
  <si>
    <t>WI2202442</t>
  </si>
  <si>
    <t>1100002624</t>
  </si>
  <si>
    <t>MI220218669</t>
  </si>
  <si>
    <t>WI2202444</t>
  </si>
  <si>
    <t>WI2202446</t>
  </si>
  <si>
    <t>MI220218810</t>
  </si>
  <si>
    <t>WI2202447</t>
  </si>
  <si>
    <t>MI220218851</t>
  </si>
  <si>
    <t>WI2202448</t>
  </si>
  <si>
    <t>1100001372</t>
  </si>
  <si>
    <t>MI220218991</t>
  </si>
  <si>
    <t>WI2202449</t>
  </si>
  <si>
    <t>MI220219062</t>
  </si>
  <si>
    <t>WI220245</t>
  </si>
  <si>
    <t>MI22021793</t>
  </si>
  <si>
    <t>WI2202451</t>
  </si>
  <si>
    <t>WI2202452</t>
  </si>
  <si>
    <t>WI2202459</t>
  </si>
  <si>
    <t>WI220246</t>
  </si>
  <si>
    <t>1100002074</t>
  </si>
  <si>
    <t>MI22021864</t>
  </si>
  <si>
    <t>WI2202464</t>
  </si>
  <si>
    <t>1100002595</t>
  </si>
  <si>
    <t>MI220219776</t>
  </si>
  <si>
    <t>WI2202466</t>
  </si>
  <si>
    <t>WI2202468</t>
  </si>
  <si>
    <t>1100002482</t>
  </si>
  <si>
    <t>MI220219993</t>
  </si>
  <si>
    <t>WI220247</t>
  </si>
  <si>
    <t>MI22021940</t>
  </si>
  <si>
    <t>WI2202471</t>
  </si>
  <si>
    <t>MI220220070</t>
  </si>
  <si>
    <t>WI2202486</t>
  </si>
  <si>
    <t>1100002119</t>
  </si>
  <si>
    <t>MI220220127</t>
  </si>
  <si>
    <t>WI220249</t>
  </si>
  <si>
    <t>1100000784</t>
  </si>
  <si>
    <t>MI22022180</t>
  </si>
  <si>
    <t>WI220250</t>
  </si>
  <si>
    <t>1100001284</t>
  </si>
  <si>
    <t>MI22022260</t>
  </si>
  <si>
    <t>WI2202506</t>
  </si>
  <si>
    <t>MI220220254</t>
  </si>
  <si>
    <t>WI2202507</t>
  </si>
  <si>
    <t>MI220220348</t>
  </si>
  <si>
    <t>WI2202508</t>
  </si>
  <si>
    <t>MI220220451</t>
  </si>
  <si>
    <t>WI2202509</t>
  </si>
  <si>
    <t>MI220220459</t>
  </si>
  <si>
    <t>WI220251</t>
  </si>
  <si>
    <t>MI22022274</t>
  </si>
  <si>
    <t>WI2202510</t>
  </si>
  <si>
    <t>1100002901</t>
  </si>
  <si>
    <t>MI220220464</t>
  </si>
  <si>
    <t>WI2202511</t>
  </si>
  <si>
    <t>MI220220465</t>
  </si>
  <si>
    <t>WI2202512</t>
  </si>
  <si>
    <t>WI2202513</t>
  </si>
  <si>
    <t>1100002854</t>
  </si>
  <si>
    <t>MI220220542</t>
  </si>
  <si>
    <t>WI2202514</t>
  </si>
  <si>
    <t>1100002064</t>
  </si>
  <si>
    <t>MI220220559</t>
  </si>
  <si>
    <t>WI2202515</t>
  </si>
  <si>
    <t>1100001815</t>
  </si>
  <si>
    <t>MI220220692</t>
  </si>
  <si>
    <t>WI2202516</t>
  </si>
  <si>
    <t>WI2202517</t>
  </si>
  <si>
    <t>WI2202518</t>
  </si>
  <si>
    <t>MI220220818</t>
  </si>
  <si>
    <t>WI2202521</t>
  </si>
  <si>
    <t>WI2202522</t>
  </si>
  <si>
    <t>1100002476</t>
  </si>
  <si>
    <t>MI220221507</t>
  </si>
  <si>
    <t>WI2202524</t>
  </si>
  <si>
    <t>1100001635</t>
  </si>
  <si>
    <t>MI220221562</t>
  </si>
  <si>
    <t>WI2202525</t>
  </si>
  <si>
    <t>WI2202526</t>
  </si>
  <si>
    <t>WI220253</t>
  </si>
  <si>
    <t>MI22022531</t>
  </si>
  <si>
    <t>WI220254</t>
  </si>
  <si>
    <t>MI22022616</t>
  </si>
  <si>
    <t>WI220255</t>
  </si>
  <si>
    <t>MI22022578</t>
  </si>
  <si>
    <t>WI2202557</t>
  </si>
  <si>
    <t>MI220221868</t>
  </si>
  <si>
    <t>WI220256</t>
  </si>
  <si>
    <t>MI22022635</t>
  </si>
  <si>
    <t>WI2202561</t>
  </si>
  <si>
    <t>MI220221926</t>
  </si>
  <si>
    <t>WI2202563</t>
  </si>
  <si>
    <t>WI2202564</t>
  </si>
  <si>
    <t>MI220221978</t>
  </si>
  <si>
    <t>WI2202565</t>
  </si>
  <si>
    <t>1100001514</t>
  </si>
  <si>
    <t>MI220222007</t>
  </si>
  <si>
    <t>WI2202566</t>
  </si>
  <si>
    <t>1100002412</t>
  </si>
  <si>
    <t>MI220222164</t>
  </si>
  <si>
    <t>WI220257</t>
  </si>
  <si>
    <t>WI2202573</t>
  </si>
  <si>
    <t>MI220222308</t>
  </si>
  <si>
    <t>WI2202574</t>
  </si>
  <si>
    <t>WI2202575</t>
  </si>
  <si>
    <t>WI2202576</t>
  </si>
  <si>
    <t>1100002785</t>
  </si>
  <si>
    <t>MI220222366</t>
  </si>
  <si>
    <t>WI2202577</t>
  </si>
  <si>
    <t>MI220222433</t>
  </si>
  <si>
    <t>WI2202578</t>
  </si>
  <si>
    <t>WI2202582</t>
  </si>
  <si>
    <t>MI220222474</t>
  </si>
  <si>
    <t>WI2202584</t>
  </si>
  <si>
    <t>MI220222510</t>
  </si>
  <si>
    <t>WI2202585</t>
  </si>
  <si>
    <t>1100002301</t>
  </si>
  <si>
    <t>MI220222514</t>
  </si>
  <si>
    <t>WI2202587</t>
  </si>
  <si>
    <t>1100002557</t>
  </si>
  <si>
    <t>MI220222819</t>
  </si>
  <si>
    <t>WI2202588</t>
  </si>
  <si>
    <t>1100003051</t>
  </si>
  <si>
    <t>MI220222866</t>
  </si>
  <si>
    <t>WI2202591</t>
  </si>
  <si>
    <t>MI220222921</t>
  </si>
  <si>
    <t>WI2202592</t>
  </si>
  <si>
    <t>WI2202593</t>
  </si>
  <si>
    <t>WI2202594</t>
  </si>
  <si>
    <t>1100001820</t>
  </si>
  <si>
    <t>MI220222983</t>
  </si>
  <si>
    <t>WI2202596</t>
  </si>
  <si>
    <t>1100002186</t>
  </si>
  <si>
    <t>MI220223108</t>
  </si>
  <si>
    <t>WI2202599</t>
  </si>
  <si>
    <t>WI2202600</t>
  </si>
  <si>
    <t>1100001553</t>
  </si>
  <si>
    <t>MI220223601</t>
  </si>
  <si>
    <t>WI2202601</t>
  </si>
  <si>
    <t>1100002813</t>
  </si>
  <si>
    <t>MI220223623</t>
  </si>
  <si>
    <t>WI2202602</t>
  </si>
  <si>
    <t>21090000113</t>
  </si>
  <si>
    <t>MI220223667</t>
  </si>
  <si>
    <t>WI2202603</t>
  </si>
  <si>
    <t>MI220223691</t>
  </si>
  <si>
    <t>WI2202604</t>
  </si>
  <si>
    <t>1100001006</t>
  </si>
  <si>
    <t>MI220223734</t>
  </si>
  <si>
    <t>WI2202605</t>
  </si>
  <si>
    <t>MI220223739</t>
  </si>
  <si>
    <t>WI2202606</t>
  </si>
  <si>
    <t>1100001913</t>
  </si>
  <si>
    <t>MI220223934</t>
  </si>
  <si>
    <t>WI2202608</t>
  </si>
  <si>
    <t>MI220224247</t>
  </si>
  <si>
    <t>WI220261</t>
  </si>
  <si>
    <t>MI22022759</t>
  </si>
  <si>
    <t>WI2202611</t>
  </si>
  <si>
    <t>1100002827</t>
  </si>
  <si>
    <t>MI220224481</t>
  </si>
  <si>
    <t>WI2202612</t>
  </si>
  <si>
    <t>MI220224543</t>
  </si>
  <si>
    <t>WI2202613</t>
  </si>
  <si>
    <t>MI220224753</t>
  </si>
  <si>
    <t>WI2202614</t>
  </si>
  <si>
    <t>1100001816</t>
  </si>
  <si>
    <t>MI220224780</t>
  </si>
  <si>
    <t>WI2202615</t>
  </si>
  <si>
    <t>WI2202616</t>
  </si>
  <si>
    <t>WI2202617</t>
  </si>
  <si>
    <t>MI220224907</t>
  </si>
  <si>
    <t>WI2202618</t>
  </si>
  <si>
    <t>MI220224911</t>
  </si>
  <si>
    <t>WI2202619</t>
  </si>
  <si>
    <t>WI220262</t>
  </si>
  <si>
    <t>1100001807</t>
  </si>
  <si>
    <t>MI22022796</t>
  </si>
  <si>
    <t>WI2202620</t>
  </si>
  <si>
    <t>1100000850</t>
  </si>
  <si>
    <t>MI220225136</t>
  </si>
  <si>
    <t>WI2202621</t>
  </si>
  <si>
    <t>MI220225453</t>
  </si>
  <si>
    <t>WI2202622</t>
  </si>
  <si>
    <t>1100000770</t>
  </si>
  <si>
    <t>MI220225455</t>
  </si>
  <si>
    <t>WI2202623</t>
  </si>
  <si>
    <t>1100002847</t>
  </si>
  <si>
    <t>MI220225648</t>
  </si>
  <si>
    <t>WI2202624</t>
  </si>
  <si>
    <t>WI2202625</t>
  </si>
  <si>
    <t>1100002719</t>
  </si>
  <si>
    <t>MI220225899</t>
  </si>
  <si>
    <t>WI2202626</t>
  </si>
  <si>
    <t>1100001521</t>
  </si>
  <si>
    <t>MI220225967</t>
  </si>
  <si>
    <t>WI2202633</t>
  </si>
  <si>
    <t>1100000771</t>
  </si>
  <si>
    <t>MI220226184</t>
  </si>
  <si>
    <t>WI2202635</t>
  </si>
  <si>
    <t>1100002357</t>
  </si>
  <si>
    <t>MI220226221</t>
  </si>
  <si>
    <t>WI2202638</t>
  </si>
  <si>
    <t>10000000105</t>
  </si>
  <si>
    <t>MI220226349</t>
  </si>
  <si>
    <t>WI220264</t>
  </si>
  <si>
    <t>WI2202640</t>
  </si>
  <si>
    <t>WI2202644</t>
  </si>
  <si>
    <t>1100001271</t>
  </si>
  <si>
    <t>MI220226741</t>
  </si>
  <si>
    <t>WI2202646</t>
  </si>
  <si>
    <t>MI220226831</t>
  </si>
  <si>
    <t>WI220265</t>
  </si>
  <si>
    <t>1100002442</t>
  </si>
  <si>
    <t>MI22023208</t>
  </si>
  <si>
    <t>WI2202650</t>
  </si>
  <si>
    <t>1100000740</t>
  </si>
  <si>
    <t>MI220226917</t>
  </si>
  <si>
    <t>WI2202656</t>
  </si>
  <si>
    <t>MI220227125</t>
  </si>
  <si>
    <t>WI220266</t>
  </si>
  <si>
    <t>MI22023225</t>
  </si>
  <si>
    <t>WI2202667</t>
  </si>
  <si>
    <t>MI220227256</t>
  </si>
  <si>
    <t>WI2202675</t>
  </si>
  <si>
    <t>1100003154</t>
  </si>
  <si>
    <t>MI220227390</t>
  </si>
  <si>
    <t>WI2202679</t>
  </si>
  <si>
    <t>WI220268</t>
  </si>
  <si>
    <t>MI22023285</t>
  </si>
  <si>
    <t>WI2202680</t>
  </si>
  <si>
    <t>MI220227561</t>
  </si>
  <si>
    <t>WI2202681</t>
  </si>
  <si>
    <t>1100002866</t>
  </si>
  <si>
    <t>MI220227665</t>
  </si>
  <si>
    <t>WI2202682</t>
  </si>
  <si>
    <t>WI2202683</t>
  </si>
  <si>
    <t>1100002435</t>
  </si>
  <si>
    <t>MI220227766</t>
  </si>
  <si>
    <t>WI2202685</t>
  </si>
  <si>
    <t>MI220227831</t>
  </si>
  <si>
    <t>WI2202687</t>
  </si>
  <si>
    <t>1100002810</t>
  </si>
  <si>
    <t>MI220227842</t>
  </si>
  <si>
    <t>WI2202688</t>
  </si>
  <si>
    <t>WI220269</t>
  </si>
  <si>
    <t>MI22023358</t>
  </si>
  <si>
    <t>WI2202692</t>
  </si>
  <si>
    <t>1100002098</t>
  </si>
  <si>
    <t>MI220227998</t>
  </si>
  <si>
    <t>WI2202695</t>
  </si>
  <si>
    <t>1100002727</t>
  </si>
  <si>
    <t>MI220228071</t>
  </si>
  <si>
    <t>WI2202696</t>
  </si>
  <si>
    <t>1100003165</t>
  </si>
  <si>
    <t>MI220228175</t>
  </si>
  <si>
    <t>WI2202699</t>
  </si>
  <si>
    <t>MI220228241</t>
  </si>
  <si>
    <t>WI220270</t>
  </si>
  <si>
    <t>WI2202700</t>
  </si>
  <si>
    <t>WI2202701</t>
  </si>
  <si>
    <t>MI220228498</t>
  </si>
  <si>
    <t>WI2202702</t>
  </si>
  <si>
    <t>MI220228621</t>
  </si>
  <si>
    <t>WI2202704</t>
  </si>
  <si>
    <t>MI220228647</t>
  </si>
  <si>
    <t>WI2202705</t>
  </si>
  <si>
    <t>WI2202707</t>
  </si>
  <si>
    <t>WI2202708</t>
  </si>
  <si>
    <t>MI220228986</t>
  </si>
  <si>
    <t>WI2202709</t>
  </si>
  <si>
    <t>MI220229035</t>
  </si>
  <si>
    <t>WI220271</t>
  </si>
  <si>
    <t>MI22023390</t>
  </si>
  <si>
    <t>WI2202710</t>
  </si>
  <si>
    <t>MI220229081</t>
  </si>
  <si>
    <t>WI2202711</t>
  </si>
  <si>
    <t>MI220229086</t>
  </si>
  <si>
    <t>WI2202712</t>
  </si>
  <si>
    <t>MI220229115</t>
  </si>
  <si>
    <t>WI2202713</t>
  </si>
  <si>
    <t>WI2202714</t>
  </si>
  <si>
    <t>MI220229116</t>
  </si>
  <si>
    <t>WI2202717</t>
  </si>
  <si>
    <t>MI220229146</t>
  </si>
  <si>
    <t>WI220272</t>
  </si>
  <si>
    <t>MI22023464</t>
  </si>
  <si>
    <t>WI2202721</t>
  </si>
  <si>
    <t>1100001870</t>
  </si>
  <si>
    <t>MI220229235</t>
  </si>
  <si>
    <t>WI2202722</t>
  </si>
  <si>
    <t>MI220229286</t>
  </si>
  <si>
    <t>WI2202723</t>
  </si>
  <si>
    <t>MI220229334</t>
  </si>
  <si>
    <t>WI2202724</t>
  </si>
  <si>
    <t>MI220229387</t>
  </si>
  <si>
    <t>WI2202725</t>
  </si>
  <si>
    <t>1100002671</t>
  </si>
  <si>
    <t>MI220229614</t>
  </si>
  <si>
    <t>WI2202727</t>
  </si>
  <si>
    <t>WI2202729</t>
  </si>
  <si>
    <t>MI220229893</t>
  </si>
  <si>
    <t>WI220273</t>
  </si>
  <si>
    <t>MI22023567</t>
  </si>
  <si>
    <t>WI2202730</t>
  </si>
  <si>
    <t>MI220229929</t>
  </si>
  <si>
    <t>WI2202731</t>
  </si>
  <si>
    <t>MI220229931</t>
  </si>
  <si>
    <t>WI2202735</t>
  </si>
  <si>
    <t>1100001569</t>
  </si>
  <si>
    <t>MI220230153</t>
  </si>
  <si>
    <t>WI2202736</t>
  </si>
  <si>
    <t>1100001731</t>
  </si>
  <si>
    <t>MI220230156</t>
  </si>
  <si>
    <t>WI2202737</t>
  </si>
  <si>
    <t>1100001206</t>
  </si>
  <si>
    <t>MI220230460</t>
  </si>
  <si>
    <t>WI2202738</t>
  </si>
  <si>
    <t>MI220230513</t>
  </si>
  <si>
    <t>WI2202739</t>
  </si>
  <si>
    <t>1100001746</t>
  </si>
  <si>
    <t>MI220230598</t>
  </si>
  <si>
    <t>WI220274</t>
  </si>
  <si>
    <t>MI22023594</t>
  </si>
  <si>
    <t>WI2202740</t>
  </si>
  <si>
    <t>1100003272</t>
  </si>
  <si>
    <t>MI220230617</t>
  </si>
  <si>
    <t>WI2202741</t>
  </si>
  <si>
    <t>MI220230636</t>
  </si>
  <si>
    <t>WI2202743</t>
  </si>
  <si>
    <t>MI220230753</t>
  </si>
  <si>
    <t>WI2202745</t>
  </si>
  <si>
    <t>1100003115</t>
  </si>
  <si>
    <t>MI220230766</t>
  </si>
  <si>
    <t>WI220275</t>
  </si>
  <si>
    <t>MI22023605</t>
  </si>
  <si>
    <t>WI2202751</t>
  </si>
  <si>
    <t>MI220230904</t>
  </si>
  <si>
    <t>WI2202752</t>
  </si>
  <si>
    <t>WI2202753</t>
  </si>
  <si>
    <t>1100001863</t>
  </si>
  <si>
    <t>MI220231023</t>
  </si>
  <si>
    <t>WI2202755</t>
  </si>
  <si>
    <t>MI220231162</t>
  </si>
  <si>
    <t>WI2202757</t>
  </si>
  <si>
    <t>1100000530</t>
  </si>
  <si>
    <t>MI220231243</t>
  </si>
  <si>
    <t>WI2202758</t>
  </si>
  <si>
    <t>1100002970</t>
  </si>
  <si>
    <t>MI220231216</t>
  </si>
  <si>
    <t>WI2202759</t>
  </si>
  <si>
    <t>MI220231246</t>
  </si>
  <si>
    <t>WI220276</t>
  </si>
  <si>
    <t>MI22023621</t>
  </si>
  <si>
    <t>WI2202768</t>
  </si>
  <si>
    <t>WI2202774</t>
  </si>
  <si>
    <t>WI2202775</t>
  </si>
  <si>
    <t>MI220231663</t>
  </si>
  <si>
    <t>WI2202776</t>
  </si>
  <si>
    <t>MI220231666</t>
  </si>
  <si>
    <t>WI2202777</t>
  </si>
  <si>
    <t>MI220231669</t>
  </si>
  <si>
    <t>WI2202778</t>
  </si>
  <si>
    <t>MI220231671</t>
  </si>
  <si>
    <t>WI2202779</t>
  </si>
  <si>
    <t>1100003191</t>
  </si>
  <si>
    <t>MI220231727</t>
  </si>
  <si>
    <t>WI2202780</t>
  </si>
  <si>
    <t>MI220231845</t>
  </si>
  <si>
    <t>WI2202781</t>
  </si>
  <si>
    <t>MI220231885</t>
  </si>
  <si>
    <t>WI2202782</t>
  </si>
  <si>
    <t>WI2202783</t>
  </si>
  <si>
    <t>WI2202784</t>
  </si>
  <si>
    <t>MI220232125</t>
  </si>
  <si>
    <t>WI2202785</t>
  </si>
  <si>
    <t>MI220232063</t>
  </si>
  <si>
    <t>WI2202786</t>
  </si>
  <si>
    <t>MI220232181</t>
  </si>
  <si>
    <t>WI2202789</t>
  </si>
  <si>
    <t>1100001459</t>
  </si>
  <si>
    <t>MI220232282</t>
  </si>
  <si>
    <t>WI2202790</t>
  </si>
  <si>
    <t>WI2202792</t>
  </si>
  <si>
    <t>MI220232378</t>
  </si>
  <si>
    <t>WI2202793</t>
  </si>
  <si>
    <t>MI220232389</t>
  </si>
  <si>
    <t>WI2202795</t>
  </si>
  <si>
    <t>MI220232512</t>
  </si>
  <si>
    <t>WI2202796</t>
  </si>
  <si>
    <t>MI220232576</t>
  </si>
  <si>
    <t>WI2202797</t>
  </si>
  <si>
    <t>MI220232642</t>
  </si>
  <si>
    <t>WI2202798</t>
  </si>
  <si>
    <t>MI220232687</t>
  </si>
  <si>
    <t>WI2202799</t>
  </si>
  <si>
    <t>MI220232693</t>
  </si>
  <si>
    <t>WI2202800</t>
  </si>
  <si>
    <t>MI220232750</t>
  </si>
  <si>
    <t>WI2202801</t>
  </si>
  <si>
    <t>MI220232760</t>
  </si>
  <si>
    <t>WI2202802</t>
  </si>
  <si>
    <t>MI220232779</t>
  </si>
  <si>
    <t>WI2202804</t>
  </si>
  <si>
    <t>MI220232879</t>
  </si>
  <si>
    <t>WI2202811</t>
  </si>
  <si>
    <t>MI220232970</t>
  </si>
  <si>
    <t>WI2202812</t>
  </si>
  <si>
    <t>1100002426</t>
  </si>
  <si>
    <t>MI220232981</t>
  </si>
  <si>
    <t>WI2202814</t>
  </si>
  <si>
    <t>MI220233178</t>
  </si>
  <si>
    <t>WI2202822</t>
  </si>
  <si>
    <t>WI2202823</t>
  </si>
  <si>
    <t>WI2202824</t>
  </si>
  <si>
    <t>MI220233444</t>
  </si>
  <si>
    <t>WI2202825</t>
  </si>
  <si>
    <t>MI220233561</t>
  </si>
  <si>
    <t>WI2202828</t>
  </si>
  <si>
    <t>1100000656</t>
  </si>
  <si>
    <t>MI220233668</t>
  </si>
  <si>
    <t>WI2202830</t>
  </si>
  <si>
    <t>WI2202831</t>
  </si>
  <si>
    <t>WI2202832</t>
  </si>
  <si>
    <t>WI2202833</t>
  </si>
  <si>
    <t>WI2202834</t>
  </si>
  <si>
    <t>MI220233988</t>
  </si>
  <si>
    <t>WI2202859</t>
  </si>
  <si>
    <t>MI220234628</t>
  </si>
  <si>
    <t>WI2202860</t>
  </si>
  <si>
    <t>MI220234741</t>
  </si>
  <si>
    <t>WI2202861</t>
  </si>
  <si>
    <t>MI220234747</t>
  </si>
  <si>
    <t>WI2202862</t>
  </si>
  <si>
    <t>MI220234751</t>
  </si>
  <si>
    <t>WI2202863</t>
  </si>
  <si>
    <t>1100002734</t>
  </si>
  <si>
    <t>MI220234759</t>
  </si>
  <si>
    <t>WI2202864</t>
  </si>
  <si>
    <t>1100002184</t>
  </si>
  <si>
    <t>MI220234853</t>
  </si>
  <si>
    <t>WI2202865</t>
  </si>
  <si>
    <t>MI220234966</t>
  </si>
  <si>
    <t>WI2202866</t>
  </si>
  <si>
    <t>MI220234987</t>
  </si>
  <si>
    <t>WI2202867</t>
  </si>
  <si>
    <t>MI220235039</t>
  </si>
  <si>
    <t>WI2202868</t>
  </si>
  <si>
    <t>MI220235061</t>
  </si>
  <si>
    <t>WI2202869</t>
  </si>
  <si>
    <t>WI2202870</t>
  </si>
  <si>
    <t>MI220235117</t>
  </si>
  <si>
    <t>WI2202883</t>
  </si>
  <si>
    <t>MI220235407</t>
  </si>
  <si>
    <t>WI2202884</t>
  </si>
  <si>
    <t>MI220235446</t>
  </si>
  <si>
    <t>WI2202885</t>
  </si>
  <si>
    <t>MI220235530</t>
  </si>
  <si>
    <t>WI2202886</t>
  </si>
  <si>
    <t>MI220235599</t>
  </si>
  <si>
    <t>WI2202887</t>
  </si>
  <si>
    <t>MI220235637</t>
  </si>
  <si>
    <t>WI2202888</t>
  </si>
  <si>
    <t>MI220235762</t>
  </si>
  <si>
    <t>WI2202891</t>
  </si>
  <si>
    <t>1100002942</t>
  </si>
  <si>
    <t>MI220235790</t>
  </si>
  <si>
    <t>WI220290</t>
  </si>
  <si>
    <t>1100002026</t>
  </si>
  <si>
    <t>MI22023827</t>
  </si>
  <si>
    <t>WI2202900</t>
  </si>
  <si>
    <t>MI220235839</t>
  </si>
  <si>
    <t>WI2202909</t>
  </si>
  <si>
    <t>MI220235975</t>
  </si>
  <si>
    <t>WI2202910</t>
  </si>
  <si>
    <t>WI2202917</t>
  </si>
  <si>
    <t>MI220236328</t>
  </si>
  <si>
    <t>WI2202918</t>
  </si>
  <si>
    <t>MI220236449</t>
  </si>
  <si>
    <t>WI2202919</t>
  </si>
  <si>
    <t>MI220236601</t>
  </si>
  <si>
    <t>WI220292</t>
  </si>
  <si>
    <t>WI2202920</t>
  </si>
  <si>
    <t>WI2202921</t>
  </si>
  <si>
    <t>MI220236848</t>
  </si>
  <si>
    <t>WI2202922</t>
  </si>
  <si>
    <t>MI220237114</t>
  </si>
  <si>
    <t>WI2202923</t>
  </si>
  <si>
    <t>1100003319</t>
  </si>
  <si>
    <t>MI220237128</t>
  </si>
  <si>
    <t>WI2202926</t>
  </si>
  <si>
    <t>WI2202927</t>
  </si>
  <si>
    <t>MI220237339</t>
  </si>
  <si>
    <t>WI2202928</t>
  </si>
  <si>
    <t>1100001995</t>
  </si>
  <si>
    <t>MI220237387</t>
  </si>
  <si>
    <t>WI2202930</t>
  </si>
  <si>
    <t>1100001761</t>
  </si>
  <si>
    <t>MI220238338</t>
  </si>
  <si>
    <t>WI2202931</t>
  </si>
  <si>
    <t>MI220238422</t>
  </si>
  <si>
    <t>WI2202932</t>
  </si>
  <si>
    <t>WI2202935</t>
  </si>
  <si>
    <t>MI220238584</t>
  </si>
  <si>
    <t>WI220294</t>
  </si>
  <si>
    <t>1100002143</t>
  </si>
  <si>
    <t>MI22024808</t>
  </si>
  <si>
    <t>WI2202940</t>
  </si>
  <si>
    <t>1100002556</t>
  </si>
  <si>
    <t>MI220239028</t>
  </si>
  <si>
    <t>WI2202941</t>
  </si>
  <si>
    <t>MI220239068</t>
  </si>
  <si>
    <t>WI2202944</t>
  </si>
  <si>
    <t>MI220239765</t>
  </si>
  <si>
    <t>WI2202945</t>
  </si>
  <si>
    <t>MI220239810</t>
  </si>
  <si>
    <t>WI2202946</t>
  </si>
  <si>
    <t>MI220239866</t>
  </si>
  <si>
    <t>WI2202954</t>
  </si>
  <si>
    <t>MI220240324</t>
  </si>
  <si>
    <t>WI2202955</t>
  </si>
  <si>
    <t>MI220240483</t>
  </si>
  <si>
    <t>WI2202956</t>
  </si>
  <si>
    <t>1100001859</t>
  </si>
  <si>
    <t>MI220240632</t>
  </si>
  <si>
    <t>WI2202957</t>
  </si>
  <si>
    <t>WI2202958</t>
  </si>
  <si>
    <t>MI220240891</t>
  </si>
  <si>
    <t>WI2202966</t>
  </si>
  <si>
    <t>MI220241062</t>
  </si>
  <si>
    <t>WI2202968</t>
  </si>
  <si>
    <t>1100002889</t>
  </si>
  <si>
    <t>MI220241469</t>
  </si>
  <si>
    <t>WI2202969</t>
  </si>
  <si>
    <t>MI220241579</t>
  </si>
  <si>
    <t>WI2202970</t>
  </si>
  <si>
    <t>WI2202971</t>
  </si>
  <si>
    <t>MI220241590</t>
  </si>
  <si>
    <t>WI2202972</t>
  </si>
  <si>
    <t>MI220241575</t>
  </si>
  <si>
    <t>WI2202974</t>
  </si>
  <si>
    <t>MI220241685</t>
  </si>
  <si>
    <t>WI2202976</t>
  </si>
  <si>
    <t>MI220241716</t>
  </si>
  <si>
    <t>WI2202977</t>
  </si>
  <si>
    <t>MI220241727</t>
  </si>
  <si>
    <t>WI2202978</t>
  </si>
  <si>
    <t>MI220241733</t>
  </si>
  <si>
    <t>WI2202979</t>
  </si>
  <si>
    <t>MI220241739</t>
  </si>
  <si>
    <t>WI2202980</t>
  </si>
  <si>
    <t>WI2202981</t>
  </si>
  <si>
    <t>WI2202990</t>
  </si>
  <si>
    <t>1100001549</t>
  </si>
  <si>
    <t>MI220241858</t>
  </si>
  <si>
    <t>WI2202991</t>
  </si>
  <si>
    <t>1100002480</t>
  </si>
  <si>
    <t>MI220241866</t>
  </si>
  <si>
    <t>WI2202992</t>
  </si>
  <si>
    <t>WI2202993</t>
  </si>
  <si>
    <t>WI2202996</t>
  </si>
  <si>
    <t>WI2202998</t>
  </si>
  <si>
    <t>MI220242439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</si>
</sst>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44615.208335127318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44615.208335127318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605"/>
  <sheetViews>
    <sheetView tabSelected="1" topLeftCell="A572" workbookViewId="0">
      <selection activeCell="A2" sqref="A2:A604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x14ac:dyDescent="0.4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HYPERLINK("capsilon://?command=openfolder&amp;siteaddress=envoy.emaiq-na2.net&amp;folderid=FX48558843-8212-59CF-DA0C-5E1C26A9DA59","FX2201567")</f>
        <v>FX2201567</v>
      </c>
      <c r="F2" t="s">
        <v>80</v>
      </c>
      <c r="G2" t="s">
        <v>80</v>
      </c>
      <c r="H2" t="s">
        <v>81</v>
      </c>
      <c r="I2" t="s">
        <v>82</v>
      </c>
      <c r="J2">
        <v>802</v>
      </c>
      <c r="K2" t="s">
        <v>83</v>
      </c>
      <c r="L2" t="s">
        <v>84</v>
      </c>
      <c r="M2" t="s">
        <v>85</v>
      </c>
      <c r="N2">
        <v>2</v>
      </c>
      <c r="O2" s="1">
        <v>44593.195405092592</v>
      </c>
      <c r="P2" s="1">
        <v>44593.375972222224</v>
      </c>
      <c r="Q2">
        <v>471</v>
      </c>
      <c r="R2">
        <v>15130</v>
      </c>
      <c r="S2" t="b">
        <v>0</v>
      </c>
      <c r="T2" t="s">
        <v>86</v>
      </c>
      <c r="U2" t="b">
        <v>1</v>
      </c>
      <c r="V2" t="s">
        <v>87</v>
      </c>
      <c r="W2" s="1">
        <v>44593.282002314816</v>
      </c>
      <c r="X2">
        <v>7188</v>
      </c>
      <c r="Y2">
        <v>622</v>
      </c>
      <c r="Z2">
        <v>0</v>
      </c>
      <c r="AA2">
        <v>622</v>
      </c>
      <c r="AB2">
        <v>158</v>
      </c>
      <c r="AC2">
        <v>302</v>
      </c>
      <c r="AD2">
        <v>180</v>
      </c>
      <c r="AE2">
        <v>0</v>
      </c>
      <c r="AF2">
        <v>0</v>
      </c>
      <c r="AG2">
        <v>0</v>
      </c>
      <c r="AH2" t="s">
        <v>88</v>
      </c>
      <c r="AI2" s="1">
        <v>44593.375972222224</v>
      </c>
      <c r="AJ2">
        <v>2496</v>
      </c>
      <c r="AK2">
        <v>5</v>
      </c>
      <c r="AL2">
        <v>0</v>
      </c>
      <c r="AM2">
        <v>5</v>
      </c>
      <c r="AN2">
        <v>58</v>
      </c>
      <c r="AO2">
        <v>1</v>
      </c>
      <c r="AP2">
        <v>175</v>
      </c>
      <c r="AQ2">
        <v>0</v>
      </c>
      <c r="AR2">
        <v>0</v>
      </c>
      <c r="AS2">
        <v>0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hidden="1" x14ac:dyDescent="0.45">
      <c r="A3" t="s">
        <v>89</v>
      </c>
      <c r="B3" t="s">
        <v>77</v>
      </c>
      <c r="C3" t="s">
        <v>90</v>
      </c>
      <c r="D3" t="s">
        <v>79</v>
      </c>
      <c r="E3" s="2" t="str">
        <f>HYPERLINK("capsilon://?command=openfolder&amp;siteaddress=envoy.emaiq-na2.net&amp;folderid=FXB5C20122-89B5-AE08-A54E-DC1C7040B926","FX220283")</f>
        <v>FX220283</v>
      </c>
      <c r="F3" t="s">
        <v>80</v>
      </c>
      <c r="G3" t="s">
        <v>80</v>
      </c>
      <c r="H3" t="s">
        <v>81</v>
      </c>
      <c r="I3" t="s">
        <v>91</v>
      </c>
      <c r="J3">
        <v>11</v>
      </c>
      <c r="K3" t="s">
        <v>83</v>
      </c>
      <c r="L3" t="s">
        <v>84</v>
      </c>
      <c r="M3" t="s">
        <v>85</v>
      </c>
      <c r="N3">
        <v>2</v>
      </c>
      <c r="O3" s="1">
        <v>44606.749756944446</v>
      </c>
      <c r="P3" s="1">
        <v>44607.237013888887</v>
      </c>
      <c r="Q3">
        <v>42036</v>
      </c>
      <c r="R3">
        <v>63</v>
      </c>
      <c r="S3" t="b">
        <v>0</v>
      </c>
      <c r="T3" t="s">
        <v>86</v>
      </c>
      <c r="U3" t="b">
        <v>0</v>
      </c>
      <c r="V3" t="s">
        <v>92</v>
      </c>
      <c r="W3" s="1">
        <v>44607.204756944448</v>
      </c>
      <c r="X3">
        <v>15</v>
      </c>
      <c r="Y3">
        <v>0</v>
      </c>
      <c r="Z3">
        <v>0</v>
      </c>
      <c r="AA3">
        <v>0</v>
      </c>
      <c r="AB3">
        <v>5</v>
      </c>
      <c r="AC3">
        <v>0</v>
      </c>
      <c r="AD3">
        <v>11</v>
      </c>
      <c r="AE3">
        <v>0</v>
      </c>
      <c r="AF3">
        <v>0</v>
      </c>
      <c r="AG3">
        <v>0</v>
      </c>
      <c r="AH3" t="s">
        <v>93</v>
      </c>
      <c r="AI3" s="1">
        <v>44607.237013888887</v>
      </c>
      <c r="AJ3">
        <v>48</v>
      </c>
      <c r="AK3">
        <v>0</v>
      </c>
      <c r="AL3">
        <v>0</v>
      </c>
      <c r="AM3">
        <v>0</v>
      </c>
      <c r="AN3">
        <v>5</v>
      </c>
      <c r="AO3">
        <v>0</v>
      </c>
      <c r="AP3">
        <v>11</v>
      </c>
      <c r="AQ3">
        <v>0</v>
      </c>
      <c r="AR3">
        <v>0</v>
      </c>
      <c r="AS3">
        <v>0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hidden="1" x14ac:dyDescent="0.45">
      <c r="A4" t="s">
        <v>94</v>
      </c>
      <c r="B4" t="s">
        <v>77</v>
      </c>
      <c r="C4" t="s">
        <v>90</v>
      </c>
      <c r="D4" t="s">
        <v>79</v>
      </c>
      <c r="E4" s="2" t="str">
        <f>HYPERLINK("capsilon://?command=openfolder&amp;siteaddress=envoy.emaiq-na2.net&amp;folderid=FXB5C20122-89B5-AE08-A54E-DC1C7040B926","FX220283")</f>
        <v>FX220283</v>
      </c>
      <c r="F4" t="s">
        <v>80</v>
      </c>
      <c r="G4" t="s">
        <v>80</v>
      </c>
      <c r="H4" t="s">
        <v>81</v>
      </c>
      <c r="I4" t="s">
        <v>95</v>
      </c>
      <c r="J4">
        <v>11</v>
      </c>
      <c r="K4" t="s">
        <v>83</v>
      </c>
      <c r="L4" t="s">
        <v>84</v>
      </c>
      <c r="M4" t="s">
        <v>85</v>
      </c>
      <c r="N4">
        <v>2</v>
      </c>
      <c r="O4" s="1">
        <v>44606.758229166669</v>
      </c>
      <c r="P4" s="1">
        <v>44607.237500000003</v>
      </c>
      <c r="Q4">
        <v>41346</v>
      </c>
      <c r="R4">
        <v>63</v>
      </c>
      <c r="S4" t="b">
        <v>0</v>
      </c>
      <c r="T4" t="s">
        <v>86</v>
      </c>
      <c r="U4" t="b">
        <v>0</v>
      </c>
      <c r="V4" t="s">
        <v>92</v>
      </c>
      <c r="W4" s="1">
        <v>44607.205023148148</v>
      </c>
      <c r="X4">
        <v>22</v>
      </c>
      <c r="Y4">
        <v>0</v>
      </c>
      <c r="Z4">
        <v>0</v>
      </c>
      <c r="AA4">
        <v>0</v>
      </c>
      <c r="AB4">
        <v>5</v>
      </c>
      <c r="AC4">
        <v>0</v>
      </c>
      <c r="AD4">
        <v>11</v>
      </c>
      <c r="AE4">
        <v>0</v>
      </c>
      <c r="AF4">
        <v>0</v>
      </c>
      <c r="AG4">
        <v>0</v>
      </c>
      <c r="AH4" t="s">
        <v>93</v>
      </c>
      <c r="AI4" s="1">
        <v>44607.237500000003</v>
      </c>
      <c r="AJ4">
        <v>41</v>
      </c>
      <c r="AK4">
        <v>0</v>
      </c>
      <c r="AL4">
        <v>0</v>
      </c>
      <c r="AM4">
        <v>0</v>
      </c>
      <c r="AN4">
        <v>5</v>
      </c>
      <c r="AO4">
        <v>0</v>
      </c>
      <c r="AP4">
        <v>11</v>
      </c>
      <c r="AQ4">
        <v>0</v>
      </c>
      <c r="AR4">
        <v>0</v>
      </c>
      <c r="AS4">
        <v>0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45">
      <c r="A5" t="s">
        <v>96</v>
      </c>
      <c r="B5" t="s">
        <v>77</v>
      </c>
      <c r="C5" t="s">
        <v>97</v>
      </c>
      <c r="D5" t="s">
        <v>79</v>
      </c>
      <c r="E5" s="2" t="str">
        <f>HYPERLINK("capsilon://?command=openfolder&amp;siteaddress=envoy.emaiq-na2.net&amp;folderid=FX8F532EE8-532D-A4D2-C963-39CC4DE39446","FX2201520")</f>
        <v>FX2201520</v>
      </c>
      <c r="F5" t="s">
        <v>80</v>
      </c>
      <c r="G5" t="s">
        <v>80</v>
      </c>
      <c r="H5" t="s">
        <v>81</v>
      </c>
      <c r="I5" t="s">
        <v>98</v>
      </c>
      <c r="J5">
        <v>66</v>
      </c>
      <c r="K5" t="s">
        <v>83</v>
      </c>
      <c r="L5" t="s">
        <v>84</v>
      </c>
      <c r="M5" t="s">
        <v>85</v>
      </c>
      <c r="N5">
        <v>2</v>
      </c>
      <c r="O5" s="1">
        <v>44606.760810185187</v>
      </c>
      <c r="P5" s="1">
        <v>44607.241620370369</v>
      </c>
      <c r="Q5">
        <v>40800</v>
      </c>
      <c r="R5">
        <v>742</v>
      </c>
      <c r="S5" t="b">
        <v>0</v>
      </c>
      <c r="T5" t="s">
        <v>86</v>
      </c>
      <c r="U5" t="b">
        <v>0</v>
      </c>
      <c r="V5" t="s">
        <v>92</v>
      </c>
      <c r="W5" s="1">
        <v>44607.209513888891</v>
      </c>
      <c r="X5">
        <v>387</v>
      </c>
      <c r="Y5">
        <v>52</v>
      </c>
      <c r="Z5">
        <v>0</v>
      </c>
      <c r="AA5">
        <v>52</v>
      </c>
      <c r="AB5">
        <v>0</v>
      </c>
      <c r="AC5">
        <v>10</v>
      </c>
      <c r="AD5">
        <v>14</v>
      </c>
      <c r="AE5">
        <v>0</v>
      </c>
      <c r="AF5">
        <v>0</v>
      </c>
      <c r="AG5">
        <v>0</v>
      </c>
      <c r="AH5" t="s">
        <v>93</v>
      </c>
      <c r="AI5" s="1">
        <v>44607.241620370369</v>
      </c>
      <c r="AJ5">
        <v>355</v>
      </c>
      <c r="AK5">
        <v>1</v>
      </c>
      <c r="AL5">
        <v>0</v>
      </c>
      <c r="AM5">
        <v>1</v>
      </c>
      <c r="AN5">
        <v>0</v>
      </c>
      <c r="AO5">
        <v>1</v>
      </c>
      <c r="AP5">
        <v>13</v>
      </c>
      <c r="AQ5">
        <v>0</v>
      </c>
      <c r="AR5">
        <v>0</v>
      </c>
      <c r="AS5">
        <v>0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x14ac:dyDescent="0.45">
      <c r="A6" t="s">
        <v>99</v>
      </c>
      <c r="B6" t="s">
        <v>77</v>
      </c>
      <c r="C6" t="s">
        <v>90</v>
      </c>
      <c r="D6" t="s">
        <v>79</v>
      </c>
      <c r="E6" s="2" t="str">
        <f>HYPERLINK("capsilon://?command=openfolder&amp;siteaddress=envoy.emaiq-na2.net&amp;folderid=FXB5C20122-89B5-AE08-A54E-DC1C7040B926","FX220283")</f>
        <v>FX220283</v>
      </c>
      <c r="F6" t="s">
        <v>80</v>
      </c>
      <c r="G6" t="s">
        <v>80</v>
      </c>
      <c r="H6" t="s">
        <v>81</v>
      </c>
      <c r="I6" t="s">
        <v>100</v>
      </c>
      <c r="J6">
        <v>77</v>
      </c>
      <c r="K6" t="s">
        <v>83</v>
      </c>
      <c r="L6" t="s">
        <v>84</v>
      </c>
      <c r="M6" t="s">
        <v>85</v>
      </c>
      <c r="N6">
        <v>2</v>
      </c>
      <c r="O6" s="1">
        <v>44606.807430555556</v>
      </c>
      <c r="P6" s="1">
        <v>44606.828668981485</v>
      </c>
      <c r="Q6">
        <v>1306</v>
      </c>
      <c r="R6">
        <v>529</v>
      </c>
      <c r="S6" t="b">
        <v>0</v>
      </c>
      <c r="T6" t="s">
        <v>86</v>
      </c>
      <c r="U6" t="b">
        <v>1</v>
      </c>
      <c r="V6" t="s">
        <v>101</v>
      </c>
      <c r="W6" s="1">
        <v>44606.823981481481</v>
      </c>
      <c r="X6">
        <v>240</v>
      </c>
      <c r="Y6">
        <v>52</v>
      </c>
      <c r="Z6">
        <v>0</v>
      </c>
      <c r="AA6">
        <v>52</v>
      </c>
      <c r="AB6">
        <v>5</v>
      </c>
      <c r="AC6">
        <v>14</v>
      </c>
      <c r="AD6">
        <v>25</v>
      </c>
      <c r="AE6">
        <v>0</v>
      </c>
      <c r="AF6">
        <v>0</v>
      </c>
      <c r="AG6">
        <v>0</v>
      </c>
      <c r="AH6" t="s">
        <v>102</v>
      </c>
      <c r="AI6" s="1">
        <v>44606.828668981485</v>
      </c>
      <c r="AJ6">
        <v>280</v>
      </c>
      <c r="AK6">
        <v>1</v>
      </c>
      <c r="AL6">
        <v>0</v>
      </c>
      <c r="AM6">
        <v>1</v>
      </c>
      <c r="AN6">
        <v>5</v>
      </c>
      <c r="AO6">
        <v>1</v>
      </c>
      <c r="AP6">
        <v>24</v>
      </c>
      <c r="AQ6">
        <v>0</v>
      </c>
      <c r="AR6">
        <v>0</v>
      </c>
      <c r="AS6">
        <v>0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45">
      <c r="A7" t="s">
        <v>103</v>
      </c>
      <c r="B7" t="s">
        <v>77</v>
      </c>
      <c r="C7" t="s">
        <v>104</v>
      </c>
      <c r="D7" t="s">
        <v>79</v>
      </c>
      <c r="E7" s="2" t="str">
        <f>HYPERLINK("capsilon://?command=openfolder&amp;siteaddress=envoy.emaiq-na2.net&amp;folderid=FX7F3BF700-3563-B6BC-F732-5388F1C1863F","FX2202178")</f>
        <v>FX2202178</v>
      </c>
      <c r="F7" t="s">
        <v>80</v>
      </c>
      <c r="G7" t="s">
        <v>80</v>
      </c>
      <c r="H7" t="s">
        <v>81</v>
      </c>
      <c r="I7" t="s">
        <v>105</v>
      </c>
      <c r="J7">
        <v>149</v>
      </c>
      <c r="K7" t="s">
        <v>83</v>
      </c>
      <c r="L7" t="s">
        <v>84</v>
      </c>
      <c r="M7" t="s">
        <v>85</v>
      </c>
      <c r="N7">
        <v>2</v>
      </c>
      <c r="O7" s="1">
        <v>44607.188391203701</v>
      </c>
      <c r="P7" s="1">
        <v>44607.229085648149</v>
      </c>
      <c r="Q7">
        <v>289</v>
      </c>
      <c r="R7">
        <v>3227</v>
      </c>
      <c r="S7" t="b">
        <v>0</v>
      </c>
      <c r="T7" t="s">
        <v>86</v>
      </c>
      <c r="U7" t="b">
        <v>1</v>
      </c>
      <c r="V7" t="s">
        <v>92</v>
      </c>
      <c r="W7" s="1">
        <v>44607.204375000001</v>
      </c>
      <c r="X7">
        <v>1377</v>
      </c>
      <c r="Y7">
        <v>129</v>
      </c>
      <c r="Z7">
        <v>0</v>
      </c>
      <c r="AA7">
        <v>129</v>
      </c>
      <c r="AB7">
        <v>42</v>
      </c>
      <c r="AC7">
        <v>53</v>
      </c>
      <c r="AD7">
        <v>20</v>
      </c>
      <c r="AE7">
        <v>0</v>
      </c>
      <c r="AF7">
        <v>0</v>
      </c>
      <c r="AG7">
        <v>0</v>
      </c>
      <c r="AH7" t="s">
        <v>93</v>
      </c>
      <c r="AI7" s="1">
        <v>44607.229085648149</v>
      </c>
      <c r="AJ7">
        <v>1850</v>
      </c>
      <c r="AK7">
        <v>0</v>
      </c>
      <c r="AL7">
        <v>0</v>
      </c>
      <c r="AM7">
        <v>0</v>
      </c>
      <c r="AN7">
        <v>42</v>
      </c>
      <c r="AO7">
        <v>0</v>
      </c>
      <c r="AP7">
        <v>20</v>
      </c>
      <c r="AQ7">
        <v>0</v>
      </c>
      <c r="AR7">
        <v>0</v>
      </c>
      <c r="AS7">
        <v>0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45">
      <c r="A8" t="s">
        <v>106</v>
      </c>
      <c r="B8" t="s">
        <v>77</v>
      </c>
      <c r="C8" t="s">
        <v>107</v>
      </c>
      <c r="D8" t="s">
        <v>79</v>
      </c>
      <c r="E8" s="2" t="str">
        <f>HYPERLINK("capsilon://?command=openfolder&amp;siteaddress=envoy.emaiq-na2.net&amp;folderid=FX6FFB924E-3A02-87AB-5ED2-45EB8E22D7C7","FX2202259")</f>
        <v>FX2202259</v>
      </c>
      <c r="F8" t="s">
        <v>80</v>
      </c>
      <c r="G8" t="s">
        <v>80</v>
      </c>
      <c r="H8" t="s">
        <v>81</v>
      </c>
      <c r="I8" t="s">
        <v>108</v>
      </c>
      <c r="J8">
        <v>1120</v>
      </c>
      <c r="K8" t="s">
        <v>83</v>
      </c>
      <c r="L8" t="s">
        <v>84</v>
      </c>
      <c r="M8" t="s">
        <v>85</v>
      </c>
      <c r="N8">
        <v>2</v>
      </c>
      <c r="O8" s="1">
        <v>44607.209907407407</v>
      </c>
      <c r="P8" s="1">
        <v>44607.295057870368</v>
      </c>
      <c r="Q8">
        <v>1011</v>
      </c>
      <c r="R8">
        <v>6346</v>
      </c>
      <c r="S8" t="b">
        <v>0</v>
      </c>
      <c r="T8" t="s">
        <v>86</v>
      </c>
      <c r="U8" t="b">
        <v>1</v>
      </c>
      <c r="V8" t="s">
        <v>92</v>
      </c>
      <c r="W8" s="1">
        <v>44607.254953703705</v>
      </c>
      <c r="X8">
        <v>2858</v>
      </c>
      <c r="Y8">
        <v>559</v>
      </c>
      <c r="Z8">
        <v>0</v>
      </c>
      <c r="AA8">
        <v>559</v>
      </c>
      <c r="AB8">
        <v>974</v>
      </c>
      <c r="AC8">
        <v>208</v>
      </c>
      <c r="AD8">
        <v>561</v>
      </c>
      <c r="AE8">
        <v>0</v>
      </c>
      <c r="AF8">
        <v>0</v>
      </c>
      <c r="AG8">
        <v>0</v>
      </c>
      <c r="AH8" t="s">
        <v>93</v>
      </c>
      <c r="AI8" s="1">
        <v>44607.295057870368</v>
      </c>
      <c r="AJ8">
        <v>2019</v>
      </c>
      <c r="AK8">
        <v>0</v>
      </c>
      <c r="AL8">
        <v>0</v>
      </c>
      <c r="AM8">
        <v>0</v>
      </c>
      <c r="AN8">
        <v>487</v>
      </c>
      <c r="AO8">
        <v>0</v>
      </c>
      <c r="AP8">
        <v>561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x14ac:dyDescent="0.45">
      <c r="A9" t="s">
        <v>109</v>
      </c>
      <c r="B9" t="s">
        <v>77</v>
      </c>
      <c r="C9" t="s">
        <v>110</v>
      </c>
      <c r="D9" t="s">
        <v>79</v>
      </c>
      <c r="E9" s="2" t="str">
        <f>HYPERLINK("capsilon://?command=openfolder&amp;siteaddress=envoy.emaiq-na2.net&amp;folderid=FXED65FECE-B105-AA01-8A66-49632DE1382F","FX220288")</f>
        <v>FX220288</v>
      </c>
      <c r="F9" t="s">
        <v>80</v>
      </c>
      <c r="G9" t="s">
        <v>80</v>
      </c>
      <c r="H9" t="s">
        <v>81</v>
      </c>
      <c r="I9" t="s">
        <v>111</v>
      </c>
      <c r="J9">
        <v>774</v>
      </c>
      <c r="K9" t="s">
        <v>83</v>
      </c>
      <c r="L9" t="s">
        <v>84</v>
      </c>
      <c r="M9" t="s">
        <v>85</v>
      </c>
      <c r="N9">
        <v>2</v>
      </c>
      <c r="O9" s="1">
        <v>44607.333101851851</v>
      </c>
      <c r="P9" s="1">
        <v>44607.412465277775</v>
      </c>
      <c r="Q9">
        <v>165</v>
      </c>
      <c r="R9">
        <v>6692</v>
      </c>
      <c r="S9" t="b">
        <v>0</v>
      </c>
      <c r="T9" t="s">
        <v>86</v>
      </c>
      <c r="U9" t="b">
        <v>1</v>
      </c>
      <c r="V9" t="s">
        <v>87</v>
      </c>
      <c r="W9" s="1">
        <v>44607.384375000001</v>
      </c>
      <c r="X9">
        <v>4295</v>
      </c>
      <c r="Y9">
        <v>425</v>
      </c>
      <c r="Z9">
        <v>0</v>
      </c>
      <c r="AA9">
        <v>425</v>
      </c>
      <c r="AB9">
        <v>189</v>
      </c>
      <c r="AC9">
        <v>244</v>
      </c>
      <c r="AD9">
        <v>349</v>
      </c>
      <c r="AE9">
        <v>0</v>
      </c>
      <c r="AF9">
        <v>0</v>
      </c>
      <c r="AG9">
        <v>0</v>
      </c>
      <c r="AH9" t="s">
        <v>93</v>
      </c>
      <c r="AI9" s="1">
        <v>44607.412465277775</v>
      </c>
      <c r="AJ9">
        <v>2397</v>
      </c>
      <c r="AK9">
        <v>5</v>
      </c>
      <c r="AL9">
        <v>0</v>
      </c>
      <c r="AM9">
        <v>5</v>
      </c>
      <c r="AN9">
        <v>189</v>
      </c>
      <c r="AO9">
        <v>5</v>
      </c>
      <c r="AP9">
        <v>344</v>
      </c>
      <c r="AQ9">
        <v>0</v>
      </c>
      <c r="AR9">
        <v>0</v>
      </c>
      <c r="AS9">
        <v>0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x14ac:dyDescent="0.45">
      <c r="A10" t="s">
        <v>112</v>
      </c>
      <c r="B10" t="s">
        <v>77</v>
      </c>
      <c r="C10" t="s">
        <v>113</v>
      </c>
      <c r="D10" t="s">
        <v>79</v>
      </c>
      <c r="E10" s="2" t="str">
        <f>HYPERLINK("capsilon://?command=openfolder&amp;siteaddress=envoy.emaiq-na2.net&amp;folderid=FX74393421-84DC-BBE5-C2DE-1B93B7B6672F","FX2202209")</f>
        <v>FX2202209</v>
      </c>
      <c r="F10" t="s">
        <v>80</v>
      </c>
      <c r="G10" t="s">
        <v>80</v>
      </c>
      <c r="H10" t="s">
        <v>81</v>
      </c>
      <c r="I10" t="s">
        <v>114</v>
      </c>
      <c r="J10">
        <v>32</v>
      </c>
      <c r="K10" t="s">
        <v>83</v>
      </c>
      <c r="L10" t="s">
        <v>84</v>
      </c>
      <c r="M10" t="s">
        <v>85</v>
      </c>
      <c r="N10">
        <v>2</v>
      </c>
      <c r="O10" s="1">
        <v>44607.374432870369</v>
      </c>
      <c r="P10" s="1">
        <v>44607.417569444442</v>
      </c>
      <c r="Q10">
        <v>2507</v>
      </c>
      <c r="R10">
        <v>1220</v>
      </c>
      <c r="S10" t="b">
        <v>0</v>
      </c>
      <c r="T10" t="s">
        <v>86</v>
      </c>
      <c r="U10" t="b">
        <v>0</v>
      </c>
      <c r="V10" t="s">
        <v>87</v>
      </c>
      <c r="W10" s="1">
        <v>44607.393275462964</v>
      </c>
      <c r="X10">
        <v>768</v>
      </c>
      <c r="Y10">
        <v>36</v>
      </c>
      <c r="Z10">
        <v>0</v>
      </c>
      <c r="AA10">
        <v>36</v>
      </c>
      <c r="AB10">
        <v>0</v>
      </c>
      <c r="AC10">
        <v>28</v>
      </c>
      <c r="AD10">
        <v>-4</v>
      </c>
      <c r="AE10">
        <v>0</v>
      </c>
      <c r="AF10">
        <v>0</v>
      </c>
      <c r="AG10">
        <v>0</v>
      </c>
      <c r="AH10" t="s">
        <v>93</v>
      </c>
      <c r="AI10" s="1">
        <v>44607.417569444442</v>
      </c>
      <c r="AJ10">
        <v>441</v>
      </c>
      <c r="AK10">
        <v>4</v>
      </c>
      <c r="AL10">
        <v>0</v>
      </c>
      <c r="AM10">
        <v>4</v>
      </c>
      <c r="AN10">
        <v>0</v>
      </c>
      <c r="AO10">
        <v>3</v>
      </c>
      <c r="AP10">
        <v>-8</v>
      </c>
      <c r="AQ10">
        <v>0</v>
      </c>
      <c r="AR10">
        <v>0</v>
      </c>
      <c r="AS10">
        <v>0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x14ac:dyDescent="0.45">
      <c r="A11" t="s">
        <v>115</v>
      </c>
      <c r="B11" t="s">
        <v>77</v>
      </c>
      <c r="C11" t="s">
        <v>113</v>
      </c>
      <c r="D11" t="s">
        <v>79</v>
      </c>
      <c r="E11" s="2" t="str">
        <f>HYPERLINK("capsilon://?command=openfolder&amp;siteaddress=envoy.emaiq-na2.net&amp;folderid=FX74393421-84DC-BBE5-C2DE-1B93B7B6672F","FX2202209")</f>
        <v>FX2202209</v>
      </c>
      <c r="F11" t="s">
        <v>80</v>
      </c>
      <c r="G11" t="s">
        <v>80</v>
      </c>
      <c r="H11" t="s">
        <v>81</v>
      </c>
      <c r="I11" t="s">
        <v>116</v>
      </c>
      <c r="J11">
        <v>32</v>
      </c>
      <c r="K11" t="s">
        <v>83</v>
      </c>
      <c r="L11" t="s">
        <v>84</v>
      </c>
      <c r="M11" t="s">
        <v>85</v>
      </c>
      <c r="N11">
        <v>2</v>
      </c>
      <c r="O11" s="1">
        <v>44607.374826388892</v>
      </c>
      <c r="P11" s="1">
        <v>44607.419629629629</v>
      </c>
      <c r="Q11">
        <v>3095</v>
      </c>
      <c r="R11">
        <v>776</v>
      </c>
      <c r="S11" t="b">
        <v>0</v>
      </c>
      <c r="T11" t="s">
        <v>86</v>
      </c>
      <c r="U11" t="b">
        <v>0</v>
      </c>
      <c r="V11" t="s">
        <v>87</v>
      </c>
      <c r="W11" s="1">
        <v>44607.400057870371</v>
      </c>
      <c r="X11">
        <v>586</v>
      </c>
      <c r="Y11">
        <v>36</v>
      </c>
      <c r="Z11">
        <v>0</v>
      </c>
      <c r="AA11">
        <v>36</v>
      </c>
      <c r="AB11">
        <v>0</v>
      </c>
      <c r="AC11">
        <v>26</v>
      </c>
      <c r="AD11">
        <v>-4</v>
      </c>
      <c r="AE11">
        <v>0</v>
      </c>
      <c r="AF11">
        <v>0</v>
      </c>
      <c r="AG11">
        <v>0</v>
      </c>
      <c r="AH11" t="s">
        <v>93</v>
      </c>
      <c r="AI11" s="1">
        <v>44607.419629629629</v>
      </c>
      <c r="AJ11">
        <v>177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-4</v>
      </c>
      <c r="AQ11">
        <v>0</v>
      </c>
      <c r="AR11">
        <v>0</v>
      </c>
      <c r="AS11">
        <v>0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hidden="1" x14ac:dyDescent="0.45">
      <c r="A12" t="s">
        <v>117</v>
      </c>
      <c r="B12" t="s">
        <v>77</v>
      </c>
      <c r="C12" t="s">
        <v>118</v>
      </c>
      <c r="D12" t="s">
        <v>79</v>
      </c>
      <c r="E12" s="2" t="str">
        <f>HYPERLINK("capsilon://?command=openfolder&amp;siteaddress=envoy.emaiq-na2.net&amp;folderid=FXCB435ED4-6FCA-F0C6-0D47-6FCBBA4B3B4C","FX2201214")</f>
        <v>FX2201214</v>
      </c>
      <c r="F12" t="s">
        <v>80</v>
      </c>
      <c r="G12" t="s">
        <v>80</v>
      </c>
      <c r="H12" t="s">
        <v>81</v>
      </c>
      <c r="I12" t="s">
        <v>119</v>
      </c>
      <c r="J12">
        <v>621</v>
      </c>
      <c r="K12" t="s">
        <v>83</v>
      </c>
      <c r="L12" t="s">
        <v>84</v>
      </c>
      <c r="M12" t="s">
        <v>85</v>
      </c>
      <c r="N12">
        <v>1</v>
      </c>
      <c r="O12" s="1">
        <v>44607.397349537037</v>
      </c>
      <c r="P12" s="1">
        <v>44607.446076388886</v>
      </c>
      <c r="Q12">
        <v>861</v>
      </c>
      <c r="R12">
        <v>3349</v>
      </c>
      <c r="S12" t="b">
        <v>0</v>
      </c>
      <c r="T12" t="s">
        <v>86</v>
      </c>
      <c r="U12" t="b">
        <v>0</v>
      </c>
      <c r="V12" t="s">
        <v>87</v>
      </c>
      <c r="W12" s="1">
        <v>44607.446076388886</v>
      </c>
      <c r="X12">
        <v>3214</v>
      </c>
      <c r="Y12">
        <v>0</v>
      </c>
      <c r="Z12">
        <v>0</v>
      </c>
      <c r="AA12">
        <v>0</v>
      </c>
      <c r="AB12">
        <v>14</v>
      </c>
      <c r="AC12">
        <v>0</v>
      </c>
      <c r="AD12">
        <v>621</v>
      </c>
      <c r="AE12">
        <v>531</v>
      </c>
      <c r="AF12">
        <v>0</v>
      </c>
      <c r="AG12">
        <v>66</v>
      </c>
      <c r="AH12" t="s">
        <v>86</v>
      </c>
      <c r="AI12" t="s">
        <v>86</v>
      </c>
      <c r="AJ12" t="s">
        <v>86</v>
      </c>
      <c r="AK12" t="s">
        <v>86</v>
      </c>
      <c r="AL12" t="s">
        <v>86</v>
      </c>
      <c r="AM12" t="s">
        <v>86</v>
      </c>
      <c r="AN12" t="s">
        <v>86</v>
      </c>
      <c r="AO12" t="s">
        <v>86</v>
      </c>
      <c r="AP12" t="s">
        <v>86</v>
      </c>
      <c r="AQ12" t="s">
        <v>86</v>
      </c>
      <c r="AR12" t="s">
        <v>86</v>
      </c>
      <c r="AS12" t="s">
        <v>86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x14ac:dyDescent="0.45">
      <c r="A13" t="s">
        <v>120</v>
      </c>
      <c r="B13" t="s">
        <v>77</v>
      </c>
      <c r="C13" t="s">
        <v>121</v>
      </c>
      <c r="D13" t="s">
        <v>79</v>
      </c>
      <c r="E13" s="2" t="str">
        <f>HYPERLINK("capsilon://?command=openfolder&amp;siteaddress=envoy.emaiq-na2.net&amp;folderid=FX8DD2FD2D-0C77-7DE9-3418-69CA59BEE21A","FX2202217")</f>
        <v>FX2202217</v>
      </c>
      <c r="F13" t="s">
        <v>80</v>
      </c>
      <c r="G13" t="s">
        <v>80</v>
      </c>
      <c r="H13" t="s">
        <v>81</v>
      </c>
      <c r="I13" t="s">
        <v>122</v>
      </c>
      <c r="J13">
        <v>263</v>
      </c>
      <c r="K13" t="s">
        <v>83</v>
      </c>
      <c r="L13" t="s">
        <v>84</v>
      </c>
      <c r="M13" t="s">
        <v>85</v>
      </c>
      <c r="N13">
        <v>2</v>
      </c>
      <c r="O13" s="1">
        <v>44607.403923611113</v>
      </c>
      <c r="P13" s="1">
        <v>44607.53429398148</v>
      </c>
      <c r="Q13">
        <v>8042</v>
      </c>
      <c r="R13">
        <v>3222</v>
      </c>
      <c r="S13" t="b">
        <v>0</v>
      </c>
      <c r="T13" t="s">
        <v>86</v>
      </c>
      <c r="U13" t="b">
        <v>0</v>
      </c>
      <c r="V13" t="s">
        <v>101</v>
      </c>
      <c r="W13" s="1">
        <v>44607.520532407405</v>
      </c>
      <c r="X13">
        <v>2036</v>
      </c>
      <c r="Y13">
        <v>173</v>
      </c>
      <c r="Z13">
        <v>0</v>
      </c>
      <c r="AA13">
        <v>173</v>
      </c>
      <c r="AB13">
        <v>42</v>
      </c>
      <c r="AC13">
        <v>83</v>
      </c>
      <c r="AD13">
        <v>90</v>
      </c>
      <c r="AE13">
        <v>0</v>
      </c>
      <c r="AF13">
        <v>0</v>
      </c>
      <c r="AG13">
        <v>0</v>
      </c>
      <c r="AH13" t="s">
        <v>102</v>
      </c>
      <c r="AI13" s="1">
        <v>44607.53429398148</v>
      </c>
      <c r="AJ13">
        <v>1050</v>
      </c>
      <c r="AK13">
        <v>1</v>
      </c>
      <c r="AL13">
        <v>0</v>
      </c>
      <c r="AM13">
        <v>1</v>
      </c>
      <c r="AN13">
        <v>42</v>
      </c>
      <c r="AO13">
        <v>1</v>
      </c>
      <c r="AP13">
        <v>89</v>
      </c>
      <c r="AQ13">
        <v>0</v>
      </c>
      <c r="AR13">
        <v>0</v>
      </c>
      <c r="AS13">
        <v>0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x14ac:dyDescent="0.45">
      <c r="A14" t="s">
        <v>123</v>
      </c>
      <c r="B14" t="s">
        <v>77</v>
      </c>
      <c r="C14" t="s">
        <v>124</v>
      </c>
      <c r="D14" t="s">
        <v>79</v>
      </c>
      <c r="E14" s="2" t="str">
        <f>HYPERLINK("capsilon://?command=openfolder&amp;siteaddress=envoy.emaiq-na2.net&amp;folderid=FX05427EE8-C6B1-AF92-BB8C-F4397F89A931","FX2201572")</f>
        <v>FX2201572</v>
      </c>
      <c r="F14" t="s">
        <v>80</v>
      </c>
      <c r="G14" t="s">
        <v>80</v>
      </c>
      <c r="H14" t="s">
        <v>81</v>
      </c>
      <c r="I14" t="s">
        <v>125</v>
      </c>
      <c r="J14">
        <v>66</v>
      </c>
      <c r="K14" t="s">
        <v>83</v>
      </c>
      <c r="L14" t="s">
        <v>84</v>
      </c>
      <c r="M14" t="s">
        <v>85</v>
      </c>
      <c r="N14">
        <v>2</v>
      </c>
      <c r="O14" s="1">
        <v>44607.411782407406</v>
      </c>
      <c r="P14" s="1">
        <v>44607.597372685188</v>
      </c>
      <c r="Q14">
        <v>15166</v>
      </c>
      <c r="R14">
        <v>869</v>
      </c>
      <c r="S14" t="b">
        <v>0</v>
      </c>
      <c r="T14" t="s">
        <v>86</v>
      </c>
      <c r="U14" t="b">
        <v>0</v>
      </c>
      <c r="V14" t="s">
        <v>101</v>
      </c>
      <c r="W14" s="1">
        <v>44607.52615740741</v>
      </c>
      <c r="X14">
        <v>485</v>
      </c>
      <c r="Y14">
        <v>52</v>
      </c>
      <c r="Z14">
        <v>0</v>
      </c>
      <c r="AA14">
        <v>52</v>
      </c>
      <c r="AB14">
        <v>0</v>
      </c>
      <c r="AC14">
        <v>39</v>
      </c>
      <c r="AD14">
        <v>14</v>
      </c>
      <c r="AE14">
        <v>0</v>
      </c>
      <c r="AF14">
        <v>0</v>
      </c>
      <c r="AG14">
        <v>0</v>
      </c>
      <c r="AH14" t="s">
        <v>102</v>
      </c>
      <c r="AI14" s="1">
        <v>44607.597372685188</v>
      </c>
      <c r="AJ14">
        <v>324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14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hidden="1" x14ac:dyDescent="0.45">
      <c r="A15" t="s">
        <v>126</v>
      </c>
      <c r="B15" t="s">
        <v>77</v>
      </c>
      <c r="C15" t="s">
        <v>127</v>
      </c>
      <c r="D15" t="s">
        <v>79</v>
      </c>
      <c r="E15" s="2" t="str">
        <f>HYPERLINK("capsilon://?command=openfolder&amp;siteaddress=envoy.emaiq-na2.net&amp;folderid=FXAC39A198-7085-5B6E-8967-E16AF5F13756","FX220219")</f>
        <v>FX220219</v>
      </c>
      <c r="F15" t="s">
        <v>80</v>
      </c>
      <c r="G15" t="s">
        <v>80</v>
      </c>
      <c r="H15" t="s">
        <v>81</v>
      </c>
      <c r="I15" t="s">
        <v>128</v>
      </c>
      <c r="J15">
        <v>127</v>
      </c>
      <c r="K15" t="s">
        <v>83</v>
      </c>
      <c r="L15" t="s">
        <v>84</v>
      </c>
      <c r="M15" t="s">
        <v>85</v>
      </c>
      <c r="N15">
        <v>1</v>
      </c>
      <c r="O15" s="1">
        <v>44607.44159722222</v>
      </c>
      <c r="P15" s="1">
        <v>44607.528356481482</v>
      </c>
      <c r="Q15">
        <v>7307</v>
      </c>
      <c r="R15">
        <v>189</v>
      </c>
      <c r="S15" t="b">
        <v>0</v>
      </c>
      <c r="T15" t="s">
        <v>86</v>
      </c>
      <c r="U15" t="b">
        <v>0</v>
      </c>
      <c r="V15" t="s">
        <v>101</v>
      </c>
      <c r="W15" s="1">
        <v>44607.528356481482</v>
      </c>
      <c r="X15">
        <v>189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127</v>
      </c>
      <c r="AE15">
        <v>115</v>
      </c>
      <c r="AF15">
        <v>0</v>
      </c>
      <c r="AG15">
        <v>3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86</v>
      </c>
      <c r="AN15" t="s">
        <v>86</v>
      </c>
      <c r="AO15" t="s">
        <v>86</v>
      </c>
      <c r="AP15" t="s">
        <v>86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45">
      <c r="A16" t="s">
        <v>129</v>
      </c>
      <c r="B16" t="s">
        <v>77</v>
      </c>
      <c r="C16" t="s">
        <v>118</v>
      </c>
      <c r="D16" t="s">
        <v>79</v>
      </c>
      <c r="E16" s="2" t="str">
        <f>HYPERLINK("capsilon://?command=openfolder&amp;siteaddress=envoy.emaiq-na2.net&amp;folderid=FXCB435ED4-6FCA-F0C6-0D47-6FCBBA4B3B4C","FX2201214")</f>
        <v>FX2201214</v>
      </c>
      <c r="F16" t="s">
        <v>80</v>
      </c>
      <c r="G16" t="s">
        <v>80</v>
      </c>
      <c r="H16" t="s">
        <v>81</v>
      </c>
      <c r="I16" t="s">
        <v>119</v>
      </c>
      <c r="J16">
        <v>1506</v>
      </c>
      <c r="K16" t="s">
        <v>83</v>
      </c>
      <c r="L16" t="s">
        <v>84</v>
      </c>
      <c r="M16" t="s">
        <v>85</v>
      </c>
      <c r="N16">
        <v>2</v>
      </c>
      <c r="O16" s="1">
        <v>44607.449432870373</v>
      </c>
      <c r="P16" s="1">
        <v>44607.593611111108</v>
      </c>
      <c r="Q16">
        <v>2187</v>
      </c>
      <c r="R16">
        <v>10270</v>
      </c>
      <c r="S16" t="b">
        <v>0</v>
      </c>
      <c r="T16" t="s">
        <v>86</v>
      </c>
      <c r="U16" t="b">
        <v>1</v>
      </c>
      <c r="V16" t="s">
        <v>87</v>
      </c>
      <c r="W16" s="1">
        <v>44607.533645833333</v>
      </c>
      <c r="X16">
        <v>5525</v>
      </c>
      <c r="Y16">
        <v>844</v>
      </c>
      <c r="Z16">
        <v>0</v>
      </c>
      <c r="AA16">
        <v>844</v>
      </c>
      <c r="AB16">
        <v>567</v>
      </c>
      <c r="AC16">
        <v>313</v>
      </c>
      <c r="AD16">
        <v>662</v>
      </c>
      <c r="AE16">
        <v>0</v>
      </c>
      <c r="AF16">
        <v>0</v>
      </c>
      <c r="AG16">
        <v>0</v>
      </c>
      <c r="AH16" t="s">
        <v>102</v>
      </c>
      <c r="AI16" s="1">
        <v>44607.593611111108</v>
      </c>
      <c r="AJ16">
        <v>186</v>
      </c>
      <c r="AK16">
        <v>1</v>
      </c>
      <c r="AL16">
        <v>0</v>
      </c>
      <c r="AM16">
        <v>1</v>
      </c>
      <c r="AN16">
        <v>627</v>
      </c>
      <c r="AO16">
        <v>0</v>
      </c>
      <c r="AP16">
        <v>661</v>
      </c>
      <c r="AQ16">
        <v>0</v>
      </c>
      <c r="AR16">
        <v>0</v>
      </c>
      <c r="AS16">
        <v>0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45">
      <c r="A17" t="s">
        <v>130</v>
      </c>
      <c r="B17" t="s">
        <v>77</v>
      </c>
      <c r="C17" t="s">
        <v>131</v>
      </c>
      <c r="D17" t="s">
        <v>79</v>
      </c>
      <c r="E17" s="2" t="str">
        <f>HYPERLINK("capsilon://?command=openfolder&amp;siteaddress=envoy.emaiq-na2.net&amp;folderid=FX39BA36CA-E778-5FF8-CC21-FB0CF28320C5","FX2201450")</f>
        <v>FX2201450</v>
      </c>
      <c r="F17" t="s">
        <v>80</v>
      </c>
      <c r="G17" t="s">
        <v>80</v>
      </c>
      <c r="H17" t="s">
        <v>81</v>
      </c>
      <c r="I17" t="s">
        <v>132</v>
      </c>
      <c r="J17">
        <v>28</v>
      </c>
      <c r="K17" t="s">
        <v>83</v>
      </c>
      <c r="L17" t="s">
        <v>84</v>
      </c>
      <c r="M17" t="s">
        <v>85</v>
      </c>
      <c r="N17">
        <v>2</v>
      </c>
      <c r="O17" s="1">
        <v>44607.450706018521</v>
      </c>
      <c r="P17" s="1">
        <v>44607.599409722221</v>
      </c>
      <c r="Q17">
        <v>12388</v>
      </c>
      <c r="R17">
        <v>460</v>
      </c>
      <c r="S17" t="b">
        <v>0</v>
      </c>
      <c r="T17" t="s">
        <v>86</v>
      </c>
      <c r="U17" t="b">
        <v>0</v>
      </c>
      <c r="V17" t="s">
        <v>101</v>
      </c>
      <c r="W17" s="1">
        <v>44607.531666666669</v>
      </c>
      <c r="X17">
        <v>285</v>
      </c>
      <c r="Y17">
        <v>21</v>
      </c>
      <c r="Z17">
        <v>0</v>
      </c>
      <c r="AA17">
        <v>21</v>
      </c>
      <c r="AB17">
        <v>0</v>
      </c>
      <c r="AC17">
        <v>20</v>
      </c>
      <c r="AD17">
        <v>7</v>
      </c>
      <c r="AE17">
        <v>0</v>
      </c>
      <c r="AF17">
        <v>0</v>
      </c>
      <c r="AG17">
        <v>0</v>
      </c>
      <c r="AH17" t="s">
        <v>102</v>
      </c>
      <c r="AI17" s="1">
        <v>44607.599409722221</v>
      </c>
      <c r="AJ17">
        <v>175</v>
      </c>
      <c r="AK17">
        <v>2</v>
      </c>
      <c r="AL17">
        <v>0</v>
      </c>
      <c r="AM17">
        <v>2</v>
      </c>
      <c r="AN17">
        <v>0</v>
      </c>
      <c r="AO17">
        <v>2</v>
      </c>
      <c r="AP17">
        <v>5</v>
      </c>
      <c r="AQ17">
        <v>0</v>
      </c>
      <c r="AR17">
        <v>0</v>
      </c>
      <c r="AS17">
        <v>0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45">
      <c r="A18" t="s">
        <v>133</v>
      </c>
      <c r="B18" t="s">
        <v>77</v>
      </c>
      <c r="C18" t="s">
        <v>134</v>
      </c>
      <c r="D18" t="s">
        <v>79</v>
      </c>
      <c r="E18" s="2" t="str">
        <f>HYPERLINK("capsilon://?command=openfolder&amp;siteaddress=envoy.emaiq-na2.net&amp;folderid=FX6BF657C2-0D2B-1EC6-7328-1497F83EC030","FX2201565")</f>
        <v>FX2201565</v>
      </c>
      <c r="F18" t="s">
        <v>80</v>
      </c>
      <c r="G18" t="s">
        <v>80</v>
      </c>
      <c r="H18" t="s">
        <v>81</v>
      </c>
      <c r="I18" t="s">
        <v>135</v>
      </c>
      <c r="J18">
        <v>177</v>
      </c>
      <c r="K18" t="s">
        <v>83</v>
      </c>
      <c r="L18" t="s">
        <v>84</v>
      </c>
      <c r="M18" t="s">
        <v>85</v>
      </c>
      <c r="N18">
        <v>2</v>
      </c>
      <c r="O18" s="1">
        <v>44594.435937499999</v>
      </c>
      <c r="P18" s="1">
        <v>44594.463912037034</v>
      </c>
      <c r="Q18">
        <v>104</v>
      </c>
      <c r="R18">
        <v>2313</v>
      </c>
      <c r="S18" t="b">
        <v>0</v>
      </c>
      <c r="T18" t="s">
        <v>86</v>
      </c>
      <c r="U18" t="b">
        <v>1</v>
      </c>
      <c r="V18" t="s">
        <v>87</v>
      </c>
      <c r="W18" s="1">
        <v>44594.447905092595</v>
      </c>
      <c r="X18">
        <v>1017</v>
      </c>
      <c r="Y18">
        <v>147</v>
      </c>
      <c r="Z18">
        <v>0</v>
      </c>
      <c r="AA18">
        <v>147</v>
      </c>
      <c r="AB18">
        <v>0</v>
      </c>
      <c r="AC18">
        <v>48</v>
      </c>
      <c r="AD18">
        <v>30</v>
      </c>
      <c r="AE18">
        <v>0</v>
      </c>
      <c r="AF18">
        <v>0</v>
      </c>
      <c r="AG18">
        <v>0</v>
      </c>
      <c r="AH18" t="s">
        <v>88</v>
      </c>
      <c r="AI18" s="1">
        <v>44594.463912037034</v>
      </c>
      <c r="AJ18">
        <v>1289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28</v>
      </c>
      <c r="AQ18">
        <v>0</v>
      </c>
      <c r="AR18">
        <v>0</v>
      </c>
      <c r="AS18">
        <v>0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hidden="1" x14ac:dyDescent="0.45">
      <c r="A19" t="s">
        <v>136</v>
      </c>
      <c r="B19" t="s">
        <v>77</v>
      </c>
      <c r="C19" t="s">
        <v>137</v>
      </c>
      <c r="D19" t="s">
        <v>79</v>
      </c>
      <c r="E19" s="2" t="str">
        <f>HYPERLINK("capsilon://?command=openfolder&amp;siteaddress=envoy.emaiq-na2.net&amp;folderid=FX698A9FB6-B7DA-F0DE-AE16-BCCE109BA479","FX2202198")</f>
        <v>FX2202198</v>
      </c>
      <c r="F19" t="s">
        <v>80</v>
      </c>
      <c r="G19" t="s">
        <v>80</v>
      </c>
      <c r="H19" t="s">
        <v>81</v>
      </c>
      <c r="I19" t="s">
        <v>138</v>
      </c>
      <c r="J19">
        <v>222</v>
      </c>
      <c r="K19" t="s">
        <v>83</v>
      </c>
      <c r="L19" t="s">
        <v>84</v>
      </c>
      <c r="M19" t="s">
        <v>85</v>
      </c>
      <c r="N19">
        <v>1</v>
      </c>
      <c r="O19" s="1">
        <v>44607.464513888888</v>
      </c>
      <c r="P19" s="1">
        <v>44607.562986111108</v>
      </c>
      <c r="Q19">
        <v>7806</v>
      </c>
      <c r="R19">
        <v>702</v>
      </c>
      <c r="S19" t="b">
        <v>0</v>
      </c>
      <c r="T19" t="s">
        <v>86</v>
      </c>
      <c r="U19" t="b">
        <v>0</v>
      </c>
      <c r="V19" t="s">
        <v>101</v>
      </c>
      <c r="W19" s="1">
        <v>44607.562986111108</v>
      </c>
      <c r="X19">
        <v>499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222</v>
      </c>
      <c r="AE19">
        <v>184</v>
      </c>
      <c r="AF19">
        <v>0</v>
      </c>
      <c r="AG19">
        <v>12</v>
      </c>
      <c r="AH19" t="s">
        <v>86</v>
      </c>
      <c r="AI19" t="s">
        <v>86</v>
      </c>
      <c r="AJ19" t="s">
        <v>86</v>
      </c>
      <c r="AK19" t="s">
        <v>86</v>
      </c>
      <c r="AL19" t="s">
        <v>86</v>
      </c>
      <c r="AM19" t="s">
        <v>86</v>
      </c>
      <c r="AN19" t="s">
        <v>86</v>
      </c>
      <c r="AO19" t="s">
        <v>86</v>
      </c>
      <c r="AP19" t="s">
        <v>86</v>
      </c>
      <c r="AQ19" t="s">
        <v>86</v>
      </c>
      <c r="AR19" t="s">
        <v>86</v>
      </c>
      <c r="AS19" t="s">
        <v>86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hidden="1" x14ac:dyDescent="0.45">
      <c r="A20" t="s">
        <v>139</v>
      </c>
      <c r="B20" t="s">
        <v>77</v>
      </c>
      <c r="C20" t="s">
        <v>140</v>
      </c>
      <c r="D20" t="s">
        <v>79</v>
      </c>
      <c r="E20" s="2" t="str">
        <f>HYPERLINK("capsilon://?command=openfolder&amp;siteaddress=envoy.emaiq-na2.net&amp;folderid=FX67D3CD3F-4E98-D0C7-9CC8-2FF96E626889","FX2201515")</f>
        <v>FX2201515</v>
      </c>
      <c r="F20" t="s">
        <v>80</v>
      </c>
      <c r="G20" t="s">
        <v>80</v>
      </c>
      <c r="H20" t="s">
        <v>81</v>
      </c>
      <c r="I20" t="s">
        <v>141</v>
      </c>
      <c r="J20">
        <v>11</v>
      </c>
      <c r="K20" t="s">
        <v>83</v>
      </c>
      <c r="L20" t="s">
        <v>84</v>
      </c>
      <c r="M20" t="s">
        <v>85</v>
      </c>
      <c r="N20">
        <v>2</v>
      </c>
      <c r="O20" s="1">
        <v>44607.465648148151</v>
      </c>
      <c r="P20" s="1">
        <v>44607.599664351852</v>
      </c>
      <c r="Q20">
        <v>11496</v>
      </c>
      <c r="R20">
        <v>83</v>
      </c>
      <c r="S20" t="b">
        <v>0</v>
      </c>
      <c r="T20" t="s">
        <v>86</v>
      </c>
      <c r="U20" t="b">
        <v>0</v>
      </c>
      <c r="V20" t="s">
        <v>101</v>
      </c>
      <c r="W20" s="1">
        <v>44607.563715277778</v>
      </c>
      <c r="X20">
        <v>62</v>
      </c>
      <c r="Y20">
        <v>0</v>
      </c>
      <c r="Z20">
        <v>0</v>
      </c>
      <c r="AA20">
        <v>0</v>
      </c>
      <c r="AB20">
        <v>5</v>
      </c>
      <c r="AC20">
        <v>0</v>
      </c>
      <c r="AD20">
        <v>11</v>
      </c>
      <c r="AE20">
        <v>0</v>
      </c>
      <c r="AF20">
        <v>0</v>
      </c>
      <c r="AG20">
        <v>0</v>
      </c>
      <c r="AH20" t="s">
        <v>102</v>
      </c>
      <c r="AI20" s="1">
        <v>44607.599664351852</v>
      </c>
      <c r="AJ20">
        <v>21</v>
      </c>
      <c r="AK20">
        <v>0</v>
      </c>
      <c r="AL20">
        <v>0</v>
      </c>
      <c r="AM20">
        <v>0</v>
      </c>
      <c r="AN20">
        <v>5</v>
      </c>
      <c r="AO20">
        <v>0</v>
      </c>
      <c r="AP20">
        <v>11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x14ac:dyDescent="0.45">
      <c r="A21" t="s">
        <v>142</v>
      </c>
      <c r="B21" t="s">
        <v>77</v>
      </c>
      <c r="C21" t="s">
        <v>143</v>
      </c>
      <c r="D21" t="s">
        <v>79</v>
      </c>
      <c r="E21" s="2" t="str">
        <f>HYPERLINK("capsilon://?command=openfolder&amp;siteaddress=envoy.emaiq-na2.net&amp;folderid=FXBBFB3E23-1642-BF89-8051-702D0E82769A","FX2202131")</f>
        <v>FX2202131</v>
      </c>
      <c r="F21" t="s">
        <v>80</v>
      </c>
      <c r="G21" t="s">
        <v>80</v>
      </c>
      <c r="H21" t="s">
        <v>81</v>
      </c>
      <c r="I21" t="s">
        <v>144</v>
      </c>
      <c r="J21">
        <v>66</v>
      </c>
      <c r="K21" t="s">
        <v>83</v>
      </c>
      <c r="L21" t="s">
        <v>84</v>
      </c>
      <c r="M21" t="s">
        <v>85</v>
      </c>
      <c r="N21">
        <v>2</v>
      </c>
      <c r="O21" s="1">
        <v>44607.471875000003</v>
      </c>
      <c r="P21" s="1">
        <v>44607.602164351854</v>
      </c>
      <c r="Q21">
        <v>10543</v>
      </c>
      <c r="R21">
        <v>714</v>
      </c>
      <c r="S21" t="b">
        <v>0</v>
      </c>
      <c r="T21" t="s">
        <v>86</v>
      </c>
      <c r="U21" t="b">
        <v>0</v>
      </c>
      <c r="V21" t="s">
        <v>101</v>
      </c>
      <c r="W21" s="1">
        <v>44607.569502314815</v>
      </c>
      <c r="X21">
        <v>499</v>
      </c>
      <c r="Y21">
        <v>52</v>
      </c>
      <c r="Z21">
        <v>0</v>
      </c>
      <c r="AA21">
        <v>52</v>
      </c>
      <c r="AB21">
        <v>0</v>
      </c>
      <c r="AC21">
        <v>39</v>
      </c>
      <c r="AD21">
        <v>14</v>
      </c>
      <c r="AE21">
        <v>0</v>
      </c>
      <c r="AF21">
        <v>0</v>
      </c>
      <c r="AG21">
        <v>0</v>
      </c>
      <c r="AH21" t="s">
        <v>102</v>
      </c>
      <c r="AI21" s="1">
        <v>44607.602164351854</v>
      </c>
      <c r="AJ21">
        <v>215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45">
      <c r="A22" t="s">
        <v>145</v>
      </c>
      <c r="B22" t="s">
        <v>77</v>
      </c>
      <c r="C22" t="s">
        <v>146</v>
      </c>
      <c r="D22" t="s">
        <v>79</v>
      </c>
      <c r="E22" s="2" t="str">
        <f>HYPERLINK("capsilon://?command=openfolder&amp;siteaddress=envoy.emaiq-na2.net&amp;folderid=FXC7CE4D19-6250-9BB9-8B85-655BE1F6A856","FX2201591")</f>
        <v>FX2201591</v>
      </c>
      <c r="F22" t="s">
        <v>80</v>
      </c>
      <c r="G22" t="s">
        <v>80</v>
      </c>
      <c r="H22" t="s">
        <v>81</v>
      </c>
      <c r="I22" t="s">
        <v>147</v>
      </c>
      <c r="J22">
        <v>66</v>
      </c>
      <c r="K22" t="s">
        <v>83</v>
      </c>
      <c r="L22" t="s">
        <v>84</v>
      </c>
      <c r="M22" t="s">
        <v>85</v>
      </c>
      <c r="N22">
        <v>2</v>
      </c>
      <c r="O22" s="1">
        <v>44607.48028935185</v>
      </c>
      <c r="P22" s="1">
        <v>44607.604016203702</v>
      </c>
      <c r="Q22">
        <v>10221</v>
      </c>
      <c r="R22">
        <v>469</v>
      </c>
      <c r="S22" t="b">
        <v>0</v>
      </c>
      <c r="T22" t="s">
        <v>86</v>
      </c>
      <c r="U22" t="b">
        <v>0</v>
      </c>
      <c r="V22" t="s">
        <v>101</v>
      </c>
      <c r="W22" s="1">
        <v>44607.573530092595</v>
      </c>
      <c r="X22">
        <v>310</v>
      </c>
      <c r="Y22">
        <v>52</v>
      </c>
      <c r="Z22">
        <v>0</v>
      </c>
      <c r="AA22">
        <v>52</v>
      </c>
      <c r="AB22">
        <v>0</v>
      </c>
      <c r="AC22">
        <v>37</v>
      </c>
      <c r="AD22">
        <v>14</v>
      </c>
      <c r="AE22">
        <v>0</v>
      </c>
      <c r="AF22">
        <v>0</v>
      </c>
      <c r="AG22">
        <v>0</v>
      </c>
      <c r="AH22" t="s">
        <v>102</v>
      </c>
      <c r="AI22" s="1">
        <v>44607.604016203702</v>
      </c>
      <c r="AJ22">
        <v>159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14</v>
      </c>
      <c r="AQ22">
        <v>0</v>
      </c>
      <c r="AR22">
        <v>0</v>
      </c>
      <c r="AS22">
        <v>0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x14ac:dyDescent="0.45">
      <c r="A23" t="s">
        <v>148</v>
      </c>
      <c r="B23" t="s">
        <v>77</v>
      </c>
      <c r="C23" t="s">
        <v>149</v>
      </c>
      <c r="D23" t="s">
        <v>79</v>
      </c>
      <c r="E23" s="2" t="str">
        <f>HYPERLINK("capsilon://?command=openfolder&amp;siteaddress=envoy.emaiq-na2.net&amp;folderid=FX8E65B18E-642B-A38C-DFF4-88389D12183F","FX220281")</f>
        <v>FX220281</v>
      </c>
      <c r="F23" t="s">
        <v>80</v>
      </c>
      <c r="G23" t="s">
        <v>80</v>
      </c>
      <c r="H23" t="s">
        <v>81</v>
      </c>
      <c r="I23" t="s">
        <v>150</v>
      </c>
      <c r="J23">
        <v>38</v>
      </c>
      <c r="K23" t="s">
        <v>83</v>
      </c>
      <c r="L23" t="s">
        <v>84</v>
      </c>
      <c r="M23" t="s">
        <v>85</v>
      </c>
      <c r="N23">
        <v>2</v>
      </c>
      <c r="O23" s="1">
        <v>44607.486180555556</v>
      </c>
      <c r="P23" s="1">
        <v>44607.608043981483</v>
      </c>
      <c r="Q23">
        <v>9677</v>
      </c>
      <c r="R23">
        <v>852</v>
      </c>
      <c r="S23" t="b">
        <v>0</v>
      </c>
      <c r="T23" t="s">
        <v>86</v>
      </c>
      <c r="U23" t="b">
        <v>0</v>
      </c>
      <c r="V23" t="s">
        <v>101</v>
      </c>
      <c r="W23" s="1">
        <v>44607.579548611109</v>
      </c>
      <c r="X23">
        <v>505</v>
      </c>
      <c r="Y23">
        <v>37</v>
      </c>
      <c r="Z23">
        <v>0</v>
      </c>
      <c r="AA23">
        <v>37</v>
      </c>
      <c r="AB23">
        <v>0</v>
      </c>
      <c r="AC23">
        <v>11</v>
      </c>
      <c r="AD23">
        <v>1</v>
      </c>
      <c r="AE23">
        <v>0</v>
      </c>
      <c r="AF23">
        <v>0</v>
      </c>
      <c r="AG23">
        <v>0</v>
      </c>
      <c r="AH23" t="s">
        <v>102</v>
      </c>
      <c r="AI23" s="1">
        <v>44607.608043981483</v>
      </c>
      <c r="AJ23">
        <v>347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hidden="1" x14ac:dyDescent="0.45">
      <c r="A24" t="s">
        <v>151</v>
      </c>
      <c r="B24" t="s">
        <v>77</v>
      </c>
      <c r="C24" t="s">
        <v>152</v>
      </c>
      <c r="D24" t="s">
        <v>79</v>
      </c>
      <c r="E24" s="2" t="str">
        <f>HYPERLINK("capsilon://?command=openfolder&amp;siteaddress=envoy.emaiq-na2.net&amp;folderid=FX96BB14B6-1BDA-FF72-CCC6-1E84EBBE4262","FX2201262")</f>
        <v>FX2201262</v>
      </c>
      <c r="F24" t="s">
        <v>80</v>
      </c>
      <c r="G24" t="s">
        <v>80</v>
      </c>
      <c r="H24" t="s">
        <v>81</v>
      </c>
      <c r="I24" t="s">
        <v>153</v>
      </c>
      <c r="J24">
        <v>216</v>
      </c>
      <c r="K24" t="s">
        <v>83</v>
      </c>
      <c r="L24" t="s">
        <v>84</v>
      </c>
      <c r="M24" t="s">
        <v>85</v>
      </c>
      <c r="N24">
        <v>1</v>
      </c>
      <c r="O24" s="1">
        <v>44607.513055555559</v>
      </c>
      <c r="P24" s="1">
        <v>44607.59039351852</v>
      </c>
      <c r="Q24">
        <v>6471</v>
      </c>
      <c r="R24">
        <v>211</v>
      </c>
      <c r="S24" t="b">
        <v>0</v>
      </c>
      <c r="T24" t="s">
        <v>86</v>
      </c>
      <c r="U24" t="b">
        <v>0</v>
      </c>
      <c r="V24" t="s">
        <v>101</v>
      </c>
      <c r="W24" s="1">
        <v>44607.59039351852</v>
      </c>
      <c r="X24">
        <v>211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216</v>
      </c>
      <c r="AE24">
        <v>188</v>
      </c>
      <c r="AF24">
        <v>0</v>
      </c>
      <c r="AG24">
        <v>6</v>
      </c>
      <c r="AH24" t="s">
        <v>86</v>
      </c>
      <c r="AI24" t="s">
        <v>86</v>
      </c>
      <c r="AJ24" t="s">
        <v>86</v>
      </c>
      <c r="AK24" t="s">
        <v>86</v>
      </c>
      <c r="AL24" t="s">
        <v>86</v>
      </c>
      <c r="AM24" t="s">
        <v>86</v>
      </c>
      <c r="AN24" t="s">
        <v>86</v>
      </c>
      <c r="AO24" t="s">
        <v>86</v>
      </c>
      <c r="AP24" t="s">
        <v>86</v>
      </c>
      <c r="AQ24" t="s">
        <v>86</v>
      </c>
      <c r="AR24" t="s">
        <v>86</v>
      </c>
      <c r="AS24" t="s">
        <v>86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x14ac:dyDescent="0.45">
      <c r="A25" t="s">
        <v>154</v>
      </c>
      <c r="B25" t="s">
        <v>77</v>
      </c>
      <c r="C25" t="s">
        <v>127</v>
      </c>
      <c r="D25" t="s">
        <v>79</v>
      </c>
      <c r="E25" s="2" t="str">
        <f>HYPERLINK("capsilon://?command=openfolder&amp;siteaddress=envoy.emaiq-na2.net&amp;folderid=FXAC39A198-7085-5B6E-8967-E16AF5F13756","FX220219")</f>
        <v>FX220219</v>
      </c>
      <c r="F25" t="s">
        <v>80</v>
      </c>
      <c r="G25" t="s">
        <v>80</v>
      </c>
      <c r="H25" t="s">
        <v>81</v>
      </c>
      <c r="I25" t="s">
        <v>128</v>
      </c>
      <c r="J25">
        <v>221</v>
      </c>
      <c r="K25" t="s">
        <v>83</v>
      </c>
      <c r="L25" t="s">
        <v>84</v>
      </c>
      <c r="M25" t="s">
        <v>85</v>
      </c>
      <c r="N25">
        <v>2</v>
      </c>
      <c r="O25" s="1">
        <v>44607.529502314814</v>
      </c>
      <c r="P25" s="1">
        <v>44607.591458333336</v>
      </c>
      <c r="Q25">
        <v>3253</v>
      </c>
      <c r="R25">
        <v>2100</v>
      </c>
      <c r="S25" t="b">
        <v>0</v>
      </c>
      <c r="T25" t="s">
        <v>86</v>
      </c>
      <c r="U25" t="b">
        <v>1</v>
      </c>
      <c r="V25" t="s">
        <v>101</v>
      </c>
      <c r="W25" s="1">
        <v>44607.547314814816</v>
      </c>
      <c r="X25">
        <v>1351</v>
      </c>
      <c r="Y25">
        <v>159</v>
      </c>
      <c r="Z25">
        <v>0</v>
      </c>
      <c r="AA25">
        <v>159</v>
      </c>
      <c r="AB25">
        <v>0</v>
      </c>
      <c r="AC25">
        <v>59</v>
      </c>
      <c r="AD25">
        <v>62</v>
      </c>
      <c r="AE25">
        <v>0</v>
      </c>
      <c r="AF25">
        <v>0</v>
      </c>
      <c r="AG25">
        <v>0</v>
      </c>
      <c r="AH25" t="s">
        <v>102</v>
      </c>
      <c r="AI25" s="1">
        <v>44607.591458333336</v>
      </c>
      <c r="AJ25">
        <v>749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61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45">
      <c r="A26" t="s">
        <v>155</v>
      </c>
      <c r="B26" t="s">
        <v>77</v>
      </c>
      <c r="C26" t="s">
        <v>156</v>
      </c>
      <c r="D26" t="s">
        <v>79</v>
      </c>
      <c r="E26" s="2" t="str">
        <f>HYPERLINK("capsilon://?command=openfolder&amp;siteaddress=envoy.emaiq-na2.net&amp;folderid=FX3795044A-DEA6-7F3F-7025-83E28A64C41D","FX2201237")</f>
        <v>FX2201237</v>
      </c>
      <c r="F26" t="s">
        <v>80</v>
      </c>
      <c r="G26" t="s">
        <v>80</v>
      </c>
      <c r="H26" t="s">
        <v>81</v>
      </c>
      <c r="I26" t="s">
        <v>157</v>
      </c>
      <c r="J26">
        <v>38</v>
      </c>
      <c r="K26" t="s">
        <v>83</v>
      </c>
      <c r="L26" t="s">
        <v>84</v>
      </c>
      <c r="M26" t="s">
        <v>85</v>
      </c>
      <c r="N26">
        <v>2</v>
      </c>
      <c r="O26" s="1">
        <v>44607.557847222219</v>
      </c>
      <c r="P26" s="1">
        <v>44607.609305555554</v>
      </c>
      <c r="Q26">
        <v>3767</v>
      </c>
      <c r="R26">
        <v>679</v>
      </c>
      <c r="S26" t="b">
        <v>0</v>
      </c>
      <c r="T26" t="s">
        <v>86</v>
      </c>
      <c r="U26" t="b">
        <v>0</v>
      </c>
      <c r="V26" t="s">
        <v>101</v>
      </c>
      <c r="W26" s="1">
        <v>44607.597002314818</v>
      </c>
      <c r="X26">
        <v>570</v>
      </c>
      <c r="Y26">
        <v>33</v>
      </c>
      <c r="Z26">
        <v>0</v>
      </c>
      <c r="AA26">
        <v>33</v>
      </c>
      <c r="AB26">
        <v>0</v>
      </c>
      <c r="AC26">
        <v>14</v>
      </c>
      <c r="AD26">
        <v>5</v>
      </c>
      <c r="AE26">
        <v>0</v>
      </c>
      <c r="AF26">
        <v>0</v>
      </c>
      <c r="AG26">
        <v>0</v>
      </c>
      <c r="AH26" t="s">
        <v>102</v>
      </c>
      <c r="AI26" s="1">
        <v>44607.609305555554</v>
      </c>
      <c r="AJ26">
        <v>109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5</v>
      </c>
      <c r="AQ26">
        <v>0</v>
      </c>
      <c r="AR26">
        <v>0</v>
      </c>
      <c r="AS26">
        <v>0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45">
      <c r="A27" t="s">
        <v>158</v>
      </c>
      <c r="B27" t="s">
        <v>77</v>
      </c>
      <c r="C27" t="s">
        <v>137</v>
      </c>
      <c r="D27" t="s">
        <v>79</v>
      </c>
      <c r="E27" s="2" t="str">
        <f>HYPERLINK("capsilon://?command=openfolder&amp;siteaddress=envoy.emaiq-na2.net&amp;folderid=FX698A9FB6-B7DA-F0DE-AE16-BCCE109BA479","FX2202198")</f>
        <v>FX2202198</v>
      </c>
      <c r="F27" t="s">
        <v>80</v>
      </c>
      <c r="G27" t="s">
        <v>80</v>
      </c>
      <c r="H27" t="s">
        <v>81</v>
      </c>
      <c r="I27" t="s">
        <v>138</v>
      </c>
      <c r="J27">
        <v>502</v>
      </c>
      <c r="K27" t="s">
        <v>83</v>
      </c>
      <c r="L27" t="s">
        <v>84</v>
      </c>
      <c r="M27" t="s">
        <v>85</v>
      </c>
      <c r="N27">
        <v>2</v>
      </c>
      <c r="O27" s="1">
        <v>44607.564710648148</v>
      </c>
      <c r="P27" s="1">
        <v>44607.649687500001</v>
      </c>
      <c r="Q27">
        <v>2262</v>
      </c>
      <c r="R27">
        <v>5080</v>
      </c>
      <c r="S27" t="b">
        <v>0</v>
      </c>
      <c r="T27" t="s">
        <v>86</v>
      </c>
      <c r="U27" t="b">
        <v>1</v>
      </c>
      <c r="V27" t="s">
        <v>101</v>
      </c>
      <c r="W27" s="1">
        <v>44607.627812500003</v>
      </c>
      <c r="X27">
        <v>2486</v>
      </c>
      <c r="Y27">
        <v>438</v>
      </c>
      <c r="Z27">
        <v>0</v>
      </c>
      <c r="AA27">
        <v>438</v>
      </c>
      <c r="AB27">
        <v>0</v>
      </c>
      <c r="AC27">
        <v>162</v>
      </c>
      <c r="AD27">
        <v>64</v>
      </c>
      <c r="AE27">
        <v>0</v>
      </c>
      <c r="AF27">
        <v>0</v>
      </c>
      <c r="AG27">
        <v>0</v>
      </c>
      <c r="AH27" t="s">
        <v>102</v>
      </c>
      <c r="AI27" s="1">
        <v>44607.649687500001</v>
      </c>
      <c r="AJ27">
        <v>1651</v>
      </c>
      <c r="AK27">
        <v>4</v>
      </c>
      <c r="AL27">
        <v>0</v>
      </c>
      <c r="AM27">
        <v>4</v>
      </c>
      <c r="AN27">
        <v>0</v>
      </c>
      <c r="AO27">
        <v>5</v>
      </c>
      <c r="AP27">
        <v>60</v>
      </c>
      <c r="AQ27">
        <v>0</v>
      </c>
      <c r="AR27">
        <v>0</v>
      </c>
      <c r="AS27">
        <v>0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45">
      <c r="A28" t="s">
        <v>159</v>
      </c>
      <c r="B28" t="s">
        <v>77</v>
      </c>
      <c r="C28" t="s">
        <v>160</v>
      </c>
      <c r="D28" t="s">
        <v>79</v>
      </c>
      <c r="E28" s="2" t="str">
        <f>HYPERLINK("capsilon://?command=openfolder&amp;siteaddress=envoy.emaiq-na2.net&amp;folderid=FX33963D41-8F0D-23ED-4E6A-5D6FF34A8491","FX2202322")</f>
        <v>FX2202322</v>
      </c>
      <c r="F28" t="s">
        <v>80</v>
      </c>
      <c r="G28" t="s">
        <v>80</v>
      </c>
      <c r="H28" t="s">
        <v>81</v>
      </c>
      <c r="I28" t="s">
        <v>161</v>
      </c>
      <c r="J28">
        <v>261</v>
      </c>
      <c r="K28" t="s">
        <v>83</v>
      </c>
      <c r="L28" t="s">
        <v>84</v>
      </c>
      <c r="M28" t="s">
        <v>85</v>
      </c>
      <c r="N28">
        <v>2</v>
      </c>
      <c r="O28" s="1">
        <v>44607.582326388889</v>
      </c>
      <c r="P28" s="1">
        <v>44607.669270833336</v>
      </c>
      <c r="Q28">
        <v>5560</v>
      </c>
      <c r="R28">
        <v>1952</v>
      </c>
      <c r="S28" t="b">
        <v>0</v>
      </c>
      <c r="T28" t="s">
        <v>86</v>
      </c>
      <c r="U28" t="b">
        <v>0</v>
      </c>
      <c r="V28" t="s">
        <v>101</v>
      </c>
      <c r="W28" s="1">
        <v>44607.647291666668</v>
      </c>
      <c r="X28">
        <v>974</v>
      </c>
      <c r="Y28">
        <v>230</v>
      </c>
      <c r="Z28">
        <v>0</v>
      </c>
      <c r="AA28">
        <v>230</v>
      </c>
      <c r="AB28">
        <v>0</v>
      </c>
      <c r="AC28">
        <v>41</v>
      </c>
      <c r="AD28">
        <v>31</v>
      </c>
      <c r="AE28">
        <v>0</v>
      </c>
      <c r="AF28">
        <v>0</v>
      </c>
      <c r="AG28">
        <v>0</v>
      </c>
      <c r="AH28" t="s">
        <v>102</v>
      </c>
      <c r="AI28" s="1">
        <v>44607.669270833336</v>
      </c>
      <c r="AJ28">
        <v>962</v>
      </c>
      <c r="AK28">
        <v>3</v>
      </c>
      <c r="AL28">
        <v>0</v>
      </c>
      <c r="AM28">
        <v>3</v>
      </c>
      <c r="AN28">
        <v>0</v>
      </c>
      <c r="AO28">
        <v>3</v>
      </c>
      <c r="AP28">
        <v>28</v>
      </c>
      <c r="AQ28">
        <v>0</v>
      </c>
      <c r="AR28">
        <v>0</v>
      </c>
      <c r="AS28">
        <v>0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hidden="1" x14ac:dyDescent="0.45">
      <c r="A29" t="s">
        <v>162</v>
      </c>
      <c r="B29" t="s">
        <v>77</v>
      </c>
      <c r="C29" t="s">
        <v>163</v>
      </c>
      <c r="D29" t="s">
        <v>79</v>
      </c>
      <c r="E29" s="2" t="str">
        <f>HYPERLINK("capsilon://?command=openfolder&amp;siteaddress=envoy.emaiq-na2.net&amp;folderid=FX49C1C81A-B9A7-452B-239F-972353588B2B","FX2201292")</f>
        <v>FX2201292</v>
      </c>
      <c r="F29" t="s">
        <v>80</v>
      </c>
      <c r="G29" t="s">
        <v>80</v>
      </c>
      <c r="H29" t="s">
        <v>81</v>
      </c>
      <c r="I29" t="s">
        <v>164</v>
      </c>
      <c r="J29">
        <v>11</v>
      </c>
      <c r="K29" t="s">
        <v>83</v>
      </c>
      <c r="L29" t="s">
        <v>84</v>
      </c>
      <c r="M29" t="s">
        <v>85</v>
      </c>
      <c r="N29">
        <v>2</v>
      </c>
      <c r="O29" s="1">
        <v>44607.589108796295</v>
      </c>
      <c r="P29" s="1">
        <v>44607.680208333331</v>
      </c>
      <c r="Q29">
        <v>7817</v>
      </c>
      <c r="R29">
        <v>54</v>
      </c>
      <c r="S29" t="b">
        <v>0</v>
      </c>
      <c r="T29" t="s">
        <v>86</v>
      </c>
      <c r="U29" t="b">
        <v>0</v>
      </c>
      <c r="V29" t="s">
        <v>101</v>
      </c>
      <c r="W29" s="1">
        <v>44607.647523148145</v>
      </c>
      <c r="X29">
        <v>19</v>
      </c>
      <c r="Y29">
        <v>0</v>
      </c>
      <c r="Z29">
        <v>0</v>
      </c>
      <c r="AA29">
        <v>0</v>
      </c>
      <c r="AB29">
        <v>5</v>
      </c>
      <c r="AC29">
        <v>0</v>
      </c>
      <c r="AD29">
        <v>11</v>
      </c>
      <c r="AE29">
        <v>0</v>
      </c>
      <c r="AF29">
        <v>0</v>
      </c>
      <c r="AG29">
        <v>0</v>
      </c>
      <c r="AH29" t="s">
        <v>102</v>
      </c>
      <c r="AI29" s="1">
        <v>44607.680208333331</v>
      </c>
      <c r="AJ29">
        <v>35</v>
      </c>
      <c r="AK29">
        <v>0</v>
      </c>
      <c r="AL29">
        <v>0</v>
      </c>
      <c r="AM29">
        <v>0</v>
      </c>
      <c r="AN29">
        <v>5</v>
      </c>
      <c r="AO29">
        <v>0</v>
      </c>
      <c r="AP29">
        <v>11</v>
      </c>
      <c r="AQ29">
        <v>0</v>
      </c>
      <c r="AR29">
        <v>0</v>
      </c>
      <c r="AS29">
        <v>0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x14ac:dyDescent="0.45">
      <c r="A30" t="s">
        <v>165</v>
      </c>
      <c r="B30" t="s">
        <v>77</v>
      </c>
      <c r="C30" t="s">
        <v>152</v>
      </c>
      <c r="D30" t="s">
        <v>79</v>
      </c>
      <c r="E30" s="2" t="str">
        <f>HYPERLINK("capsilon://?command=openfolder&amp;siteaddress=envoy.emaiq-na2.net&amp;folderid=FX96BB14B6-1BDA-FF72-CCC6-1E84EBBE4262","FX2201262")</f>
        <v>FX2201262</v>
      </c>
      <c r="F30" t="s">
        <v>80</v>
      </c>
      <c r="G30" t="s">
        <v>80</v>
      </c>
      <c r="H30" t="s">
        <v>81</v>
      </c>
      <c r="I30" t="s">
        <v>153</v>
      </c>
      <c r="J30">
        <v>229</v>
      </c>
      <c r="K30" t="s">
        <v>83</v>
      </c>
      <c r="L30" t="s">
        <v>84</v>
      </c>
      <c r="M30" t="s">
        <v>85</v>
      </c>
      <c r="N30">
        <v>2</v>
      </c>
      <c r="O30" s="1">
        <v>44607.591828703706</v>
      </c>
      <c r="P30" s="1">
        <v>44607.658125000002</v>
      </c>
      <c r="Q30">
        <v>4458</v>
      </c>
      <c r="R30">
        <v>1270</v>
      </c>
      <c r="S30" t="b">
        <v>0</v>
      </c>
      <c r="T30" t="s">
        <v>86</v>
      </c>
      <c r="U30" t="b">
        <v>1</v>
      </c>
      <c r="V30" t="s">
        <v>101</v>
      </c>
      <c r="W30" s="1">
        <v>44607.633923611109</v>
      </c>
      <c r="X30">
        <v>527</v>
      </c>
      <c r="Y30">
        <v>135</v>
      </c>
      <c r="Z30">
        <v>0</v>
      </c>
      <c r="AA30">
        <v>135</v>
      </c>
      <c r="AB30">
        <v>74</v>
      </c>
      <c r="AC30">
        <v>25</v>
      </c>
      <c r="AD30">
        <v>94</v>
      </c>
      <c r="AE30">
        <v>0</v>
      </c>
      <c r="AF30">
        <v>0</v>
      </c>
      <c r="AG30">
        <v>0</v>
      </c>
      <c r="AH30" t="s">
        <v>102</v>
      </c>
      <c r="AI30" s="1">
        <v>44607.658125000002</v>
      </c>
      <c r="AJ30">
        <v>728</v>
      </c>
      <c r="AK30">
        <v>2</v>
      </c>
      <c r="AL30">
        <v>0</v>
      </c>
      <c r="AM30">
        <v>2</v>
      </c>
      <c r="AN30">
        <v>74</v>
      </c>
      <c r="AO30">
        <v>2</v>
      </c>
      <c r="AP30">
        <v>92</v>
      </c>
      <c r="AQ30">
        <v>0</v>
      </c>
      <c r="AR30">
        <v>0</v>
      </c>
      <c r="AS30">
        <v>0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 x14ac:dyDescent="0.45">
      <c r="A31" t="s">
        <v>166</v>
      </c>
      <c r="B31" t="s">
        <v>77</v>
      </c>
      <c r="C31" t="s">
        <v>167</v>
      </c>
      <c r="D31" t="s">
        <v>79</v>
      </c>
      <c r="E31" s="2" t="str">
        <f>HYPERLINK("capsilon://?command=openfolder&amp;siteaddress=envoy.emaiq-na2.net&amp;folderid=FX95DAC361-D9CB-89C2-037D-C5A4F95A571A","FX2202272")</f>
        <v>FX2202272</v>
      </c>
      <c r="F31" t="s">
        <v>80</v>
      </c>
      <c r="G31" t="s">
        <v>80</v>
      </c>
      <c r="H31" t="s">
        <v>81</v>
      </c>
      <c r="I31" t="s">
        <v>168</v>
      </c>
      <c r="J31">
        <v>498</v>
      </c>
      <c r="K31" t="s">
        <v>83</v>
      </c>
      <c r="L31" t="s">
        <v>84</v>
      </c>
      <c r="M31" t="s">
        <v>85</v>
      </c>
      <c r="N31">
        <v>2</v>
      </c>
      <c r="O31" s="1">
        <v>44607.59516203704</v>
      </c>
      <c r="P31" s="1">
        <v>44607.813449074078</v>
      </c>
      <c r="Q31">
        <v>10661</v>
      </c>
      <c r="R31">
        <v>8199</v>
      </c>
      <c r="S31" t="b">
        <v>0</v>
      </c>
      <c r="T31" t="s">
        <v>86</v>
      </c>
      <c r="U31" t="b">
        <v>0</v>
      </c>
      <c r="V31" t="s">
        <v>101</v>
      </c>
      <c r="W31" s="1">
        <v>44607.759641203702</v>
      </c>
      <c r="X31">
        <v>2663</v>
      </c>
      <c r="Y31">
        <v>321</v>
      </c>
      <c r="Z31">
        <v>0</v>
      </c>
      <c r="AA31">
        <v>321</v>
      </c>
      <c r="AB31">
        <v>120</v>
      </c>
      <c r="AC31">
        <v>148</v>
      </c>
      <c r="AD31">
        <v>177</v>
      </c>
      <c r="AE31">
        <v>0</v>
      </c>
      <c r="AF31">
        <v>0</v>
      </c>
      <c r="AG31">
        <v>0</v>
      </c>
      <c r="AH31" t="s">
        <v>102</v>
      </c>
      <c r="AI31" s="1">
        <v>44607.813449074078</v>
      </c>
      <c r="AJ31">
        <v>3257</v>
      </c>
      <c r="AK31">
        <v>2</v>
      </c>
      <c r="AL31">
        <v>0</v>
      </c>
      <c r="AM31">
        <v>2</v>
      </c>
      <c r="AN31">
        <v>120</v>
      </c>
      <c r="AO31">
        <v>2</v>
      </c>
      <c r="AP31">
        <v>175</v>
      </c>
      <c r="AQ31">
        <v>0</v>
      </c>
      <c r="AR31">
        <v>0</v>
      </c>
      <c r="AS31">
        <v>0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 hidden="1" x14ac:dyDescent="0.45">
      <c r="A32" t="s">
        <v>169</v>
      </c>
      <c r="B32" t="s">
        <v>77</v>
      </c>
      <c r="C32" t="s">
        <v>170</v>
      </c>
      <c r="D32" t="s">
        <v>79</v>
      </c>
      <c r="E32" s="2" t="str">
        <f>HYPERLINK("capsilon://?command=openfolder&amp;siteaddress=envoy.emaiq-na2.net&amp;folderid=FXF404CBF1-C829-0083-EC6F-C1B3742EB903","FX2201195")</f>
        <v>FX2201195</v>
      </c>
      <c r="F32" t="s">
        <v>80</v>
      </c>
      <c r="G32" t="s">
        <v>80</v>
      </c>
      <c r="H32" t="s">
        <v>81</v>
      </c>
      <c r="I32" t="s">
        <v>171</v>
      </c>
      <c r="J32">
        <v>11</v>
      </c>
      <c r="K32" t="s">
        <v>83</v>
      </c>
      <c r="L32" t="s">
        <v>84</v>
      </c>
      <c r="M32" t="s">
        <v>85</v>
      </c>
      <c r="N32">
        <v>2</v>
      </c>
      <c r="O32" s="1">
        <v>44607.599479166667</v>
      </c>
      <c r="P32" s="1">
        <v>44607.680428240739</v>
      </c>
      <c r="Q32">
        <v>6965</v>
      </c>
      <c r="R32">
        <v>29</v>
      </c>
      <c r="S32" t="b">
        <v>0</v>
      </c>
      <c r="T32" t="s">
        <v>86</v>
      </c>
      <c r="U32" t="b">
        <v>0</v>
      </c>
      <c r="V32" t="s">
        <v>101</v>
      </c>
      <c r="W32" s="1">
        <v>44607.648206018515</v>
      </c>
      <c r="X32">
        <v>11</v>
      </c>
      <c r="Y32">
        <v>0</v>
      </c>
      <c r="Z32">
        <v>0</v>
      </c>
      <c r="AA32">
        <v>0</v>
      </c>
      <c r="AB32">
        <v>5</v>
      </c>
      <c r="AC32">
        <v>0</v>
      </c>
      <c r="AD32">
        <v>11</v>
      </c>
      <c r="AE32">
        <v>0</v>
      </c>
      <c r="AF32">
        <v>0</v>
      </c>
      <c r="AG32">
        <v>0</v>
      </c>
      <c r="AH32" t="s">
        <v>102</v>
      </c>
      <c r="AI32" s="1">
        <v>44607.680428240739</v>
      </c>
      <c r="AJ32">
        <v>18</v>
      </c>
      <c r="AK32">
        <v>0</v>
      </c>
      <c r="AL32">
        <v>0</v>
      </c>
      <c r="AM32">
        <v>0</v>
      </c>
      <c r="AN32">
        <v>5</v>
      </c>
      <c r="AO32">
        <v>0</v>
      </c>
      <c r="AP32">
        <v>11</v>
      </c>
      <c r="AQ32">
        <v>0</v>
      </c>
      <c r="AR32">
        <v>0</v>
      </c>
      <c r="AS32">
        <v>0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 hidden="1" x14ac:dyDescent="0.45">
      <c r="A33" t="s">
        <v>172</v>
      </c>
      <c r="B33" t="s">
        <v>77</v>
      </c>
      <c r="C33" t="s">
        <v>173</v>
      </c>
      <c r="D33" t="s">
        <v>79</v>
      </c>
      <c r="E33" s="2" t="str">
        <f>HYPERLINK("capsilon://?command=openfolder&amp;siteaddress=envoy.emaiq-na2.net&amp;folderid=FXAAD7B184-E3C1-E193-04BE-287B45FC8A2E","FX2201279")</f>
        <v>FX2201279</v>
      </c>
      <c r="F33" t="s">
        <v>80</v>
      </c>
      <c r="G33" t="s">
        <v>80</v>
      </c>
      <c r="H33" t="s">
        <v>81</v>
      </c>
      <c r="I33" t="s">
        <v>174</v>
      </c>
      <c r="J33">
        <v>38</v>
      </c>
      <c r="K33" t="s">
        <v>83</v>
      </c>
      <c r="L33" t="s">
        <v>84</v>
      </c>
      <c r="M33" t="s">
        <v>85</v>
      </c>
      <c r="N33">
        <v>1</v>
      </c>
      <c r="O33" s="1">
        <v>44607.602048611108</v>
      </c>
      <c r="P33" s="1">
        <v>44607.651909722219</v>
      </c>
      <c r="Q33">
        <v>3989</v>
      </c>
      <c r="R33">
        <v>319</v>
      </c>
      <c r="S33" t="b">
        <v>0</v>
      </c>
      <c r="T33" t="s">
        <v>86</v>
      </c>
      <c r="U33" t="b">
        <v>0</v>
      </c>
      <c r="V33" t="s">
        <v>101</v>
      </c>
      <c r="W33" s="1">
        <v>44607.651909722219</v>
      </c>
      <c r="X33">
        <v>319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38</v>
      </c>
      <c r="AE33">
        <v>37</v>
      </c>
      <c r="AF33">
        <v>0</v>
      </c>
      <c r="AG33">
        <v>4</v>
      </c>
      <c r="AH33" t="s">
        <v>86</v>
      </c>
      <c r="AI33" t="s">
        <v>86</v>
      </c>
      <c r="AJ33" t="s">
        <v>86</v>
      </c>
      <c r="AK33" t="s">
        <v>86</v>
      </c>
      <c r="AL33" t="s">
        <v>86</v>
      </c>
      <c r="AM33" t="s">
        <v>86</v>
      </c>
      <c r="AN33" t="s">
        <v>86</v>
      </c>
      <c r="AO33" t="s">
        <v>86</v>
      </c>
      <c r="AP33" t="s">
        <v>86</v>
      </c>
      <c r="AQ33" t="s">
        <v>86</v>
      </c>
      <c r="AR33" t="s">
        <v>86</v>
      </c>
      <c r="AS33" t="s">
        <v>86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 x14ac:dyDescent="0.45">
      <c r="A34" t="s">
        <v>175</v>
      </c>
      <c r="B34" t="s">
        <v>77</v>
      </c>
      <c r="C34" t="s">
        <v>173</v>
      </c>
      <c r="D34" t="s">
        <v>79</v>
      </c>
      <c r="E34" s="2" t="str">
        <f>HYPERLINK("capsilon://?command=openfolder&amp;siteaddress=envoy.emaiq-na2.net&amp;folderid=FXAAD7B184-E3C1-E193-04BE-287B45FC8A2E","FX2201279")</f>
        <v>FX2201279</v>
      </c>
      <c r="F34" t="s">
        <v>80</v>
      </c>
      <c r="G34" t="s">
        <v>80</v>
      </c>
      <c r="H34" t="s">
        <v>81</v>
      </c>
      <c r="I34" t="s">
        <v>176</v>
      </c>
      <c r="J34">
        <v>37</v>
      </c>
      <c r="K34" t="s">
        <v>83</v>
      </c>
      <c r="L34" t="s">
        <v>84</v>
      </c>
      <c r="M34" t="s">
        <v>85</v>
      </c>
      <c r="N34">
        <v>2</v>
      </c>
      <c r="O34" s="1">
        <v>44607.608263888891</v>
      </c>
      <c r="P34" s="1">
        <v>44607.822083333333</v>
      </c>
      <c r="Q34">
        <v>17813</v>
      </c>
      <c r="R34">
        <v>661</v>
      </c>
      <c r="S34" t="b">
        <v>0</v>
      </c>
      <c r="T34" t="s">
        <v>86</v>
      </c>
      <c r="U34" t="b">
        <v>0</v>
      </c>
      <c r="V34" t="s">
        <v>101</v>
      </c>
      <c r="W34" s="1">
        <v>44607.655312499999</v>
      </c>
      <c r="X34">
        <v>293</v>
      </c>
      <c r="Y34">
        <v>33</v>
      </c>
      <c r="Z34">
        <v>0</v>
      </c>
      <c r="AA34">
        <v>33</v>
      </c>
      <c r="AB34">
        <v>0</v>
      </c>
      <c r="AC34">
        <v>28</v>
      </c>
      <c r="AD34">
        <v>4</v>
      </c>
      <c r="AE34">
        <v>0</v>
      </c>
      <c r="AF34">
        <v>0</v>
      </c>
      <c r="AG34">
        <v>0</v>
      </c>
      <c r="AH34" t="s">
        <v>102</v>
      </c>
      <c r="AI34" s="1">
        <v>44607.822083333333</v>
      </c>
      <c r="AJ34">
        <v>256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</v>
      </c>
      <c r="AQ34">
        <v>0</v>
      </c>
      <c r="AR34">
        <v>0</v>
      </c>
      <c r="AS34">
        <v>0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 x14ac:dyDescent="0.45">
      <c r="A35" t="s">
        <v>177</v>
      </c>
      <c r="B35" t="s">
        <v>77</v>
      </c>
      <c r="C35" t="s">
        <v>178</v>
      </c>
      <c r="D35" t="s">
        <v>79</v>
      </c>
      <c r="E35" s="2" t="str">
        <f>HYPERLINK("capsilon://?command=openfolder&amp;siteaddress=envoy.emaiq-na2.net&amp;folderid=FXA5AB9424-4220-E660-31FC-612C6407FDEB","FX2201340")</f>
        <v>FX2201340</v>
      </c>
      <c r="F35" t="s">
        <v>80</v>
      </c>
      <c r="G35" t="s">
        <v>80</v>
      </c>
      <c r="H35" t="s">
        <v>81</v>
      </c>
      <c r="I35" t="s">
        <v>179</v>
      </c>
      <c r="J35">
        <v>66</v>
      </c>
      <c r="K35" t="s">
        <v>83</v>
      </c>
      <c r="L35" t="s">
        <v>84</v>
      </c>
      <c r="M35" t="s">
        <v>85</v>
      </c>
      <c r="N35">
        <v>2</v>
      </c>
      <c r="O35" s="1">
        <v>44607.610902777778</v>
      </c>
      <c r="P35" s="1">
        <v>44607.824062500003</v>
      </c>
      <c r="Q35">
        <v>18142</v>
      </c>
      <c r="R35">
        <v>275</v>
      </c>
      <c r="S35" t="b">
        <v>0</v>
      </c>
      <c r="T35" t="s">
        <v>86</v>
      </c>
      <c r="U35" t="b">
        <v>0</v>
      </c>
      <c r="V35" t="s">
        <v>101</v>
      </c>
      <c r="W35" s="1">
        <v>44607.660891203705</v>
      </c>
      <c r="X35">
        <v>105</v>
      </c>
      <c r="Y35">
        <v>19</v>
      </c>
      <c r="Z35">
        <v>0</v>
      </c>
      <c r="AA35">
        <v>19</v>
      </c>
      <c r="AB35">
        <v>52</v>
      </c>
      <c r="AC35">
        <v>9</v>
      </c>
      <c r="AD35">
        <v>47</v>
      </c>
      <c r="AE35">
        <v>0</v>
      </c>
      <c r="AF35">
        <v>0</v>
      </c>
      <c r="AG35">
        <v>0</v>
      </c>
      <c r="AH35" t="s">
        <v>102</v>
      </c>
      <c r="AI35" s="1">
        <v>44607.824062500003</v>
      </c>
      <c r="AJ35">
        <v>170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47</v>
      </c>
      <c r="AQ35">
        <v>0</v>
      </c>
      <c r="AR35">
        <v>0</v>
      </c>
      <c r="AS35">
        <v>0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 hidden="1" x14ac:dyDescent="0.45">
      <c r="A36" t="s">
        <v>180</v>
      </c>
      <c r="B36" t="s">
        <v>77</v>
      </c>
      <c r="C36" t="s">
        <v>181</v>
      </c>
      <c r="D36" t="s">
        <v>79</v>
      </c>
      <c r="E36" s="2" t="str">
        <f>HYPERLINK("capsilon://?command=openfolder&amp;siteaddress=envoy.emaiq-na2.net&amp;folderid=FXA244B835-9281-2822-1672-7035A771B9A6","FX2201599")</f>
        <v>FX2201599</v>
      </c>
      <c r="F36" t="s">
        <v>80</v>
      </c>
      <c r="G36" t="s">
        <v>80</v>
      </c>
      <c r="H36" t="s">
        <v>81</v>
      </c>
      <c r="I36" t="s">
        <v>182</v>
      </c>
      <c r="J36">
        <v>11</v>
      </c>
      <c r="K36" t="s">
        <v>83</v>
      </c>
      <c r="L36" t="s">
        <v>84</v>
      </c>
      <c r="M36" t="s">
        <v>85</v>
      </c>
      <c r="N36">
        <v>2</v>
      </c>
      <c r="O36" s="1">
        <v>44607.618043981478</v>
      </c>
      <c r="P36" s="1">
        <v>44607.82440972222</v>
      </c>
      <c r="Q36">
        <v>17754</v>
      </c>
      <c r="R36">
        <v>76</v>
      </c>
      <c r="S36" t="b">
        <v>0</v>
      </c>
      <c r="T36" t="s">
        <v>86</v>
      </c>
      <c r="U36" t="b">
        <v>0</v>
      </c>
      <c r="V36" t="s">
        <v>101</v>
      </c>
      <c r="W36" s="1">
        <v>44607.661435185182</v>
      </c>
      <c r="X36">
        <v>46</v>
      </c>
      <c r="Y36">
        <v>0</v>
      </c>
      <c r="Z36">
        <v>0</v>
      </c>
      <c r="AA36">
        <v>0</v>
      </c>
      <c r="AB36">
        <v>5</v>
      </c>
      <c r="AC36">
        <v>0</v>
      </c>
      <c r="AD36">
        <v>11</v>
      </c>
      <c r="AE36">
        <v>0</v>
      </c>
      <c r="AF36">
        <v>0</v>
      </c>
      <c r="AG36">
        <v>0</v>
      </c>
      <c r="AH36" t="s">
        <v>102</v>
      </c>
      <c r="AI36" s="1">
        <v>44607.82440972222</v>
      </c>
      <c r="AJ36">
        <v>30</v>
      </c>
      <c r="AK36">
        <v>0</v>
      </c>
      <c r="AL36">
        <v>0</v>
      </c>
      <c r="AM36">
        <v>0</v>
      </c>
      <c r="AN36">
        <v>5</v>
      </c>
      <c r="AO36">
        <v>0</v>
      </c>
      <c r="AP36">
        <v>11</v>
      </c>
      <c r="AQ36">
        <v>0</v>
      </c>
      <c r="AR36">
        <v>0</v>
      </c>
      <c r="AS36">
        <v>0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 hidden="1" x14ac:dyDescent="0.45">
      <c r="A37" t="s">
        <v>183</v>
      </c>
      <c r="B37" t="s">
        <v>77</v>
      </c>
      <c r="C37" t="s">
        <v>184</v>
      </c>
      <c r="D37" t="s">
        <v>79</v>
      </c>
      <c r="E37" s="2" t="str">
        <f>HYPERLINK("capsilon://?command=openfolder&amp;siteaddress=envoy.emaiq-na2.net&amp;folderid=FXA3415458-9AAA-DCEB-1F45-AF4AD9488F87","FX2112382")</f>
        <v>FX2112382</v>
      </c>
      <c r="F37" t="s">
        <v>80</v>
      </c>
      <c r="G37" t="s">
        <v>80</v>
      </c>
      <c r="H37" t="s">
        <v>81</v>
      </c>
      <c r="I37" t="s">
        <v>185</v>
      </c>
      <c r="J37">
        <v>11</v>
      </c>
      <c r="K37" t="s">
        <v>83</v>
      </c>
      <c r="L37" t="s">
        <v>84</v>
      </c>
      <c r="M37" t="s">
        <v>85</v>
      </c>
      <c r="N37">
        <v>2</v>
      </c>
      <c r="O37" s="1">
        <v>44607.640949074077</v>
      </c>
      <c r="P37" s="1">
        <v>44607.824629629627</v>
      </c>
      <c r="Q37">
        <v>15830</v>
      </c>
      <c r="R37">
        <v>40</v>
      </c>
      <c r="S37" t="b">
        <v>0</v>
      </c>
      <c r="T37" t="s">
        <v>86</v>
      </c>
      <c r="U37" t="b">
        <v>0</v>
      </c>
      <c r="V37" t="s">
        <v>101</v>
      </c>
      <c r="W37" s="1">
        <v>44607.661689814813</v>
      </c>
      <c r="X37">
        <v>21</v>
      </c>
      <c r="Y37">
        <v>0</v>
      </c>
      <c r="Z37">
        <v>0</v>
      </c>
      <c r="AA37">
        <v>0</v>
      </c>
      <c r="AB37">
        <v>5</v>
      </c>
      <c r="AC37">
        <v>0</v>
      </c>
      <c r="AD37">
        <v>11</v>
      </c>
      <c r="AE37">
        <v>0</v>
      </c>
      <c r="AF37">
        <v>0</v>
      </c>
      <c r="AG37">
        <v>0</v>
      </c>
      <c r="AH37" t="s">
        <v>102</v>
      </c>
      <c r="AI37" s="1">
        <v>44607.824629629627</v>
      </c>
      <c r="AJ37">
        <v>19</v>
      </c>
      <c r="AK37">
        <v>0</v>
      </c>
      <c r="AL37">
        <v>0</v>
      </c>
      <c r="AM37">
        <v>0</v>
      </c>
      <c r="AN37">
        <v>5</v>
      </c>
      <c r="AO37">
        <v>0</v>
      </c>
      <c r="AP37">
        <v>11</v>
      </c>
      <c r="AQ37">
        <v>0</v>
      </c>
      <c r="AR37">
        <v>0</v>
      </c>
      <c r="AS37">
        <v>0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 x14ac:dyDescent="0.45">
      <c r="A38" t="s">
        <v>186</v>
      </c>
      <c r="B38" t="s">
        <v>77</v>
      </c>
      <c r="C38" t="s">
        <v>187</v>
      </c>
      <c r="D38" t="s">
        <v>79</v>
      </c>
      <c r="E38" s="2" t="str">
        <f>HYPERLINK("capsilon://?command=openfolder&amp;siteaddress=envoy.emaiq-na2.net&amp;folderid=FX352110D4-1673-5044-A919-3251766F8007","FX2202233")</f>
        <v>FX2202233</v>
      </c>
      <c r="F38" t="s">
        <v>80</v>
      </c>
      <c r="G38" t="s">
        <v>80</v>
      </c>
      <c r="H38" t="s">
        <v>81</v>
      </c>
      <c r="I38" t="s">
        <v>188</v>
      </c>
      <c r="J38">
        <v>225</v>
      </c>
      <c r="K38" t="s">
        <v>83</v>
      </c>
      <c r="L38" t="s">
        <v>84</v>
      </c>
      <c r="M38" t="s">
        <v>85</v>
      </c>
      <c r="N38">
        <v>2</v>
      </c>
      <c r="O38" s="1">
        <v>44607.648888888885</v>
      </c>
      <c r="P38" s="1">
        <v>44607.847546296296</v>
      </c>
      <c r="Q38">
        <v>12772</v>
      </c>
      <c r="R38">
        <v>4392</v>
      </c>
      <c r="S38" t="b">
        <v>0</v>
      </c>
      <c r="T38" t="s">
        <v>86</v>
      </c>
      <c r="U38" t="b">
        <v>0</v>
      </c>
      <c r="V38" t="s">
        <v>101</v>
      </c>
      <c r="W38" s="1">
        <v>44607.787349537037</v>
      </c>
      <c r="X38">
        <v>2393</v>
      </c>
      <c r="Y38">
        <v>197</v>
      </c>
      <c r="Z38">
        <v>0</v>
      </c>
      <c r="AA38">
        <v>197</v>
      </c>
      <c r="AB38">
        <v>0</v>
      </c>
      <c r="AC38">
        <v>69</v>
      </c>
      <c r="AD38">
        <v>28</v>
      </c>
      <c r="AE38">
        <v>0</v>
      </c>
      <c r="AF38">
        <v>0</v>
      </c>
      <c r="AG38">
        <v>0</v>
      </c>
      <c r="AH38" t="s">
        <v>102</v>
      </c>
      <c r="AI38" s="1">
        <v>44607.847546296296</v>
      </c>
      <c r="AJ38">
        <v>1979</v>
      </c>
      <c r="AK38">
        <v>7</v>
      </c>
      <c r="AL38">
        <v>0</v>
      </c>
      <c r="AM38">
        <v>7</v>
      </c>
      <c r="AN38">
        <v>0</v>
      </c>
      <c r="AO38">
        <v>7</v>
      </c>
      <c r="AP38">
        <v>21</v>
      </c>
      <c r="AQ38">
        <v>0</v>
      </c>
      <c r="AR38">
        <v>0</v>
      </c>
      <c r="AS38">
        <v>0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 x14ac:dyDescent="0.45">
      <c r="A39" t="s">
        <v>189</v>
      </c>
      <c r="B39" t="s">
        <v>77</v>
      </c>
      <c r="C39" t="s">
        <v>173</v>
      </c>
      <c r="D39" t="s">
        <v>79</v>
      </c>
      <c r="E39" s="2" t="str">
        <f>HYPERLINK("capsilon://?command=openfolder&amp;siteaddress=envoy.emaiq-na2.net&amp;folderid=FXAAD7B184-E3C1-E193-04BE-287B45FC8A2E","FX2201279")</f>
        <v>FX2201279</v>
      </c>
      <c r="F39" t="s">
        <v>80</v>
      </c>
      <c r="G39" t="s">
        <v>80</v>
      </c>
      <c r="H39" t="s">
        <v>81</v>
      </c>
      <c r="I39" t="s">
        <v>174</v>
      </c>
      <c r="J39">
        <v>152</v>
      </c>
      <c r="K39" t="s">
        <v>83</v>
      </c>
      <c r="L39" t="s">
        <v>84</v>
      </c>
      <c r="M39" t="s">
        <v>85</v>
      </c>
      <c r="N39">
        <v>2</v>
      </c>
      <c r="O39" s="1">
        <v>44607.652349537035</v>
      </c>
      <c r="P39" s="1">
        <v>44607.679791666669</v>
      </c>
      <c r="Q39">
        <v>1088</v>
      </c>
      <c r="R39">
        <v>1283</v>
      </c>
      <c r="S39" t="b">
        <v>0</v>
      </c>
      <c r="T39" t="s">
        <v>86</v>
      </c>
      <c r="U39" t="b">
        <v>1</v>
      </c>
      <c r="V39" t="s">
        <v>101</v>
      </c>
      <c r="W39" s="1">
        <v>44607.65966435185</v>
      </c>
      <c r="X39">
        <v>375</v>
      </c>
      <c r="Y39">
        <v>111</v>
      </c>
      <c r="Z39">
        <v>0</v>
      </c>
      <c r="AA39">
        <v>111</v>
      </c>
      <c r="AB39">
        <v>37</v>
      </c>
      <c r="AC39">
        <v>64</v>
      </c>
      <c r="AD39">
        <v>41</v>
      </c>
      <c r="AE39">
        <v>0</v>
      </c>
      <c r="AF39">
        <v>0</v>
      </c>
      <c r="AG39">
        <v>0</v>
      </c>
      <c r="AH39" t="s">
        <v>102</v>
      </c>
      <c r="AI39" s="1">
        <v>44607.679791666669</v>
      </c>
      <c r="AJ39">
        <v>908</v>
      </c>
      <c r="AK39">
        <v>0</v>
      </c>
      <c r="AL39">
        <v>0</v>
      </c>
      <c r="AM39">
        <v>0</v>
      </c>
      <c r="AN39">
        <v>37</v>
      </c>
      <c r="AO39">
        <v>0</v>
      </c>
      <c r="AP39">
        <v>41</v>
      </c>
      <c r="AQ39">
        <v>0</v>
      </c>
      <c r="AR39">
        <v>0</v>
      </c>
      <c r="AS39">
        <v>0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 hidden="1" x14ac:dyDescent="0.45">
      <c r="A40" t="s">
        <v>190</v>
      </c>
      <c r="B40" t="s">
        <v>77</v>
      </c>
      <c r="C40" t="s">
        <v>191</v>
      </c>
      <c r="D40" t="s">
        <v>79</v>
      </c>
      <c r="E40" s="2" t="str">
        <f>HYPERLINK("capsilon://?command=openfolder&amp;siteaddress=envoy.emaiq-na2.net&amp;folderid=FXADCAEEB9-9BAA-7AB2-ED8B-FD867C87829C","FX2201400")</f>
        <v>FX2201400</v>
      </c>
      <c r="F40" t="s">
        <v>80</v>
      </c>
      <c r="G40" t="s">
        <v>80</v>
      </c>
      <c r="H40" t="s">
        <v>81</v>
      </c>
      <c r="I40" t="s">
        <v>192</v>
      </c>
      <c r="J40">
        <v>66</v>
      </c>
      <c r="K40" t="s">
        <v>83</v>
      </c>
      <c r="L40" t="s">
        <v>84</v>
      </c>
      <c r="M40" t="s">
        <v>85</v>
      </c>
      <c r="N40">
        <v>1</v>
      </c>
      <c r="O40" s="1">
        <v>44607.678738425922</v>
      </c>
      <c r="P40" s="1">
        <v>44607.789502314816</v>
      </c>
      <c r="Q40">
        <v>9384</v>
      </c>
      <c r="R40">
        <v>186</v>
      </c>
      <c r="S40" t="b">
        <v>0</v>
      </c>
      <c r="T40" t="s">
        <v>86</v>
      </c>
      <c r="U40" t="b">
        <v>0</v>
      </c>
      <c r="V40" t="s">
        <v>101</v>
      </c>
      <c r="W40" s="1">
        <v>44607.789502314816</v>
      </c>
      <c r="X40">
        <v>186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66</v>
      </c>
      <c r="AE40">
        <v>52</v>
      </c>
      <c r="AF40">
        <v>0</v>
      </c>
      <c r="AG40">
        <v>1</v>
      </c>
      <c r="AH40" t="s">
        <v>86</v>
      </c>
      <c r="AI40" t="s">
        <v>86</v>
      </c>
      <c r="AJ40" t="s">
        <v>86</v>
      </c>
      <c r="AK40" t="s">
        <v>86</v>
      </c>
      <c r="AL40" t="s">
        <v>86</v>
      </c>
      <c r="AM40" t="s">
        <v>86</v>
      </c>
      <c r="AN40" t="s">
        <v>86</v>
      </c>
      <c r="AO40" t="s">
        <v>86</v>
      </c>
      <c r="AP40" t="s">
        <v>86</v>
      </c>
      <c r="AQ40" t="s">
        <v>86</v>
      </c>
      <c r="AR40" t="s">
        <v>86</v>
      </c>
      <c r="AS40" t="s">
        <v>86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 x14ac:dyDescent="0.45">
      <c r="A41" t="s">
        <v>193</v>
      </c>
      <c r="B41" t="s">
        <v>77</v>
      </c>
      <c r="C41" t="s">
        <v>191</v>
      </c>
      <c r="D41" t="s">
        <v>79</v>
      </c>
      <c r="E41" s="2" t="str">
        <f>HYPERLINK("capsilon://?command=openfolder&amp;siteaddress=envoy.emaiq-na2.net&amp;folderid=FXADCAEEB9-9BAA-7AB2-ED8B-FD867C87829C","FX2201400")</f>
        <v>FX2201400</v>
      </c>
      <c r="F41" t="s">
        <v>80</v>
      </c>
      <c r="G41" t="s">
        <v>80</v>
      </c>
      <c r="H41" t="s">
        <v>81</v>
      </c>
      <c r="I41" t="s">
        <v>194</v>
      </c>
      <c r="J41">
        <v>38</v>
      </c>
      <c r="K41" t="s">
        <v>83</v>
      </c>
      <c r="L41" t="s">
        <v>84</v>
      </c>
      <c r="M41" t="s">
        <v>85</v>
      </c>
      <c r="N41">
        <v>2</v>
      </c>
      <c r="O41" s="1">
        <v>44607.680648148147</v>
      </c>
      <c r="P41" s="1">
        <v>44607.856550925928</v>
      </c>
      <c r="Q41">
        <v>14152</v>
      </c>
      <c r="R41">
        <v>1046</v>
      </c>
      <c r="S41" t="b">
        <v>0</v>
      </c>
      <c r="T41" t="s">
        <v>86</v>
      </c>
      <c r="U41" t="b">
        <v>0</v>
      </c>
      <c r="V41" t="s">
        <v>101</v>
      </c>
      <c r="W41" s="1">
        <v>44607.792627314811</v>
      </c>
      <c r="X41">
        <v>269</v>
      </c>
      <c r="Y41">
        <v>37</v>
      </c>
      <c r="Z41">
        <v>0</v>
      </c>
      <c r="AA41">
        <v>37</v>
      </c>
      <c r="AB41">
        <v>0</v>
      </c>
      <c r="AC41">
        <v>26</v>
      </c>
      <c r="AD41">
        <v>1</v>
      </c>
      <c r="AE41">
        <v>0</v>
      </c>
      <c r="AF41">
        <v>0</v>
      </c>
      <c r="AG41">
        <v>0</v>
      </c>
      <c r="AH41" t="s">
        <v>102</v>
      </c>
      <c r="AI41" s="1">
        <v>44607.856550925928</v>
      </c>
      <c r="AJ41">
        <v>777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 x14ac:dyDescent="0.45">
      <c r="A42" t="s">
        <v>195</v>
      </c>
      <c r="B42" t="s">
        <v>77</v>
      </c>
      <c r="C42" t="s">
        <v>196</v>
      </c>
      <c r="D42" t="s">
        <v>79</v>
      </c>
      <c r="E42" s="2" t="str">
        <f>HYPERLINK("capsilon://?command=openfolder&amp;siteaddress=envoy.emaiq-na2.net&amp;folderid=FX3EE63695-D705-4E5A-D5F8-46E30DCFC254","FX2202185")</f>
        <v>FX2202185</v>
      </c>
      <c r="F42" t="s">
        <v>80</v>
      </c>
      <c r="G42" t="s">
        <v>80</v>
      </c>
      <c r="H42" t="s">
        <v>81</v>
      </c>
      <c r="I42" t="s">
        <v>197</v>
      </c>
      <c r="J42">
        <v>120</v>
      </c>
      <c r="K42" t="s">
        <v>83</v>
      </c>
      <c r="L42" t="s">
        <v>84</v>
      </c>
      <c r="M42" t="s">
        <v>85</v>
      </c>
      <c r="N42">
        <v>2</v>
      </c>
      <c r="O42" s="1">
        <v>44607.697256944448</v>
      </c>
      <c r="P42" s="1">
        <v>44607.880787037036</v>
      </c>
      <c r="Q42">
        <v>10422</v>
      </c>
      <c r="R42">
        <v>5435</v>
      </c>
      <c r="S42" t="b">
        <v>0</v>
      </c>
      <c r="T42" t="s">
        <v>86</v>
      </c>
      <c r="U42" t="b">
        <v>0</v>
      </c>
      <c r="V42" t="s">
        <v>101</v>
      </c>
      <c r="W42" s="1">
        <v>44607.836377314816</v>
      </c>
      <c r="X42">
        <v>3256</v>
      </c>
      <c r="Y42">
        <v>208</v>
      </c>
      <c r="Z42">
        <v>0</v>
      </c>
      <c r="AA42">
        <v>208</v>
      </c>
      <c r="AB42">
        <v>0</v>
      </c>
      <c r="AC42">
        <v>179</v>
      </c>
      <c r="AD42">
        <v>-88</v>
      </c>
      <c r="AE42">
        <v>0</v>
      </c>
      <c r="AF42">
        <v>0</v>
      </c>
      <c r="AG42">
        <v>0</v>
      </c>
      <c r="AH42" t="s">
        <v>102</v>
      </c>
      <c r="AI42" s="1">
        <v>44607.880787037036</v>
      </c>
      <c r="AJ42">
        <v>2093</v>
      </c>
      <c r="AK42">
        <v>5</v>
      </c>
      <c r="AL42">
        <v>0</v>
      </c>
      <c r="AM42">
        <v>5</v>
      </c>
      <c r="AN42">
        <v>0</v>
      </c>
      <c r="AO42">
        <v>5</v>
      </c>
      <c r="AP42">
        <v>-93</v>
      </c>
      <c r="AQ42">
        <v>0</v>
      </c>
      <c r="AR42">
        <v>0</v>
      </c>
      <c r="AS42">
        <v>0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 x14ac:dyDescent="0.45">
      <c r="A43" t="s">
        <v>198</v>
      </c>
      <c r="B43" t="s">
        <v>77</v>
      </c>
      <c r="C43" t="s">
        <v>124</v>
      </c>
      <c r="D43" t="s">
        <v>79</v>
      </c>
      <c r="E43" s="2" t="str">
        <f>HYPERLINK("capsilon://?command=openfolder&amp;siteaddress=envoy.emaiq-na2.net&amp;folderid=FX05427EE8-C6B1-AF92-BB8C-F4397F89A931","FX2201572")</f>
        <v>FX2201572</v>
      </c>
      <c r="F43" t="s">
        <v>80</v>
      </c>
      <c r="G43" t="s">
        <v>80</v>
      </c>
      <c r="H43" t="s">
        <v>81</v>
      </c>
      <c r="I43" t="s">
        <v>199</v>
      </c>
      <c r="J43">
        <v>66</v>
      </c>
      <c r="K43" t="s">
        <v>83</v>
      </c>
      <c r="L43" t="s">
        <v>84</v>
      </c>
      <c r="M43" t="s">
        <v>85</v>
      </c>
      <c r="N43">
        <v>2</v>
      </c>
      <c r="O43" s="1">
        <v>44607.701342592591</v>
      </c>
      <c r="P43" s="1">
        <v>44607.888124999998</v>
      </c>
      <c r="Q43">
        <v>13909</v>
      </c>
      <c r="R43">
        <v>2229</v>
      </c>
      <c r="S43" t="b">
        <v>0</v>
      </c>
      <c r="T43" t="s">
        <v>86</v>
      </c>
      <c r="U43" t="b">
        <v>0</v>
      </c>
      <c r="V43" t="s">
        <v>101</v>
      </c>
      <c r="W43" s="1">
        <v>44607.863206018519</v>
      </c>
      <c r="X43">
        <v>1535</v>
      </c>
      <c r="Y43">
        <v>77</v>
      </c>
      <c r="Z43">
        <v>0</v>
      </c>
      <c r="AA43">
        <v>77</v>
      </c>
      <c r="AB43">
        <v>0</v>
      </c>
      <c r="AC43">
        <v>52</v>
      </c>
      <c r="AD43">
        <v>-11</v>
      </c>
      <c r="AE43">
        <v>0</v>
      </c>
      <c r="AF43">
        <v>0</v>
      </c>
      <c r="AG43">
        <v>0</v>
      </c>
      <c r="AH43" t="s">
        <v>102</v>
      </c>
      <c r="AI43" s="1">
        <v>44607.888124999998</v>
      </c>
      <c r="AJ43">
        <v>633</v>
      </c>
      <c r="AK43">
        <v>3</v>
      </c>
      <c r="AL43">
        <v>0</v>
      </c>
      <c r="AM43">
        <v>3</v>
      </c>
      <c r="AN43">
        <v>0</v>
      </c>
      <c r="AO43">
        <v>3</v>
      </c>
      <c r="AP43">
        <v>-14</v>
      </c>
      <c r="AQ43">
        <v>0</v>
      </c>
      <c r="AR43">
        <v>0</v>
      </c>
      <c r="AS43">
        <v>0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  <row r="44" spans="1:57" x14ac:dyDescent="0.45">
      <c r="A44" t="s">
        <v>200</v>
      </c>
      <c r="B44" t="s">
        <v>77</v>
      </c>
      <c r="C44" t="s">
        <v>201</v>
      </c>
      <c r="D44" t="s">
        <v>79</v>
      </c>
      <c r="E44" s="2" t="str">
        <f>HYPERLINK("capsilon://?command=openfolder&amp;siteaddress=envoy.emaiq-na2.net&amp;folderid=FX95E297CE-A3FF-D389-504C-0ED6C0E055EB","FX2201429")</f>
        <v>FX2201429</v>
      </c>
      <c r="F44" t="s">
        <v>80</v>
      </c>
      <c r="G44" t="s">
        <v>80</v>
      </c>
      <c r="H44" t="s">
        <v>81</v>
      </c>
      <c r="I44" t="s">
        <v>202</v>
      </c>
      <c r="J44">
        <v>28</v>
      </c>
      <c r="K44" t="s">
        <v>83</v>
      </c>
      <c r="L44" t="s">
        <v>84</v>
      </c>
      <c r="M44" t="s">
        <v>85</v>
      </c>
      <c r="N44">
        <v>2</v>
      </c>
      <c r="O44" s="1">
        <v>44607.706608796296</v>
      </c>
      <c r="P44" s="1">
        <v>44607.896493055552</v>
      </c>
      <c r="Q44">
        <v>15603</v>
      </c>
      <c r="R44">
        <v>803</v>
      </c>
      <c r="S44" t="b">
        <v>0</v>
      </c>
      <c r="T44" t="s">
        <v>86</v>
      </c>
      <c r="U44" t="b">
        <v>0</v>
      </c>
      <c r="V44" t="s">
        <v>101</v>
      </c>
      <c r="W44" s="1">
        <v>44607.867175925923</v>
      </c>
      <c r="X44">
        <v>342</v>
      </c>
      <c r="Y44">
        <v>21</v>
      </c>
      <c r="Z44">
        <v>0</v>
      </c>
      <c r="AA44">
        <v>21</v>
      </c>
      <c r="AB44">
        <v>0</v>
      </c>
      <c r="AC44">
        <v>3</v>
      </c>
      <c r="AD44">
        <v>7</v>
      </c>
      <c r="AE44">
        <v>0</v>
      </c>
      <c r="AF44">
        <v>0</v>
      </c>
      <c r="AG44">
        <v>0</v>
      </c>
      <c r="AH44" t="s">
        <v>102</v>
      </c>
      <c r="AI44" s="1">
        <v>44607.896493055552</v>
      </c>
      <c r="AJ44">
        <v>453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7</v>
      </c>
      <c r="AQ44">
        <v>0</v>
      </c>
      <c r="AR44">
        <v>0</v>
      </c>
      <c r="AS44">
        <v>0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</row>
    <row r="45" spans="1:57" hidden="1" x14ac:dyDescent="0.45">
      <c r="A45" t="s">
        <v>203</v>
      </c>
      <c r="B45" t="s">
        <v>77</v>
      </c>
      <c r="C45" t="s">
        <v>204</v>
      </c>
      <c r="D45" t="s">
        <v>79</v>
      </c>
      <c r="E45" s="2" t="str">
        <f>HYPERLINK("capsilon://?command=openfolder&amp;siteaddress=envoy.emaiq-na2.net&amp;folderid=FXD124A3B6-37F6-A229-D348-AC50416C5024","FX220266")</f>
        <v>FX220266</v>
      </c>
      <c r="F45" t="s">
        <v>80</v>
      </c>
      <c r="G45" t="s">
        <v>80</v>
      </c>
      <c r="H45" t="s">
        <v>81</v>
      </c>
      <c r="I45" t="s">
        <v>205</v>
      </c>
      <c r="J45">
        <v>453</v>
      </c>
      <c r="K45" t="s">
        <v>83</v>
      </c>
      <c r="L45" t="s">
        <v>84</v>
      </c>
      <c r="M45" t="s">
        <v>85</v>
      </c>
      <c r="N45">
        <v>1</v>
      </c>
      <c r="O45" s="1">
        <v>44607.742245370369</v>
      </c>
      <c r="P45" s="1">
        <v>44608.170868055553</v>
      </c>
      <c r="Q45">
        <v>35709</v>
      </c>
      <c r="R45">
        <v>1324</v>
      </c>
      <c r="S45" t="b">
        <v>0</v>
      </c>
      <c r="T45" t="s">
        <v>86</v>
      </c>
      <c r="U45" t="b">
        <v>0</v>
      </c>
      <c r="V45" t="s">
        <v>87</v>
      </c>
      <c r="W45" s="1">
        <v>44608.170868055553</v>
      </c>
      <c r="X45">
        <v>1140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453</v>
      </c>
      <c r="AE45">
        <v>404</v>
      </c>
      <c r="AF45">
        <v>0</v>
      </c>
      <c r="AG45">
        <v>11</v>
      </c>
      <c r="AH45" t="s">
        <v>86</v>
      </c>
      <c r="AI45" t="s">
        <v>86</v>
      </c>
      <c r="AJ45" t="s">
        <v>86</v>
      </c>
      <c r="AK45" t="s">
        <v>86</v>
      </c>
      <c r="AL45" t="s">
        <v>86</v>
      </c>
      <c r="AM45" t="s">
        <v>86</v>
      </c>
      <c r="AN45" t="s">
        <v>86</v>
      </c>
      <c r="AO45" t="s">
        <v>86</v>
      </c>
      <c r="AP45" t="s">
        <v>86</v>
      </c>
      <c r="AQ45" t="s">
        <v>86</v>
      </c>
      <c r="AR45" t="s">
        <v>86</v>
      </c>
      <c r="AS45" t="s">
        <v>86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</row>
    <row r="46" spans="1:57" hidden="1" x14ac:dyDescent="0.45">
      <c r="A46" t="s">
        <v>206</v>
      </c>
      <c r="B46" t="s">
        <v>77</v>
      </c>
      <c r="C46" t="s">
        <v>207</v>
      </c>
      <c r="D46" t="s">
        <v>79</v>
      </c>
      <c r="E46" s="2" t="str">
        <f>HYPERLINK("capsilon://?command=openfolder&amp;siteaddress=envoy.emaiq-na2.net&amp;folderid=FX5F9DA732-24D8-2089-6230-DACEE073378D","FX2202339")</f>
        <v>FX2202339</v>
      </c>
      <c r="F46" t="s">
        <v>80</v>
      </c>
      <c r="G46" t="s">
        <v>80</v>
      </c>
      <c r="H46" t="s">
        <v>81</v>
      </c>
      <c r="I46" t="s">
        <v>208</v>
      </c>
      <c r="J46">
        <v>104</v>
      </c>
      <c r="K46" t="s">
        <v>83</v>
      </c>
      <c r="L46" t="s">
        <v>84</v>
      </c>
      <c r="M46" t="s">
        <v>85</v>
      </c>
      <c r="N46">
        <v>1</v>
      </c>
      <c r="O46" s="1">
        <v>44607.763032407405</v>
      </c>
      <c r="P46" s="1">
        <v>44608.188171296293</v>
      </c>
      <c r="Q46">
        <v>35238</v>
      </c>
      <c r="R46">
        <v>1494</v>
      </c>
      <c r="S46" t="b">
        <v>0</v>
      </c>
      <c r="T46" t="s">
        <v>86</v>
      </c>
      <c r="U46" t="b">
        <v>0</v>
      </c>
      <c r="V46" t="s">
        <v>87</v>
      </c>
      <c r="W46" s="1">
        <v>44608.188171296293</v>
      </c>
      <c r="X46">
        <v>1494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104</v>
      </c>
      <c r="AE46">
        <v>89</v>
      </c>
      <c r="AF46">
        <v>0</v>
      </c>
      <c r="AG46">
        <v>8</v>
      </c>
      <c r="AH46" t="s">
        <v>86</v>
      </c>
      <c r="AI46" t="s">
        <v>86</v>
      </c>
      <c r="AJ46" t="s">
        <v>86</v>
      </c>
      <c r="AK46" t="s">
        <v>86</v>
      </c>
      <c r="AL46" t="s">
        <v>86</v>
      </c>
      <c r="AM46" t="s">
        <v>86</v>
      </c>
      <c r="AN46" t="s">
        <v>86</v>
      </c>
      <c r="AO46" t="s">
        <v>86</v>
      </c>
      <c r="AP46" t="s">
        <v>86</v>
      </c>
      <c r="AQ46" t="s">
        <v>86</v>
      </c>
      <c r="AR46" t="s">
        <v>86</v>
      </c>
      <c r="AS46" t="s">
        <v>86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</row>
    <row r="47" spans="1:57" hidden="1" x14ac:dyDescent="0.45">
      <c r="A47" t="s">
        <v>209</v>
      </c>
      <c r="B47" t="s">
        <v>77</v>
      </c>
      <c r="C47" t="s">
        <v>156</v>
      </c>
      <c r="D47" t="s">
        <v>79</v>
      </c>
      <c r="E47" s="2" t="str">
        <f>HYPERLINK("capsilon://?command=openfolder&amp;siteaddress=envoy.emaiq-na2.net&amp;folderid=FX3795044A-DEA6-7F3F-7025-83E28A64C41D","FX2201237")</f>
        <v>FX2201237</v>
      </c>
      <c r="F47" t="s">
        <v>80</v>
      </c>
      <c r="G47" t="s">
        <v>80</v>
      </c>
      <c r="H47" t="s">
        <v>81</v>
      </c>
      <c r="I47" t="s">
        <v>210</v>
      </c>
      <c r="J47">
        <v>66</v>
      </c>
      <c r="K47" t="s">
        <v>83</v>
      </c>
      <c r="L47" t="s">
        <v>84</v>
      </c>
      <c r="M47" t="s">
        <v>85</v>
      </c>
      <c r="N47">
        <v>1</v>
      </c>
      <c r="O47" s="1">
        <v>44607.77202546296</v>
      </c>
      <c r="P47" s="1">
        <v>44608.191886574074</v>
      </c>
      <c r="Q47">
        <v>35956</v>
      </c>
      <c r="R47">
        <v>320</v>
      </c>
      <c r="S47" t="b">
        <v>0</v>
      </c>
      <c r="T47" t="s">
        <v>86</v>
      </c>
      <c r="U47" t="b">
        <v>0</v>
      </c>
      <c r="V47" t="s">
        <v>87</v>
      </c>
      <c r="W47" s="1">
        <v>44608.191886574074</v>
      </c>
      <c r="X47">
        <v>320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66</v>
      </c>
      <c r="AE47">
        <v>52</v>
      </c>
      <c r="AF47">
        <v>0</v>
      </c>
      <c r="AG47">
        <v>4</v>
      </c>
      <c r="AH47" t="s">
        <v>86</v>
      </c>
      <c r="AI47" t="s">
        <v>86</v>
      </c>
      <c r="AJ47" t="s">
        <v>86</v>
      </c>
      <c r="AK47" t="s">
        <v>86</v>
      </c>
      <c r="AL47" t="s">
        <v>86</v>
      </c>
      <c r="AM47" t="s">
        <v>86</v>
      </c>
      <c r="AN47" t="s">
        <v>86</v>
      </c>
      <c r="AO47" t="s">
        <v>86</v>
      </c>
      <c r="AP47" t="s">
        <v>86</v>
      </c>
      <c r="AQ47" t="s">
        <v>86</v>
      </c>
      <c r="AR47" t="s">
        <v>86</v>
      </c>
      <c r="AS47" t="s">
        <v>86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</row>
    <row r="48" spans="1:57" hidden="1" x14ac:dyDescent="0.45">
      <c r="A48" t="s">
        <v>211</v>
      </c>
      <c r="B48" t="s">
        <v>77</v>
      </c>
      <c r="C48" t="s">
        <v>156</v>
      </c>
      <c r="D48" t="s">
        <v>79</v>
      </c>
      <c r="E48" s="2" t="str">
        <f>HYPERLINK("capsilon://?command=openfolder&amp;siteaddress=envoy.emaiq-na2.net&amp;folderid=FX3795044A-DEA6-7F3F-7025-83E28A64C41D","FX2201237")</f>
        <v>FX2201237</v>
      </c>
      <c r="F48" t="s">
        <v>80</v>
      </c>
      <c r="G48" t="s">
        <v>80</v>
      </c>
      <c r="H48" t="s">
        <v>81</v>
      </c>
      <c r="I48" t="s">
        <v>212</v>
      </c>
      <c r="J48">
        <v>38</v>
      </c>
      <c r="K48" t="s">
        <v>83</v>
      </c>
      <c r="L48" t="s">
        <v>84</v>
      </c>
      <c r="M48" t="s">
        <v>85</v>
      </c>
      <c r="N48">
        <v>1</v>
      </c>
      <c r="O48" s="1">
        <v>44607.780555555553</v>
      </c>
      <c r="P48" s="1">
        <v>44608.209178240744</v>
      </c>
      <c r="Q48">
        <v>36739</v>
      </c>
      <c r="R48">
        <v>294</v>
      </c>
      <c r="S48" t="b">
        <v>0</v>
      </c>
      <c r="T48" t="s">
        <v>86</v>
      </c>
      <c r="U48" t="b">
        <v>0</v>
      </c>
      <c r="V48" t="s">
        <v>87</v>
      </c>
      <c r="W48" s="1">
        <v>44608.209178240744</v>
      </c>
      <c r="X48">
        <v>294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38</v>
      </c>
      <c r="AE48">
        <v>37</v>
      </c>
      <c r="AF48">
        <v>0</v>
      </c>
      <c r="AG48">
        <v>4</v>
      </c>
      <c r="AH48" t="s">
        <v>86</v>
      </c>
      <c r="AI48" t="s">
        <v>86</v>
      </c>
      <c r="AJ48" t="s">
        <v>86</v>
      </c>
      <c r="AK48" t="s">
        <v>86</v>
      </c>
      <c r="AL48" t="s">
        <v>86</v>
      </c>
      <c r="AM48" t="s">
        <v>86</v>
      </c>
      <c r="AN48" t="s">
        <v>86</v>
      </c>
      <c r="AO48" t="s">
        <v>86</v>
      </c>
      <c r="AP48" t="s">
        <v>86</v>
      </c>
      <c r="AQ48" t="s">
        <v>86</v>
      </c>
      <c r="AR48" t="s">
        <v>86</v>
      </c>
      <c r="AS48" t="s">
        <v>86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</row>
    <row r="49" spans="1:57" hidden="1" x14ac:dyDescent="0.45">
      <c r="A49" t="s">
        <v>213</v>
      </c>
      <c r="B49" t="s">
        <v>77</v>
      </c>
      <c r="C49" t="s">
        <v>214</v>
      </c>
      <c r="D49" t="s">
        <v>79</v>
      </c>
      <c r="E49" s="2" t="str">
        <f>HYPERLINK("capsilon://?command=openfolder&amp;siteaddress=envoy.emaiq-na2.net&amp;folderid=FX5BDA8060-5873-57B0-4584-A8FB4F27232C","FX2201577")</f>
        <v>FX2201577</v>
      </c>
      <c r="F49" t="s">
        <v>80</v>
      </c>
      <c r="G49" t="s">
        <v>80</v>
      </c>
      <c r="H49" t="s">
        <v>81</v>
      </c>
      <c r="I49" t="s">
        <v>215</v>
      </c>
      <c r="J49">
        <v>11</v>
      </c>
      <c r="K49" t="s">
        <v>83</v>
      </c>
      <c r="L49" t="s">
        <v>84</v>
      </c>
      <c r="M49" t="s">
        <v>85</v>
      </c>
      <c r="N49">
        <v>2</v>
      </c>
      <c r="O49" s="1">
        <v>44607.787349537037</v>
      </c>
      <c r="P49" s="1">
        <v>44608.274664351855</v>
      </c>
      <c r="Q49">
        <v>41929</v>
      </c>
      <c r="R49">
        <v>175</v>
      </c>
      <c r="S49" t="b">
        <v>0</v>
      </c>
      <c r="T49" t="s">
        <v>86</v>
      </c>
      <c r="U49" t="b">
        <v>0</v>
      </c>
      <c r="V49" t="s">
        <v>92</v>
      </c>
      <c r="W49" s="1">
        <v>44608.208113425928</v>
      </c>
      <c r="X49">
        <v>75</v>
      </c>
      <c r="Y49">
        <v>0</v>
      </c>
      <c r="Z49">
        <v>0</v>
      </c>
      <c r="AA49">
        <v>0</v>
      </c>
      <c r="AB49">
        <v>5</v>
      </c>
      <c r="AC49">
        <v>0</v>
      </c>
      <c r="AD49">
        <v>11</v>
      </c>
      <c r="AE49">
        <v>0</v>
      </c>
      <c r="AF49">
        <v>0</v>
      </c>
      <c r="AG49">
        <v>0</v>
      </c>
      <c r="AH49" t="s">
        <v>93</v>
      </c>
      <c r="AI49" s="1">
        <v>44608.274664351855</v>
      </c>
      <c r="AJ49">
        <v>100</v>
      </c>
      <c r="AK49">
        <v>0</v>
      </c>
      <c r="AL49">
        <v>0</v>
      </c>
      <c r="AM49">
        <v>0</v>
      </c>
      <c r="AN49">
        <v>5</v>
      </c>
      <c r="AO49">
        <v>0</v>
      </c>
      <c r="AP49">
        <v>11</v>
      </c>
      <c r="AQ49">
        <v>0</v>
      </c>
      <c r="AR49">
        <v>0</v>
      </c>
      <c r="AS49">
        <v>0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</row>
    <row r="50" spans="1:57" x14ac:dyDescent="0.45">
      <c r="A50" t="s">
        <v>216</v>
      </c>
      <c r="B50" t="s">
        <v>77</v>
      </c>
      <c r="C50" t="s">
        <v>191</v>
      </c>
      <c r="D50" t="s">
        <v>79</v>
      </c>
      <c r="E50" s="2" t="str">
        <f>HYPERLINK("capsilon://?command=openfolder&amp;siteaddress=envoy.emaiq-na2.net&amp;folderid=FXADCAEEB9-9BAA-7AB2-ED8B-FD867C87829C","FX2201400")</f>
        <v>FX2201400</v>
      </c>
      <c r="F50" t="s">
        <v>80</v>
      </c>
      <c r="G50" t="s">
        <v>80</v>
      </c>
      <c r="H50" t="s">
        <v>81</v>
      </c>
      <c r="I50" t="s">
        <v>192</v>
      </c>
      <c r="J50">
        <v>38</v>
      </c>
      <c r="K50" t="s">
        <v>83</v>
      </c>
      <c r="L50" t="s">
        <v>84</v>
      </c>
      <c r="M50" t="s">
        <v>85</v>
      </c>
      <c r="N50">
        <v>2</v>
      </c>
      <c r="O50" s="1">
        <v>44607.789837962962</v>
      </c>
      <c r="P50" s="1">
        <v>44607.819108796299</v>
      </c>
      <c r="Q50">
        <v>2027</v>
      </c>
      <c r="R50">
        <v>502</v>
      </c>
      <c r="S50" t="b">
        <v>0</v>
      </c>
      <c r="T50" t="s">
        <v>86</v>
      </c>
      <c r="U50" t="b">
        <v>1</v>
      </c>
      <c r="V50" t="s">
        <v>101</v>
      </c>
      <c r="W50" s="1">
        <v>44607.795162037037</v>
      </c>
      <c r="X50">
        <v>218</v>
      </c>
      <c r="Y50">
        <v>37</v>
      </c>
      <c r="Z50">
        <v>0</v>
      </c>
      <c r="AA50">
        <v>37</v>
      </c>
      <c r="AB50">
        <v>0</v>
      </c>
      <c r="AC50">
        <v>26</v>
      </c>
      <c r="AD50">
        <v>1</v>
      </c>
      <c r="AE50">
        <v>0</v>
      </c>
      <c r="AF50">
        <v>0</v>
      </c>
      <c r="AG50">
        <v>0</v>
      </c>
      <c r="AH50" t="s">
        <v>102</v>
      </c>
      <c r="AI50" s="1">
        <v>44607.819108796299</v>
      </c>
      <c r="AJ50">
        <v>279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</row>
    <row r="51" spans="1:57" x14ac:dyDescent="0.45">
      <c r="A51" t="s">
        <v>217</v>
      </c>
      <c r="B51" t="s">
        <v>77</v>
      </c>
      <c r="C51" t="s">
        <v>218</v>
      </c>
      <c r="D51" t="s">
        <v>79</v>
      </c>
      <c r="E51" s="2" t="str">
        <f>HYPERLINK("capsilon://?command=openfolder&amp;siteaddress=envoy.emaiq-na2.net&amp;folderid=FXCE770F36-4391-A8C2-3EF8-7937F2661AF9","FX2112114")</f>
        <v>FX2112114</v>
      </c>
      <c r="F51" t="s">
        <v>80</v>
      </c>
      <c r="G51" t="s">
        <v>80</v>
      </c>
      <c r="H51" t="s">
        <v>81</v>
      </c>
      <c r="I51" t="s">
        <v>219</v>
      </c>
      <c r="J51">
        <v>676</v>
      </c>
      <c r="K51" t="s">
        <v>83</v>
      </c>
      <c r="L51" t="s">
        <v>84</v>
      </c>
      <c r="M51" t="s">
        <v>85</v>
      </c>
      <c r="N51">
        <v>2</v>
      </c>
      <c r="O51" s="1">
        <v>44607.846574074072</v>
      </c>
      <c r="P51" s="1">
        <v>44608.377453703702</v>
      </c>
      <c r="Q51">
        <v>36658</v>
      </c>
      <c r="R51">
        <v>9210</v>
      </c>
      <c r="S51" t="b">
        <v>0</v>
      </c>
      <c r="T51" t="s">
        <v>86</v>
      </c>
      <c r="U51" t="b">
        <v>0</v>
      </c>
      <c r="V51" t="s">
        <v>87</v>
      </c>
      <c r="W51" s="1">
        <v>44608.281053240738</v>
      </c>
      <c r="X51">
        <v>4709</v>
      </c>
      <c r="Y51">
        <v>573</v>
      </c>
      <c r="Z51">
        <v>0</v>
      </c>
      <c r="AA51">
        <v>573</v>
      </c>
      <c r="AB51">
        <v>128</v>
      </c>
      <c r="AC51">
        <v>209</v>
      </c>
      <c r="AD51">
        <v>103</v>
      </c>
      <c r="AE51">
        <v>0</v>
      </c>
      <c r="AF51">
        <v>0</v>
      </c>
      <c r="AG51">
        <v>0</v>
      </c>
      <c r="AH51" t="s">
        <v>93</v>
      </c>
      <c r="AI51" s="1">
        <v>44608.377453703702</v>
      </c>
      <c r="AJ51">
        <v>1438</v>
      </c>
      <c r="AK51">
        <v>3</v>
      </c>
      <c r="AL51">
        <v>0</v>
      </c>
      <c r="AM51">
        <v>3</v>
      </c>
      <c r="AN51">
        <v>64</v>
      </c>
      <c r="AO51">
        <v>3</v>
      </c>
      <c r="AP51">
        <v>100</v>
      </c>
      <c r="AQ51">
        <v>0</v>
      </c>
      <c r="AR51">
        <v>0</v>
      </c>
      <c r="AS51">
        <v>0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</row>
    <row r="52" spans="1:57" x14ac:dyDescent="0.45">
      <c r="A52" t="s">
        <v>220</v>
      </c>
      <c r="B52" t="s">
        <v>77</v>
      </c>
      <c r="C52" t="s">
        <v>204</v>
      </c>
      <c r="D52" t="s">
        <v>79</v>
      </c>
      <c r="E52" s="2" t="str">
        <f>HYPERLINK("capsilon://?command=openfolder&amp;siteaddress=envoy.emaiq-na2.net&amp;folderid=FXD124A3B6-37F6-A229-D348-AC50416C5024","FX220266")</f>
        <v>FX220266</v>
      </c>
      <c r="F52" t="s">
        <v>80</v>
      </c>
      <c r="G52" t="s">
        <v>80</v>
      </c>
      <c r="H52" t="s">
        <v>81</v>
      </c>
      <c r="I52" t="s">
        <v>205</v>
      </c>
      <c r="J52">
        <v>552</v>
      </c>
      <c r="K52" t="s">
        <v>83</v>
      </c>
      <c r="L52" t="s">
        <v>84</v>
      </c>
      <c r="M52" t="s">
        <v>85</v>
      </c>
      <c r="N52">
        <v>2</v>
      </c>
      <c r="O52" s="1">
        <v>44608.173379629632</v>
      </c>
      <c r="P52" s="1">
        <v>44608.255729166667</v>
      </c>
      <c r="Q52">
        <v>2162</v>
      </c>
      <c r="R52">
        <v>4953</v>
      </c>
      <c r="S52" t="b">
        <v>0</v>
      </c>
      <c r="T52" t="s">
        <v>86</v>
      </c>
      <c r="U52" t="b">
        <v>1</v>
      </c>
      <c r="V52" t="s">
        <v>92</v>
      </c>
      <c r="W52" s="1">
        <v>44608.207233796296</v>
      </c>
      <c r="X52">
        <v>2640</v>
      </c>
      <c r="Y52">
        <v>274</v>
      </c>
      <c r="Z52">
        <v>0</v>
      </c>
      <c r="AA52">
        <v>274</v>
      </c>
      <c r="AB52">
        <v>169</v>
      </c>
      <c r="AC52">
        <v>106</v>
      </c>
      <c r="AD52">
        <v>278</v>
      </c>
      <c r="AE52">
        <v>0</v>
      </c>
      <c r="AF52">
        <v>0</v>
      </c>
      <c r="AG52">
        <v>0</v>
      </c>
      <c r="AH52" t="s">
        <v>93</v>
      </c>
      <c r="AI52" s="1">
        <v>44608.255729166667</v>
      </c>
      <c r="AJ52">
        <v>2307</v>
      </c>
      <c r="AK52">
        <v>0</v>
      </c>
      <c r="AL52">
        <v>0</v>
      </c>
      <c r="AM52">
        <v>0</v>
      </c>
      <c r="AN52">
        <v>190</v>
      </c>
      <c r="AO52">
        <v>1</v>
      </c>
      <c r="AP52">
        <v>278</v>
      </c>
      <c r="AQ52">
        <v>0</v>
      </c>
      <c r="AR52">
        <v>0</v>
      </c>
      <c r="AS52">
        <v>0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</row>
    <row r="53" spans="1:57" x14ac:dyDescent="0.45">
      <c r="A53" t="s">
        <v>221</v>
      </c>
      <c r="B53" t="s">
        <v>77</v>
      </c>
      <c r="C53" t="s">
        <v>207</v>
      </c>
      <c r="D53" t="s">
        <v>79</v>
      </c>
      <c r="E53" s="2" t="str">
        <f>HYPERLINK("capsilon://?command=openfolder&amp;siteaddress=envoy.emaiq-na2.net&amp;folderid=FX5F9DA732-24D8-2089-6230-DACEE073378D","FX2202339")</f>
        <v>FX2202339</v>
      </c>
      <c r="F53" t="s">
        <v>80</v>
      </c>
      <c r="G53" t="s">
        <v>80</v>
      </c>
      <c r="H53" t="s">
        <v>81</v>
      </c>
      <c r="I53" t="s">
        <v>208</v>
      </c>
      <c r="J53">
        <v>304</v>
      </c>
      <c r="K53" t="s">
        <v>83</v>
      </c>
      <c r="L53" t="s">
        <v>84</v>
      </c>
      <c r="M53" t="s">
        <v>85</v>
      </c>
      <c r="N53">
        <v>2</v>
      </c>
      <c r="O53" s="1">
        <v>44608.188634259262</v>
      </c>
      <c r="P53" s="1">
        <v>44608.264467592591</v>
      </c>
      <c r="Q53">
        <v>5151</v>
      </c>
      <c r="R53">
        <v>1401</v>
      </c>
      <c r="S53" t="b">
        <v>0</v>
      </c>
      <c r="T53" t="s">
        <v>86</v>
      </c>
      <c r="U53" t="b">
        <v>1</v>
      </c>
      <c r="V53" t="s">
        <v>87</v>
      </c>
      <c r="W53" s="1">
        <v>44608.199421296296</v>
      </c>
      <c r="X53">
        <v>647</v>
      </c>
      <c r="Y53">
        <v>111</v>
      </c>
      <c r="Z53">
        <v>0</v>
      </c>
      <c r="AA53">
        <v>111</v>
      </c>
      <c r="AB53">
        <v>370</v>
      </c>
      <c r="AC53">
        <v>57</v>
      </c>
      <c r="AD53">
        <v>193</v>
      </c>
      <c r="AE53">
        <v>0</v>
      </c>
      <c r="AF53">
        <v>0</v>
      </c>
      <c r="AG53">
        <v>0</v>
      </c>
      <c r="AH53" t="s">
        <v>93</v>
      </c>
      <c r="AI53" s="1">
        <v>44608.264467592591</v>
      </c>
      <c r="AJ53">
        <v>754</v>
      </c>
      <c r="AK53">
        <v>0</v>
      </c>
      <c r="AL53">
        <v>0</v>
      </c>
      <c r="AM53">
        <v>0</v>
      </c>
      <c r="AN53">
        <v>185</v>
      </c>
      <c r="AO53">
        <v>0</v>
      </c>
      <c r="AP53">
        <v>193</v>
      </c>
      <c r="AQ53">
        <v>0</v>
      </c>
      <c r="AR53">
        <v>0</v>
      </c>
      <c r="AS53">
        <v>0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</row>
    <row r="54" spans="1:57" x14ac:dyDescent="0.45">
      <c r="A54" t="s">
        <v>222</v>
      </c>
      <c r="B54" t="s">
        <v>77</v>
      </c>
      <c r="C54" t="s">
        <v>156</v>
      </c>
      <c r="D54" t="s">
        <v>79</v>
      </c>
      <c r="E54" s="2" t="str">
        <f>HYPERLINK("capsilon://?command=openfolder&amp;siteaddress=envoy.emaiq-na2.net&amp;folderid=FX3795044A-DEA6-7F3F-7025-83E28A64C41D","FX2201237")</f>
        <v>FX2201237</v>
      </c>
      <c r="F54" t="s">
        <v>80</v>
      </c>
      <c r="G54" t="s">
        <v>80</v>
      </c>
      <c r="H54" t="s">
        <v>81</v>
      </c>
      <c r="I54" t="s">
        <v>210</v>
      </c>
      <c r="J54">
        <v>152</v>
      </c>
      <c r="K54" t="s">
        <v>83</v>
      </c>
      <c r="L54" t="s">
        <v>84</v>
      </c>
      <c r="M54" t="s">
        <v>85</v>
      </c>
      <c r="N54">
        <v>2</v>
      </c>
      <c r="O54" s="1">
        <v>44608.192303240743</v>
      </c>
      <c r="P54" s="1">
        <v>44608.268912037034</v>
      </c>
      <c r="Q54">
        <v>5691</v>
      </c>
      <c r="R54">
        <v>928</v>
      </c>
      <c r="S54" t="b">
        <v>0</v>
      </c>
      <c r="T54" t="s">
        <v>86</v>
      </c>
      <c r="U54" t="b">
        <v>1</v>
      </c>
      <c r="V54" t="s">
        <v>87</v>
      </c>
      <c r="W54" s="1">
        <v>44608.205763888887</v>
      </c>
      <c r="X54">
        <v>545</v>
      </c>
      <c r="Y54">
        <v>74</v>
      </c>
      <c r="Z54">
        <v>0</v>
      </c>
      <c r="AA54">
        <v>74</v>
      </c>
      <c r="AB54">
        <v>148</v>
      </c>
      <c r="AC54">
        <v>50</v>
      </c>
      <c r="AD54">
        <v>78</v>
      </c>
      <c r="AE54">
        <v>0</v>
      </c>
      <c r="AF54">
        <v>0</v>
      </c>
      <c r="AG54">
        <v>0</v>
      </c>
      <c r="AH54" t="s">
        <v>93</v>
      </c>
      <c r="AI54" s="1">
        <v>44608.268912037034</v>
      </c>
      <c r="AJ54">
        <v>383</v>
      </c>
      <c r="AK54">
        <v>0</v>
      </c>
      <c r="AL54">
        <v>0</v>
      </c>
      <c r="AM54">
        <v>0</v>
      </c>
      <c r="AN54">
        <v>74</v>
      </c>
      <c r="AO54">
        <v>0</v>
      </c>
      <c r="AP54">
        <v>78</v>
      </c>
      <c r="AQ54">
        <v>0</v>
      </c>
      <c r="AR54">
        <v>0</v>
      </c>
      <c r="AS54">
        <v>0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</row>
    <row r="55" spans="1:57" x14ac:dyDescent="0.45">
      <c r="A55" t="s">
        <v>223</v>
      </c>
      <c r="B55" t="s">
        <v>77</v>
      </c>
      <c r="C55" t="s">
        <v>156</v>
      </c>
      <c r="D55" t="s">
        <v>79</v>
      </c>
      <c r="E55" s="2" t="str">
        <f>HYPERLINK("capsilon://?command=openfolder&amp;siteaddress=envoy.emaiq-na2.net&amp;folderid=FX3795044A-DEA6-7F3F-7025-83E28A64C41D","FX2201237")</f>
        <v>FX2201237</v>
      </c>
      <c r="F55" t="s">
        <v>80</v>
      </c>
      <c r="G55" t="s">
        <v>80</v>
      </c>
      <c r="H55" t="s">
        <v>81</v>
      </c>
      <c r="I55" t="s">
        <v>212</v>
      </c>
      <c r="J55">
        <v>152</v>
      </c>
      <c r="K55" t="s">
        <v>83</v>
      </c>
      <c r="L55" t="s">
        <v>84</v>
      </c>
      <c r="M55" t="s">
        <v>85</v>
      </c>
      <c r="N55">
        <v>2</v>
      </c>
      <c r="O55" s="1">
        <v>44608.209606481483</v>
      </c>
      <c r="P55" s="1">
        <v>44608.273495370369</v>
      </c>
      <c r="Q55">
        <v>4236</v>
      </c>
      <c r="R55">
        <v>1284</v>
      </c>
      <c r="S55" t="b">
        <v>0</v>
      </c>
      <c r="T55" t="s">
        <v>86</v>
      </c>
      <c r="U55" t="b">
        <v>1</v>
      </c>
      <c r="V55" t="s">
        <v>92</v>
      </c>
      <c r="W55" s="1">
        <v>44608.2268287037</v>
      </c>
      <c r="X55">
        <v>889</v>
      </c>
      <c r="Y55">
        <v>96</v>
      </c>
      <c r="Z55">
        <v>0</v>
      </c>
      <c r="AA55">
        <v>96</v>
      </c>
      <c r="AB55">
        <v>74</v>
      </c>
      <c r="AC55">
        <v>59</v>
      </c>
      <c r="AD55">
        <v>56</v>
      </c>
      <c r="AE55">
        <v>0</v>
      </c>
      <c r="AF55">
        <v>0</v>
      </c>
      <c r="AG55">
        <v>0</v>
      </c>
      <c r="AH55" t="s">
        <v>93</v>
      </c>
      <c r="AI55" s="1">
        <v>44608.273495370369</v>
      </c>
      <c r="AJ55">
        <v>395</v>
      </c>
      <c r="AK55">
        <v>0</v>
      </c>
      <c r="AL55">
        <v>0</v>
      </c>
      <c r="AM55">
        <v>0</v>
      </c>
      <c r="AN55">
        <v>74</v>
      </c>
      <c r="AO55">
        <v>0</v>
      </c>
      <c r="AP55">
        <v>56</v>
      </c>
      <c r="AQ55">
        <v>0</v>
      </c>
      <c r="AR55">
        <v>0</v>
      </c>
      <c r="AS55">
        <v>0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</row>
    <row r="56" spans="1:57" x14ac:dyDescent="0.45">
      <c r="A56" t="s">
        <v>224</v>
      </c>
      <c r="B56" t="s">
        <v>77</v>
      </c>
      <c r="C56" t="s">
        <v>225</v>
      </c>
      <c r="D56" t="s">
        <v>79</v>
      </c>
      <c r="E56" s="2" t="str">
        <f>HYPERLINK("capsilon://?command=openfolder&amp;siteaddress=envoy.emaiq-na2.net&amp;folderid=FX5DD30377-DD95-9CF2-1806-104AEF3B8F9E","FX2201542")</f>
        <v>FX2201542</v>
      </c>
      <c r="F56" t="s">
        <v>80</v>
      </c>
      <c r="G56" t="s">
        <v>80</v>
      </c>
      <c r="H56" t="s">
        <v>81</v>
      </c>
      <c r="I56" t="s">
        <v>226</v>
      </c>
      <c r="J56">
        <v>103</v>
      </c>
      <c r="K56" t="s">
        <v>83</v>
      </c>
      <c r="L56" t="s">
        <v>84</v>
      </c>
      <c r="M56" t="s">
        <v>85</v>
      </c>
      <c r="N56">
        <v>2</v>
      </c>
      <c r="O56" s="1">
        <v>44594.468009259261</v>
      </c>
      <c r="P56" s="1">
        <v>44594.512303240743</v>
      </c>
      <c r="Q56">
        <v>2050</v>
      </c>
      <c r="R56">
        <v>1777</v>
      </c>
      <c r="S56" t="b">
        <v>0</v>
      </c>
      <c r="T56" t="s">
        <v>86</v>
      </c>
      <c r="U56" t="b">
        <v>0</v>
      </c>
      <c r="V56" t="s">
        <v>87</v>
      </c>
      <c r="W56" s="1">
        <v>44594.483981481484</v>
      </c>
      <c r="X56">
        <v>763</v>
      </c>
      <c r="Y56">
        <v>78</v>
      </c>
      <c r="Z56">
        <v>0</v>
      </c>
      <c r="AA56">
        <v>78</v>
      </c>
      <c r="AB56">
        <v>0</v>
      </c>
      <c r="AC56">
        <v>54</v>
      </c>
      <c r="AD56">
        <v>25</v>
      </c>
      <c r="AE56">
        <v>0</v>
      </c>
      <c r="AF56">
        <v>0</v>
      </c>
      <c r="AG56">
        <v>0</v>
      </c>
      <c r="AH56" t="s">
        <v>88</v>
      </c>
      <c r="AI56" s="1">
        <v>44594.512303240743</v>
      </c>
      <c r="AJ56">
        <v>981</v>
      </c>
      <c r="AK56">
        <v>4</v>
      </c>
      <c r="AL56">
        <v>0</v>
      </c>
      <c r="AM56">
        <v>4</v>
      </c>
      <c r="AN56">
        <v>0</v>
      </c>
      <c r="AO56">
        <v>4</v>
      </c>
      <c r="AP56">
        <v>21</v>
      </c>
      <c r="AQ56">
        <v>0</v>
      </c>
      <c r="AR56">
        <v>0</v>
      </c>
      <c r="AS56">
        <v>0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</row>
    <row r="57" spans="1:57" hidden="1" x14ac:dyDescent="0.45">
      <c r="A57" t="s">
        <v>227</v>
      </c>
      <c r="B57" t="s">
        <v>77</v>
      </c>
      <c r="C57" t="s">
        <v>218</v>
      </c>
      <c r="D57" t="s">
        <v>79</v>
      </c>
      <c r="E57" s="2" t="str">
        <f>HYPERLINK("capsilon://?command=openfolder&amp;siteaddress=envoy.emaiq-na2.net&amp;folderid=FXCE770F36-4391-A8C2-3EF8-7937F2661AF9","FX2112114")</f>
        <v>FX2112114</v>
      </c>
      <c r="F57" t="s">
        <v>80</v>
      </c>
      <c r="G57" t="s">
        <v>80</v>
      </c>
      <c r="H57" t="s">
        <v>81</v>
      </c>
      <c r="I57" t="s">
        <v>228</v>
      </c>
      <c r="J57">
        <v>66</v>
      </c>
      <c r="K57" t="s">
        <v>83</v>
      </c>
      <c r="L57" t="s">
        <v>84</v>
      </c>
      <c r="M57" t="s">
        <v>85</v>
      </c>
      <c r="N57">
        <v>1</v>
      </c>
      <c r="O57" s="1">
        <v>44608.351851851854</v>
      </c>
      <c r="P57" s="1">
        <v>44608.362372685187</v>
      </c>
      <c r="Q57">
        <v>519</v>
      </c>
      <c r="R57">
        <v>390</v>
      </c>
      <c r="S57" t="b">
        <v>0</v>
      </c>
      <c r="T57" t="s">
        <v>86</v>
      </c>
      <c r="U57" t="b">
        <v>0</v>
      </c>
      <c r="V57" t="s">
        <v>87</v>
      </c>
      <c r="W57" s="1">
        <v>44608.362372685187</v>
      </c>
      <c r="X57">
        <v>223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66</v>
      </c>
      <c r="AE57">
        <v>52</v>
      </c>
      <c r="AF57">
        <v>0</v>
      </c>
      <c r="AG57">
        <v>1</v>
      </c>
      <c r="AH57" t="s">
        <v>86</v>
      </c>
      <c r="AI57" t="s">
        <v>86</v>
      </c>
      <c r="AJ57" t="s">
        <v>86</v>
      </c>
      <c r="AK57" t="s">
        <v>86</v>
      </c>
      <c r="AL57" t="s">
        <v>86</v>
      </c>
      <c r="AM57" t="s">
        <v>86</v>
      </c>
      <c r="AN57" t="s">
        <v>86</v>
      </c>
      <c r="AO57" t="s">
        <v>86</v>
      </c>
      <c r="AP57" t="s">
        <v>86</v>
      </c>
      <c r="AQ57" t="s">
        <v>86</v>
      </c>
      <c r="AR57" t="s">
        <v>86</v>
      </c>
      <c r="AS57" t="s">
        <v>86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</row>
    <row r="58" spans="1:57" x14ac:dyDescent="0.45">
      <c r="A58" t="s">
        <v>229</v>
      </c>
      <c r="B58" t="s">
        <v>77</v>
      </c>
      <c r="C58" t="s">
        <v>218</v>
      </c>
      <c r="D58" t="s">
        <v>79</v>
      </c>
      <c r="E58" s="2" t="str">
        <f>HYPERLINK("capsilon://?command=openfolder&amp;siteaddress=envoy.emaiq-na2.net&amp;folderid=FXCE770F36-4391-A8C2-3EF8-7937F2661AF9","FX2112114")</f>
        <v>FX2112114</v>
      </c>
      <c r="F58" t="s">
        <v>80</v>
      </c>
      <c r="G58" t="s">
        <v>80</v>
      </c>
      <c r="H58" t="s">
        <v>81</v>
      </c>
      <c r="I58" t="s">
        <v>228</v>
      </c>
      <c r="J58">
        <v>38</v>
      </c>
      <c r="K58" t="s">
        <v>83</v>
      </c>
      <c r="L58" t="s">
        <v>84</v>
      </c>
      <c r="M58" t="s">
        <v>85</v>
      </c>
      <c r="N58">
        <v>2</v>
      </c>
      <c r="O58" s="1">
        <v>44608.362962962965</v>
      </c>
      <c r="P58" s="1">
        <v>44608.381319444445</v>
      </c>
      <c r="Q58">
        <v>651</v>
      </c>
      <c r="R58">
        <v>935</v>
      </c>
      <c r="S58" t="b">
        <v>0</v>
      </c>
      <c r="T58" t="s">
        <v>86</v>
      </c>
      <c r="U58" t="b">
        <v>1</v>
      </c>
      <c r="V58" t="s">
        <v>87</v>
      </c>
      <c r="W58" s="1">
        <v>44608.370069444441</v>
      </c>
      <c r="X58">
        <v>602</v>
      </c>
      <c r="Y58">
        <v>37</v>
      </c>
      <c r="Z58">
        <v>0</v>
      </c>
      <c r="AA58">
        <v>37</v>
      </c>
      <c r="AB58">
        <v>0</v>
      </c>
      <c r="AC58">
        <v>31</v>
      </c>
      <c r="AD58">
        <v>1</v>
      </c>
      <c r="AE58">
        <v>0</v>
      </c>
      <c r="AF58">
        <v>0</v>
      </c>
      <c r="AG58">
        <v>0</v>
      </c>
      <c r="AH58" t="s">
        <v>93</v>
      </c>
      <c r="AI58" s="1">
        <v>44608.381319444445</v>
      </c>
      <c r="AJ58">
        <v>333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</row>
    <row r="59" spans="1:57" x14ac:dyDescent="0.45">
      <c r="A59" t="s">
        <v>230</v>
      </c>
      <c r="B59" t="s">
        <v>77</v>
      </c>
      <c r="C59" t="s">
        <v>156</v>
      </c>
      <c r="D59" t="s">
        <v>79</v>
      </c>
      <c r="E59" s="2" t="str">
        <f>HYPERLINK("capsilon://?command=openfolder&amp;siteaddress=envoy.emaiq-na2.net&amp;folderid=FX3795044A-DEA6-7F3F-7025-83E28A64C41D","FX2201237")</f>
        <v>FX2201237</v>
      </c>
      <c r="F59" t="s">
        <v>80</v>
      </c>
      <c r="G59" t="s">
        <v>80</v>
      </c>
      <c r="H59" t="s">
        <v>81</v>
      </c>
      <c r="I59" t="s">
        <v>231</v>
      </c>
      <c r="J59">
        <v>112</v>
      </c>
      <c r="K59" t="s">
        <v>83</v>
      </c>
      <c r="L59" t="s">
        <v>84</v>
      </c>
      <c r="M59" t="s">
        <v>85</v>
      </c>
      <c r="N59">
        <v>2</v>
      </c>
      <c r="O59" s="1">
        <v>44608.391342592593</v>
      </c>
      <c r="P59" s="1">
        <v>44608.444641203707</v>
      </c>
      <c r="Q59">
        <v>2122</v>
      </c>
      <c r="R59">
        <v>2483</v>
      </c>
      <c r="S59" t="b">
        <v>0</v>
      </c>
      <c r="T59" t="s">
        <v>86</v>
      </c>
      <c r="U59" t="b">
        <v>0</v>
      </c>
      <c r="V59" t="s">
        <v>87</v>
      </c>
      <c r="W59" s="1">
        <v>44608.421643518515</v>
      </c>
      <c r="X59">
        <v>681</v>
      </c>
      <c r="Y59">
        <v>84</v>
      </c>
      <c r="Z59">
        <v>0</v>
      </c>
      <c r="AA59">
        <v>84</v>
      </c>
      <c r="AB59">
        <v>0</v>
      </c>
      <c r="AC59">
        <v>23</v>
      </c>
      <c r="AD59">
        <v>28</v>
      </c>
      <c r="AE59">
        <v>0</v>
      </c>
      <c r="AF59">
        <v>0</v>
      </c>
      <c r="AG59">
        <v>0</v>
      </c>
      <c r="AH59" t="s">
        <v>88</v>
      </c>
      <c r="AI59" s="1">
        <v>44608.444641203707</v>
      </c>
      <c r="AJ59">
        <v>1766</v>
      </c>
      <c r="AK59">
        <v>2</v>
      </c>
      <c r="AL59">
        <v>0</v>
      </c>
      <c r="AM59">
        <v>2</v>
      </c>
      <c r="AN59">
        <v>0</v>
      </c>
      <c r="AO59">
        <v>2</v>
      </c>
      <c r="AP59">
        <v>26</v>
      </c>
      <c r="AQ59">
        <v>0</v>
      </c>
      <c r="AR59">
        <v>0</v>
      </c>
      <c r="AS59">
        <v>0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</row>
    <row r="60" spans="1:57" hidden="1" x14ac:dyDescent="0.45">
      <c r="A60" t="s">
        <v>232</v>
      </c>
      <c r="B60" t="s">
        <v>77</v>
      </c>
      <c r="C60" t="s">
        <v>233</v>
      </c>
      <c r="D60" t="s">
        <v>79</v>
      </c>
      <c r="E60" s="2" t="str">
        <f>HYPERLINK("capsilon://?command=openfolder&amp;siteaddress=envoy.emaiq-na2.net&amp;folderid=FX86DFD52A-59A3-9ED0-749B-5DA2E864011D","FX2201411")</f>
        <v>FX2201411</v>
      </c>
      <c r="F60" t="s">
        <v>80</v>
      </c>
      <c r="G60" t="s">
        <v>80</v>
      </c>
      <c r="H60" t="s">
        <v>81</v>
      </c>
      <c r="I60" t="s">
        <v>234</v>
      </c>
      <c r="J60">
        <v>11</v>
      </c>
      <c r="K60" t="s">
        <v>83</v>
      </c>
      <c r="L60" t="s">
        <v>84</v>
      </c>
      <c r="M60" t="s">
        <v>85</v>
      </c>
      <c r="N60">
        <v>2</v>
      </c>
      <c r="O60" s="1">
        <v>44608.398518518516</v>
      </c>
      <c r="P60" s="1">
        <v>44608.444861111115</v>
      </c>
      <c r="Q60">
        <v>3944</v>
      </c>
      <c r="R60">
        <v>60</v>
      </c>
      <c r="S60" t="b">
        <v>0</v>
      </c>
      <c r="T60" t="s">
        <v>86</v>
      </c>
      <c r="U60" t="b">
        <v>0</v>
      </c>
      <c r="V60" t="s">
        <v>87</v>
      </c>
      <c r="W60" s="1">
        <v>44608.4221412037</v>
      </c>
      <c r="X60">
        <v>42</v>
      </c>
      <c r="Y60">
        <v>0</v>
      </c>
      <c r="Z60">
        <v>0</v>
      </c>
      <c r="AA60">
        <v>0</v>
      </c>
      <c r="AB60">
        <v>5</v>
      </c>
      <c r="AC60">
        <v>0</v>
      </c>
      <c r="AD60">
        <v>11</v>
      </c>
      <c r="AE60">
        <v>0</v>
      </c>
      <c r="AF60">
        <v>0</v>
      </c>
      <c r="AG60">
        <v>0</v>
      </c>
      <c r="AH60" t="s">
        <v>88</v>
      </c>
      <c r="AI60" s="1">
        <v>44608.444861111115</v>
      </c>
      <c r="AJ60">
        <v>18</v>
      </c>
      <c r="AK60">
        <v>0</v>
      </c>
      <c r="AL60">
        <v>0</v>
      </c>
      <c r="AM60">
        <v>0</v>
      </c>
      <c r="AN60">
        <v>5</v>
      </c>
      <c r="AO60">
        <v>0</v>
      </c>
      <c r="AP60">
        <v>11</v>
      </c>
      <c r="AQ60">
        <v>0</v>
      </c>
      <c r="AR60">
        <v>0</v>
      </c>
      <c r="AS60">
        <v>0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</row>
    <row r="61" spans="1:57" x14ac:dyDescent="0.45">
      <c r="A61" t="s">
        <v>235</v>
      </c>
      <c r="B61" t="s">
        <v>77</v>
      </c>
      <c r="C61" t="s">
        <v>236</v>
      </c>
      <c r="D61" t="s">
        <v>79</v>
      </c>
      <c r="E61" s="2" t="str">
        <f>HYPERLINK("capsilon://?command=openfolder&amp;siteaddress=envoy.emaiq-na2.net&amp;folderid=FXEEA80041-7E02-B066-C4E4-6A9DD3FFF581","FX2202298")</f>
        <v>FX2202298</v>
      </c>
      <c r="F61" t="s">
        <v>80</v>
      </c>
      <c r="G61" t="s">
        <v>80</v>
      </c>
      <c r="H61" t="s">
        <v>81</v>
      </c>
      <c r="I61" t="s">
        <v>237</v>
      </c>
      <c r="J61">
        <v>76</v>
      </c>
      <c r="K61" t="s">
        <v>83</v>
      </c>
      <c r="L61" t="s">
        <v>84</v>
      </c>
      <c r="M61" t="s">
        <v>85</v>
      </c>
      <c r="N61">
        <v>2</v>
      </c>
      <c r="O61" s="1">
        <v>44608.407592592594</v>
      </c>
      <c r="P61" s="1">
        <v>44608.451666666668</v>
      </c>
      <c r="Q61">
        <v>2901</v>
      </c>
      <c r="R61">
        <v>907</v>
      </c>
      <c r="S61" t="b">
        <v>0</v>
      </c>
      <c r="T61" t="s">
        <v>86</v>
      </c>
      <c r="U61" t="b">
        <v>0</v>
      </c>
      <c r="V61" t="s">
        <v>87</v>
      </c>
      <c r="W61" s="1">
        <v>44608.425844907404</v>
      </c>
      <c r="X61">
        <v>320</v>
      </c>
      <c r="Y61">
        <v>74</v>
      </c>
      <c r="Z61">
        <v>0</v>
      </c>
      <c r="AA61">
        <v>74</v>
      </c>
      <c r="AB61">
        <v>0</v>
      </c>
      <c r="AC61">
        <v>20</v>
      </c>
      <c r="AD61">
        <v>2</v>
      </c>
      <c r="AE61">
        <v>0</v>
      </c>
      <c r="AF61">
        <v>0</v>
      </c>
      <c r="AG61">
        <v>0</v>
      </c>
      <c r="AH61" t="s">
        <v>88</v>
      </c>
      <c r="AI61" s="1">
        <v>44608.451666666668</v>
      </c>
      <c r="AJ61">
        <v>587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</row>
    <row r="62" spans="1:57" hidden="1" x14ac:dyDescent="0.45">
      <c r="A62" t="s">
        <v>238</v>
      </c>
      <c r="B62" t="s">
        <v>77</v>
      </c>
      <c r="C62" t="s">
        <v>239</v>
      </c>
      <c r="D62" t="s">
        <v>79</v>
      </c>
      <c r="E62" s="2" t="str">
        <f>HYPERLINK("capsilon://?command=openfolder&amp;siteaddress=envoy.emaiq-na2.net&amp;folderid=FX84EEDC27-2281-DD1F-AA3C-5246FE825C49","FX2112306")</f>
        <v>FX2112306</v>
      </c>
      <c r="F62" t="s">
        <v>80</v>
      </c>
      <c r="G62" t="s">
        <v>80</v>
      </c>
      <c r="H62" t="s">
        <v>81</v>
      </c>
      <c r="I62" t="s">
        <v>240</v>
      </c>
      <c r="J62">
        <v>11</v>
      </c>
      <c r="K62" t="s">
        <v>83</v>
      </c>
      <c r="L62" t="s">
        <v>84</v>
      </c>
      <c r="M62" t="s">
        <v>85</v>
      </c>
      <c r="N62">
        <v>2</v>
      </c>
      <c r="O62" s="1">
        <v>44594.476689814815</v>
      </c>
      <c r="P62" s="1">
        <v>44594.505543981482</v>
      </c>
      <c r="Q62">
        <v>2429</v>
      </c>
      <c r="R62">
        <v>64</v>
      </c>
      <c r="S62" t="b">
        <v>0</v>
      </c>
      <c r="T62" t="s">
        <v>86</v>
      </c>
      <c r="U62" t="b">
        <v>0</v>
      </c>
      <c r="V62" t="s">
        <v>101</v>
      </c>
      <c r="W62" s="1">
        <v>44594.478275462963</v>
      </c>
      <c r="X62">
        <v>22</v>
      </c>
      <c r="Y62">
        <v>0</v>
      </c>
      <c r="Z62">
        <v>0</v>
      </c>
      <c r="AA62">
        <v>0</v>
      </c>
      <c r="AB62">
        <v>5</v>
      </c>
      <c r="AC62">
        <v>0</v>
      </c>
      <c r="AD62">
        <v>11</v>
      </c>
      <c r="AE62">
        <v>0</v>
      </c>
      <c r="AF62">
        <v>0</v>
      </c>
      <c r="AG62">
        <v>0</v>
      </c>
      <c r="AH62" t="s">
        <v>102</v>
      </c>
      <c r="AI62" s="1">
        <v>44594.505543981482</v>
      </c>
      <c r="AJ62">
        <v>42</v>
      </c>
      <c r="AK62">
        <v>0</v>
      </c>
      <c r="AL62">
        <v>0</v>
      </c>
      <c r="AM62">
        <v>0</v>
      </c>
      <c r="AN62">
        <v>5</v>
      </c>
      <c r="AO62">
        <v>0</v>
      </c>
      <c r="AP62">
        <v>11</v>
      </c>
      <c r="AQ62">
        <v>0</v>
      </c>
      <c r="AR62">
        <v>0</v>
      </c>
      <c r="AS62">
        <v>0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</row>
    <row r="63" spans="1:57" hidden="1" x14ac:dyDescent="0.45">
      <c r="A63" t="s">
        <v>241</v>
      </c>
      <c r="B63" t="s">
        <v>77</v>
      </c>
      <c r="C63" t="s">
        <v>242</v>
      </c>
      <c r="D63" t="s">
        <v>79</v>
      </c>
      <c r="E63" s="2" t="str">
        <f>HYPERLINK("capsilon://?command=openfolder&amp;siteaddress=envoy.emaiq-na2.net&amp;folderid=FX6D44CE08-6C78-1753-252D-F855B23316A5","FX2202175")</f>
        <v>FX2202175</v>
      </c>
      <c r="F63" t="s">
        <v>80</v>
      </c>
      <c r="G63" t="s">
        <v>80</v>
      </c>
      <c r="H63" t="s">
        <v>81</v>
      </c>
      <c r="I63" t="s">
        <v>243</v>
      </c>
      <c r="J63">
        <v>231</v>
      </c>
      <c r="K63" t="s">
        <v>83</v>
      </c>
      <c r="L63" t="s">
        <v>84</v>
      </c>
      <c r="M63" t="s">
        <v>85</v>
      </c>
      <c r="N63">
        <v>1</v>
      </c>
      <c r="O63" s="1">
        <v>44608.420335648145</v>
      </c>
      <c r="P63" s="1">
        <v>44608.45684027778</v>
      </c>
      <c r="Q63">
        <v>2706</v>
      </c>
      <c r="R63">
        <v>448</v>
      </c>
      <c r="S63" t="b">
        <v>0</v>
      </c>
      <c r="T63" t="s">
        <v>86</v>
      </c>
      <c r="U63" t="b">
        <v>0</v>
      </c>
      <c r="V63" t="s">
        <v>87</v>
      </c>
      <c r="W63" s="1">
        <v>44608.45684027778</v>
      </c>
      <c r="X63">
        <v>372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231</v>
      </c>
      <c r="AE63">
        <v>188</v>
      </c>
      <c r="AF63">
        <v>1</v>
      </c>
      <c r="AG63">
        <v>7</v>
      </c>
      <c r="AH63" t="s">
        <v>86</v>
      </c>
      <c r="AI63" t="s">
        <v>86</v>
      </c>
      <c r="AJ63" t="s">
        <v>86</v>
      </c>
      <c r="AK63" t="s">
        <v>86</v>
      </c>
      <c r="AL63" t="s">
        <v>86</v>
      </c>
      <c r="AM63" t="s">
        <v>86</v>
      </c>
      <c r="AN63" t="s">
        <v>86</v>
      </c>
      <c r="AO63" t="s">
        <v>86</v>
      </c>
      <c r="AP63" t="s">
        <v>86</v>
      </c>
      <c r="AQ63" t="s">
        <v>86</v>
      </c>
      <c r="AR63" t="s">
        <v>86</v>
      </c>
      <c r="AS63" t="s">
        <v>86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</row>
    <row r="64" spans="1:57" hidden="1" x14ac:dyDescent="0.45">
      <c r="A64" t="s">
        <v>244</v>
      </c>
      <c r="B64" t="s">
        <v>77</v>
      </c>
      <c r="C64" t="s">
        <v>184</v>
      </c>
      <c r="D64" t="s">
        <v>79</v>
      </c>
      <c r="E64" s="2" t="str">
        <f>HYPERLINK("capsilon://?command=openfolder&amp;siteaddress=envoy.emaiq-na2.net&amp;folderid=FXA3415458-9AAA-DCEB-1F45-AF4AD9488F87","FX2112382")</f>
        <v>FX2112382</v>
      </c>
      <c r="F64" t="s">
        <v>80</v>
      </c>
      <c r="G64" t="s">
        <v>80</v>
      </c>
      <c r="H64" t="s">
        <v>81</v>
      </c>
      <c r="I64" t="s">
        <v>245</v>
      </c>
      <c r="J64">
        <v>11</v>
      </c>
      <c r="K64" t="s">
        <v>83</v>
      </c>
      <c r="L64" t="s">
        <v>84</v>
      </c>
      <c r="M64" t="s">
        <v>85</v>
      </c>
      <c r="N64">
        <v>2</v>
      </c>
      <c r="O64" s="1">
        <v>44608.427870370368</v>
      </c>
      <c r="P64" s="1">
        <v>44608.52447916667</v>
      </c>
      <c r="Q64">
        <v>8254</v>
      </c>
      <c r="R64">
        <v>93</v>
      </c>
      <c r="S64" t="b">
        <v>0</v>
      </c>
      <c r="T64" t="s">
        <v>86</v>
      </c>
      <c r="U64" t="b">
        <v>0</v>
      </c>
      <c r="V64" t="s">
        <v>87</v>
      </c>
      <c r="W64" s="1">
        <v>44608.457453703704</v>
      </c>
      <c r="X64">
        <v>52</v>
      </c>
      <c r="Y64">
        <v>0</v>
      </c>
      <c r="Z64">
        <v>0</v>
      </c>
      <c r="AA64">
        <v>0</v>
      </c>
      <c r="AB64">
        <v>5</v>
      </c>
      <c r="AC64">
        <v>0</v>
      </c>
      <c r="AD64">
        <v>11</v>
      </c>
      <c r="AE64">
        <v>0</v>
      </c>
      <c r="AF64">
        <v>0</v>
      </c>
      <c r="AG64">
        <v>0</v>
      </c>
      <c r="AH64" t="s">
        <v>102</v>
      </c>
      <c r="AI64" s="1">
        <v>44608.52447916667</v>
      </c>
      <c r="AJ64">
        <v>30</v>
      </c>
      <c r="AK64">
        <v>0</v>
      </c>
      <c r="AL64">
        <v>0</v>
      </c>
      <c r="AM64">
        <v>0</v>
      </c>
      <c r="AN64">
        <v>5</v>
      </c>
      <c r="AO64">
        <v>0</v>
      </c>
      <c r="AP64">
        <v>11</v>
      </c>
      <c r="AQ64">
        <v>0</v>
      </c>
      <c r="AR64">
        <v>0</v>
      </c>
      <c r="AS64">
        <v>0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</row>
    <row r="65" spans="1:57" hidden="1" x14ac:dyDescent="0.45">
      <c r="A65" t="s">
        <v>246</v>
      </c>
      <c r="B65" t="s">
        <v>77</v>
      </c>
      <c r="C65" t="s">
        <v>173</v>
      </c>
      <c r="D65" t="s">
        <v>79</v>
      </c>
      <c r="E65" s="2" t="str">
        <f>HYPERLINK("capsilon://?command=openfolder&amp;siteaddress=envoy.emaiq-na2.net&amp;folderid=FXAAD7B184-E3C1-E193-04BE-287B45FC8A2E","FX2201279")</f>
        <v>FX2201279</v>
      </c>
      <c r="F65" t="s">
        <v>80</v>
      </c>
      <c r="G65" t="s">
        <v>80</v>
      </c>
      <c r="H65" t="s">
        <v>81</v>
      </c>
      <c r="I65" t="s">
        <v>247</v>
      </c>
      <c r="J65">
        <v>38</v>
      </c>
      <c r="K65" t="s">
        <v>83</v>
      </c>
      <c r="L65" t="s">
        <v>84</v>
      </c>
      <c r="M65" t="s">
        <v>85</v>
      </c>
      <c r="N65">
        <v>1</v>
      </c>
      <c r="O65" s="1">
        <v>44608.430034722223</v>
      </c>
      <c r="P65" s="1">
        <v>44608.459386574075</v>
      </c>
      <c r="Q65">
        <v>2369</v>
      </c>
      <c r="R65">
        <v>167</v>
      </c>
      <c r="S65" t="b">
        <v>0</v>
      </c>
      <c r="T65" t="s">
        <v>86</v>
      </c>
      <c r="U65" t="b">
        <v>0</v>
      </c>
      <c r="V65" t="s">
        <v>87</v>
      </c>
      <c r="W65" s="1">
        <v>44608.459386574075</v>
      </c>
      <c r="X65">
        <v>167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38</v>
      </c>
      <c r="AE65">
        <v>37</v>
      </c>
      <c r="AF65">
        <v>0</v>
      </c>
      <c r="AG65">
        <v>3</v>
      </c>
      <c r="AH65" t="s">
        <v>86</v>
      </c>
      <c r="AI65" t="s">
        <v>86</v>
      </c>
      <c r="AJ65" t="s">
        <v>86</v>
      </c>
      <c r="AK65" t="s">
        <v>86</v>
      </c>
      <c r="AL65" t="s">
        <v>86</v>
      </c>
      <c r="AM65" t="s">
        <v>86</v>
      </c>
      <c r="AN65" t="s">
        <v>86</v>
      </c>
      <c r="AO65" t="s">
        <v>86</v>
      </c>
      <c r="AP65" t="s">
        <v>86</v>
      </c>
      <c r="AQ65" t="s">
        <v>86</v>
      </c>
      <c r="AR65" t="s">
        <v>86</v>
      </c>
      <c r="AS65" t="s">
        <v>86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</row>
    <row r="66" spans="1:57" hidden="1" x14ac:dyDescent="0.45">
      <c r="A66" t="s">
        <v>248</v>
      </c>
      <c r="B66" t="s">
        <v>77</v>
      </c>
      <c r="C66" t="s">
        <v>97</v>
      </c>
      <c r="D66" t="s">
        <v>79</v>
      </c>
      <c r="E66" s="2" t="str">
        <f>HYPERLINK("capsilon://?command=openfolder&amp;siteaddress=envoy.emaiq-na2.net&amp;folderid=FX8F532EE8-532D-A4D2-C963-39CC4DE39446","FX2201520")</f>
        <v>FX2201520</v>
      </c>
      <c r="F66" t="s">
        <v>80</v>
      </c>
      <c r="G66" t="s">
        <v>80</v>
      </c>
      <c r="H66" t="s">
        <v>81</v>
      </c>
      <c r="I66" t="s">
        <v>249</v>
      </c>
      <c r="J66">
        <v>11</v>
      </c>
      <c r="K66" t="s">
        <v>83</v>
      </c>
      <c r="L66" t="s">
        <v>84</v>
      </c>
      <c r="M66" t="s">
        <v>85</v>
      </c>
      <c r="N66">
        <v>2</v>
      </c>
      <c r="O66" s="1">
        <v>44608.434155092589</v>
      </c>
      <c r="P66" s="1">
        <v>44608.524722222224</v>
      </c>
      <c r="Q66">
        <v>7725</v>
      </c>
      <c r="R66">
        <v>100</v>
      </c>
      <c r="S66" t="b">
        <v>0</v>
      </c>
      <c r="T66" t="s">
        <v>86</v>
      </c>
      <c r="U66" t="b">
        <v>0</v>
      </c>
      <c r="V66" t="s">
        <v>87</v>
      </c>
      <c r="W66" s="1">
        <v>44608.485983796294</v>
      </c>
      <c r="X66">
        <v>80</v>
      </c>
      <c r="Y66">
        <v>0</v>
      </c>
      <c r="Z66">
        <v>0</v>
      </c>
      <c r="AA66">
        <v>0</v>
      </c>
      <c r="AB66">
        <v>5</v>
      </c>
      <c r="AC66">
        <v>0</v>
      </c>
      <c r="AD66">
        <v>11</v>
      </c>
      <c r="AE66">
        <v>0</v>
      </c>
      <c r="AF66">
        <v>0</v>
      </c>
      <c r="AG66">
        <v>0</v>
      </c>
      <c r="AH66" t="s">
        <v>102</v>
      </c>
      <c r="AI66" s="1">
        <v>44608.524722222224</v>
      </c>
      <c r="AJ66">
        <v>20</v>
      </c>
      <c r="AK66">
        <v>0</v>
      </c>
      <c r="AL66">
        <v>0</v>
      </c>
      <c r="AM66">
        <v>0</v>
      </c>
      <c r="AN66">
        <v>5</v>
      </c>
      <c r="AO66">
        <v>0</v>
      </c>
      <c r="AP66">
        <v>11</v>
      </c>
      <c r="AQ66">
        <v>0</v>
      </c>
      <c r="AR66">
        <v>0</v>
      </c>
      <c r="AS66">
        <v>0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</row>
    <row r="67" spans="1:57" x14ac:dyDescent="0.45">
      <c r="A67" t="s">
        <v>250</v>
      </c>
      <c r="B67" t="s">
        <v>77</v>
      </c>
      <c r="C67" t="s">
        <v>251</v>
      </c>
      <c r="D67" t="s">
        <v>79</v>
      </c>
      <c r="E67" s="2" t="str">
        <f>HYPERLINK("capsilon://?command=openfolder&amp;siteaddress=envoy.emaiq-na2.net&amp;folderid=FXB5689C5C-D450-585A-FB12-395B4600E427","FX220223")</f>
        <v>FX220223</v>
      </c>
      <c r="F67" t="s">
        <v>80</v>
      </c>
      <c r="G67" t="s">
        <v>80</v>
      </c>
      <c r="H67" t="s">
        <v>81</v>
      </c>
      <c r="I67" t="s">
        <v>252</v>
      </c>
      <c r="J67">
        <v>66</v>
      </c>
      <c r="K67" t="s">
        <v>83</v>
      </c>
      <c r="L67" t="s">
        <v>84</v>
      </c>
      <c r="M67" t="s">
        <v>85</v>
      </c>
      <c r="N67">
        <v>2</v>
      </c>
      <c r="O67" s="1">
        <v>44608.444606481484</v>
      </c>
      <c r="P67" s="1">
        <v>44608.528368055559</v>
      </c>
      <c r="Q67">
        <v>6566</v>
      </c>
      <c r="R67">
        <v>671</v>
      </c>
      <c r="S67" t="b">
        <v>0</v>
      </c>
      <c r="T67" t="s">
        <v>86</v>
      </c>
      <c r="U67" t="b">
        <v>0</v>
      </c>
      <c r="V67" t="s">
        <v>87</v>
      </c>
      <c r="W67" s="1">
        <v>44608.490115740744</v>
      </c>
      <c r="X67">
        <v>356</v>
      </c>
      <c r="Y67">
        <v>52</v>
      </c>
      <c r="Z67">
        <v>0</v>
      </c>
      <c r="AA67">
        <v>52</v>
      </c>
      <c r="AB67">
        <v>0</v>
      </c>
      <c r="AC67">
        <v>41</v>
      </c>
      <c r="AD67">
        <v>14</v>
      </c>
      <c r="AE67">
        <v>0</v>
      </c>
      <c r="AF67">
        <v>0</v>
      </c>
      <c r="AG67">
        <v>0</v>
      </c>
      <c r="AH67" t="s">
        <v>102</v>
      </c>
      <c r="AI67" s="1">
        <v>44608.528368055559</v>
      </c>
      <c r="AJ67">
        <v>315</v>
      </c>
      <c r="AK67">
        <v>2</v>
      </c>
      <c r="AL67">
        <v>0</v>
      </c>
      <c r="AM67">
        <v>2</v>
      </c>
      <c r="AN67">
        <v>0</v>
      </c>
      <c r="AO67">
        <v>2</v>
      </c>
      <c r="AP67">
        <v>12</v>
      </c>
      <c r="AQ67">
        <v>0</v>
      </c>
      <c r="AR67">
        <v>0</v>
      </c>
      <c r="AS67">
        <v>0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</row>
    <row r="68" spans="1:57" x14ac:dyDescent="0.45">
      <c r="A68" t="s">
        <v>253</v>
      </c>
      <c r="B68" t="s">
        <v>77</v>
      </c>
      <c r="C68" t="s">
        <v>254</v>
      </c>
      <c r="D68" t="s">
        <v>79</v>
      </c>
      <c r="E68" s="2" t="str">
        <f>HYPERLINK("capsilon://?command=openfolder&amp;siteaddress=envoy.emaiq-na2.net&amp;folderid=FX74052207-DDC6-1C3D-A669-EFB144A4D4A9","FX220173")</f>
        <v>FX220173</v>
      </c>
      <c r="F68" t="s">
        <v>80</v>
      </c>
      <c r="G68" t="s">
        <v>80</v>
      </c>
      <c r="H68" t="s">
        <v>81</v>
      </c>
      <c r="I68" t="s">
        <v>255</v>
      </c>
      <c r="J68">
        <v>66</v>
      </c>
      <c r="K68" t="s">
        <v>83</v>
      </c>
      <c r="L68" t="s">
        <v>84</v>
      </c>
      <c r="M68" t="s">
        <v>85</v>
      </c>
      <c r="N68">
        <v>2</v>
      </c>
      <c r="O68" s="1">
        <v>44594.482372685183</v>
      </c>
      <c r="P68" s="1">
        <v>44594.513402777775</v>
      </c>
      <c r="Q68">
        <v>1566</v>
      </c>
      <c r="R68">
        <v>1115</v>
      </c>
      <c r="S68" t="b">
        <v>0</v>
      </c>
      <c r="T68" t="s">
        <v>86</v>
      </c>
      <c r="U68" t="b">
        <v>0</v>
      </c>
      <c r="V68" t="s">
        <v>87</v>
      </c>
      <c r="W68" s="1">
        <v>44594.489050925928</v>
      </c>
      <c r="X68">
        <v>437</v>
      </c>
      <c r="Y68">
        <v>52</v>
      </c>
      <c r="Z68">
        <v>0</v>
      </c>
      <c r="AA68">
        <v>52</v>
      </c>
      <c r="AB68">
        <v>0</v>
      </c>
      <c r="AC68">
        <v>41</v>
      </c>
      <c r="AD68">
        <v>14</v>
      </c>
      <c r="AE68">
        <v>0</v>
      </c>
      <c r="AF68">
        <v>0</v>
      </c>
      <c r="AG68">
        <v>0</v>
      </c>
      <c r="AH68" t="s">
        <v>102</v>
      </c>
      <c r="AI68" s="1">
        <v>44594.513402777775</v>
      </c>
      <c r="AJ68">
        <v>678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13</v>
      </c>
      <c r="AQ68">
        <v>0</v>
      </c>
      <c r="AR68">
        <v>0</v>
      </c>
      <c r="AS68">
        <v>0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</row>
    <row r="69" spans="1:57" x14ac:dyDescent="0.45">
      <c r="A69" t="s">
        <v>256</v>
      </c>
      <c r="B69" t="s">
        <v>77</v>
      </c>
      <c r="C69" t="s">
        <v>242</v>
      </c>
      <c r="D69" t="s">
        <v>79</v>
      </c>
      <c r="E69" s="2" t="str">
        <f>HYPERLINK("capsilon://?command=openfolder&amp;siteaddress=envoy.emaiq-na2.net&amp;folderid=FX6D44CE08-6C78-1753-252D-F855B23316A5","FX2202175")</f>
        <v>FX2202175</v>
      </c>
      <c r="F69" t="s">
        <v>80</v>
      </c>
      <c r="G69" t="s">
        <v>80</v>
      </c>
      <c r="H69" t="s">
        <v>81</v>
      </c>
      <c r="I69" t="s">
        <v>243</v>
      </c>
      <c r="J69">
        <v>203</v>
      </c>
      <c r="K69" t="s">
        <v>83</v>
      </c>
      <c r="L69" t="s">
        <v>84</v>
      </c>
      <c r="M69" t="s">
        <v>85</v>
      </c>
      <c r="N69">
        <v>2</v>
      </c>
      <c r="O69" s="1">
        <v>44608.457951388889</v>
      </c>
      <c r="P69" s="1">
        <v>44608.508414351854</v>
      </c>
      <c r="Q69">
        <v>2995</v>
      </c>
      <c r="R69">
        <v>1365</v>
      </c>
      <c r="S69" t="b">
        <v>0</v>
      </c>
      <c r="T69" t="s">
        <v>86</v>
      </c>
      <c r="U69" t="b">
        <v>1</v>
      </c>
      <c r="V69" t="s">
        <v>101</v>
      </c>
      <c r="W69" s="1">
        <v>44608.488726851851</v>
      </c>
      <c r="X69">
        <v>561</v>
      </c>
      <c r="Y69">
        <v>176</v>
      </c>
      <c r="Z69">
        <v>0</v>
      </c>
      <c r="AA69">
        <v>176</v>
      </c>
      <c r="AB69">
        <v>21</v>
      </c>
      <c r="AC69">
        <v>32</v>
      </c>
      <c r="AD69">
        <v>27</v>
      </c>
      <c r="AE69">
        <v>0</v>
      </c>
      <c r="AF69">
        <v>0</v>
      </c>
      <c r="AG69">
        <v>0</v>
      </c>
      <c r="AH69" t="s">
        <v>102</v>
      </c>
      <c r="AI69" s="1">
        <v>44608.508414351854</v>
      </c>
      <c r="AJ69">
        <v>602</v>
      </c>
      <c r="AK69">
        <v>0</v>
      </c>
      <c r="AL69">
        <v>0</v>
      </c>
      <c r="AM69">
        <v>0</v>
      </c>
      <c r="AN69">
        <v>21</v>
      </c>
      <c r="AO69">
        <v>0</v>
      </c>
      <c r="AP69">
        <v>27</v>
      </c>
      <c r="AQ69">
        <v>0</v>
      </c>
      <c r="AR69">
        <v>0</v>
      </c>
      <c r="AS69">
        <v>0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</row>
    <row r="70" spans="1:57" x14ac:dyDescent="0.45">
      <c r="A70" t="s">
        <v>257</v>
      </c>
      <c r="B70" t="s">
        <v>77</v>
      </c>
      <c r="C70" t="s">
        <v>173</v>
      </c>
      <c r="D70" t="s">
        <v>79</v>
      </c>
      <c r="E70" s="2" t="str">
        <f>HYPERLINK("capsilon://?command=openfolder&amp;siteaddress=envoy.emaiq-na2.net&amp;folderid=FXAAD7B184-E3C1-E193-04BE-287B45FC8A2E","FX2201279")</f>
        <v>FX2201279</v>
      </c>
      <c r="F70" t="s">
        <v>80</v>
      </c>
      <c r="G70" t="s">
        <v>80</v>
      </c>
      <c r="H70" t="s">
        <v>81</v>
      </c>
      <c r="I70" t="s">
        <v>247</v>
      </c>
      <c r="J70">
        <v>114</v>
      </c>
      <c r="K70" t="s">
        <v>83</v>
      </c>
      <c r="L70" t="s">
        <v>84</v>
      </c>
      <c r="M70" t="s">
        <v>85</v>
      </c>
      <c r="N70">
        <v>2</v>
      </c>
      <c r="O70" s="1">
        <v>44608.459745370368</v>
      </c>
      <c r="P70" s="1">
        <v>44608.513206018521</v>
      </c>
      <c r="Q70">
        <v>3972</v>
      </c>
      <c r="R70">
        <v>647</v>
      </c>
      <c r="S70" t="b">
        <v>0</v>
      </c>
      <c r="T70" t="s">
        <v>86</v>
      </c>
      <c r="U70" t="b">
        <v>1</v>
      </c>
      <c r="V70" t="s">
        <v>87</v>
      </c>
      <c r="W70" s="1">
        <v>44608.485046296293</v>
      </c>
      <c r="X70">
        <v>234</v>
      </c>
      <c r="Y70">
        <v>74</v>
      </c>
      <c r="Z70">
        <v>0</v>
      </c>
      <c r="AA70">
        <v>74</v>
      </c>
      <c r="AB70">
        <v>37</v>
      </c>
      <c r="AC70">
        <v>43</v>
      </c>
      <c r="AD70">
        <v>40</v>
      </c>
      <c r="AE70">
        <v>0</v>
      </c>
      <c r="AF70">
        <v>0</v>
      </c>
      <c r="AG70">
        <v>0</v>
      </c>
      <c r="AH70" t="s">
        <v>102</v>
      </c>
      <c r="AI70" s="1">
        <v>44608.513206018521</v>
      </c>
      <c r="AJ70">
        <v>413</v>
      </c>
      <c r="AK70">
        <v>0</v>
      </c>
      <c r="AL70">
        <v>0</v>
      </c>
      <c r="AM70">
        <v>0</v>
      </c>
      <c r="AN70">
        <v>37</v>
      </c>
      <c r="AO70">
        <v>0</v>
      </c>
      <c r="AP70">
        <v>40</v>
      </c>
      <c r="AQ70">
        <v>0</v>
      </c>
      <c r="AR70">
        <v>0</v>
      </c>
      <c r="AS70">
        <v>0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</row>
    <row r="71" spans="1:57" x14ac:dyDescent="0.45">
      <c r="A71" t="s">
        <v>258</v>
      </c>
      <c r="B71" t="s">
        <v>77</v>
      </c>
      <c r="C71" t="s">
        <v>156</v>
      </c>
      <c r="D71" t="s">
        <v>79</v>
      </c>
      <c r="E71" s="2" t="str">
        <f>HYPERLINK("capsilon://?command=openfolder&amp;siteaddress=envoy.emaiq-na2.net&amp;folderid=FX3795044A-DEA6-7F3F-7025-83E28A64C41D","FX2201237")</f>
        <v>FX2201237</v>
      </c>
      <c r="F71" t="s">
        <v>80</v>
      </c>
      <c r="G71" t="s">
        <v>80</v>
      </c>
      <c r="H71" t="s">
        <v>81</v>
      </c>
      <c r="I71" t="s">
        <v>259</v>
      </c>
      <c r="J71">
        <v>66</v>
      </c>
      <c r="K71" t="s">
        <v>83</v>
      </c>
      <c r="L71" t="s">
        <v>84</v>
      </c>
      <c r="M71" t="s">
        <v>85</v>
      </c>
      <c r="N71">
        <v>2</v>
      </c>
      <c r="O71" s="1">
        <v>44594.486504629633</v>
      </c>
      <c r="P71" s="1">
        <v>44594.519525462965</v>
      </c>
      <c r="Q71">
        <v>1970</v>
      </c>
      <c r="R71">
        <v>883</v>
      </c>
      <c r="S71" t="b">
        <v>0</v>
      </c>
      <c r="T71" t="s">
        <v>86</v>
      </c>
      <c r="U71" t="b">
        <v>0</v>
      </c>
      <c r="V71" t="s">
        <v>101</v>
      </c>
      <c r="W71" s="1">
        <v>44594.490624999999</v>
      </c>
      <c r="X71">
        <v>341</v>
      </c>
      <c r="Y71">
        <v>52</v>
      </c>
      <c r="Z71">
        <v>0</v>
      </c>
      <c r="AA71">
        <v>52</v>
      </c>
      <c r="AB71">
        <v>0</v>
      </c>
      <c r="AC71">
        <v>41</v>
      </c>
      <c r="AD71">
        <v>14</v>
      </c>
      <c r="AE71">
        <v>0</v>
      </c>
      <c r="AF71">
        <v>0</v>
      </c>
      <c r="AG71">
        <v>0</v>
      </c>
      <c r="AH71" t="s">
        <v>102</v>
      </c>
      <c r="AI71" s="1">
        <v>44594.519525462965</v>
      </c>
      <c r="AJ71">
        <v>528</v>
      </c>
      <c r="AK71">
        <v>1</v>
      </c>
      <c r="AL71">
        <v>0</v>
      </c>
      <c r="AM71">
        <v>1</v>
      </c>
      <c r="AN71">
        <v>0</v>
      </c>
      <c r="AO71">
        <v>1</v>
      </c>
      <c r="AP71">
        <v>13</v>
      </c>
      <c r="AQ71">
        <v>0</v>
      </c>
      <c r="AR71">
        <v>0</v>
      </c>
      <c r="AS71">
        <v>0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</row>
    <row r="72" spans="1:57" hidden="1" x14ac:dyDescent="0.45">
      <c r="A72" t="s">
        <v>260</v>
      </c>
      <c r="B72" t="s">
        <v>77</v>
      </c>
      <c r="C72" t="s">
        <v>261</v>
      </c>
      <c r="D72" t="s">
        <v>79</v>
      </c>
      <c r="E72" s="2" t="str">
        <f>HYPERLINK("capsilon://?command=openfolder&amp;siteaddress=envoy.emaiq-na2.net&amp;folderid=FXE8A7EBC3-8B1F-6B9A-8C97-EF83FA61FA73","FX2201123")</f>
        <v>FX2201123</v>
      </c>
      <c r="F72" t="s">
        <v>80</v>
      </c>
      <c r="G72" t="s">
        <v>80</v>
      </c>
      <c r="H72" t="s">
        <v>81</v>
      </c>
      <c r="I72" t="s">
        <v>262</v>
      </c>
      <c r="J72">
        <v>66</v>
      </c>
      <c r="K72" t="s">
        <v>83</v>
      </c>
      <c r="L72" t="s">
        <v>84</v>
      </c>
      <c r="M72" t="s">
        <v>85</v>
      </c>
      <c r="N72">
        <v>2</v>
      </c>
      <c r="O72" s="1">
        <v>44594.489791666667</v>
      </c>
      <c r="P72" s="1">
        <v>44594.513923611114</v>
      </c>
      <c r="Q72">
        <v>2032</v>
      </c>
      <c r="R72">
        <v>53</v>
      </c>
      <c r="S72" t="b">
        <v>0</v>
      </c>
      <c r="T72" t="s">
        <v>86</v>
      </c>
      <c r="U72" t="b">
        <v>0</v>
      </c>
      <c r="V72" t="s">
        <v>101</v>
      </c>
      <c r="W72" s="1">
        <v>44594.490995370368</v>
      </c>
      <c r="X72">
        <v>31</v>
      </c>
      <c r="Y72">
        <v>0</v>
      </c>
      <c r="Z72">
        <v>0</v>
      </c>
      <c r="AA72">
        <v>0</v>
      </c>
      <c r="AB72">
        <v>52</v>
      </c>
      <c r="AC72">
        <v>0</v>
      </c>
      <c r="AD72">
        <v>66</v>
      </c>
      <c r="AE72">
        <v>0</v>
      </c>
      <c r="AF72">
        <v>0</v>
      </c>
      <c r="AG72">
        <v>0</v>
      </c>
      <c r="AH72" t="s">
        <v>88</v>
      </c>
      <c r="AI72" s="1">
        <v>44594.513923611114</v>
      </c>
      <c r="AJ72">
        <v>22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66</v>
      </c>
      <c r="AQ72">
        <v>0</v>
      </c>
      <c r="AR72">
        <v>0</v>
      </c>
      <c r="AS72">
        <v>0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</row>
    <row r="73" spans="1:57" hidden="1" x14ac:dyDescent="0.45">
      <c r="A73" t="s">
        <v>263</v>
      </c>
      <c r="B73" t="s">
        <v>77</v>
      </c>
      <c r="C73" t="s">
        <v>173</v>
      </c>
      <c r="D73" t="s">
        <v>79</v>
      </c>
      <c r="E73" s="2" t="str">
        <f>HYPERLINK("capsilon://?command=openfolder&amp;siteaddress=envoy.emaiq-na2.net&amp;folderid=FXAAD7B184-E3C1-E193-04BE-287B45FC8A2E","FX2201279")</f>
        <v>FX2201279</v>
      </c>
      <c r="F73" t="s">
        <v>80</v>
      </c>
      <c r="G73" t="s">
        <v>80</v>
      </c>
      <c r="H73" t="s">
        <v>81</v>
      </c>
      <c r="I73" t="s">
        <v>264</v>
      </c>
      <c r="J73">
        <v>43</v>
      </c>
      <c r="K73" t="s">
        <v>83</v>
      </c>
      <c r="L73" t="s">
        <v>84</v>
      </c>
      <c r="M73" t="s">
        <v>85</v>
      </c>
      <c r="N73">
        <v>1</v>
      </c>
      <c r="O73" s="1">
        <v>44608.469664351855</v>
      </c>
      <c r="P73" s="1">
        <v>44608.492523148147</v>
      </c>
      <c r="Q73">
        <v>1648</v>
      </c>
      <c r="R73">
        <v>327</v>
      </c>
      <c r="S73" t="b">
        <v>0</v>
      </c>
      <c r="T73" t="s">
        <v>86</v>
      </c>
      <c r="U73" t="b">
        <v>0</v>
      </c>
      <c r="V73" t="s">
        <v>101</v>
      </c>
      <c r="W73" s="1">
        <v>44608.492523148147</v>
      </c>
      <c r="X73">
        <v>327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43</v>
      </c>
      <c r="AE73">
        <v>38</v>
      </c>
      <c r="AF73">
        <v>0</v>
      </c>
      <c r="AG73">
        <v>2</v>
      </c>
      <c r="AH73" t="s">
        <v>86</v>
      </c>
      <c r="AI73" t="s">
        <v>86</v>
      </c>
      <c r="AJ73" t="s">
        <v>86</v>
      </c>
      <c r="AK73" t="s">
        <v>86</v>
      </c>
      <c r="AL73" t="s">
        <v>86</v>
      </c>
      <c r="AM73" t="s">
        <v>86</v>
      </c>
      <c r="AN73" t="s">
        <v>86</v>
      </c>
      <c r="AO73" t="s">
        <v>86</v>
      </c>
      <c r="AP73" t="s">
        <v>86</v>
      </c>
      <c r="AQ73" t="s">
        <v>86</v>
      </c>
      <c r="AR73" t="s">
        <v>86</v>
      </c>
      <c r="AS73" t="s">
        <v>86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</row>
    <row r="74" spans="1:57" hidden="1" x14ac:dyDescent="0.45">
      <c r="A74" t="s">
        <v>265</v>
      </c>
      <c r="B74" t="s">
        <v>77</v>
      </c>
      <c r="C74" t="s">
        <v>173</v>
      </c>
      <c r="D74" t="s">
        <v>79</v>
      </c>
      <c r="E74" s="2" t="str">
        <f>HYPERLINK("capsilon://?command=openfolder&amp;siteaddress=envoy.emaiq-na2.net&amp;folderid=FXAAD7B184-E3C1-E193-04BE-287B45FC8A2E","FX2201279")</f>
        <v>FX2201279</v>
      </c>
      <c r="F74" t="s">
        <v>80</v>
      </c>
      <c r="G74" t="s">
        <v>80</v>
      </c>
      <c r="H74" t="s">
        <v>81</v>
      </c>
      <c r="I74" t="s">
        <v>266</v>
      </c>
      <c r="J74">
        <v>11</v>
      </c>
      <c r="K74" t="s">
        <v>83</v>
      </c>
      <c r="L74" t="s">
        <v>84</v>
      </c>
      <c r="M74" t="s">
        <v>85</v>
      </c>
      <c r="N74">
        <v>2</v>
      </c>
      <c r="O74" s="1">
        <v>44608.485763888886</v>
      </c>
      <c r="P74" s="1">
        <v>44608.530578703707</v>
      </c>
      <c r="Q74">
        <v>3682</v>
      </c>
      <c r="R74">
        <v>190</v>
      </c>
      <c r="S74" t="b">
        <v>0</v>
      </c>
      <c r="T74" t="s">
        <v>86</v>
      </c>
      <c r="U74" t="b">
        <v>0</v>
      </c>
      <c r="V74" t="s">
        <v>87</v>
      </c>
      <c r="W74" s="1">
        <v>44608.491770833331</v>
      </c>
      <c r="X74">
        <v>142</v>
      </c>
      <c r="Y74">
        <v>0</v>
      </c>
      <c r="Z74">
        <v>0</v>
      </c>
      <c r="AA74">
        <v>0</v>
      </c>
      <c r="AB74">
        <v>5</v>
      </c>
      <c r="AC74">
        <v>0</v>
      </c>
      <c r="AD74">
        <v>11</v>
      </c>
      <c r="AE74">
        <v>0</v>
      </c>
      <c r="AF74">
        <v>0</v>
      </c>
      <c r="AG74">
        <v>0</v>
      </c>
      <c r="AH74" t="s">
        <v>102</v>
      </c>
      <c r="AI74" s="1">
        <v>44608.530578703707</v>
      </c>
      <c r="AJ74">
        <v>48</v>
      </c>
      <c r="AK74">
        <v>0</v>
      </c>
      <c r="AL74">
        <v>0</v>
      </c>
      <c r="AM74">
        <v>0</v>
      </c>
      <c r="AN74">
        <v>5</v>
      </c>
      <c r="AO74">
        <v>0</v>
      </c>
      <c r="AP74">
        <v>11</v>
      </c>
      <c r="AQ74">
        <v>0</v>
      </c>
      <c r="AR74">
        <v>0</v>
      </c>
      <c r="AS74">
        <v>0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</row>
    <row r="75" spans="1:57" hidden="1" x14ac:dyDescent="0.45">
      <c r="A75" t="s">
        <v>267</v>
      </c>
      <c r="B75" t="s">
        <v>77</v>
      </c>
      <c r="C75" t="s">
        <v>268</v>
      </c>
      <c r="D75" t="s">
        <v>79</v>
      </c>
      <c r="E75" s="2" t="str">
        <f>HYPERLINK("capsilon://?command=openfolder&amp;siteaddress=envoy.emaiq-na2.net&amp;folderid=FX893AD792-7E4D-95B0-8ACF-9F9A891882E7","FX2202113")</f>
        <v>FX2202113</v>
      </c>
      <c r="F75" t="s">
        <v>80</v>
      </c>
      <c r="G75" t="s">
        <v>80</v>
      </c>
      <c r="H75" t="s">
        <v>81</v>
      </c>
      <c r="I75" t="s">
        <v>269</v>
      </c>
      <c r="J75">
        <v>66</v>
      </c>
      <c r="K75" t="s">
        <v>83</v>
      </c>
      <c r="L75" t="s">
        <v>84</v>
      </c>
      <c r="M75" t="s">
        <v>85</v>
      </c>
      <c r="N75">
        <v>1</v>
      </c>
      <c r="O75" s="1">
        <v>44608.489293981482</v>
      </c>
      <c r="P75" s="1">
        <v>44608.493055555555</v>
      </c>
      <c r="Q75">
        <v>214</v>
      </c>
      <c r="R75">
        <v>111</v>
      </c>
      <c r="S75" t="b">
        <v>0</v>
      </c>
      <c r="T75" t="s">
        <v>86</v>
      </c>
      <c r="U75" t="b">
        <v>0</v>
      </c>
      <c r="V75" t="s">
        <v>87</v>
      </c>
      <c r="W75" s="1">
        <v>44608.493055555555</v>
      </c>
      <c r="X75">
        <v>111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66</v>
      </c>
      <c r="AE75">
        <v>52</v>
      </c>
      <c r="AF75">
        <v>0</v>
      </c>
      <c r="AG75">
        <v>1</v>
      </c>
      <c r="AH75" t="s">
        <v>86</v>
      </c>
      <c r="AI75" t="s">
        <v>86</v>
      </c>
      <c r="AJ75" t="s">
        <v>86</v>
      </c>
      <c r="AK75" t="s">
        <v>86</v>
      </c>
      <c r="AL75" t="s">
        <v>86</v>
      </c>
      <c r="AM75" t="s">
        <v>86</v>
      </c>
      <c r="AN75" t="s">
        <v>86</v>
      </c>
      <c r="AO75" t="s">
        <v>86</v>
      </c>
      <c r="AP75" t="s">
        <v>86</v>
      </c>
      <c r="AQ75" t="s">
        <v>86</v>
      </c>
      <c r="AR75" t="s">
        <v>86</v>
      </c>
      <c r="AS75" t="s">
        <v>86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</row>
    <row r="76" spans="1:57" hidden="1" x14ac:dyDescent="0.45">
      <c r="A76" t="s">
        <v>270</v>
      </c>
      <c r="B76" t="s">
        <v>77</v>
      </c>
      <c r="C76" t="s">
        <v>268</v>
      </c>
      <c r="D76" t="s">
        <v>79</v>
      </c>
      <c r="E76" s="2" t="str">
        <f>HYPERLINK("capsilon://?command=openfolder&amp;siteaddress=envoy.emaiq-na2.net&amp;folderid=FX893AD792-7E4D-95B0-8ACF-9F9A891882E7","FX2202113")</f>
        <v>FX2202113</v>
      </c>
      <c r="F76" t="s">
        <v>80</v>
      </c>
      <c r="G76" t="s">
        <v>80</v>
      </c>
      <c r="H76" t="s">
        <v>81</v>
      </c>
      <c r="I76" t="s">
        <v>271</v>
      </c>
      <c r="J76">
        <v>38</v>
      </c>
      <c r="K76" t="s">
        <v>83</v>
      </c>
      <c r="L76" t="s">
        <v>84</v>
      </c>
      <c r="M76" t="s">
        <v>85</v>
      </c>
      <c r="N76">
        <v>1</v>
      </c>
      <c r="O76" s="1">
        <v>44608.491736111115</v>
      </c>
      <c r="P76" s="1">
        <v>44608.497442129628</v>
      </c>
      <c r="Q76">
        <v>285</v>
      </c>
      <c r="R76">
        <v>208</v>
      </c>
      <c r="S76" t="b">
        <v>0</v>
      </c>
      <c r="T76" t="s">
        <v>86</v>
      </c>
      <c r="U76" t="b">
        <v>0</v>
      </c>
      <c r="V76" t="s">
        <v>87</v>
      </c>
      <c r="W76" s="1">
        <v>44608.497442129628</v>
      </c>
      <c r="X76">
        <v>170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38</v>
      </c>
      <c r="AE76">
        <v>37</v>
      </c>
      <c r="AF76">
        <v>0</v>
      </c>
      <c r="AG76">
        <v>4</v>
      </c>
      <c r="AH76" t="s">
        <v>86</v>
      </c>
      <c r="AI76" t="s">
        <v>86</v>
      </c>
      <c r="AJ76" t="s">
        <v>86</v>
      </c>
      <c r="AK76" t="s">
        <v>86</v>
      </c>
      <c r="AL76" t="s">
        <v>86</v>
      </c>
      <c r="AM76" t="s">
        <v>86</v>
      </c>
      <c r="AN76" t="s">
        <v>86</v>
      </c>
      <c r="AO76" t="s">
        <v>86</v>
      </c>
      <c r="AP76" t="s">
        <v>86</v>
      </c>
      <c r="AQ76" t="s">
        <v>86</v>
      </c>
      <c r="AR76" t="s">
        <v>86</v>
      </c>
      <c r="AS76" t="s">
        <v>86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</row>
    <row r="77" spans="1:57" x14ac:dyDescent="0.45">
      <c r="A77" t="s">
        <v>272</v>
      </c>
      <c r="B77" t="s">
        <v>77</v>
      </c>
      <c r="C77" t="s">
        <v>273</v>
      </c>
      <c r="D77" t="s">
        <v>79</v>
      </c>
      <c r="E77" s="2" t="str">
        <f>HYPERLINK("capsilon://?command=openfolder&amp;siteaddress=envoy.emaiq-na2.net&amp;folderid=FXC839E388-83C4-AD16-FEE6-B71B1239CDEE","FX220289")</f>
        <v>FX220289</v>
      </c>
      <c r="F77" t="s">
        <v>80</v>
      </c>
      <c r="G77" t="s">
        <v>80</v>
      </c>
      <c r="H77" t="s">
        <v>81</v>
      </c>
      <c r="I77" t="s">
        <v>274</v>
      </c>
      <c r="J77">
        <v>66</v>
      </c>
      <c r="K77" t="s">
        <v>83</v>
      </c>
      <c r="L77" t="s">
        <v>84</v>
      </c>
      <c r="M77" t="s">
        <v>85</v>
      </c>
      <c r="N77">
        <v>2</v>
      </c>
      <c r="O77" s="1">
        <v>44608.492349537039</v>
      </c>
      <c r="P77" s="1">
        <v>44608.53496527778</v>
      </c>
      <c r="Q77">
        <v>2894</v>
      </c>
      <c r="R77">
        <v>788</v>
      </c>
      <c r="S77" t="b">
        <v>0</v>
      </c>
      <c r="T77" t="s">
        <v>86</v>
      </c>
      <c r="U77" t="b">
        <v>0</v>
      </c>
      <c r="V77" t="s">
        <v>87</v>
      </c>
      <c r="W77" s="1">
        <v>44608.502175925925</v>
      </c>
      <c r="X77">
        <v>409</v>
      </c>
      <c r="Y77">
        <v>52</v>
      </c>
      <c r="Z77">
        <v>0</v>
      </c>
      <c r="AA77">
        <v>52</v>
      </c>
      <c r="AB77">
        <v>0</v>
      </c>
      <c r="AC77">
        <v>41</v>
      </c>
      <c r="AD77">
        <v>14</v>
      </c>
      <c r="AE77">
        <v>0</v>
      </c>
      <c r="AF77">
        <v>0</v>
      </c>
      <c r="AG77">
        <v>0</v>
      </c>
      <c r="AH77" t="s">
        <v>102</v>
      </c>
      <c r="AI77" s="1">
        <v>44608.53496527778</v>
      </c>
      <c r="AJ77">
        <v>379</v>
      </c>
      <c r="AK77">
        <v>2</v>
      </c>
      <c r="AL77">
        <v>0</v>
      </c>
      <c r="AM77">
        <v>2</v>
      </c>
      <c r="AN77">
        <v>0</v>
      </c>
      <c r="AO77">
        <v>2</v>
      </c>
      <c r="AP77">
        <v>12</v>
      </c>
      <c r="AQ77">
        <v>0</v>
      </c>
      <c r="AR77">
        <v>0</v>
      </c>
      <c r="AS77">
        <v>0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</row>
    <row r="78" spans="1:57" hidden="1" x14ac:dyDescent="0.45">
      <c r="A78" t="s">
        <v>275</v>
      </c>
      <c r="B78" t="s">
        <v>77</v>
      </c>
      <c r="C78" t="s">
        <v>276</v>
      </c>
      <c r="D78" t="s">
        <v>79</v>
      </c>
      <c r="E78" s="2" t="str">
        <f>HYPERLINK("capsilon://?command=openfolder&amp;siteaddress=envoy.emaiq-na2.net&amp;folderid=FX8551C68D-1C2F-226D-8030-297969723DC9","FX2201478")</f>
        <v>FX2201478</v>
      </c>
      <c r="F78" t="s">
        <v>80</v>
      </c>
      <c r="G78" t="s">
        <v>80</v>
      </c>
      <c r="H78" t="s">
        <v>81</v>
      </c>
      <c r="I78" t="s">
        <v>277</v>
      </c>
      <c r="J78">
        <v>11</v>
      </c>
      <c r="K78" t="s">
        <v>83</v>
      </c>
      <c r="L78" t="s">
        <v>84</v>
      </c>
      <c r="M78" t="s">
        <v>85</v>
      </c>
      <c r="N78">
        <v>2</v>
      </c>
      <c r="O78" s="1">
        <v>44608.493194444447</v>
      </c>
      <c r="P78" s="1">
        <v>44608.53528935185</v>
      </c>
      <c r="Q78">
        <v>3458</v>
      </c>
      <c r="R78">
        <v>179</v>
      </c>
      <c r="S78" t="b">
        <v>0</v>
      </c>
      <c r="T78" t="s">
        <v>86</v>
      </c>
      <c r="U78" t="b">
        <v>0</v>
      </c>
      <c r="V78" t="s">
        <v>101</v>
      </c>
      <c r="W78" s="1">
        <v>44608.504756944443</v>
      </c>
      <c r="X78">
        <v>151</v>
      </c>
      <c r="Y78">
        <v>0</v>
      </c>
      <c r="Z78">
        <v>0</v>
      </c>
      <c r="AA78">
        <v>0</v>
      </c>
      <c r="AB78">
        <v>5</v>
      </c>
      <c r="AC78">
        <v>0</v>
      </c>
      <c r="AD78">
        <v>11</v>
      </c>
      <c r="AE78">
        <v>0</v>
      </c>
      <c r="AF78">
        <v>0</v>
      </c>
      <c r="AG78">
        <v>0</v>
      </c>
      <c r="AH78" t="s">
        <v>102</v>
      </c>
      <c r="AI78" s="1">
        <v>44608.53528935185</v>
      </c>
      <c r="AJ78">
        <v>28</v>
      </c>
      <c r="AK78">
        <v>0</v>
      </c>
      <c r="AL78">
        <v>0</v>
      </c>
      <c r="AM78">
        <v>0</v>
      </c>
      <c r="AN78">
        <v>5</v>
      </c>
      <c r="AO78">
        <v>0</v>
      </c>
      <c r="AP78">
        <v>11</v>
      </c>
      <c r="AQ78">
        <v>0</v>
      </c>
      <c r="AR78">
        <v>0</v>
      </c>
      <c r="AS78">
        <v>0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</row>
    <row r="79" spans="1:57" x14ac:dyDescent="0.45">
      <c r="A79" t="s">
        <v>278</v>
      </c>
      <c r="B79" t="s">
        <v>77</v>
      </c>
      <c r="C79" t="s">
        <v>268</v>
      </c>
      <c r="D79" t="s">
        <v>79</v>
      </c>
      <c r="E79" s="2" t="str">
        <f>HYPERLINK("capsilon://?command=openfolder&amp;siteaddress=envoy.emaiq-na2.net&amp;folderid=FX893AD792-7E4D-95B0-8ACF-9F9A891882E7","FX2202113")</f>
        <v>FX2202113</v>
      </c>
      <c r="F79" t="s">
        <v>80</v>
      </c>
      <c r="G79" t="s">
        <v>80</v>
      </c>
      <c r="H79" t="s">
        <v>81</v>
      </c>
      <c r="I79" t="s">
        <v>269</v>
      </c>
      <c r="J79">
        <v>38</v>
      </c>
      <c r="K79" t="s">
        <v>83</v>
      </c>
      <c r="L79" t="s">
        <v>84</v>
      </c>
      <c r="M79" t="s">
        <v>85</v>
      </c>
      <c r="N79">
        <v>2</v>
      </c>
      <c r="O79" s="1">
        <v>44608.493425925924</v>
      </c>
      <c r="P79" s="1">
        <v>44608.515335648146</v>
      </c>
      <c r="Q79">
        <v>1538</v>
      </c>
      <c r="R79">
        <v>355</v>
      </c>
      <c r="S79" t="b">
        <v>0</v>
      </c>
      <c r="T79" t="s">
        <v>86</v>
      </c>
      <c r="U79" t="b">
        <v>1</v>
      </c>
      <c r="V79" t="s">
        <v>87</v>
      </c>
      <c r="W79" s="1">
        <v>44608.495462962965</v>
      </c>
      <c r="X79">
        <v>171</v>
      </c>
      <c r="Y79">
        <v>37</v>
      </c>
      <c r="Z79">
        <v>0</v>
      </c>
      <c r="AA79">
        <v>37</v>
      </c>
      <c r="AB79">
        <v>0</v>
      </c>
      <c r="AC79">
        <v>24</v>
      </c>
      <c r="AD79">
        <v>1</v>
      </c>
      <c r="AE79">
        <v>0</v>
      </c>
      <c r="AF79">
        <v>0</v>
      </c>
      <c r="AG79">
        <v>0</v>
      </c>
      <c r="AH79" t="s">
        <v>102</v>
      </c>
      <c r="AI79" s="1">
        <v>44608.515335648146</v>
      </c>
      <c r="AJ79">
        <v>184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</row>
    <row r="80" spans="1:57" x14ac:dyDescent="0.45">
      <c r="A80" t="s">
        <v>279</v>
      </c>
      <c r="B80" t="s">
        <v>77</v>
      </c>
      <c r="C80" t="s">
        <v>173</v>
      </c>
      <c r="D80" t="s">
        <v>79</v>
      </c>
      <c r="E80" s="2" t="str">
        <f>HYPERLINK("capsilon://?command=openfolder&amp;siteaddress=envoy.emaiq-na2.net&amp;folderid=FXAAD7B184-E3C1-E193-04BE-287B45FC8A2E","FX2201279")</f>
        <v>FX2201279</v>
      </c>
      <c r="F80" t="s">
        <v>80</v>
      </c>
      <c r="G80" t="s">
        <v>80</v>
      </c>
      <c r="H80" t="s">
        <v>81</v>
      </c>
      <c r="I80" t="s">
        <v>264</v>
      </c>
      <c r="J80">
        <v>81</v>
      </c>
      <c r="K80" t="s">
        <v>83</v>
      </c>
      <c r="L80" t="s">
        <v>84</v>
      </c>
      <c r="M80" t="s">
        <v>85</v>
      </c>
      <c r="N80">
        <v>2</v>
      </c>
      <c r="O80" s="1">
        <v>44608.494189814817</v>
      </c>
      <c r="P80" s="1">
        <v>44608.518946759257</v>
      </c>
      <c r="Q80">
        <v>1087</v>
      </c>
      <c r="R80">
        <v>1052</v>
      </c>
      <c r="S80" t="b">
        <v>0</v>
      </c>
      <c r="T80" t="s">
        <v>86</v>
      </c>
      <c r="U80" t="b">
        <v>1</v>
      </c>
      <c r="V80" t="s">
        <v>101</v>
      </c>
      <c r="W80" s="1">
        <v>44608.502997685187</v>
      </c>
      <c r="X80">
        <v>741</v>
      </c>
      <c r="Y80">
        <v>66</v>
      </c>
      <c r="Z80">
        <v>0</v>
      </c>
      <c r="AA80">
        <v>66</v>
      </c>
      <c r="AB80">
        <v>0</v>
      </c>
      <c r="AC80">
        <v>34</v>
      </c>
      <c r="AD80">
        <v>15</v>
      </c>
      <c r="AE80">
        <v>0</v>
      </c>
      <c r="AF80">
        <v>0</v>
      </c>
      <c r="AG80">
        <v>0</v>
      </c>
      <c r="AH80" t="s">
        <v>102</v>
      </c>
      <c r="AI80" s="1">
        <v>44608.518946759257</v>
      </c>
      <c r="AJ80">
        <v>311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15</v>
      </c>
      <c r="AQ80">
        <v>0</v>
      </c>
      <c r="AR80">
        <v>0</v>
      </c>
      <c r="AS80">
        <v>0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</row>
    <row r="81" spans="1:57" hidden="1" x14ac:dyDescent="0.45">
      <c r="A81" t="s">
        <v>280</v>
      </c>
      <c r="B81" t="s">
        <v>77</v>
      </c>
      <c r="C81" t="s">
        <v>281</v>
      </c>
      <c r="D81" t="s">
        <v>79</v>
      </c>
      <c r="E81" s="2" t="str">
        <f>HYPERLINK("capsilon://?command=openfolder&amp;siteaddress=envoy.emaiq-na2.net&amp;folderid=FX132178CF-DC04-F369-A5AA-01A746AAD15A","FX2201477")</f>
        <v>FX2201477</v>
      </c>
      <c r="F81" t="s">
        <v>80</v>
      </c>
      <c r="G81" t="s">
        <v>80</v>
      </c>
      <c r="H81" t="s">
        <v>81</v>
      </c>
      <c r="I81" t="s">
        <v>282</v>
      </c>
      <c r="J81">
        <v>11</v>
      </c>
      <c r="K81" t="s">
        <v>83</v>
      </c>
      <c r="L81" t="s">
        <v>84</v>
      </c>
      <c r="M81" t="s">
        <v>85</v>
      </c>
      <c r="N81">
        <v>2</v>
      </c>
      <c r="O81" s="1">
        <v>44608.496307870373</v>
      </c>
      <c r="P81" s="1">
        <v>44608.535532407404</v>
      </c>
      <c r="Q81">
        <v>3313</v>
      </c>
      <c r="R81">
        <v>76</v>
      </c>
      <c r="S81" t="b">
        <v>0</v>
      </c>
      <c r="T81" t="s">
        <v>86</v>
      </c>
      <c r="U81" t="b">
        <v>0</v>
      </c>
      <c r="V81" t="s">
        <v>101</v>
      </c>
      <c r="W81" s="1">
        <v>44608.50540509259</v>
      </c>
      <c r="X81">
        <v>56</v>
      </c>
      <c r="Y81">
        <v>0</v>
      </c>
      <c r="Z81">
        <v>0</v>
      </c>
      <c r="AA81">
        <v>0</v>
      </c>
      <c r="AB81">
        <v>5</v>
      </c>
      <c r="AC81">
        <v>0</v>
      </c>
      <c r="AD81">
        <v>11</v>
      </c>
      <c r="AE81">
        <v>0</v>
      </c>
      <c r="AF81">
        <v>0</v>
      </c>
      <c r="AG81">
        <v>0</v>
      </c>
      <c r="AH81" t="s">
        <v>102</v>
      </c>
      <c r="AI81" s="1">
        <v>44608.535532407404</v>
      </c>
      <c r="AJ81">
        <v>20</v>
      </c>
      <c r="AK81">
        <v>0</v>
      </c>
      <c r="AL81">
        <v>0</v>
      </c>
      <c r="AM81">
        <v>0</v>
      </c>
      <c r="AN81">
        <v>5</v>
      </c>
      <c r="AO81">
        <v>0</v>
      </c>
      <c r="AP81">
        <v>11</v>
      </c>
      <c r="AQ81">
        <v>0</v>
      </c>
      <c r="AR81">
        <v>0</v>
      </c>
      <c r="AS81">
        <v>0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</row>
    <row r="82" spans="1:57" x14ac:dyDescent="0.45">
      <c r="A82" t="s">
        <v>283</v>
      </c>
      <c r="B82" t="s">
        <v>77</v>
      </c>
      <c r="C82" t="s">
        <v>268</v>
      </c>
      <c r="D82" t="s">
        <v>79</v>
      </c>
      <c r="E82" s="2" t="str">
        <f>HYPERLINK("capsilon://?command=openfolder&amp;siteaddress=envoy.emaiq-na2.net&amp;folderid=FX893AD792-7E4D-95B0-8ACF-9F9A891882E7","FX2202113")</f>
        <v>FX2202113</v>
      </c>
      <c r="F82" t="s">
        <v>80</v>
      </c>
      <c r="G82" t="s">
        <v>80</v>
      </c>
      <c r="H82" t="s">
        <v>81</v>
      </c>
      <c r="I82" t="s">
        <v>271</v>
      </c>
      <c r="J82">
        <v>152</v>
      </c>
      <c r="K82" t="s">
        <v>83</v>
      </c>
      <c r="L82" t="s">
        <v>84</v>
      </c>
      <c r="M82" t="s">
        <v>85</v>
      </c>
      <c r="N82">
        <v>2</v>
      </c>
      <c r="O82" s="1">
        <v>44608.497800925928</v>
      </c>
      <c r="P82" s="1">
        <v>44608.522106481483</v>
      </c>
      <c r="Q82">
        <v>1530</v>
      </c>
      <c r="R82">
        <v>570</v>
      </c>
      <c r="S82" t="b">
        <v>0</v>
      </c>
      <c r="T82" t="s">
        <v>86</v>
      </c>
      <c r="U82" t="b">
        <v>1</v>
      </c>
      <c r="V82" t="s">
        <v>87</v>
      </c>
      <c r="W82" s="1">
        <v>44608.505486111113</v>
      </c>
      <c r="X82">
        <v>285</v>
      </c>
      <c r="Y82">
        <v>74</v>
      </c>
      <c r="Z82">
        <v>0</v>
      </c>
      <c r="AA82">
        <v>74</v>
      </c>
      <c r="AB82">
        <v>74</v>
      </c>
      <c r="AC82">
        <v>47</v>
      </c>
      <c r="AD82">
        <v>78</v>
      </c>
      <c r="AE82">
        <v>0</v>
      </c>
      <c r="AF82">
        <v>0</v>
      </c>
      <c r="AG82">
        <v>0</v>
      </c>
      <c r="AH82" t="s">
        <v>102</v>
      </c>
      <c r="AI82" s="1">
        <v>44608.522106481483</v>
      </c>
      <c r="AJ82">
        <v>273</v>
      </c>
      <c r="AK82">
        <v>0</v>
      </c>
      <c r="AL82">
        <v>0</v>
      </c>
      <c r="AM82">
        <v>0</v>
      </c>
      <c r="AN82">
        <v>74</v>
      </c>
      <c r="AO82">
        <v>0</v>
      </c>
      <c r="AP82">
        <v>78</v>
      </c>
      <c r="AQ82">
        <v>0</v>
      </c>
      <c r="AR82">
        <v>0</v>
      </c>
      <c r="AS82">
        <v>0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</row>
    <row r="83" spans="1:57" hidden="1" x14ac:dyDescent="0.45">
      <c r="A83" t="s">
        <v>284</v>
      </c>
      <c r="B83" t="s">
        <v>77</v>
      </c>
      <c r="C83" t="s">
        <v>285</v>
      </c>
      <c r="D83" t="s">
        <v>79</v>
      </c>
      <c r="E83" s="2" t="str">
        <f>HYPERLINK("capsilon://?command=openfolder&amp;siteaddress=envoy.emaiq-na2.net&amp;folderid=FX7E79767A-B8D4-7DAB-07F1-8D3A270D0614","FX2201172")</f>
        <v>FX2201172</v>
      </c>
      <c r="F83" t="s">
        <v>80</v>
      </c>
      <c r="G83" t="s">
        <v>80</v>
      </c>
      <c r="H83" t="s">
        <v>81</v>
      </c>
      <c r="I83" t="s">
        <v>286</v>
      </c>
      <c r="J83">
        <v>28</v>
      </c>
      <c r="K83" t="s">
        <v>83</v>
      </c>
      <c r="L83" t="s">
        <v>84</v>
      </c>
      <c r="M83" t="s">
        <v>85</v>
      </c>
      <c r="N83">
        <v>1</v>
      </c>
      <c r="O83" s="1">
        <v>44608.504965277774</v>
      </c>
      <c r="P83" s="1">
        <v>44608.511180555557</v>
      </c>
      <c r="Q83">
        <v>39</v>
      </c>
      <c r="R83">
        <v>498</v>
      </c>
      <c r="S83" t="b">
        <v>0</v>
      </c>
      <c r="T83" t="s">
        <v>86</v>
      </c>
      <c r="U83" t="b">
        <v>0</v>
      </c>
      <c r="V83" t="s">
        <v>101</v>
      </c>
      <c r="W83" s="1">
        <v>44608.511180555557</v>
      </c>
      <c r="X83">
        <v>498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28</v>
      </c>
      <c r="AE83">
        <v>21</v>
      </c>
      <c r="AF83">
        <v>0</v>
      </c>
      <c r="AG83">
        <v>1</v>
      </c>
      <c r="AH83" t="s">
        <v>86</v>
      </c>
      <c r="AI83" t="s">
        <v>86</v>
      </c>
      <c r="AJ83" t="s">
        <v>86</v>
      </c>
      <c r="AK83" t="s">
        <v>86</v>
      </c>
      <c r="AL83" t="s">
        <v>86</v>
      </c>
      <c r="AM83" t="s">
        <v>86</v>
      </c>
      <c r="AN83" t="s">
        <v>86</v>
      </c>
      <c r="AO83" t="s">
        <v>86</v>
      </c>
      <c r="AP83" t="s">
        <v>86</v>
      </c>
      <c r="AQ83" t="s">
        <v>86</v>
      </c>
      <c r="AR83" t="s">
        <v>86</v>
      </c>
      <c r="AS83" t="s">
        <v>86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</row>
    <row r="84" spans="1:57" x14ac:dyDescent="0.45">
      <c r="A84" t="s">
        <v>287</v>
      </c>
      <c r="B84" t="s">
        <v>77</v>
      </c>
      <c r="C84" t="s">
        <v>196</v>
      </c>
      <c r="D84" t="s">
        <v>79</v>
      </c>
      <c r="E84" s="2" t="str">
        <f>HYPERLINK("capsilon://?command=openfolder&amp;siteaddress=envoy.emaiq-na2.net&amp;folderid=FX3EE63695-D705-4E5A-D5F8-46E30DCFC254","FX2202185")</f>
        <v>FX2202185</v>
      </c>
      <c r="F84" t="s">
        <v>80</v>
      </c>
      <c r="G84" t="s">
        <v>80</v>
      </c>
      <c r="H84" t="s">
        <v>81</v>
      </c>
      <c r="I84" t="s">
        <v>288</v>
      </c>
      <c r="J84">
        <v>38</v>
      </c>
      <c r="K84" t="s">
        <v>83</v>
      </c>
      <c r="L84" t="s">
        <v>84</v>
      </c>
      <c r="M84" t="s">
        <v>85</v>
      </c>
      <c r="N84">
        <v>2</v>
      </c>
      <c r="O84" s="1">
        <v>44608.508472222224</v>
      </c>
      <c r="P84" s="1">
        <v>44608.537546296298</v>
      </c>
      <c r="Q84">
        <v>2199</v>
      </c>
      <c r="R84">
        <v>313</v>
      </c>
      <c r="S84" t="b">
        <v>0</v>
      </c>
      <c r="T84" t="s">
        <v>86</v>
      </c>
      <c r="U84" t="b">
        <v>0</v>
      </c>
      <c r="V84" t="s">
        <v>87</v>
      </c>
      <c r="W84" s="1">
        <v>44608.510381944441</v>
      </c>
      <c r="X84">
        <v>140</v>
      </c>
      <c r="Y84">
        <v>37</v>
      </c>
      <c r="Z84">
        <v>0</v>
      </c>
      <c r="AA84">
        <v>37</v>
      </c>
      <c r="AB84">
        <v>0</v>
      </c>
      <c r="AC84">
        <v>17</v>
      </c>
      <c r="AD84">
        <v>1</v>
      </c>
      <c r="AE84">
        <v>0</v>
      </c>
      <c r="AF84">
        <v>0</v>
      </c>
      <c r="AG84">
        <v>0</v>
      </c>
      <c r="AH84" t="s">
        <v>102</v>
      </c>
      <c r="AI84" s="1">
        <v>44608.537546296298</v>
      </c>
      <c r="AJ84">
        <v>173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</row>
    <row r="85" spans="1:57" x14ac:dyDescent="0.45">
      <c r="A85" t="s">
        <v>289</v>
      </c>
      <c r="B85" t="s">
        <v>77</v>
      </c>
      <c r="C85" t="s">
        <v>290</v>
      </c>
      <c r="D85" t="s">
        <v>79</v>
      </c>
      <c r="E85" s="2" t="str">
        <f>HYPERLINK("capsilon://?command=openfolder&amp;siteaddress=envoy.emaiq-na2.net&amp;folderid=FXE4A4A335-C3D1-5027-6A5C-126DB23DC97A","FX2201463")</f>
        <v>FX2201463</v>
      </c>
      <c r="F85" t="s">
        <v>80</v>
      </c>
      <c r="G85" t="s">
        <v>80</v>
      </c>
      <c r="H85" t="s">
        <v>81</v>
      </c>
      <c r="I85" t="s">
        <v>291</v>
      </c>
      <c r="J85">
        <v>66</v>
      </c>
      <c r="K85" t="s">
        <v>83</v>
      </c>
      <c r="L85" t="s">
        <v>84</v>
      </c>
      <c r="M85" t="s">
        <v>85</v>
      </c>
      <c r="N85">
        <v>2</v>
      </c>
      <c r="O85" s="1">
        <v>44594.502789351849</v>
      </c>
      <c r="P85" s="1">
        <v>44594.604745370372</v>
      </c>
      <c r="Q85">
        <v>6741</v>
      </c>
      <c r="R85">
        <v>2068</v>
      </c>
      <c r="S85" t="b">
        <v>0</v>
      </c>
      <c r="T85" t="s">
        <v>86</v>
      </c>
      <c r="U85" t="b">
        <v>0</v>
      </c>
      <c r="V85" t="s">
        <v>101</v>
      </c>
      <c r="W85" s="1">
        <v>44594.522986111115</v>
      </c>
      <c r="X85">
        <v>1448</v>
      </c>
      <c r="Y85">
        <v>52</v>
      </c>
      <c r="Z85">
        <v>0</v>
      </c>
      <c r="AA85">
        <v>52</v>
      </c>
      <c r="AB85">
        <v>0</v>
      </c>
      <c r="AC85">
        <v>31</v>
      </c>
      <c r="AD85">
        <v>14</v>
      </c>
      <c r="AE85">
        <v>0</v>
      </c>
      <c r="AF85">
        <v>0</v>
      </c>
      <c r="AG85">
        <v>0</v>
      </c>
      <c r="AH85" t="s">
        <v>102</v>
      </c>
      <c r="AI85" s="1">
        <v>44594.604745370372</v>
      </c>
      <c r="AJ85">
        <v>567</v>
      </c>
      <c r="AK85">
        <v>4</v>
      </c>
      <c r="AL85">
        <v>0</v>
      </c>
      <c r="AM85">
        <v>4</v>
      </c>
      <c r="AN85">
        <v>0</v>
      </c>
      <c r="AO85">
        <v>4</v>
      </c>
      <c r="AP85">
        <v>10</v>
      </c>
      <c r="AQ85">
        <v>0</v>
      </c>
      <c r="AR85">
        <v>0</v>
      </c>
      <c r="AS85">
        <v>0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</row>
    <row r="86" spans="1:57" x14ac:dyDescent="0.45">
      <c r="A86" t="s">
        <v>292</v>
      </c>
      <c r="B86" t="s">
        <v>77</v>
      </c>
      <c r="C86" t="s">
        <v>285</v>
      </c>
      <c r="D86" t="s">
        <v>79</v>
      </c>
      <c r="E86" s="2" t="str">
        <f>HYPERLINK("capsilon://?command=openfolder&amp;siteaddress=envoy.emaiq-na2.net&amp;folderid=FX7E79767A-B8D4-7DAB-07F1-8D3A270D0614","FX2201172")</f>
        <v>FX2201172</v>
      </c>
      <c r="F86" t="s">
        <v>80</v>
      </c>
      <c r="G86" t="s">
        <v>80</v>
      </c>
      <c r="H86" t="s">
        <v>81</v>
      </c>
      <c r="I86" t="s">
        <v>286</v>
      </c>
      <c r="J86">
        <v>28</v>
      </c>
      <c r="K86" t="s">
        <v>83</v>
      </c>
      <c r="L86" t="s">
        <v>84</v>
      </c>
      <c r="M86" t="s">
        <v>85</v>
      </c>
      <c r="N86">
        <v>2</v>
      </c>
      <c r="O86" s="1">
        <v>44608.511562500003</v>
      </c>
      <c r="P86" s="1">
        <v>44608.524131944447</v>
      </c>
      <c r="Q86">
        <v>656</v>
      </c>
      <c r="R86">
        <v>430</v>
      </c>
      <c r="S86" t="b">
        <v>0</v>
      </c>
      <c r="T86" t="s">
        <v>86</v>
      </c>
      <c r="U86" t="b">
        <v>1</v>
      </c>
      <c r="V86" t="s">
        <v>101</v>
      </c>
      <c r="W86" s="1">
        <v>44608.514479166668</v>
      </c>
      <c r="X86">
        <v>240</v>
      </c>
      <c r="Y86">
        <v>21</v>
      </c>
      <c r="Z86">
        <v>0</v>
      </c>
      <c r="AA86">
        <v>21</v>
      </c>
      <c r="AB86">
        <v>0</v>
      </c>
      <c r="AC86">
        <v>17</v>
      </c>
      <c r="AD86">
        <v>7</v>
      </c>
      <c r="AE86">
        <v>0</v>
      </c>
      <c r="AF86">
        <v>0</v>
      </c>
      <c r="AG86">
        <v>0</v>
      </c>
      <c r="AH86" t="s">
        <v>102</v>
      </c>
      <c r="AI86" s="1">
        <v>44608.524131944447</v>
      </c>
      <c r="AJ86">
        <v>174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7</v>
      </c>
      <c r="AQ86">
        <v>0</v>
      </c>
      <c r="AR86">
        <v>0</v>
      </c>
      <c r="AS86">
        <v>0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</row>
    <row r="87" spans="1:57" hidden="1" x14ac:dyDescent="0.45">
      <c r="A87" t="s">
        <v>293</v>
      </c>
      <c r="B87" t="s">
        <v>77</v>
      </c>
      <c r="C87" t="s">
        <v>285</v>
      </c>
      <c r="D87" t="s">
        <v>79</v>
      </c>
      <c r="E87" s="2" t="str">
        <f>HYPERLINK("capsilon://?command=openfolder&amp;siteaddress=envoy.emaiq-na2.net&amp;folderid=FX7E79767A-B8D4-7DAB-07F1-8D3A270D0614","FX2201172")</f>
        <v>FX2201172</v>
      </c>
      <c r="F87" t="s">
        <v>80</v>
      </c>
      <c r="G87" t="s">
        <v>80</v>
      </c>
      <c r="H87" t="s">
        <v>81</v>
      </c>
      <c r="I87" t="s">
        <v>294</v>
      </c>
      <c r="J87">
        <v>28</v>
      </c>
      <c r="K87" t="s">
        <v>83</v>
      </c>
      <c r="L87" t="s">
        <v>84</v>
      </c>
      <c r="M87" t="s">
        <v>85</v>
      </c>
      <c r="N87">
        <v>1</v>
      </c>
      <c r="O87" s="1">
        <v>44608.517361111109</v>
      </c>
      <c r="P87" s="1">
        <v>44608.520879629628</v>
      </c>
      <c r="Q87">
        <v>73</v>
      </c>
      <c r="R87">
        <v>231</v>
      </c>
      <c r="S87" t="b">
        <v>0</v>
      </c>
      <c r="T87" t="s">
        <v>86</v>
      </c>
      <c r="U87" t="b">
        <v>0</v>
      </c>
      <c r="V87" t="s">
        <v>101</v>
      </c>
      <c r="W87" s="1">
        <v>44608.520879629628</v>
      </c>
      <c r="X87">
        <v>221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28</v>
      </c>
      <c r="AE87">
        <v>21</v>
      </c>
      <c r="AF87">
        <v>0</v>
      </c>
      <c r="AG87">
        <v>1</v>
      </c>
      <c r="AH87" t="s">
        <v>86</v>
      </c>
      <c r="AI87" t="s">
        <v>86</v>
      </c>
      <c r="AJ87" t="s">
        <v>86</v>
      </c>
      <c r="AK87" t="s">
        <v>86</v>
      </c>
      <c r="AL87" t="s">
        <v>86</v>
      </c>
      <c r="AM87" t="s">
        <v>86</v>
      </c>
      <c r="AN87" t="s">
        <v>86</v>
      </c>
      <c r="AO87" t="s">
        <v>86</v>
      </c>
      <c r="AP87" t="s">
        <v>86</v>
      </c>
      <c r="AQ87" t="s">
        <v>86</v>
      </c>
      <c r="AR87" t="s">
        <v>86</v>
      </c>
      <c r="AS87" t="s">
        <v>86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</row>
    <row r="88" spans="1:57" x14ac:dyDescent="0.45">
      <c r="A88" t="s">
        <v>295</v>
      </c>
      <c r="B88" t="s">
        <v>77</v>
      </c>
      <c r="C88" t="s">
        <v>285</v>
      </c>
      <c r="D88" t="s">
        <v>79</v>
      </c>
      <c r="E88" s="2" t="str">
        <f>HYPERLINK("capsilon://?command=openfolder&amp;siteaddress=envoy.emaiq-na2.net&amp;folderid=FX7E79767A-B8D4-7DAB-07F1-8D3A270D0614","FX2201172")</f>
        <v>FX2201172</v>
      </c>
      <c r="F88" t="s">
        <v>80</v>
      </c>
      <c r="G88" t="s">
        <v>80</v>
      </c>
      <c r="H88" t="s">
        <v>81</v>
      </c>
      <c r="I88" t="s">
        <v>294</v>
      </c>
      <c r="J88">
        <v>28</v>
      </c>
      <c r="K88" t="s">
        <v>83</v>
      </c>
      <c r="L88" t="s">
        <v>84</v>
      </c>
      <c r="M88" t="s">
        <v>85</v>
      </c>
      <c r="N88">
        <v>2</v>
      </c>
      <c r="O88" s="1">
        <v>44608.521249999998</v>
      </c>
      <c r="P88" s="1">
        <v>44608.530011574076</v>
      </c>
      <c r="Q88">
        <v>271</v>
      </c>
      <c r="R88">
        <v>486</v>
      </c>
      <c r="S88" t="b">
        <v>0</v>
      </c>
      <c r="T88" t="s">
        <v>86</v>
      </c>
      <c r="U88" t="b">
        <v>1</v>
      </c>
      <c r="V88" t="s">
        <v>101</v>
      </c>
      <c r="W88" s="1">
        <v>44608.526064814818</v>
      </c>
      <c r="X88">
        <v>345</v>
      </c>
      <c r="Y88">
        <v>21</v>
      </c>
      <c r="Z88">
        <v>0</v>
      </c>
      <c r="AA88">
        <v>21</v>
      </c>
      <c r="AB88">
        <v>0</v>
      </c>
      <c r="AC88">
        <v>17</v>
      </c>
      <c r="AD88">
        <v>7</v>
      </c>
      <c r="AE88">
        <v>0</v>
      </c>
      <c r="AF88">
        <v>0</v>
      </c>
      <c r="AG88">
        <v>0</v>
      </c>
      <c r="AH88" t="s">
        <v>102</v>
      </c>
      <c r="AI88" s="1">
        <v>44608.530011574076</v>
      </c>
      <c r="AJ88">
        <v>141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</row>
    <row r="89" spans="1:57" hidden="1" x14ac:dyDescent="0.45">
      <c r="A89" t="s">
        <v>296</v>
      </c>
      <c r="B89" t="s">
        <v>77</v>
      </c>
      <c r="C89" t="s">
        <v>156</v>
      </c>
      <c r="D89" t="s">
        <v>79</v>
      </c>
      <c r="E89" s="2" t="str">
        <f>HYPERLINK("capsilon://?command=openfolder&amp;siteaddress=envoy.emaiq-na2.net&amp;folderid=FX3795044A-DEA6-7F3F-7025-83E28A64C41D","FX2201237")</f>
        <v>FX2201237</v>
      </c>
      <c r="F89" t="s">
        <v>80</v>
      </c>
      <c r="G89" t="s">
        <v>80</v>
      </c>
      <c r="H89" t="s">
        <v>81</v>
      </c>
      <c r="I89" t="s">
        <v>297</v>
      </c>
      <c r="J89">
        <v>66</v>
      </c>
      <c r="K89" t="s">
        <v>83</v>
      </c>
      <c r="L89" t="s">
        <v>84</v>
      </c>
      <c r="M89" t="s">
        <v>85</v>
      </c>
      <c r="N89">
        <v>1</v>
      </c>
      <c r="O89" s="1">
        <v>44608.545682870368</v>
      </c>
      <c r="P89" s="1">
        <v>44608.55228009259</v>
      </c>
      <c r="Q89">
        <v>66</v>
      </c>
      <c r="R89">
        <v>504</v>
      </c>
      <c r="S89" t="b">
        <v>0</v>
      </c>
      <c r="T89" t="s">
        <v>86</v>
      </c>
      <c r="U89" t="b">
        <v>0</v>
      </c>
      <c r="V89" t="s">
        <v>101</v>
      </c>
      <c r="W89" s="1">
        <v>44608.55228009259</v>
      </c>
      <c r="X89">
        <v>493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66</v>
      </c>
      <c r="AE89">
        <v>52</v>
      </c>
      <c r="AF89">
        <v>0</v>
      </c>
      <c r="AG89">
        <v>4</v>
      </c>
      <c r="AH89" t="s">
        <v>86</v>
      </c>
      <c r="AI89" t="s">
        <v>86</v>
      </c>
      <c r="AJ89" t="s">
        <v>86</v>
      </c>
      <c r="AK89" t="s">
        <v>86</v>
      </c>
      <c r="AL89" t="s">
        <v>86</v>
      </c>
      <c r="AM89" t="s">
        <v>86</v>
      </c>
      <c r="AN89" t="s">
        <v>86</v>
      </c>
      <c r="AO89" t="s">
        <v>86</v>
      </c>
      <c r="AP89" t="s">
        <v>86</v>
      </c>
      <c r="AQ89" t="s">
        <v>86</v>
      </c>
      <c r="AR89" t="s">
        <v>86</v>
      </c>
      <c r="AS89" t="s">
        <v>86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</row>
    <row r="90" spans="1:57" x14ac:dyDescent="0.45">
      <c r="A90" t="s">
        <v>298</v>
      </c>
      <c r="B90" t="s">
        <v>77</v>
      </c>
      <c r="C90" t="s">
        <v>156</v>
      </c>
      <c r="D90" t="s">
        <v>79</v>
      </c>
      <c r="E90" s="2" t="str">
        <f>HYPERLINK("capsilon://?command=openfolder&amp;siteaddress=envoy.emaiq-na2.net&amp;folderid=FX3795044A-DEA6-7F3F-7025-83E28A64C41D","FX2201237")</f>
        <v>FX2201237</v>
      </c>
      <c r="F90" t="s">
        <v>80</v>
      </c>
      <c r="G90" t="s">
        <v>80</v>
      </c>
      <c r="H90" t="s">
        <v>81</v>
      </c>
      <c r="I90" t="s">
        <v>297</v>
      </c>
      <c r="J90">
        <v>152</v>
      </c>
      <c r="K90" t="s">
        <v>83</v>
      </c>
      <c r="L90" t="s">
        <v>84</v>
      </c>
      <c r="M90" t="s">
        <v>85</v>
      </c>
      <c r="N90">
        <v>2</v>
      </c>
      <c r="O90" s="1">
        <v>44608.55269675926</v>
      </c>
      <c r="P90" s="1">
        <v>44608.632928240739</v>
      </c>
      <c r="Q90">
        <v>4110</v>
      </c>
      <c r="R90">
        <v>2822</v>
      </c>
      <c r="S90" t="b">
        <v>0</v>
      </c>
      <c r="T90" t="s">
        <v>86</v>
      </c>
      <c r="U90" t="b">
        <v>1</v>
      </c>
      <c r="V90" t="s">
        <v>101</v>
      </c>
      <c r="W90" s="1">
        <v>44608.568981481483</v>
      </c>
      <c r="X90">
        <v>1021</v>
      </c>
      <c r="Y90">
        <v>74</v>
      </c>
      <c r="Z90">
        <v>0</v>
      </c>
      <c r="AA90">
        <v>74</v>
      </c>
      <c r="AB90">
        <v>148</v>
      </c>
      <c r="AC90">
        <v>31</v>
      </c>
      <c r="AD90">
        <v>78</v>
      </c>
      <c r="AE90">
        <v>0</v>
      </c>
      <c r="AF90">
        <v>0</v>
      </c>
      <c r="AG90">
        <v>0</v>
      </c>
      <c r="AH90" t="s">
        <v>102</v>
      </c>
      <c r="AI90" s="1">
        <v>44608.632928240739</v>
      </c>
      <c r="AJ90">
        <v>1418</v>
      </c>
      <c r="AK90">
        <v>1</v>
      </c>
      <c r="AL90">
        <v>0</v>
      </c>
      <c r="AM90">
        <v>1</v>
      </c>
      <c r="AN90">
        <v>74</v>
      </c>
      <c r="AO90">
        <v>1</v>
      </c>
      <c r="AP90">
        <v>77</v>
      </c>
      <c r="AQ90">
        <v>0</v>
      </c>
      <c r="AR90">
        <v>0</v>
      </c>
      <c r="AS90">
        <v>0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</row>
    <row r="91" spans="1:57" x14ac:dyDescent="0.45">
      <c r="A91" t="s">
        <v>299</v>
      </c>
      <c r="B91" t="s">
        <v>77</v>
      </c>
      <c r="C91" t="s">
        <v>300</v>
      </c>
      <c r="D91" t="s">
        <v>79</v>
      </c>
      <c r="E91" s="2" t="str">
        <f>HYPERLINK("capsilon://?command=openfolder&amp;siteaddress=envoy.emaiq-na2.net&amp;folderid=FXD88E4C01-5147-979F-F1BB-F29D4050C465","FX220136")</f>
        <v>FX220136</v>
      </c>
      <c r="F91" t="s">
        <v>80</v>
      </c>
      <c r="G91" t="s">
        <v>80</v>
      </c>
      <c r="H91" t="s">
        <v>81</v>
      </c>
      <c r="I91" t="s">
        <v>301</v>
      </c>
      <c r="J91">
        <v>369</v>
      </c>
      <c r="K91" t="s">
        <v>83</v>
      </c>
      <c r="L91" t="s">
        <v>84</v>
      </c>
      <c r="M91" t="s">
        <v>85</v>
      </c>
      <c r="N91">
        <v>1</v>
      </c>
      <c r="O91" s="1">
        <v>44608.554305555554</v>
      </c>
      <c r="P91" s="1">
        <v>44608.588182870371</v>
      </c>
      <c r="Q91">
        <v>1269</v>
      </c>
      <c r="R91">
        <v>1658</v>
      </c>
      <c r="S91" t="b">
        <v>0</v>
      </c>
      <c r="T91" t="s">
        <v>86</v>
      </c>
      <c r="U91" t="b">
        <v>0</v>
      </c>
      <c r="V91" t="s">
        <v>101</v>
      </c>
      <c r="W91" s="1">
        <v>44608.588182870371</v>
      </c>
      <c r="X91">
        <v>1658</v>
      </c>
      <c r="Y91">
        <v>206</v>
      </c>
      <c r="Z91">
        <v>0</v>
      </c>
      <c r="AA91">
        <v>206</v>
      </c>
      <c r="AB91">
        <v>0</v>
      </c>
      <c r="AC91">
        <v>1</v>
      </c>
      <c r="AD91">
        <v>163</v>
      </c>
      <c r="AE91">
        <v>106</v>
      </c>
      <c r="AF91">
        <v>0</v>
      </c>
      <c r="AG91">
        <v>12</v>
      </c>
      <c r="AH91" t="s">
        <v>86</v>
      </c>
      <c r="AI91" t="s">
        <v>86</v>
      </c>
      <c r="AJ91" t="s">
        <v>86</v>
      </c>
      <c r="AK91" t="s">
        <v>86</v>
      </c>
      <c r="AL91" t="s">
        <v>86</v>
      </c>
      <c r="AM91" t="s">
        <v>86</v>
      </c>
      <c r="AN91" t="s">
        <v>86</v>
      </c>
      <c r="AO91" t="s">
        <v>86</v>
      </c>
      <c r="AP91" t="s">
        <v>86</v>
      </c>
      <c r="AQ91" t="s">
        <v>86</v>
      </c>
      <c r="AR91" t="s">
        <v>86</v>
      </c>
      <c r="AS91" t="s">
        <v>86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</row>
    <row r="92" spans="1:57" hidden="1" x14ac:dyDescent="0.45">
      <c r="A92" t="s">
        <v>302</v>
      </c>
      <c r="B92" t="s">
        <v>77</v>
      </c>
      <c r="C92" t="s">
        <v>156</v>
      </c>
      <c r="D92" t="s">
        <v>79</v>
      </c>
      <c r="E92" s="2" t="str">
        <f>HYPERLINK("capsilon://?command=openfolder&amp;siteaddress=envoy.emaiq-na2.net&amp;folderid=FX3795044A-DEA6-7F3F-7025-83E28A64C41D","FX2201237")</f>
        <v>FX2201237</v>
      </c>
      <c r="F92" t="s">
        <v>80</v>
      </c>
      <c r="G92" t="s">
        <v>80</v>
      </c>
      <c r="H92" t="s">
        <v>81</v>
      </c>
      <c r="I92" t="s">
        <v>303</v>
      </c>
      <c r="J92">
        <v>66</v>
      </c>
      <c r="K92" t="s">
        <v>83</v>
      </c>
      <c r="L92" t="s">
        <v>84</v>
      </c>
      <c r="M92" t="s">
        <v>85</v>
      </c>
      <c r="N92">
        <v>1</v>
      </c>
      <c r="O92" s="1">
        <v>44594.505196759259</v>
      </c>
      <c r="P92" s="1">
        <v>44594.525682870371</v>
      </c>
      <c r="Q92">
        <v>1473</v>
      </c>
      <c r="R92">
        <v>297</v>
      </c>
      <c r="S92" t="b">
        <v>0</v>
      </c>
      <c r="T92" t="s">
        <v>86</v>
      </c>
      <c r="U92" t="b">
        <v>0</v>
      </c>
      <c r="V92" t="s">
        <v>101</v>
      </c>
      <c r="W92" s="1">
        <v>44594.525682870371</v>
      </c>
      <c r="X92">
        <v>232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66</v>
      </c>
      <c r="AE92">
        <v>52</v>
      </c>
      <c r="AF92">
        <v>0</v>
      </c>
      <c r="AG92">
        <v>1</v>
      </c>
      <c r="AH92" t="s">
        <v>86</v>
      </c>
      <c r="AI92" t="s">
        <v>86</v>
      </c>
      <c r="AJ92" t="s">
        <v>86</v>
      </c>
      <c r="AK92" t="s">
        <v>86</v>
      </c>
      <c r="AL92" t="s">
        <v>86</v>
      </c>
      <c r="AM92" t="s">
        <v>86</v>
      </c>
      <c r="AN92" t="s">
        <v>86</v>
      </c>
      <c r="AO92" t="s">
        <v>86</v>
      </c>
      <c r="AP92" t="s">
        <v>86</v>
      </c>
      <c r="AQ92" t="s">
        <v>86</v>
      </c>
      <c r="AR92" t="s">
        <v>86</v>
      </c>
      <c r="AS92" t="s">
        <v>86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</row>
    <row r="93" spans="1:57" hidden="1" x14ac:dyDescent="0.45">
      <c r="A93" t="s">
        <v>304</v>
      </c>
      <c r="B93" t="s">
        <v>77</v>
      </c>
      <c r="C93" t="s">
        <v>305</v>
      </c>
      <c r="D93" t="s">
        <v>79</v>
      </c>
      <c r="E93" s="2" t="str">
        <f>HYPERLINK("capsilon://?command=openfolder&amp;siteaddress=envoy.emaiq-na2.net&amp;folderid=FXC2C80D4C-32E1-3658-B5C8-160210452809","FX2201452")</f>
        <v>FX2201452</v>
      </c>
      <c r="F93" t="s">
        <v>80</v>
      </c>
      <c r="G93" t="s">
        <v>80</v>
      </c>
      <c r="H93" t="s">
        <v>81</v>
      </c>
      <c r="I93" t="s">
        <v>306</v>
      </c>
      <c r="J93">
        <v>11</v>
      </c>
      <c r="K93" t="s">
        <v>83</v>
      </c>
      <c r="L93" t="s">
        <v>84</v>
      </c>
      <c r="M93" t="s">
        <v>85</v>
      </c>
      <c r="N93">
        <v>2</v>
      </c>
      <c r="O93" s="1">
        <v>44608.564189814817</v>
      </c>
      <c r="P93" s="1">
        <v>44608.633136574077</v>
      </c>
      <c r="Q93">
        <v>5886</v>
      </c>
      <c r="R93">
        <v>71</v>
      </c>
      <c r="S93" t="b">
        <v>0</v>
      </c>
      <c r="T93" t="s">
        <v>86</v>
      </c>
      <c r="U93" t="b">
        <v>0</v>
      </c>
      <c r="V93" t="s">
        <v>101</v>
      </c>
      <c r="W93" s="1">
        <v>44608.588819444441</v>
      </c>
      <c r="X93">
        <v>54</v>
      </c>
      <c r="Y93">
        <v>0</v>
      </c>
      <c r="Z93">
        <v>0</v>
      </c>
      <c r="AA93">
        <v>0</v>
      </c>
      <c r="AB93">
        <v>5</v>
      </c>
      <c r="AC93">
        <v>0</v>
      </c>
      <c r="AD93">
        <v>11</v>
      </c>
      <c r="AE93">
        <v>0</v>
      </c>
      <c r="AF93">
        <v>0</v>
      </c>
      <c r="AG93">
        <v>0</v>
      </c>
      <c r="AH93" t="s">
        <v>102</v>
      </c>
      <c r="AI93" s="1">
        <v>44608.633136574077</v>
      </c>
      <c r="AJ93">
        <v>17</v>
      </c>
      <c r="AK93">
        <v>0</v>
      </c>
      <c r="AL93">
        <v>0</v>
      </c>
      <c r="AM93">
        <v>0</v>
      </c>
      <c r="AN93">
        <v>5</v>
      </c>
      <c r="AO93">
        <v>0</v>
      </c>
      <c r="AP93">
        <v>11</v>
      </c>
      <c r="AQ93">
        <v>0</v>
      </c>
      <c r="AR93">
        <v>0</v>
      </c>
      <c r="AS93">
        <v>0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 t="s">
        <v>86</v>
      </c>
      <c r="BB93" t="s">
        <v>86</v>
      </c>
      <c r="BC93" t="s">
        <v>86</v>
      </c>
      <c r="BD93" t="s">
        <v>86</v>
      </c>
      <c r="BE93" t="s">
        <v>86</v>
      </c>
    </row>
    <row r="94" spans="1:57" x14ac:dyDescent="0.45">
      <c r="A94" t="s">
        <v>307</v>
      </c>
      <c r="B94" t="s">
        <v>77</v>
      </c>
      <c r="C94" t="s">
        <v>308</v>
      </c>
      <c r="D94" t="s">
        <v>79</v>
      </c>
      <c r="E94" s="2" t="str">
        <f>HYPERLINK("capsilon://?command=openfolder&amp;siteaddress=envoy.emaiq-na2.net&amp;folderid=FX8EAD4640-29B5-8127-4130-B0F301C90AD8","FX2202147")</f>
        <v>FX2202147</v>
      </c>
      <c r="F94" t="s">
        <v>80</v>
      </c>
      <c r="G94" t="s">
        <v>80</v>
      </c>
      <c r="H94" t="s">
        <v>81</v>
      </c>
      <c r="I94" t="s">
        <v>309</v>
      </c>
      <c r="J94">
        <v>30</v>
      </c>
      <c r="K94" t="s">
        <v>83</v>
      </c>
      <c r="L94" t="s">
        <v>84</v>
      </c>
      <c r="M94" t="s">
        <v>85</v>
      </c>
      <c r="N94">
        <v>2</v>
      </c>
      <c r="O94" s="1">
        <v>44608.566828703704</v>
      </c>
      <c r="P94" s="1">
        <v>44608.633773148147</v>
      </c>
      <c r="Q94">
        <v>5534</v>
      </c>
      <c r="R94">
        <v>250</v>
      </c>
      <c r="S94" t="b">
        <v>0</v>
      </c>
      <c r="T94" t="s">
        <v>86</v>
      </c>
      <c r="U94" t="b">
        <v>0</v>
      </c>
      <c r="V94" t="s">
        <v>101</v>
      </c>
      <c r="W94" s="1">
        <v>44608.591099537036</v>
      </c>
      <c r="X94">
        <v>196</v>
      </c>
      <c r="Y94">
        <v>9</v>
      </c>
      <c r="Z94">
        <v>0</v>
      </c>
      <c r="AA94">
        <v>9</v>
      </c>
      <c r="AB94">
        <v>0</v>
      </c>
      <c r="AC94">
        <v>9</v>
      </c>
      <c r="AD94">
        <v>21</v>
      </c>
      <c r="AE94">
        <v>0</v>
      </c>
      <c r="AF94">
        <v>0</v>
      </c>
      <c r="AG94">
        <v>0</v>
      </c>
      <c r="AH94" t="s">
        <v>102</v>
      </c>
      <c r="AI94" s="1">
        <v>44608.633773148147</v>
      </c>
      <c r="AJ94">
        <v>54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21</v>
      </c>
      <c r="AQ94">
        <v>0</v>
      </c>
      <c r="AR94">
        <v>0</v>
      </c>
      <c r="AS94">
        <v>0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</row>
    <row r="95" spans="1:57" hidden="1" x14ac:dyDescent="0.45">
      <c r="A95" t="s">
        <v>310</v>
      </c>
      <c r="B95" t="s">
        <v>77</v>
      </c>
      <c r="C95" t="s">
        <v>311</v>
      </c>
      <c r="D95" t="s">
        <v>79</v>
      </c>
      <c r="E95" s="2" t="str">
        <f>HYPERLINK("capsilon://?command=openfolder&amp;siteaddress=envoy.emaiq-na2.net&amp;folderid=FX4F7E3A24-C15D-F096-9457-533E62181841","FX2201206")</f>
        <v>FX2201206</v>
      </c>
      <c r="F95" t="s">
        <v>80</v>
      </c>
      <c r="G95" t="s">
        <v>80</v>
      </c>
      <c r="H95" t="s">
        <v>81</v>
      </c>
      <c r="I95" t="s">
        <v>312</v>
      </c>
      <c r="J95">
        <v>22</v>
      </c>
      <c r="K95" t="s">
        <v>83</v>
      </c>
      <c r="L95" t="s">
        <v>84</v>
      </c>
      <c r="M95" t="s">
        <v>85</v>
      </c>
      <c r="N95">
        <v>2</v>
      </c>
      <c r="O95" s="1">
        <v>44608.581296296295</v>
      </c>
      <c r="P95" s="1">
        <v>44609.170532407406</v>
      </c>
      <c r="Q95">
        <v>50743</v>
      </c>
      <c r="R95">
        <v>167</v>
      </c>
      <c r="S95" t="b">
        <v>0</v>
      </c>
      <c r="T95" t="s">
        <v>86</v>
      </c>
      <c r="U95" t="b">
        <v>0</v>
      </c>
      <c r="V95" t="s">
        <v>101</v>
      </c>
      <c r="W95" s="1">
        <v>44608.693356481483</v>
      </c>
      <c r="X95">
        <v>105</v>
      </c>
      <c r="Y95">
        <v>0</v>
      </c>
      <c r="Z95">
        <v>0</v>
      </c>
      <c r="AA95">
        <v>0</v>
      </c>
      <c r="AB95">
        <v>10</v>
      </c>
      <c r="AC95">
        <v>0</v>
      </c>
      <c r="AD95">
        <v>22</v>
      </c>
      <c r="AE95">
        <v>0</v>
      </c>
      <c r="AF95">
        <v>0</v>
      </c>
      <c r="AG95">
        <v>0</v>
      </c>
      <c r="AH95" t="s">
        <v>313</v>
      </c>
      <c r="AI95" s="1">
        <v>44609.170532407406</v>
      </c>
      <c r="AJ95">
        <v>49</v>
      </c>
      <c r="AK95">
        <v>0</v>
      </c>
      <c r="AL95">
        <v>0</v>
      </c>
      <c r="AM95">
        <v>0</v>
      </c>
      <c r="AN95">
        <v>10</v>
      </c>
      <c r="AO95">
        <v>0</v>
      </c>
      <c r="AP95">
        <v>22</v>
      </c>
      <c r="AQ95">
        <v>0</v>
      </c>
      <c r="AR95">
        <v>0</v>
      </c>
      <c r="AS95">
        <v>0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</row>
    <row r="96" spans="1:57" hidden="1" x14ac:dyDescent="0.45">
      <c r="A96" t="s">
        <v>314</v>
      </c>
      <c r="B96" t="s">
        <v>77</v>
      </c>
      <c r="C96" t="s">
        <v>315</v>
      </c>
      <c r="D96" t="s">
        <v>79</v>
      </c>
      <c r="E96" s="2" t="str">
        <f>HYPERLINK("capsilon://?command=openfolder&amp;siteaddress=envoy.emaiq-na2.net&amp;folderid=FX76BA68B0-95C9-A365-6952-BFA302E2F118","FX2112310")</f>
        <v>FX2112310</v>
      </c>
      <c r="F96" t="s">
        <v>80</v>
      </c>
      <c r="G96" t="s">
        <v>80</v>
      </c>
      <c r="H96" t="s">
        <v>81</v>
      </c>
      <c r="I96" t="s">
        <v>316</v>
      </c>
      <c r="J96">
        <v>11</v>
      </c>
      <c r="K96" t="s">
        <v>83</v>
      </c>
      <c r="L96" t="s">
        <v>84</v>
      </c>
      <c r="M96" t="s">
        <v>85</v>
      </c>
      <c r="N96">
        <v>2</v>
      </c>
      <c r="O96" s="1">
        <v>44608.582314814812</v>
      </c>
      <c r="P96" s="1">
        <v>44609.17082175926</v>
      </c>
      <c r="Q96">
        <v>50776</v>
      </c>
      <c r="R96">
        <v>71</v>
      </c>
      <c r="S96" t="b">
        <v>0</v>
      </c>
      <c r="T96" t="s">
        <v>86</v>
      </c>
      <c r="U96" t="b">
        <v>0</v>
      </c>
      <c r="V96" t="s">
        <v>101</v>
      </c>
      <c r="W96" s="1">
        <v>44608.693912037037</v>
      </c>
      <c r="X96">
        <v>47</v>
      </c>
      <c r="Y96">
        <v>0</v>
      </c>
      <c r="Z96">
        <v>0</v>
      </c>
      <c r="AA96">
        <v>0</v>
      </c>
      <c r="AB96">
        <v>5</v>
      </c>
      <c r="AC96">
        <v>0</v>
      </c>
      <c r="AD96">
        <v>11</v>
      </c>
      <c r="AE96">
        <v>0</v>
      </c>
      <c r="AF96">
        <v>0</v>
      </c>
      <c r="AG96">
        <v>0</v>
      </c>
      <c r="AH96" t="s">
        <v>313</v>
      </c>
      <c r="AI96" s="1">
        <v>44609.17082175926</v>
      </c>
      <c r="AJ96">
        <v>24</v>
      </c>
      <c r="AK96">
        <v>0</v>
      </c>
      <c r="AL96">
        <v>0</v>
      </c>
      <c r="AM96">
        <v>0</v>
      </c>
      <c r="AN96">
        <v>5</v>
      </c>
      <c r="AO96">
        <v>0</v>
      </c>
      <c r="AP96">
        <v>11</v>
      </c>
      <c r="AQ96">
        <v>0</v>
      </c>
      <c r="AR96">
        <v>0</v>
      </c>
      <c r="AS96">
        <v>0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</row>
    <row r="97" spans="1:57" x14ac:dyDescent="0.45">
      <c r="A97" t="s">
        <v>317</v>
      </c>
      <c r="B97" t="s">
        <v>77</v>
      </c>
      <c r="C97" t="s">
        <v>300</v>
      </c>
      <c r="D97" t="s">
        <v>79</v>
      </c>
      <c r="E97" s="2" t="str">
        <f>HYPERLINK("capsilon://?command=openfolder&amp;siteaddress=envoy.emaiq-na2.net&amp;folderid=FXD88E4C01-5147-979F-F1BB-F29D4050C465","FX220136")</f>
        <v>FX220136</v>
      </c>
      <c r="F97" t="s">
        <v>80</v>
      </c>
      <c r="G97" t="s">
        <v>80</v>
      </c>
      <c r="H97" t="s">
        <v>81</v>
      </c>
      <c r="I97" t="s">
        <v>301</v>
      </c>
      <c r="J97">
        <v>374</v>
      </c>
      <c r="K97" t="s">
        <v>83</v>
      </c>
      <c r="L97" t="s">
        <v>84</v>
      </c>
      <c r="M97" t="s">
        <v>85</v>
      </c>
      <c r="N97">
        <v>2</v>
      </c>
      <c r="O97" s="1">
        <v>44608.589699074073</v>
      </c>
      <c r="P97" s="1">
        <v>44609.234375</v>
      </c>
      <c r="Q97">
        <v>43076</v>
      </c>
      <c r="R97">
        <v>12624</v>
      </c>
      <c r="S97" t="b">
        <v>0</v>
      </c>
      <c r="T97" t="s">
        <v>86</v>
      </c>
      <c r="U97" t="b">
        <v>1</v>
      </c>
      <c r="V97" t="s">
        <v>101</v>
      </c>
      <c r="W97" s="1">
        <v>44608.692129629628</v>
      </c>
      <c r="X97">
        <v>8728</v>
      </c>
      <c r="Y97">
        <v>539</v>
      </c>
      <c r="Z97">
        <v>0</v>
      </c>
      <c r="AA97">
        <v>539</v>
      </c>
      <c r="AB97">
        <v>136</v>
      </c>
      <c r="AC97">
        <v>355</v>
      </c>
      <c r="AD97">
        <v>-165</v>
      </c>
      <c r="AE97">
        <v>0</v>
      </c>
      <c r="AF97">
        <v>0</v>
      </c>
      <c r="AG97">
        <v>0</v>
      </c>
      <c r="AH97" t="s">
        <v>93</v>
      </c>
      <c r="AI97" s="1">
        <v>44609.234375</v>
      </c>
      <c r="AJ97">
        <v>3542</v>
      </c>
      <c r="AK97">
        <v>13</v>
      </c>
      <c r="AL97">
        <v>0</v>
      </c>
      <c r="AM97">
        <v>13</v>
      </c>
      <c r="AN97">
        <v>136</v>
      </c>
      <c r="AO97">
        <v>13</v>
      </c>
      <c r="AP97">
        <v>-178</v>
      </c>
      <c r="AQ97">
        <v>0</v>
      </c>
      <c r="AR97">
        <v>0</v>
      </c>
      <c r="AS97">
        <v>0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</row>
    <row r="98" spans="1:57" hidden="1" x14ac:dyDescent="0.45">
      <c r="A98" t="s">
        <v>318</v>
      </c>
      <c r="B98" t="s">
        <v>77</v>
      </c>
      <c r="C98" t="s">
        <v>319</v>
      </c>
      <c r="D98" t="s">
        <v>79</v>
      </c>
      <c r="E98" s="2" t="str">
        <f>HYPERLINK("capsilon://?command=openfolder&amp;siteaddress=envoy.emaiq-na2.net&amp;folderid=FX60560C04-5B78-9C08-57D8-C9D4480C0A49","FX2201549")</f>
        <v>FX2201549</v>
      </c>
      <c r="F98" t="s">
        <v>80</v>
      </c>
      <c r="G98" t="s">
        <v>80</v>
      </c>
      <c r="H98" t="s">
        <v>81</v>
      </c>
      <c r="I98" t="s">
        <v>320</v>
      </c>
      <c r="J98">
        <v>11</v>
      </c>
      <c r="K98" t="s">
        <v>83</v>
      </c>
      <c r="L98" t="s">
        <v>84</v>
      </c>
      <c r="M98" t="s">
        <v>85</v>
      </c>
      <c r="N98">
        <v>2</v>
      </c>
      <c r="O98" s="1">
        <v>44608.590115740742</v>
      </c>
      <c r="P98" s="1">
        <v>44609.171064814815</v>
      </c>
      <c r="Q98">
        <v>50126</v>
      </c>
      <c r="R98">
        <v>68</v>
      </c>
      <c r="S98" t="b">
        <v>0</v>
      </c>
      <c r="T98" t="s">
        <v>86</v>
      </c>
      <c r="U98" t="b">
        <v>0</v>
      </c>
      <c r="V98" t="s">
        <v>101</v>
      </c>
      <c r="W98" s="1">
        <v>44608.694467592592</v>
      </c>
      <c r="X98">
        <v>48</v>
      </c>
      <c r="Y98">
        <v>0</v>
      </c>
      <c r="Z98">
        <v>0</v>
      </c>
      <c r="AA98">
        <v>0</v>
      </c>
      <c r="AB98">
        <v>5</v>
      </c>
      <c r="AC98">
        <v>0</v>
      </c>
      <c r="AD98">
        <v>11</v>
      </c>
      <c r="AE98">
        <v>0</v>
      </c>
      <c r="AF98">
        <v>0</v>
      </c>
      <c r="AG98">
        <v>0</v>
      </c>
      <c r="AH98" t="s">
        <v>313</v>
      </c>
      <c r="AI98" s="1">
        <v>44609.171064814815</v>
      </c>
      <c r="AJ98">
        <v>20</v>
      </c>
      <c r="AK98">
        <v>0</v>
      </c>
      <c r="AL98">
        <v>0</v>
      </c>
      <c r="AM98">
        <v>0</v>
      </c>
      <c r="AN98">
        <v>5</v>
      </c>
      <c r="AO98">
        <v>0</v>
      </c>
      <c r="AP98">
        <v>11</v>
      </c>
      <c r="AQ98">
        <v>0</v>
      </c>
      <c r="AR98">
        <v>0</v>
      </c>
      <c r="AS98">
        <v>0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</row>
    <row r="99" spans="1:57" hidden="1" x14ac:dyDescent="0.45">
      <c r="A99" t="s">
        <v>321</v>
      </c>
      <c r="B99" t="s">
        <v>77</v>
      </c>
      <c r="C99" t="s">
        <v>322</v>
      </c>
      <c r="D99" t="s">
        <v>79</v>
      </c>
      <c r="E99" s="2" t="str">
        <f>HYPERLINK("capsilon://?command=openfolder&amp;siteaddress=envoy.emaiq-na2.net&amp;folderid=FX9B327200-DDB4-5C4D-5FD7-CF1F10D2D35D","FX2201481")</f>
        <v>FX2201481</v>
      </c>
      <c r="F99" t="s">
        <v>80</v>
      </c>
      <c r="G99" t="s">
        <v>80</v>
      </c>
      <c r="H99" t="s">
        <v>81</v>
      </c>
      <c r="I99" t="s">
        <v>323</v>
      </c>
      <c r="J99">
        <v>66</v>
      </c>
      <c r="K99" t="s">
        <v>83</v>
      </c>
      <c r="L99" t="s">
        <v>84</v>
      </c>
      <c r="M99" t="s">
        <v>85</v>
      </c>
      <c r="N99">
        <v>1</v>
      </c>
      <c r="O99" s="1">
        <v>44608.605590277781</v>
      </c>
      <c r="P99" s="1">
        <v>44608.700659722221</v>
      </c>
      <c r="Q99">
        <v>7680</v>
      </c>
      <c r="R99">
        <v>534</v>
      </c>
      <c r="S99" t="b">
        <v>0</v>
      </c>
      <c r="T99" t="s">
        <v>86</v>
      </c>
      <c r="U99" t="b">
        <v>0</v>
      </c>
      <c r="V99" t="s">
        <v>101</v>
      </c>
      <c r="W99" s="1">
        <v>44608.700659722221</v>
      </c>
      <c r="X99">
        <v>534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66</v>
      </c>
      <c r="AE99">
        <v>52</v>
      </c>
      <c r="AF99">
        <v>0</v>
      </c>
      <c r="AG99">
        <v>1</v>
      </c>
      <c r="AH99" t="s">
        <v>86</v>
      </c>
      <c r="AI99" t="s">
        <v>86</v>
      </c>
      <c r="AJ99" t="s">
        <v>86</v>
      </c>
      <c r="AK99" t="s">
        <v>86</v>
      </c>
      <c r="AL99" t="s">
        <v>86</v>
      </c>
      <c r="AM99" t="s">
        <v>86</v>
      </c>
      <c r="AN99" t="s">
        <v>86</v>
      </c>
      <c r="AO99" t="s">
        <v>86</v>
      </c>
      <c r="AP99" t="s">
        <v>86</v>
      </c>
      <c r="AQ99" t="s">
        <v>86</v>
      </c>
      <c r="AR99" t="s">
        <v>86</v>
      </c>
      <c r="AS99" t="s">
        <v>86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</row>
    <row r="100" spans="1:57" hidden="1" x14ac:dyDescent="0.45">
      <c r="A100" t="s">
        <v>324</v>
      </c>
      <c r="B100" t="s">
        <v>77</v>
      </c>
      <c r="C100" t="s">
        <v>325</v>
      </c>
      <c r="D100" t="s">
        <v>79</v>
      </c>
      <c r="E100" s="2" t="str">
        <f>HYPERLINK("capsilon://?command=openfolder&amp;siteaddress=envoy.emaiq-na2.net&amp;folderid=FXF2F15E9E-36E6-E8B5-35CA-53BF4383C8DF","FX2201480")</f>
        <v>FX2201480</v>
      </c>
      <c r="F100" t="s">
        <v>80</v>
      </c>
      <c r="G100" t="s">
        <v>80</v>
      </c>
      <c r="H100" t="s">
        <v>81</v>
      </c>
      <c r="I100" t="s">
        <v>326</v>
      </c>
      <c r="J100">
        <v>11</v>
      </c>
      <c r="K100" t="s">
        <v>83</v>
      </c>
      <c r="L100" t="s">
        <v>84</v>
      </c>
      <c r="M100" t="s">
        <v>85</v>
      </c>
      <c r="N100">
        <v>2</v>
      </c>
      <c r="O100" s="1">
        <v>44608.614675925928</v>
      </c>
      <c r="P100" s="1">
        <v>44609.171284722222</v>
      </c>
      <c r="Q100">
        <v>48009</v>
      </c>
      <c r="R100">
        <v>82</v>
      </c>
      <c r="S100" t="b">
        <v>0</v>
      </c>
      <c r="T100" t="s">
        <v>86</v>
      </c>
      <c r="U100" t="b">
        <v>0</v>
      </c>
      <c r="V100" t="s">
        <v>101</v>
      </c>
      <c r="W100" s="1">
        <v>44608.70140046296</v>
      </c>
      <c r="X100">
        <v>64</v>
      </c>
      <c r="Y100">
        <v>0</v>
      </c>
      <c r="Z100">
        <v>0</v>
      </c>
      <c r="AA100">
        <v>0</v>
      </c>
      <c r="AB100">
        <v>5</v>
      </c>
      <c r="AC100">
        <v>0</v>
      </c>
      <c r="AD100">
        <v>11</v>
      </c>
      <c r="AE100">
        <v>0</v>
      </c>
      <c r="AF100">
        <v>0</v>
      </c>
      <c r="AG100">
        <v>0</v>
      </c>
      <c r="AH100" t="s">
        <v>313</v>
      </c>
      <c r="AI100" s="1">
        <v>44609.171284722222</v>
      </c>
      <c r="AJ100">
        <v>18</v>
      </c>
      <c r="AK100">
        <v>0</v>
      </c>
      <c r="AL100">
        <v>0</v>
      </c>
      <c r="AM100">
        <v>0</v>
      </c>
      <c r="AN100">
        <v>5</v>
      </c>
      <c r="AO100">
        <v>0</v>
      </c>
      <c r="AP100">
        <v>11</v>
      </c>
      <c r="AQ100">
        <v>0</v>
      </c>
      <c r="AR100">
        <v>0</v>
      </c>
      <c r="AS100">
        <v>0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</row>
    <row r="101" spans="1:57" hidden="1" x14ac:dyDescent="0.45">
      <c r="A101" t="s">
        <v>327</v>
      </c>
      <c r="B101" t="s">
        <v>77</v>
      </c>
      <c r="C101" t="s">
        <v>325</v>
      </c>
      <c r="D101" t="s">
        <v>79</v>
      </c>
      <c r="E101" s="2" t="str">
        <f>HYPERLINK("capsilon://?command=openfolder&amp;siteaddress=envoy.emaiq-na2.net&amp;folderid=FXF2F15E9E-36E6-E8B5-35CA-53BF4383C8DF","FX2201480")</f>
        <v>FX2201480</v>
      </c>
      <c r="F101" t="s">
        <v>80</v>
      </c>
      <c r="G101" t="s">
        <v>80</v>
      </c>
      <c r="H101" t="s">
        <v>81</v>
      </c>
      <c r="I101" t="s">
        <v>328</v>
      </c>
      <c r="J101">
        <v>11</v>
      </c>
      <c r="K101" t="s">
        <v>83</v>
      </c>
      <c r="L101" t="s">
        <v>84</v>
      </c>
      <c r="M101" t="s">
        <v>85</v>
      </c>
      <c r="N101">
        <v>2</v>
      </c>
      <c r="O101" s="1">
        <v>44608.615046296298</v>
      </c>
      <c r="P101" s="1">
        <v>44609.171539351853</v>
      </c>
      <c r="Q101">
        <v>48008</v>
      </c>
      <c r="R101">
        <v>73</v>
      </c>
      <c r="S101" t="b">
        <v>0</v>
      </c>
      <c r="T101" t="s">
        <v>86</v>
      </c>
      <c r="U101" t="b">
        <v>0</v>
      </c>
      <c r="V101" t="s">
        <v>101</v>
      </c>
      <c r="W101" s="1">
        <v>44608.705821759257</v>
      </c>
      <c r="X101">
        <v>52</v>
      </c>
      <c r="Y101">
        <v>0</v>
      </c>
      <c r="Z101">
        <v>0</v>
      </c>
      <c r="AA101">
        <v>0</v>
      </c>
      <c r="AB101">
        <v>5</v>
      </c>
      <c r="AC101">
        <v>0</v>
      </c>
      <c r="AD101">
        <v>11</v>
      </c>
      <c r="AE101">
        <v>0</v>
      </c>
      <c r="AF101">
        <v>0</v>
      </c>
      <c r="AG101">
        <v>0</v>
      </c>
      <c r="AH101" t="s">
        <v>313</v>
      </c>
      <c r="AI101" s="1">
        <v>44609.171539351853</v>
      </c>
      <c r="AJ101">
        <v>21</v>
      </c>
      <c r="AK101">
        <v>0</v>
      </c>
      <c r="AL101">
        <v>0</v>
      </c>
      <c r="AM101">
        <v>0</v>
      </c>
      <c r="AN101">
        <v>5</v>
      </c>
      <c r="AO101">
        <v>0</v>
      </c>
      <c r="AP101">
        <v>11</v>
      </c>
      <c r="AQ101">
        <v>0</v>
      </c>
      <c r="AR101">
        <v>0</v>
      </c>
      <c r="AS101">
        <v>0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</row>
    <row r="102" spans="1:57" hidden="1" x14ac:dyDescent="0.45">
      <c r="A102" t="s">
        <v>329</v>
      </c>
      <c r="B102" t="s">
        <v>77</v>
      </c>
      <c r="C102" t="s">
        <v>276</v>
      </c>
      <c r="D102" t="s">
        <v>79</v>
      </c>
      <c r="E102" s="2" t="str">
        <f>HYPERLINK("capsilon://?command=openfolder&amp;siteaddress=envoy.emaiq-na2.net&amp;folderid=FX8551C68D-1C2F-226D-8030-297969723DC9","FX2201478")</f>
        <v>FX2201478</v>
      </c>
      <c r="F102" t="s">
        <v>80</v>
      </c>
      <c r="G102" t="s">
        <v>80</v>
      </c>
      <c r="H102" t="s">
        <v>81</v>
      </c>
      <c r="I102" t="s">
        <v>330</v>
      </c>
      <c r="J102">
        <v>11</v>
      </c>
      <c r="K102" t="s">
        <v>83</v>
      </c>
      <c r="L102" t="s">
        <v>84</v>
      </c>
      <c r="M102" t="s">
        <v>85</v>
      </c>
      <c r="N102">
        <v>2</v>
      </c>
      <c r="O102" s="1">
        <v>44608.615486111114</v>
      </c>
      <c r="P102" s="1">
        <v>44609.171944444446</v>
      </c>
      <c r="Q102">
        <v>47778</v>
      </c>
      <c r="R102">
        <v>300</v>
      </c>
      <c r="S102" t="b">
        <v>0</v>
      </c>
      <c r="T102" t="s">
        <v>86</v>
      </c>
      <c r="U102" t="b">
        <v>0</v>
      </c>
      <c r="V102" t="s">
        <v>101</v>
      </c>
      <c r="W102" s="1">
        <v>44608.713217592594</v>
      </c>
      <c r="X102">
        <v>76</v>
      </c>
      <c r="Y102">
        <v>0</v>
      </c>
      <c r="Z102">
        <v>0</v>
      </c>
      <c r="AA102">
        <v>0</v>
      </c>
      <c r="AB102">
        <v>5</v>
      </c>
      <c r="AC102">
        <v>0</v>
      </c>
      <c r="AD102">
        <v>11</v>
      </c>
      <c r="AE102">
        <v>0</v>
      </c>
      <c r="AF102">
        <v>0</v>
      </c>
      <c r="AG102">
        <v>0</v>
      </c>
      <c r="AH102" t="s">
        <v>313</v>
      </c>
      <c r="AI102" s="1">
        <v>44609.171944444446</v>
      </c>
      <c r="AJ102">
        <v>25</v>
      </c>
      <c r="AK102">
        <v>0</v>
      </c>
      <c r="AL102">
        <v>0</v>
      </c>
      <c r="AM102">
        <v>0</v>
      </c>
      <c r="AN102">
        <v>5</v>
      </c>
      <c r="AO102">
        <v>0</v>
      </c>
      <c r="AP102">
        <v>11</v>
      </c>
      <c r="AQ102">
        <v>0</v>
      </c>
      <c r="AR102">
        <v>0</v>
      </c>
      <c r="AS102">
        <v>0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</row>
    <row r="103" spans="1:57" hidden="1" x14ac:dyDescent="0.45">
      <c r="A103" t="s">
        <v>331</v>
      </c>
      <c r="B103" t="s">
        <v>77</v>
      </c>
      <c r="C103" t="s">
        <v>332</v>
      </c>
      <c r="D103" t="s">
        <v>79</v>
      </c>
      <c r="E103" s="2" t="str">
        <f>HYPERLINK("capsilon://?command=openfolder&amp;siteaddress=envoy.emaiq-na2.net&amp;folderid=FX86B353F9-53F5-F58F-7295-DC1F3FEF0A57","FX2201580")</f>
        <v>FX2201580</v>
      </c>
      <c r="F103" t="s">
        <v>80</v>
      </c>
      <c r="G103" t="s">
        <v>80</v>
      </c>
      <c r="H103" t="s">
        <v>81</v>
      </c>
      <c r="I103" t="s">
        <v>333</v>
      </c>
      <c r="J103">
        <v>11</v>
      </c>
      <c r="K103" t="s">
        <v>83</v>
      </c>
      <c r="L103" t="s">
        <v>84</v>
      </c>
      <c r="M103" t="s">
        <v>85</v>
      </c>
      <c r="N103">
        <v>2</v>
      </c>
      <c r="O103" s="1">
        <v>44608.627002314817</v>
      </c>
      <c r="P103" s="1">
        <v>44609.172164351854</v>
      </c>
      <c r="Q103">
        <v>47040</v>
      </c>
      <c r="R103">
        <v>62</v>
      </c>
      <c r="S103" t="b">
        <v>0</v>
      </c>
      <c r="T103" t="s">
        <v>86</v>
      </c>
      <c r="U103" t="b">
        <v>0</v>
      </c>
      <c r="V103" t="s">
        <v>101</v>
      </c>
      <c r="W103" s="1">
        <v>44608.713738425926</v>
      </c>
      <c r="X103">
        <v>44</v>
      </c>
      <c r="Y103">
        <v>0</v>
      </c>
      <c r="Z103">
        <v>0</v>
      </c>
      <c r="AA103">
        <v>0</v>
      </c>
      <c r="AB103">
        <v>5</v>
      </c>
      <c r="AC103">
        <v>0</v>
      </c>
      <c r="AD103">
        <v>11</v>
      </c>
      <c r="AE103">
        <v>0</v>
      </c>
      <c r="AF103">
        <v>0</v>
      </c>
      <c r="AG103">
        <v>0</v>
      </c>
      <c r="AH103" t="s">
        <v>313</v>
      </c>
      <c r="AI103" s="1">
        <v>44609.172164351854</v>
      </c>
      <c r="AJ103">
        <v>18</v>
      </c>
      <c r="AK103">
        <v>0</v>
      </c>
      <c r="AL103">
        <v>0</v>
      </c>
      <c r="AM103">
        <v>0</v>
      </c>
      <c r="AN103">
        <v>5</v>
      </c>
      <c r="AO103">
        <v>0</v>
      </c>
      <c r="AP103">
        <v>11</v>
      </c>
      <c r="AQ103">
        <v>0</v>
      </c>
      <c r="AR103">
        <v>0</v>
      </c>
      <c r="AS103">
        <v>0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</row>
    <row r="104" spans="1:57" hidden="1" x14ac:dyDescent="0.45">
      <c r="A104" t="s">
        <v>334</v>
      </c>
      <c r="B104" t="s">
        <v>77</v>
      </c>
      <c r="C104" t="s">
        <v>335</v>
      </c>
      <c r="D104" t="s">
        <v>79</v>
      </c>
      <c r="E104" s="2" t="str">
        <f>HYPERLINK("capsilon://?command=openfolder&amp;siteaddress=envoy.emaiq-na2.net&amp;folderid=FX18DF1149-1244-8665-8FB4-2EA326A870C1","FX2112103")</f>
        <v>FX2112103</v>
      </c>
      <c r="F104" t="s">
        <v>80</v>
      </c>
      <c r="G104" t="s">
        <v>80</v>
      </c>
      <c r="H104" t="s">
        <v>81</v>
      </c>
      <c r="I104" t="s">
        <v>336</v>
      </c>
      <c r="J104">
        <v>11</v>
      </c>
      <c r="K104" t="s">
        <v>83</v>
      </c>
      <c r="L104" t="s">
        <v>84</v>
      </c>
      <c r="M104" t="s">
        <v>85</v>
      </c>
      <c r="N104">
        <v>2</v>
      </c>
      <c r="O104" s="1">
        <v>44608.629432870373</v>
      </c>
      <c r="P104" s="1">
        <v>44609.172395833331</v>
      </c>
      <c r="Q104">
        <v>46854</v>
      </c>
      <c r="R104">
        <v>58</v>
      </c>
      <c r="S104" t="b">
        <v>0</v>
      </c>
      <c r="T104" t="s">
        <v>86</v>
      </c>
      <c r="U104" t="b">
        <v>0</v>
      </c>
      <c r="V104" t="s">
        <v>101</v>
      </c>
      <c r="W104" s="1">
        <v>44608.714201388888</v>
      </c>
      <c r="X104">
        <v>39</v>
      </c>
      <c r="Y104">
        <v>0</v>
      </c>
      <c r="Z104">
        <v>0</v>
      </c>
      <c r="AA104">
        <v>0</v>
      </c>
      <c r="AB104">
        <v>5</v>
      </c>
      <c r="AC104">
        <v>0</v>
      </c>
      <c r="AD104">
        <v>11</v>
      </c>
      <c r="AE104">
        <v>0</v>
      </c>
      <c r="AF104">
        <v>0</v>
      </c>
      <c r="AG104">
        <v>0</v>
      </c>
      <c r="AH104" t="s">
        <v>313</v>
      </c>
      <c r="AI104" s="1">
        <v>44609.172395833331</v>
      </c>
      <c r="AJ104">
        <v>19</v>
      </c>
      <c r="AK104">
        <v>0</v>
      </c>
      <c r="AL104">
        <v>0</v>
      </c>
      <c r="AM104">
        <v>0</v>
      </c>
      <c r="AN104">
        <v>5</v>
      </c>
      <c r="AO104">
        <v>0</v>
      </c>
      <c r="AP104">
        <v>11</v>
      </c>
      <c r="AQ104">
        <v>0</v>
      </c>
      <c r="AR104">
        <v>0</v>
      </c>
      <c r="AS104">
        <v>0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</row>
    <row r="105" spans="1:57" hidden="1" x14ac:dyDescent="0.45">
      <c r="A105" t="s">
        <v>337</v>
      </c>
      <c r="B105" t="s">
        <v>77</v>
      </c>
      <c r="C105" t="s">
        <v>173</v>
      </c>
      <c r="D105" t="s">
        <v>79</v>
      </c>
      <c r="E105" s="2" t="str">
        <f>HYPERLINK("capsilon://?command=openfolder&amp;siteaddress=envoy.emaiq-na2.net&amp;folderid=FXAAD7B184-E3C1-E193-04BE-287B45FC8A2E","FX2201279")</f>
        <v>FX2201279</v>
      </c>
      <c r="F105" t="s">
        <v>80</v>
      </c>
      <c r="G105" t="s">
        <v>80</v>
      </c>
      <c r="H105" t="s">
        <v>81</v>
      </c>
      <c r="I105" t="s">
        <v>338</v>
      </c>
      <c r="J105">
        <v>11</v>
      </c>
      <c r="K105" t="s">
        <v>83</v>
      </c>
      <c r="L105" t="s">
        <v>84</v>
      </c>
      <c r="M105" t="s">
        <v>79</v>
      </c>
      <c r="N105">
        <v>2</v>
      </c>
      <c r="O105" s="1">
        <v>44608.635289351849</v>
      </c>
      <c r="P105" s="1">
        <v>44608.731458333335</v>
      </c>
      <c r="Q105">
        <v>8253</v>
      </c>
      <c r="R105">
        <v>56</v>
      </c>
      <c r="S105" t="b">
        <v>0</v>
      </c>
      <c r="T105" t="s">
        <v>339</v>
      </c>
      <c r="U105" t="b">
        <v>0</v>
      </c>
      <c r="V105" t="s">
        <v>101</v>
      </c>
      <c r="W105" s="1">
        <v>44608.714756944442</v>
      </c>
      <c r="X105">
        <v>47</v>
      </c>
      <c r="Y105">
        <v>0</v>
      </c>
      <c r="Z105">
        <v>0</v>
      </c>
      <c r="AA105">
        <v>0</v>
      </c>
      <c r="AB105">
        <v>5</v>
      </c>
      <c r="AC105">
        <v>0</v>
      </c>
      <c r="AD105">
        <v>11</v>
      </c>
      <c r="AE105">
        <v>0</v>
      </c>
      <c r="AF105">
        <v>0</v>
      </c>
      <c r="AG105">
        <v>0</v>
      </c>
      <c r="AH105" t="s">
        <v>339</v>
      </c>
      <c r="AI105" s="1">
        <v>44608.731458333335</v>
      </c>
      <c r="AJ105">
        <v>9</v>
      </c>
      <c r="AK105">
        <v>0</v>
      </c>
      <c r="AL105">
        <v>0</v>
      </c>
      <c r="AM105">
        <v>0</v>
      </c>
      <c r="AN105">
        <v>5</v>
      </c>
      <c r="AO105">
        <v>0</v>
      </c>
      <c r="AP105">
        <v>11</v>
      </c>
      <c r="AQ105">
        <v>0</v>
      </c>
      <c r="AR105">
        <v>0</v>
      </c>
      <c r="AS105">
        <v>0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</row>
    <row r="106" spans="1:57" x14ac:dyDescent="0.45">
      <c r="A106" t="s">
        <v>340</v>
      </c>
      <c r="B106" t="s">
        <v>77</v>
      </c>
      <c r="C106" t="s">
        <v>204</v>
      </c>
      <c r="D106" t="s">
        <v>79</v>
      </c>
      <c r="E106" s="2" t="str">
        <f>HYPERLINK("capsilon://?command=openfolder&amp;siteaddress=envoy.emaiq-na2.net&amp;folderid=FXD124A3B6-37F6-A229-D348-AC50416C5024","FX220266")</f>
        <v>FX220266</v>
      </c>
      <c r="F106" t="s">
        <v>80</v>
      </c>
      <c r="G106" t="s">
        <v>80</v>
      </c>
      <c r="H106" t="s">
        <v>81</v>
      </c>
      <c r="I106" t="s">
        <v>341</v>
      </c>
      <c r="J106">
        <v>30</v>
      </c>
      <c r="K106" t="s">
        <v>83</v>
      </c>
      <c r="L106" t="s">
        <v>84</v>
      </c>
      <c r="M106" t="s">
        <v>85</v>
      </c>
      <c r="N106">
        <v>2</v>
      </c>
      <c r="O106" s="1">
        <v>44608.635891203703</v>
      </c>
      <c r="P106" s="1">
        <v>44609.173506944448</v>
      </c>
      <c r="Q106">
        <v>46229</v>
      </c>
      <c r="R106">
        <v>221</v>
      </c>
      <c r="S106" t="b">
        <v>0</v>
      </c>
      <c r="T106" t="s">
        <v>86</v>
      </c>
      <c r="U106" t="b">
        <v>0</v>
      </c>
      <c r="V106" t="s">
        <v>101</v>
      </c>
      <c r="W106" s="1">
        <v>44608.716226851851</v>
      </c>
      <c r="X106">
        <v>126</v>
      </c>
      <c r="Y106">
        <v>9</v>
      </c>
      <c r="Z106">
        <v>0</v>
      </c>
      <c r="AA106">
        <v>9</v>
      </c>
      <c r="AB106">
        <v>0</v>
      </c>
      <c r="AC106">
        <v>3</v>
      </c>
      <c r="AD106">
        <v>21</v>
      </c>
      <c r="AE106">
        <v>0</v>
      </c>
      <c r="AF106">
        <v>0</v>
      </c>
      <c r="AG106">
        <v>0</v>
      </c>
      <c r="AH106" t="s">
        <v>313</v>
      </c>
      <c r="AI106" s="1">
        <v>44609.173506944448</v>
      </c>
      <c r="AJ106">
        <v>95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21</v>
      </c>
      <c r="AQ106">
        <v>0</v>
      </c>
      <c r="AR106">
        <v>0</v>
      </c>
      <c r="AS106">
        <v>0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</row>
    <row r="107" spans="1:57" hidden="1" x14ac:dyDescent="0.45">
      <c r="A107" t="s">
        <v>342</v>
      </c>
      <c r="B107" t="s">
        <v>77</v>
      </c>
      <c r="C107" t="s">
        <v>173</v>
      </c>
      <c r="D107" t="s">
        <v>79</v>
      </c>
      <c r="E107" s="2" t="str">
        <f>HYPERLINK("capsilon://?command=openfolder&amp;siteaddress=envoy.emaiq-na2.net&amp;folderid=FXAAD7B184-E3C1-E193-04BE-287B45FC8A2E","FX2201279")</f>
        <v>FX2201279</v>
      </c>
      <c r="F107" t="s">
        <v>80</v>
      </c>
      <c r="G107" t="s">
        <v>80</v>
      </c>
      <c r="H107" t="s">
        <v>81</v>
      </c>
      <c r="I107" t="s">
        <v>343</v>
      </c>
      <c r="J107">
        <v>11</v>
      </c>
      <c r="K107" t="s">
        <v>83</v>
      </c>
      <c r="L107" t="s">
        <v>84</v>
      </c>
      <c r="M107" t="s">
        <v>79</v>
      </c>
      <c r="N107">
        <v>2</v>
      </c>
      <c r="O107" s="1">
        <v>44608.635995370372</v>
      </c>
      <c r="P107" s="1">
        <v>44608.731562499997</v>
      </c>
      <c r="Q107">
        <v>8167</v>
      </c>
      <c r="R107">
        <v>90</v>
      </c>
      <c r="S107" t="b">
        <v>0</v>
      </c>
      <c r="T107" t="s">
        <v>339</v>
      </c>
      <c r="U107" t="b">
        <v>0</v>
      </c>
      <c r="V107" t="s">
        <v>101</v>
      </c>
      <c r="W107" s="1">
        <v>44608.717222222222</v>
      </c>
      <c r="X107">
        <v>85</v>
      </c>
      <c r="Y107">
        <v>0</v>
      </c>
      <c r="Z107">
        <v>0</v>
      </c>
      <c r="AA107">
        <v>0</v>
      </c>
      <c r="AB107">
        <v>5</v>
      </c>
      <c r="AC107">
        <v>0</v>
      </c>
      <c r="AD107">
        <v>11</v>
      </c>
      <c r="AE107">
        <v>0</v>
      </c>
      <c r="AF107">
        <v>0</v>
      </c>
      <c r="AG107">
        <v>0</v>
      </c>
      <c r="AH107" t="s">
        <v>339</v>
      </c>
      <c r="AI107" s="1">
        <v>44608.731562499997</v>
      </c>
      <c r="AJ107">
        <v>5</v>
      </c>
      <c r="AK107">
        <v>0</v>
      </c>
      <c r="AL107">
        <v>0</v>
      </c>
      <c r="AM107">
        <v>0</v>
      </c>
      <c r="AN107">
        <v>5</v>
      </c>
      <c r="AO107">
        <v>0</v>
      </c>
      <c r="AP107">
        <v>11</v>
      </c>
      <c r="AQ107">
        <v>0</v>
      </c>
      <c r="AR107">
        <v>0</v>
      </c>
      <c r="AS107">
        <v>0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</row>
    <row r="108" spans="1:57" x14ac:dyDescent="0.45">
      <c r="A108" t="s">
        <v>344</v>
      </c>
      <c r="B108" t="s">
        <v>77</v>
      </c>
      <c r="C108" t="s">
        <v>173</v>
      </c>
      <c r="D108" t="s">
        <v>79</v>
      </c>
      <c r="E108" s="2" t="str">
        <f>HYPERLINK("capsilon://?command=openfolder&amp;siteaddress=envoy.emaiq-na2.net&amp;folderid=FXAAD7B184-E3C1-E193-04BE-287B45FC8A2E","FX2201279")</f>
        <v>FX2201279</v>
      </c>
      <c r="F108" t="s">
        <v>80</v>
      </c>
      <c r="G108" t="s">
        <v>80</v>
      </c>
      <c r="H108" t="s">
        <v>81</v>
      </c>
      <c r="I108" t="s">
        <v>345</v>
      </c>
      <c r="J108">
        <v>66</v>
      </c>
      <c r="K108" t="s">
        <v>83</v>
      </c>
      <c r="L108" t="s">
        <v>84</v>
      </c>
      <c r="M108" t="s">
        <v>79</v>
      </c>
      <c r="N108">
        <v>2</v>
      </c>
      <c r="O108" s="1">
        <v>44608.636678240742</v>
      </c>
      <c r="P108" s="1">
        <v>44608.731678240743</v>
      </c>
      <c r="Q108">
        <v>7727</v>
      </c>
      <c r="R108">
        <v>481</v>
      </c>
      <c r="S108" t="b">
        <v>0</v>
      </c>
      <c r="T108" t="s">
        <v>339</v>
      </c>
      <c r="U108" t="b">
        <v>0</v>
      </c>
      <c r="V108" t="s">
        <v>101</v>
      </c>
      <c r="W108" s="1">
        <v>44608.722708333335</v>
      </c>
      <c r="X108">
        <v>473</v>
      </c>
      <c r="Y108">
        <v>52</v>
      </c>
      <c r="Z108">
        <v>0</v>
      </c>
      <c r="AA108">
        <v>52</v>
      </c>
      <c r="AB108">
        <v>0</v>
      </c>
      <c r="AC108">
        <v>17</v>
      </c>
      <c r="AD108">
        <v>14</v>
      </c>
      <c r="AE108">
        <v>0</v>
      </c>
      <c r="AF108">
        <v>0</v>
      </c>
      <c r="AG108">
        <v>0</v>
      </c>
      <c r="AH108" t="s">
        <v>339</v>
      </c>
      <c r="AI108" s="1">
        <v>44608.731678240743</v>
      </c>
      <c r="AJ108">
        <v>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14</v>
      </c>
      <c r="AQ108">
        <v>0</v>
      </c>
      <c r="AR108">
        <v>0</v>
      </c>
      <c r="AS108">
        <v>0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</row>
    <row r="109" spans="1:57" x14ac:dyDescent="0.45">
      <c r="A109" t="s">
        <v>346</v>
      </c>
      <c r="B109" t="s">
        <v>77</v>
      </c>
      <c r="C109" t="s">
        <v>347</v>
      </c>
      <c r="D109" t="s">
        <v>79</v>
      </c>
      <c r="E109" s="2" t="str">
        <f>HYPERLINK("capsilon://?command=openfolder&amp;siteaddress=envoy.emaiq-na2.net&amp;folderid=FXCFABE98E-BA02-FCCC-9913-E675B3AA66D3","FX2202300")</f>
        <v>FX2202300</v>
      </c>
      <c r="F109" t="s">
        <v>80</v>
      </c>
      <c r="G109" t="s">
        <v>80</v>
      </c>
      <c r="H109" t="s">
        <v>81</v>
      </c>
      <c r="I109" t="s">
        <v>348</v>
      </c>
      <c r="J109">
        <v>60</v>
      </c>
      <c r="K109" t="s">
        <v>83</v>
      </c>
      <c r="L109" t="s">
        <v>84</v>
      </c>
      <c r="M109" t="s">
        <v>85</v>
      </c>
      <c r="N109">
        <v>2</v>
      </c>
      <c r="O109" s="1">
        <v>44608.646655092591</v>
      </c>
      <c r="P109" s="1">
        <v>44609.178333333337</v>
      </c>
      <c r="Q109">
        <v>43982</v>
      </c>
      <c r="R109">
        <v>1955</v>
      </c>
      <c r="S109" t="b">
        <v>0</v>
      </c>
      <c r="T109" t="s">
        <v>86</v>
      </c>
      <c r="U109" t="b">
        <v>0</v>
      </c>
      <c r="V109" t="s">
        <v>101</v>
      </c>
      <c r="W109" s="1">
        <v>44608.740532407406</v>
      </c>
      <c r="X109">
        <v>1539</v>
      </c>
      <c r="Y109">
        <v>72</v>
      </c>
      <c r="Z109">
        <v>0</v>
      </c>
      <c r="AA109">
        <v>72</v>
      </c>
      <c r="AB109">
        <v>0</v>
      </c>
      <c r="AC109">
        <v>63</v>
      </c>
      <c r="AD109">
        <v>-12</v>
      </c>
      <c r="AE109">
        <v>0</v>
      </c>
      <c r="AF109">
        <v>0</v>
      </c>
      <c r="AG109">
        <v>0</v>
      </c>
      <c r="AH109" t="s">
        <v>313</v>
      </c>
      <c r="AI109" s="1">
        <v>44609.178333333337</v>
      </c>
      <c r="AJ109">
        <v>416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-13</v>
      </c>
      <c r="AQ109">
        <v>0</v>
      </c>
      <c r="AR109">
        <v>0</v>
      </c>
      <c r="AS109">
        <v>0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</row>
    <row r="110" spans="1:57" hidden="1" x14ac:dyDescent="0.45">
      <c r="A110" t="s">
        <v>349</v>
      </c>
      <c r="B110" t="s">
        <v>77</v>
      </c>
      <c r="C110" t="s">
        <v>350</v>
      </c>
      <c r="D110" t="s">
        <v>79</v>
      </c>
      <c r="E110" s="2" t="str">
        <f>HYPERLINK("capsilon://?command=openfolder&amp;siteaddress=envoy.emaiq-na2.net&amp;folderid=FX691C27C0-1428-CB20-1E51-AE3B0519E820","FX2202212")</f>
        <v>FX2202212</v>
      </c>
      <c r="F110" t="s">
        <v>80</v>
      </c>
      <c r="G110" t="s">
        <v>80</v>
      </c>
      <c r="H110" t="s">
        <v>81</v>
      </c>
      <c r="I110" t="s">
        <v>351</v>
      </c>
      <c r="J110">
        <v>66</v>
      </c>
      <c r="K110" t="s">
        <v>83</v>
      </c>
      <c r="L110" t="s">
        <v>84</v>
      </c>
      <c r="M110" t="s">
        <v>85</v>
      </c>
      <c r="N110">
        <v>1</v>
      </c>
      <c r="O110" s="1">
        <v>44608.650740740741</v>
      </c>
      <c r="P110" s="1">
        <v>44608.745740740742</v>
      </c>
      <c r="Q110">
        <v>7759</v>
      </c>
      <c r="R110">
        <v>449</v>
      </c>
      <c r="S110" t="b">
        <v>0</v>
      </c>
      <c r="T110" t="s">
        <v>86</v>
      </c>
      <c r="U110" t="b">
        <v>0</v>
      </c>
      <c r="V110" t="s">
        <v>101</v>
      </c>
      <c r="W110" s="1">
        <v>44608.745740740742</v>
      </c>
      <c r="X110">
        <v>449</v>
      </c>
      <c r="Y110">
        <v>5</v>
      </c>
      <c r="Z110">
        <v>0</v>
      </c>
      <c r="AA110">
        <v>5</v>
      </c>
      <c r="AB110">
        <v>0</v>
      </c>
      <c r="AC110">
        <v>5</v>
      </c>
      <c r="AD110">
        <v>61</v>
      </c>
      <c r="AE110">
        <v>52</v>
      </c>
      <c r="AF110">
        <v>0</v>
      </c>
      <c r="AG110">
        <v>1</v>
      </c>
      <c r="AH110" t="s">
        <v>86</v>
      </c>
      <c r="AI110" t="s">
        <v>86</v>
      </c>
      <c r="AJ110" t="s">
        <v>86</v>
      </c>
      <c r="AK110" t="s">
        <v>86</v>
      </c>
      <c r="AL110" t="s">
        <v>86</v>
      </c>
      <c r="AM110" t="s">
        <v>86</v>
      </c>
      <c r="AN110" t="s">
        <v>86</v>
      </c>
      <c r="AO110" t="s">
        <v>86</v>
      </c>
      <c r="AP110" t="s">
        <v>86</v>
      </c>
      <c r="AQ110" t="s">
        <v>86</v>
      </c>
      <c r="AR110" t="s">
        <v>86</v>
      </c>
      <c r="AS110" t="s">
        <v>86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</row>
    <row r="111" spans="1:57" x14ac:dyDescent="0.45">
      <c r="A111" t="s">
        <v>352</v>
      </c>
      <c r="B111" t="s">
        <v>77</v>
      </c>
      <c r="C111" t="s">
        <v>353</v>
      </c>
      <c r="D111" t="s">
        <v>79</v>
      </c>
      <c r="E111" s="2" t="str">
        <f>HYPERLINK("capsilon://?command=openfolder&amp;siteaddress=envoy.emaiq-na2.net&amp;folderid=FX61BDF1B4-502C-06EA-585B-DD24B7D1C7FC","FX2202333")</f>
        <v>FX2202333</v>
      </c>
      <c r="F111" t="s">
        <v>80</v>
      </c>
      <c r="G111" t="s">
        <v>80</v>
      </c>
      <c r="H111" t="s">
        <v>81</v>
      </c>
      <c r="I111" t="s">
        <v>354</v>
      </c>
      <c r="J111">
        <v>192</v>
      </c>
      <c r="K111" t="s">
        <v>83</v>
      </c>
      <c r="L111" t="s">
        <v>84</v>
      </c>
      <c r="M111" t="s">
        <v>85</v>
      </c>
      <c r="N111">
        <v>2</v>
      </c>
      <c r="O111" s="1">
        <v>44608.668344907404</v>
      </c>
      <c r="P111" s="1">
        <v>44609.185949074075</v>
      </c>
      <c r="Q111">
        <v>43197</v>
      </c>
      <c r="R111">
        <v>1524</v>
      </c>
      <c r="S111" t="b">
        <v>0</v>
      </c>
      <c r="T111" t="s">
        <v>86</v>
      </c>
      <c r="U111" t="b">
        <v>0</v>
      </c>
      <c r="V111" t="s">
        <v>101</v>
      </c>
      <c r="W111" s="1">
        <v>44608.791666666664</v>
      </c>
      <c r="X111">
        <v>792</v>
      </c>
      <c r="Y111">
        <v>133</v>
      </c>
      <c r="Z111">
        <v>0</v>
      </c>
      <c r="AA111">
        <v>133</v>
      </c>
      <c r="AB111">
        <v>21</v>
      </c>
      <c r="AC111">
        <v>26</v>
      </c>
      <c r="AD111">
        <v>59</v>
      </c>
      <c r="AE111">
        <v>0</v>
      </c>
      <c r="AF111">
        <v>0</v>
      </c>
      <c r="AG111">
        <v>0</v>
      </c>
      <c r="AH111" t="s">
        <v>313</v>
      </c>
      <c r="AI111" s="1">
        <v>44609.185949074075</v>
      </c>
      <c r="AJ111">
        <v>562</v>
      </c>
      <c r="AK111">
        <v>0</v>
      </c>
      <c r="AL111">
        <v>0</v>
      </c>
      <c r="AM111">
        <v>0</v>
      </c>
      <c r="AN111">
        <v>21</v>
      </c>
      <c r="AO111">
        <v>0</v>
      </c>
      <c r="AP111">
        <v>59</v>
      </c>
      <c r="AQ111">
        <v>0</v>
      </c>
      <c r="AR111">
        <v>0</v>
      </c>
      <c r="AS111">
        <v>0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</row>
    <row r="112" spans="1:57" x14ac:dyDescent="0.45">
      <c r="A112" t="s">
        <v>355</v>
      </c>
      <c r="B112" t="s">
        <v>77</v>
      </c>
      <c r="C112" t="s">
        <v>325</v>
      </c>
      <c r="D112" t="s">
        <v>79</v>
      </c>
      <c r="E112" s="2" t="str">
        <f>HYPERLINK("capsilon://?command=openfolder&amp;siteaddress=envoy.emaiq-na2.net&amp;folderid=FXF2F15E9E-36E6-E8B5-35CA-53BF4383C8DF","FX2201480")</f>
        <v>FX2201480</v>
      </c>
      <c r="F112" t="s">
        <v>80</v>
      </c>
      <c r="G112" t="s">
        <v>80</v>
      </c>
      <c r="H112" t="s">
        <v>81</v>
      </c>
      <c r="I112" t="s">
        <v>356</v>
      </c>
      <c r="J112">
        <v>66</v>
      </c>
      <c r="K112" t="s">
        <v>83</v>
      </c>
      <c r="L112" t="s">
        <v>84</v>
      </c>
      <c r="M112" t="s">
        <v>85</v>
      </c>
      <c r="N112">
        <v>2</v>
      </c>
      <c r="O112" s="1">
        <v>44608.679583333331</v>
      </c>
      <c r="P112" s="1">
        <v>44609.213333333333</v>
      </c>
      <c r="Q112">
        <v>42579</v>
      </c>
      <c r="R112">
        <v>3537</v>
      </c>
      <c r="S112" t="b">
        <v>0</v>
      </c>
      <c r="T112" t="s">
        <v>86</v>
      </c>
      <c r="U112" t="b">
        <v>0</v>
      </c>
      <c r="V112" t="s">
        <v>101</v>
      </c>
      <c r="W112" s="1">
        <v>44608.812268518515</v>
      </c>
      <c r="X112">
        <v>1779</v>
      </c>
      <c r="Y112">
        <v>52</v>
      </c>
      <c r="Z112">
        <v>0</v>
      </c>
      <c r="AA112">
        <v>52</v>
      </c>
      <c r="AB112">
        <v>0</v>
      </c>
      <c r="AC112">
        <v>19</v>
      </c>
      <c r="AD112">
        <v>14</v>
      </c>
      <c r="AE112">
        <v>0</v>
      </c>
      <c r="AF112">
        <v>0</v>
      </c>
      <c r="AG112">
        <v>0</v>
      </c>
      <c r="AH112" t="s">
        <v>88</v>
      </c>
      <c r="AI112" s="1">
        <v>44609.213333333333</v>
      </c>
      <c r="AJ112">
        <v>1721</v>
      </c>
      <c r="AK112">
        <v>2</v>
      </c>
      <c r="AL112">
        <v>0</v>
      </c>
      <c r="AM112">
        <v>2</v>
      </c>
      <c r="AN112">
        <v>0</v>
      </c>
      <c r="AO112">
        <v>2</v>
      </c>
      <c r="AP112">
        <v>12</v>
      </c>
      <c r="AQ112">
        <v>0</v>
      </c>
      <c r="AR112">
        <v>0</v>
      </c>
      <c r="AS112">
        <v>0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</row>
    <row r="113" spans="1:57" x14ac:dyDescent="0.45">
      <c r="A113" t="s">
        <v>357</v>
      </c>
      <c r="B113" t="s">
        <v>77</v>
      </c>
      <c r="C113" t="s">
        <v>233</v>
      </c>
      <c r="D113" t="s">
        <v>79</v>
      </c>
      <c r="E113" s="2" t="str">
        <f>HYPERLINK("capsilon://?command=openfolder&amp;siteaddress=envoy.emaiq-na2.net&amp;folderid=FX86DFD52A-59A3-9ED0-749B-5DA2E864011D","FX2201411")</f>
        <v>FX2201411</v>
      </c>
      <c r="F113" t="s">
        <v>80</v>
      </c>
      <c r="G113" t="s">
        <v>80</v>
      </c>
      <c r="H113" t="s">
        <v>81</v>
      </c>
      <c r="I113" t="s">
        <v>358</v>
      </c>
      <c r="J113">
        <v>38</v>
      </c>
      <c r="K113" t="s">
        <v>83</v>
      </c>
      <c r="L113" t="s">
        <v>84</v>
      </c>
      <c r="M113" t="s">
        <v>85</v>
      </c>
      <c r="N113">
        <v>2</v>
      </c>
      <c r="O113" s="1">
        <v>44608.679918981485</v>
      </c>
      <c r="P113" s="1">
        <v>44609.209837962961</v>
      </c>
      <c r="Q113">
        <v>45413</v>
      </c>
      <c r="R113">
        <v>372</v>
      </c>
      <c r="S113" t="b">
        <v>0</v>
      </c>
      <c r="T113" t="s">
        <v>86</v>
      </c>
      <c r="U113" t="b">
        <v>0</v>
      </c>
      <c r="V113" t="s">
        <v>101</v>
      </c>
      <c r="W113" s="1">
        <v>44608.814722222225</v>
      </c>
      <c r="X113">
        <v>211</v>
      </c>
      <c r="Y113">
        <v>37</v>
      </c>
      <c r="Z113">
        <v>0</v>
      </c>
      <c r="AA113">
        <v>37</v>
      </c>
      <c r="AB113">
        <v>0</v>
      </c>
      <c r="AC113">
        <v>22</v>
      </c>
      <c r="AD113">
        <v>1</v>
      </c>
      <c r="AE113">
        <v>0</v>
      </c>
      <c r="AF113">
        <v>0</v>
      </c>
      <c r="AG113">
        <v>0</v>
      </c>
      <c r="AH113" t="s">
        <v>313</v>
      </c>
      <c r="AI113" s="1">
        <v>44609.209837962961</v>
      </c>
      <c r="AJ113">
        <v>143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</row>
    <row r="114" spans="1:57" x14ac:dyDescent="0.45">
      <c r="A114" t="s">
        <v>359</v>
      </c>
      <c r="B114" t="s">
        <v>77</v>
      </c>
      <c r="C114" t="s">
        <v>325</v>
      </c>
      <c r="D114" t="s">
        <v>79</v>
      </c>
      <c r="E114" s="2" t="str">
        <f>HYPERLINK("capsilon://?command=openfolder&amp;siteaddress=envoy.emaiq-na2.net&amp;folderid=FXF2F15E9E-36E6-E8B5-35CA-53BF4383C8DF","FX2201480")</f>
        <v>FX2201480</v>
      </c>
      <c r="F114" t="s">
        <v>80</v>
      </c>
      <c r="G114" t="s">
        <v>80</v>
      </c>
      <c r="H114" t="s">
        <v>81</v>
      </c>
      <c r="I114" t="s">
        <v>360</v>
      </c>
      <c r="J114">
        <v>66</v>
      </c>
      <c r="K114" t="s">
        <v>83</v>
      </c>
      <c r="L114" t="s">
        <v>84</v>
      </c>
      <c r="M114" t="s">
        <v>85</v>
      </c>
      <c r="N114">
        <v>2</v>
      </c>
      <c r="O114" s="1">
        <v>44608.680231481485</v>
      </c>
      <c r="P114" s="1">
        <v>44609.22315972222</v>
      </c>
      <c r="Q114">
        <v>45249</v>
      </c>
      <c r="R114">
        <v>1660</v>
      </c>
      <c r="S114" t="b">
        <v>0</v>
      </c>
      <c r="T114" t="s">
        <v>86</v>
      </c>
      <c r="U114" t="b">
        <v>0</v>
      </c>
      <c r="V114" t="s">
        <v>101</v>
      </c>
      <c r="W114" s="1">
        <v>44608.823946759258</v>
      </c>
      <c r="X114">
        <v>797</v>
      </c>
      <c r="Y114">
        <v>52</v>
      </c>
      <c r="Z114">
        <v>0</v>
      </c>
      <c r="AA114">
        <v>52</v>
      </c>
      <c r="AB114">
        <v>0</v>
      </c>
      <c r="AC114">
        <v>20</v>
      </c>
      <c r="AD114">
        <v>14</v>
      </c>
      <c r="AE114">
        <v>0</v>
      </c>
      <c r="AF114">
        <v>0</v>
      </c>
      <c r="AG114">
        <v>0</v>
      </c>
      <c r="AH114" t="s">
        <v>88</v>
      </c>
      <c r="AI114" s="1">
        <v>44609.22315972222</v>
      </c>
      <c r="AJ114">
        <v>848</v>
      </c>
      <c r="AK114">
        <v>1</v>
      </c>
      <c r="AL114">
        <v>0</v>
      </c>
      <c r="AM114">
        <v>1</v>
      </c>
      <c r="AN114">
        <v>0</v>
      </c>
      <c r="AO114">
        <v>1</v>
      </c>
      <c r="AP114">
        <v>13</v>
      </c>
      <c r="AQ114">
        <v>0</v>
      </c>
      <c r="AR114">
        <v>0</v>
      </c>
      <c r="AS114">
        <v>0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</row>
    <row r="115" spans="1:57" x14ac:dyDescent="0.45">
      <c r="A115" t="s">
        <v>361</v>
      </c>
      <c r="B115" t="s">
        <v>77</v>
      </c>
      <c r="C115" t="s">
        <v>322</v>
      </c>
      <c r="D115" t="s">
        <v>79</v>
      </c>
      <c r="E115" s="2" t="str">
        <f>HYPERLINK("capsilon://?command=openfolder&amp;siteaddress=envoy.emaiq-na2.net&amp;folderid=FX9B327200-DDB4-5C4D-5FD7-CF1F10D2D35D","FX2201481")</f>
        <v>FX2201481</v>
      </c>
      <c r="F115" t="s">
        <v>80</v>
      </c>
      <c r="G115" t="s">
        <v>80</v>
      </c>
      <c r="H115" t="s">
        <v>81</v>
      </c>
      <c r="I115" t="s">
        <v>323</v>
      </c>
      <c r="J115">
        <v>38</v>
      </c>
      <c r="K115" t="s">
        <v>83</v>
      </c>
      <c r="L115" t="s">
        <v>84</v>
      </c>
      <c r="M115" t="s">
        <v>85</v>
      </c>
      <c r="N115">
        <v>2</v>
      </c>
      <c r="O115" s="1">
        <v>44608.701041666667</v>
      </c>
      <c r="P115" s="1">
        <v>44609.168032407404</v>
      </c>
      <c r="Q115">
        <v>39736</v>
      </c>
      <c r="R115">
        <v>612</v>
      </c>
      <c r="S115" t="b">
        <v>0</v>
      </c>
      <c r="T115" t="s">
        <v>86</v>
      </c>
      <c r="U115" t="b">
        <v>1</v>
      </c>
      <c r="V115" t="s">
        <v>101</v>
      </c>
      <c r="W115" s="1">
        <v>44608.705208333333</v>
      </c>
      <c r="X115">
        <v>328</v>
      </c>
      <c r="Y115">
        <v>37</v>
      </c>
      <c r="Z115">
        <v>0</v>
      </c>
      <c r="AA115">
        <v>37</v>
      </c>
      <c r="AB115">
        <v>0</v>
      </c>
      <c r="AC115">
        <v>21</v>
      </c>
      <c r="AD115">
        <v>1</v>
      </c>
      <c r="AE115">
        <v>0</v>
      </c>
      <c r="AF115">
        <v>0</v>
      </c>
      <c r="AG115">
        <v>0</v>
      </c>
      <c r="AH115" t="s">
        <v>313</v>
      </c>
      <c r="AI115" s="1">
        <v>44609.168032407404</v>
      </c>
      <c r="AJ115">
        <v>284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</row>
    <row r="116" spans="1:57" x14ac:dyDescent="0.45">
      <c r="A116" t="s">
        <v>362</v>
      </c>
      <c r="B116" t="s">
        <v>77</v>
      </c>
      <c r="C116" t="s">
        <v>363</v>
      </c>
      <c r="D116" t="s">
        <v>79</v>
      </c>
      <c r="E116" s="2" t="str">
        <f>HYPERLINK("capsilon://?command=openfolder&amp;siteaddress=envoy.emaiq-na2.net&amp;folderid=FX0B5F585D-3E6F-8007-F847-AC696071972F","FX2202302")</f>
        <v>FX2202302</v>
      </c>
      <c r="F116" t="s">
        <v>80</v>
      </c>
      <c r="G116" t="s">
        <v>80</v>
      </c>
      <c r="H116" t="s">
        <v>81</v>
      </c>
      <c r="I116" t="s">
        <v>364</v>
      </c>
      <c r="J116">
        <v>614</v>
      </c>
      <c r="K116" t="s">
        <v>83</v>
      </c>
      <c r="L116" t="s">
        <v>84</v>
      </c>
      <c r="M116" t="s">
        <v>85</v>
      </c>
      <c r="N116">
        <v>2</v>
      </c>
      <c r="O116" s="1">
        <v>44608.705023148148</v>
      </c>
      <c r="P116" s="1">
        <v>44609.258958333332</v>
      </c>
      <c r="Q116">
        <v>39538</v>
      </c>
      <c r="R116">
        <v>8322</v>
      </c>
      <c r="S116" t="b">
        <v>0</v>
      </c>
      <c r="T116" t="s">
        <v>86</v>
      </c>
      <c r="U116" t="b">
        <v>0</v>
      </c>
      <c r="V116" t="s">
        <v>87</v>
      </c>
      <c r="W116" s="1">
        <v>44609.180046296293</v>
      </c>
      <c r="X116">
        <v>5902</v>
      </c>
      <c r="Y116">
        <v>687</v>
      </c>
      <c r="Z116">
        <v>0</v>
      </c>
      <c r="AA116">
        <v>687</v>
      </c>
      <c r="AB116">
        <v>0</v>
      </c>
      <c r="AC116">
        <v>332</v>
      </c>
      <c r="AD116">
        <v>-73</v>
      </c>
      <c r="AE116">
        <v>0</v>
      </c>
      <c r="AF116">
        <v>0</v>
      </c>
      <c r="AG116">
        <v>0</v>
      </c>
      <c r="AH116" t="s">
        <v>93</v>
      </c>
      <c r="AI116" s="1">
        <v>44609.258958333332</v>
      </c>
      <c r="AJ116">
        <v>2123</v>
      </c>
      <c r="AK116">
        <v>5</v>
      </c>
      <c r="AL116">
        <v>0</v>
      </c>
      <c r="AM116">
        <v>5</v>
      </c>
      <c r="AN116">
        <v>0</v>
      </c>
      <c r="AO116">
        <v>5</v>
      </c>
      <c r="AP116">
        <v>-78</v>
      </c>
      <c r="AQ116">
        <v>0</v>
      </c>
      <c r="AR116">
        <v>0</v>
      </c>
      <c r="AS116">
        <v>0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</row>
    <row r="117" spans="1:57" hidden="1" x14ac:dyDescent="0.45">
      <c r="A117" t="s">
        <v>365</v>
      </c>
      <c r="B117" t="s">
        <v>77</v>
      </c>
      <c r="C117" t="s">
        <v>366</v>
      </c>
      <c r="D117" t="s">
        <v>79</v>
      </c>
      <c r="E117" s="2" t="str">
        <f>HYPERLINK("capsilon://?command=openfolder&amp;siteaddress=envoy.emaiq-na2.net&amp;folderid=FX86844153-C501-F4C4-381E-0A4265D3EA41","FX2201377")</f>
        <v>FX2201377</v>
      </c>
      <c r="F117" t="s">
        <v>80</v>
      </c>
      <c r="G117" t="s">
        <v>80</v>
      </c>
      <c r="H117" t="s">
        <v>81</v>
      </c>
      <c r="I117" t="s">
        <v>367</v>
      </c>
      <c r="J117">
        <v>690</v>
      </c>
      <c r="K117" t="s">
        <v>83</v>
      </c>
      <c r="L117" t="s">
        <v>84</v>
      </c>
      <c r="M117" t="s">
        <v>85</v>
      </c>
      <c r="N117">
        <v>1</v>
      </c>
      <c r="O117" s="1">
        <v>44608.723101851851</v>
      </c>
      <c r="P117" s="1">
        <v>44609.229548611111</v>
      </c>
      <c r="Q117">
        <v>40950</v>
      </c>
      <c r="R117">
        <v>2807</v>
      </c>
      <c r="S117" t="b">
        <v>0</v>
      </c>
      <c r="T117" t="s">
        <v>86</v>
      </c>
      <c r="U117" t="b">
        <v>0</v>
      </c>
      <c r="V117" t="s">
        <v>87</v>
      </c>
      <c r="W117" s="1">
        <v>44609.229548611111</v>
      </c>
      <c r="X117">
        <v>2507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690</v>
      </c>
      <c r="AE117">
        <v>592</v>
      </c>
      <c r="AF117">
        <v>0</v>
      </c>
      <c r="AG117">
        <v>32</v>
      </c>
      <c r="AH117" t="s">
        <v>86</v>
      </c>
      <c r="AI117" t="s">
        <v>86</v>
      </c>
      <c r="AJ117" t="s">
        <v>86</v>
      </c>
      <c r="AK117" t="s">
        <v>86</v>
      </c>
      <c r="AL117" t="s">
        <v>86</v>
      </c>
      <c r="AM117" t="s">
        <v>86</v>
      </c>
      <c r="AN117" t="s">
        <v>86</v>
      </c>
      <c r="AO117" t="s">
        <v>86</v>
      </c>
      <c r="AP117" t="s">
        <v>86</v>
      </c>
      <c r="AQ117" t="s">
        <v>86</v>
      </c>
      <c r="AR117" t="s">
        <v>86</v>
      </c>
      <c r="AS117" t="s">
        <v>86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</row>
    <row r="118" spans="1:57" x14ac:dyDescent="0.45">
      <c r="A118" t="s">
        <v>368</v>
      </c>
      <c r="B118" t="s">
        <v>77</v>
      </c>
      <c r="C118" t="s">
        <v>369</v>
      </c>
      <c r="D118" t="s">
        <v>79</v>
      </c>
      <c r="E118" s="2" t="str">
        <f>HYPERLINK("capsilon://?command=openfolder&amp;siteaddress=envoy.emaiq-na2.net&amp;folderid=FX1BF882EB-5D94-7E49-FFB3-736FB42B061C","FX2202136")</f>
        <v>FX2202136</v>
      </c>
      <c r="F118" t="s">
        <v>80</v>
      </c>
      <c r="G118" t="s">
        <v>80</v>
      </c>
      <c r="H118" t="s">
        <v>81</v>
      </c>
      <c r="I118" t="s">
        <v>370</v>
      </c>
      <c r="J118">
        <v>104</v>
      </c>
      <c r="K118" t="s">
        <v>83</v>
      </c>
      <c r="L118" t="s">
        <v>84</v>
      </c>
      <c r="M118" t="s">
        <v>85</v>
      </c>
      <c r="N118">
        <v>2</v>
      </c>
      <c r="O118" s="1">
        <v>44608.736909722225</v>
      </c>
      <c r="P118" s="1">
        <v>44609.279930555553</v>
      </c>
      <c r="Q118">
        <v>45506</v>
      </c>
      <c r="R118">
        <v>1411</v>
      </c>
      <c r="S118" t="b">
        <v>0</v>
      </c>
      <c r="T118" t="s">
        <v>86</v>
      </c>
      <c r="U118" t="b">
        <v>0</v>
      </c>
      <c r="V118" t="s">
        <v>92</v>
      </c>
      <c r="W118" s="1">
        <v>44609.162256944444</v>
      </c>
      <c r="X118">
        <v>740</v>
      </c>
      <c r="Y118">
        <v>91</v>
      </c>
      <c r="Z118">
        <v>0</v>
      </c>
      <c r="AA118">
        <v>91</v>
      </c>
      <c r="AB118">
        <v>0</v>
      </c>
      <c r="AC118">
        <v>28</v>
      </c>
      <c r="AD118">
        <v>13</v>
      </c>
      <c r="AE118">
        <v>0</v>
      </c>
      <c r="AF118">
        <v>0</v>
      </c>
      <c r="AG118">
        <v>0</v>
      </c>
      <c r="AH118" t="s">
        <v>93</v>
      </c>
      <c r="AI118" s="1">
        <v>44609.279930555553</v>
      </c>
      <c r="AJ118">
        <v>667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13</v>
      </c>
      <c r="AQ118">
        <v>0</v>
      </c>
      <c r="AR118">
        <v>0</v>
      </c>
      <c r="AS118">
        <v>0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</row>
    <row r="119" spans="1:57" x14ac:dyDescent="0.45">
      <c r="A119" t="s">
        <v>371</v>
      </c>
      <c r="B119" t="s">
        <v>77</v>
      </c>
      <c r="C119" t="s">
        <v>350</v>
      </c>
      <c r="D119" t="s">
        <v>79</v>
      </c>
      <c r="E119" s="2" t="str">
        <f>HYPERLINK("capsilon://?command=openfolder&amp;siteaddress=envoy.emaiq-na2.net&amp;folderid=FX691C27C0-1428-CB20-1E51-AE3B0519E820","FX2202212")</f>
        <v>FX2202212</v>
      </c>
      <c r="F119" t="s">
        <v>80</v>
      </c>
      <c r="G119" t="s">
        <v>80</v>
      </c>
      <c r="H119" t="s">
        <v>81</v>
      </c>
      <c r="I119" t="s">
        <v>351</v>
      </c>
      <c r="J119">
        <v>38</v>
      </c>
      <c r="K119" t="s">
        <v>83</v>
      </c>
      <c r="L119" t="s">
        <v>84</v>
      </c>
      <c r="M119" t="s">
        <v>85</v>
      </c>
      <c r="N119">
        <v>2</v>
      </c>
      <c r="O119" s="1">
        <v>44608.746076388888</v>
      </c>
      <c r="P119" s="1">
        <v>44609.169953703706</v>
      </c>
      <c r="Q119">
        <v>35705</v>
      </c>
      <c r="R119">
        <v>918</v>
      </c>
      <c r="S119" t="b">
        <v>0</v>
      </c>
      <c r="T119" t="s">
        <v>86</v>
      </c>
      <c r="U119" t="b">
        <v>1</v>
      </c>
      <c r="V119" t="s">
        <v>101</v>
      </c>
      <c r="W119" s="1">
        <v>44608.758912037039</v>
      </c>
      <c r="X119">
        <v>753</v>
      </c>
      <c r="Y119">
        <v>37</v>
      </c>
      <c r="Z119">
        <v>0</v>
      </c>
      <c r="AA119">
        <v>37</v>
      </c>
      <c r="AB119">
        <v>0</v>
      </c>
      <c r="AC119">
        <v>20</v>
      </c>
      <c r="AD119">
        <v>1</v>
      </c>
      <c r="AE119">
        <v>0</v>
      </c>
      <c r="AF119">
        <v>0</v>
      </c>
      <c r="AG119">
        <v>0</v>
      </c>
      <c r="AH119" t="s">
        <v>313</v>
      </c>
      <c r="AI119" s="1">
        <v>44609.169953703706</v>
      </c>
      <c r="AJ119">
        <v>165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</row>
    <row r="120" spans="1:57" hidden="1" x14ac:dyDescent="0.45">
      <c r="A120" t="s">
        <v>372</v>
      </c>
      <c r="B120" t="s">
        <v>77</v>
      </c>
      <c r="C120" t="s">
        <v>373</v>
      </c>
      <c r="D120" t="s">
        <v>79</v>
      </c>
      <c r="E120" s="2" t="str">
        <f>HYPERLINK("capsilon://?command=openfolder&amp;siteaddress=envoy.emaiq-na2.net&amp;folderid=FXFF7AED8B-EC8E-F487-CED8-DD662FD210F8","FX2202222")</f>
        <v>FX2202222</v>
      </c>
      <c r="F120" t="s">
        <v>80</v>
      </c>
      <c r="G120" t="s">
        <v>80</v>
      </c>
      <c r="H120" t="s">
        <v>81</v>
      </c>
      <c r="I120" t="s">
        <v>374</v>
      </c>
      <c r="J120">
        <v>593</v>
      </c>
      <c r="K120" t="s">
        <v>83</v>
      </c>
      <c r="L120" t="s">
        <v>84</v>
      </c>
      <c r="M120" t="s">
        <v>85</v>
      </c>
      <c r="N120">
        <v>1</v>
      </c>
      <c r="O120" s="1">
        <v>44608.76017361111</v>
      </c>
      <c r="P120" s="1">
        <v>44609.174363425926</v>
      </c>
      <c r="Q120">
        <v>34740</v>
      </c>
      <c r="R120">
        <v>1046</v>
      </c>
      <c r="S120" t="b">
        <v>0</v>
      </c>
      <c r="T120" t="s">
        <v>86</v>
      </c>
      <c r="U120" t="b">
        <v>0</v>
      </c>
      <c r="V120" t="s">
        <v>92</v>
      </c>
      <c r="W120" s="1">
        <v>44609.174363425926</v>
      </c>
      <c r="X120">
        <v>1046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593</v>
      </c>
      <c r="AE120">
        <v>536</v>
      </c>
      <c r="AF120">
        <v>0</v>
      </c>
      <c r="AG120">
        <v>10</v>
      </c>
      <c r="AH120" t="s">
        <v>86</v>
      </c>
      <c r="AI120" t="s">
        <v>86</v>
      </c>
      <c r="AJ120" t="s">
        <v>86</v>
      </c>
      <c r="AK120" t="s">
        <v>86</v>
      </c>
      <c r="AL120" t="s">
        <v>86</v>
      </c>
      <c r="AM120" t="s">
        <v>86</v>
      </c>
      <c r="AN120" t="s">
        <v>86</v>
      </c>
      <c r="AO120" t="s">
        <v>86</v>
      </c>
      <c r="AP120" t="s">
        <v>86</v>
      </c>
      <c r="AQ120" t="s">
        <v>86</v>
      </c>
      <c r="AR120" t="s">
        <v>86</v>
      </c>
      <c r="AS120" t="s">
        <v>86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</row>
    <row r="121" spans="1:57" x14ac:dyDescent="0.45">
      <c r="A121" t="s">
        <v>375</v>
      </c>
      <c r="B121" t="s">
        <v>77</v>
      </c>
      <c r="C121" t="s">
        <v>376</v>
      </c>
      <c r="D121" t="s">
        <v>79</v>
      </c>
      <c r="E121" s="2" t="str">
        <f>HYPERLINK("capsilon://?command=openfolder&amp;siteaddress=envoy.emaiq-na2.net&amp;folderid=FXA206416E-9075-4692-1FCF-6A2728F7774F","FX2202223")</f>
        <v>FX2202223</v>
      </c>
      <c r="F121" t="s">
        <v>80</v>
      </c>
      <c r="G121" t="s">
        <v>80</v>
      </c>
      <c r="H121" t="s">
        <v>81</v>
      </c>
      <c r="I121" t="s">
        <v>377</v>
      </c>
      <c r="J121">
        <v>121</v>
      </c>
      <c r="K121" t="s">
        <v>83</v>
      </c>
      <c r="L121" t="s">
        <v>84</v>
      </c>
      <c r="M121" t="s">
        <v>85</v>
      </c>
      <c r="N121">
        <v>2</v>
      </c>
      <c r="O121" s="1">
        <v>44608.773090277777</v>
      </c>
      <c r="P121" s="1">
        <v>44609.287407407406</v>
      </c>
      <c r="Q121">
        <v>42598</v>
      </c>
      <c r="R121">
        <v>1839</v>
      </c>
      <c r="S121" t="b">
        <v>0</v>
      </c>
      <c r="T121" t="s">
        <v>86</v>
      </c>
      <c r="U121" t="b">
        <v>0</v>
      </c>
      <c r="V121" t="s">
        <v>92</v>
      </c>
      <c r="W121" s="1">
        <v>44609.229699074072</v>
      </c>
      <c r="X121">
        <v>1023</v>
      </c>
      <c r="Y121">
        <v>86</v>
      </c>
      <c r="Z121">
        <v>0</v>
      </c>
      <c r="AA121">
        <v>86</v>
      </c>
      <c r="AB121">
        <v>24</v>
      </c>
      <c r="AC121">
        <v>56</v>
      </c>
      <c r="AD121">
        <v>35</v>
      </c>
      <c r="AE121">
        <v>0</v>
      </c>
      <c r="AF121">
        <v>0</v>
      </c>
      <c r="AG121">
        <v>0</v>
      </c>
      <c r="AH121" t="s">
        <v>93</v>
      </c>
      <c r="AI121" s="1">
        <v>44609.287407407406</v>
      </c>
      <c r="AJ121">
        <v>645</v>
      </c>
      <c r="AK121">
        <v>3</v>
      </c>
      <c r="AL121">
        <v>0</v>
      </c>
      <c r="AM121">
        <v>3</v>
      </c>
      <c r="AN121">
        <v>24</v>
      </c>
      <c r="AO121">
        <v>3</v>
      </c>
      <c r="AP121">
        <v>32</v>
      </c>
      <c r="AQ121">
        <v>0</v>
      </c>
      <c r="AR121">
        <v>0</v>
      </c>
      <c r="AS121">
        <v>0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</row>
    <row r="122" spans="1:57" x14ac:dyDescent="0.45">
      <c r="A122" t="s">
        <v>378</v>
      </c>
      <c r="B122" t="s">
        <v>77</v>
      </c>
      <c r="C122" t="s">
        <v>373</v>
      </c>
      <c r="D122" t="s">
        <v>79</v>
      </c>
      <c r="E122" s="2" t="str">
        <f>HYPERLINK("capsilon://?command=openfolder&amp;siteaddress=envoy.emaiq-na2.net&amp;folderid=FXFF7AED8B-EC8E-F487-CED8-DD662FD210F8","FX2202222")</f>
        <v>FX2202222</v>
      </c>
      <c r="F122" t="s">
        <v>80</v>
      </c>
      <c r="G122" t="s">
        <v>80</v>
      </c>
      <c r="H122" t="s">
        <v>81</v>
      </c>
      <c r="I122" t="s">
        <v>379</v>
      </c>
      <c r="J122">
        <v>66</v>
      </c>
      <c r="K122" t="s">
        <v>83</v>
      </c>
      <c r="L122" t="s">
        <v>84</v>
      </c>
      <c r="M122" t="s">
        <v>85</v>
      </c>
      <c r="N122">
        <v>2</v>
      </c>
      <c r="O122" s="1">
        <v>44608.794560185182</v>
      </c>
      <c r="P122" s="1">
        <v>44609.292951388888</v>
      </c>
      <c r="Q122">
        <v>41469</v>
      </c>
      <c r="R122">
        <v>1592</v>
      </c>
      <c r="S122" t="b">
        <v>0</v>
      </c>
      <c r="T122" t="s">
        <v>86</v>
      </c>
      <c r="U122" t="b">
        <v>0</v>
      </c>
      <c r="V122" t="s">
        <v>87</v>
      </c>
      <c r="W122" s="1">
        <v>44609.243437500001</v>
      </c>
      <c r="X122">
        <v>901</v>
      </c>
      <c r="Y122">
        <v>52</v>
      </c>
      <c r="Z122">
        <v>0</v>
      </c>
      <c r="AA122">
        <v>52</v>
      </c>
      <c r="AB122">
        <v>0</v>
      </c>
      <c r="AC122">
        <v>31</v>
      </c>
      <c r="AD122">
        <v>14</v>
      </c>
      <c r="AE122">
        <v>0</v>
      </c>
      <c r="AF122">
        <v>0</v>
      </c>
      <c r="AG122">
        <v>0</v>
      </c>
      <c r="AH122" t="s">
        <v>93</v>
      </c>
      <c r="AI122" s="1">
        <v>44609.292951388888</v>
      </c>
      <c r="AJ122">
        <v>478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14</v>
      </c>
      <c r="AQ122">
        <v>0</v>
      </c>
      <c r="AR122">
        <v>0</v>
      </c>
      <c r="AS122">
        <v>0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</row>
    <row r="123" spans="1:57" x14ac:dyDescent="0.45">
      <c r="A123" t="s">
        <v>380</v>
      </c>
      <c r="B123" t="s">
        <v>77</v>
      </c>
      <c r="C123" t="s">
        <v>381</v>
      </c>
      <c r="D123" t="s">
        <v>79</v>
      </c>
      <c r="E123" s="2" t="str">
        <f>HYPERLINK("capsilon://?command=openfolder&amp;siteaddress=envoy.emaiq-na2.net&amp;folderid=FX7D1244D5-B853-62BC-E23A-81D577278B41","FX2202445")</f>
        <v>FX2202445</v>
      </c>
      <c r="F123" t="s">
        <v>80</v>
      </c>
      <c r="G123" t="s">
        <v>80</v>
      </c>
      <c r="H123" t="s">
        <v>81</v>
      </c>
      <c r="I123" t="s">
        <v>382</v>
      </c>
      <c r="J123">
        <v>38</v>
      </c>
      <c r="K123" t="s">
        <v>83</v>
      </c>
      <c r="L123" t="s">
        <v>84</v>
      </c>
      <c r="M123" t="s">
        <v>85</v>
      </c>
      <c r="N123">
        <v>2</v>
      </c>
      <c r="O123" s="1">
        <v>44608.854791666665</v>
      </c>
      <c r="P123" s="1">
        <v>44609.29855324074</v>
      </c>
      <c r="Q123">
        <v>37648</v>
      </c>
      <c r="R123">
        <v>693</v>
      </c>
      <c r="S123" t="b">
        <v>0</v>
      </c>
      <c r="T123" t="s">
        <v>86</v>
      </c>
      <c r="U123" t="b">
        <v>0</v>
      </c>
      <c r="V123" t="s">
        <v>92</v>
      </c>
      <c r="W123" s="1">
        <v>44609.231122685182</v>
      </c>
      <c r="X123">
        <v>122</v>
      </c>
      <c r="Y123">
        <v>37</v>
      </c>
      <c r="Z123">
        <v>0</v>
      </c>
      <c r="AA123">
        <v>37</v>
      </c>
      <c r="AB123">
        <v>0</v>
      </c>
      <c r="AC123">
        <v>8</v>
      </c>
      <c r="AD123">
        <v>1</v>
      </c>
      <c r="AE123">
        <v>0</v>
      </c>
      <c r="AF123">
        <v>0</v>
      </c>
      <c r="AG123">
        <v>0</v>
      </c>
      <c r="AH123" t="s">
        <v>88</v>
      </c>
      <c r="AI123" s="1">
        <v>44609.29855324074</v>
      </c>
      <c r="AJ123">
        <v>563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</row>
    <row r="124" spans="1:57" x14ac:dyDescent="0.45">
      <c r="A124" t="s">
        <v>383</v>
      </c>
      <c r="B124" t="s">
        <v>77</v>
      </c>
      <c r="C124" t="s">
        <v>373</v>
      </c>
      <c r="D124" t="s">
        <v>79</v>
      </c>
      <c r="E124" s="2" t="str">
        <f>HYPERLINK("capsilon://?command=openfolder&amp;siteaddress=envoy.emaiq-na2.net&amp;folderid=FXFF7AED8B-EC8E-F487-CED8-DD662FD210F8","FX2202222")</f>
        <v>FX2202222</v>
      </c>
      <c r="F124" t="s">
        <v>80</v>
      </c>
      <c r="G124" t="s">
        <v>80</v>
      </c>
      <c r="H124" t="s">
        <v>81</v>
      </c>
      <c r="I124" t="s">
        <v>374</v>
      </c>
      <c r="J124">
        <v>565</v>
      </c>
      <c r="K124" t="s">
        <v>83</v>
      </c>
      <c r="L124" t="s">
        <v>84</v>
      </c>
      <c r="M124" t="s">
        <v>85</v>
      </c>
      <c r="N124">
        <v>2</v>
      </c>
      <c r="O124" s="1">
        <v>44609.175578703704</v>
      </c>
      <c r="P124" s="1">
        <v>44609.289305555554</v>
      </c>
      <c r="Q124">
        <v>1211</v>
      </c>
      <c r="R124">
        <v>8615</v>
      </c>
      <c r="S124" t="b">
        <v>0</v>
      </c>
      <c r="T124" t="s">
        <v>86</v>
      </c>
      <c r="U124" t="b">
        <v>1</v>
      </c>
      <c r="V124" t="s">
        <v>92</v>
      </c>
      <c r="W124" s="1">
        <v>44609.215046296296</v>
      </c>
      <c r="X124">
        <v>3334</v>
      </c>
      <c r="Y124">
        <v>319</v>
      </c>
      <c r="Z124">
        <v>0</v>
      </c>
      <c r="AA124">
        <v>319</v>
      </c>
      <c r="AB124">
        <v>43</v>
      </c>
      <c r="AC124">
        <v>127</v>
      </c>
      <c r="AD124">
        <v>246</v>
      </c>
      <c r="AE124">
        <v>0</v>
      </c>
      <c r="AF124">
        <v>0</v>
      </c>
      <c r="AG124">
        <v>0</v>
      </c>
      <c r="AH124" t="s">
        <v>88</v>
      </c>
      <c r="AI124" s="1">
        <v>44609.289305555554</v>
      </c>
      <c r="AJ124">
        <v>5169</v>
      </c>
      <c r="AK124">
        <v>6</v>
      </c>
      <c r="AL124">
        <v>0</v>
      </c>
      <c r="AM124">
        <v>6</v>
      </c>
      <c r="AN124">
        <v>40</v>
      </c>
      <c r="AO124">
        <v>3</v>
      </c>
      <c r="AP124">
        <v>240</v>
      </c>
      <c r="AQ124">
        <v>0</v>
      </c>
      <c r="AR124">
        <v>0</v>
      </c>
      <c r="AS124">
        <v>0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</row>
    <row r="125" spans="1:57" x14ac:dyDescent="0.45">
      <c r="A125" t="s">
        <v>384</v>
      </c>
      <c r="B125" t="s">
        <v>77</v>
      </c>
      <c r="C125" t="s">
        <v>366</v>
      </c>
      <c r="D125" t="s">
        <v>79</v>
      </c>
      <c r="E125" s="2" t="str">
        <f>HYPERLINK("capsilon://?command=openfolder&amp;siteaddress=envoy.emaiq-na2.net&amp;folderid=FX86844153-C501-F4C4-381E-0A4265D3EA41","FX2201377")</f>
        <v>FX2201377</v>
      </c>
      <c r="F125" t="s">
        <v>80</v>
      </c>
      <c r="G125" t="s">
        <v>80</v>
      </c>
      <c r="H125" t="s">
        <v>81</v>
      </c>
      <c r="I125" t="s">
        <v>367</v>
      </c>
      <c r="J125">
        <v>1321</v>
      </c>
      <c r="K125" t="s">
        <v>83</v>
      </c>
      <c r="L125" t="s">
        <v>84</v>
      </c>
      <c r="M125" t="s">
        <v>85</v>
      </c>
      <c r="N125">
        <v>2</v>
      </c>
      <c r="O125" s="1">
        <v>44609.232187499998</v>
      </c>
      <c r="P125" s="1">
        <v>44609.47210648148</v>
      </c>
      <c r="Q125">
        <v>3596</v>
      </c>
      <c r="R125">
        <v>17133</v>
      </c>
      <c r="S125" t="b">
        <v>0</v>
      </c>
      <c r="T125" t="s">
        <v>86</v>
      </c>
      <c r="U125" t="b">
        <v>1</v>
      </c>
      <c r="V125" t="s">
        <v>92</v>
      </c>
      <c r="W125" s="1">
        <v>44609.360729166663</v>
      </c>
      <c r="X125">
        <v>6573</v>
      </c>
      <c r="Y125">
        <v>933</v>
      </c>
      <c r="Z125">
        <v>0</v>
      </c>
      <c r="AA125">
        <v>933</v>
      </c>
      <c r="AB125">
        <v>2072</v>
      </c>
      <c r="AC125">
        <v>493</v>
      </c>
      <c r="AD125">
        <v>388</v>
      </c>
      <c r="AE125">
        <v>0</v>
      </c>
      <c r="AF125">
        <v>0</v>
      </c>
      <c r="AG125">
        <v>0</v>
      </c>
      <c r="AH125" t="s">
        <v>88</v>
      </c>
      <c r="AI125" s="1">
        <v>44609.47210648148</v>
      </c>
      <c r="AJ125">
        <v>8723</v>
      </c>
      <c r="AK125">
        <v>23</v>
      </c>
      <c r="AL125">
        <v>0</v>
      </c>
      <c r="AM125">
        <v>23</v>
      </c>
      <c r="AN125">
        <v>296</v>
      </c>
      <c r="AO125">
        <v>24</v>
      </c>
      <c r="AP125">
        <v>365</v>
      </c>
      <c r="AQ125">
        <v>0</v>
      </c>
      <c r="AR125">
        <v>0</v>
      </c>
      <c r="AS125">
        <v>0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</row>
    <row r="126" spans="1:57" x14ac:dyDescent="0.45">
      <c r="A126" t="s">
        <v>385</v>
      </c>
      <c r="B126" t="s">
        <v>77</v>
      </c>
      <c r="C126" t="s">
        <v>196</v>
      </c>
      <c r="D126" t="s">
        <v>79</v>
      </c>
      <c r="E126" s="2" t="str">
        <f>HYPERLINK("capsilon://?command=openfolder&amp;siteaddress=envoy.emaiq-na2.net&amp;folderid=FX3EE63695-D705-4E5A-D5F8-46E30DCFC254","FX2202185")</f>
        <v>FX2202185</v>
      </c>
      <c r="F126" t="s">
        <v>80</v>
      </c>
      <c r="G126" t="s">
        <v>80</v>
      </c>
      <c r="H126" t="s">
        <v>81</v>
      </c>
      <c r="I126" t="s">
        <v>386</v>
      </c>
      <c r="J126">
        <v>32</v>
      </c>
      <c r="K126" t="s">
        <v>83</v>
      </c>
      <c r="L126" t="s">
        <v>84</v>
      </c>
      <c r="M126" t="s">
        <v>85</v>
      </c>
      <c r="N126">
        <v>2</v>
      </c>
      <c r="O126" s="1">
        <v>44609.321504629632</v>
      </c>
      <c r="P126" s="1">
        <v>44609.406921296293</v>
      </c>
      <c r="Q126">
        <v>5770</v>
      </c>
      <c r="R126">
        <v>1610</v>
      </c>
      <c r="S126" t="b">
        <v>0</v>
      </c>
      <c r="T126" t="s">
        <v>86</v>
      </c>
      <c r="U126" t="b">
        <v>0</v>
      </c>
      <c r="V126" t="s">
        <v>87</v>
      </c>
      <c r="W126" s="1">
        <v>44609.356863425928</v>
      </c>
      <c r="X126">
        <v>1213</v>
      </c>
      <c r="Y126">
        <v>37</v>
      </c>
      <c r="Z126">
        <v>0</v>
      </c>
      <c r="AA126">
        <v>37</v>
      </c>
      <c r="AB126">
        <v>0</v>
      </c>
      <c r="AC126">
        <v>32</v>
      </c>
      <c r="AD126">
        <v>-5</v>
      </c>
      <c r="AE126">
        <v>0</v>
      </c>
      <c r="AF126">
        <v>0</v>
      </c>
      <c r="AG126">
        <v>0</v>
      </c>
      <c r="AH126" t="s">
        <v>313</v>
      </c>
      <c r="AI126" s="1">
        <v>44609.406921296293</v>
      </c>
      <c r="AJ126">
        <v>379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-5</v>
      </c>
      <c r="AQ126">
        <v>0</v>
      </c>
      <c r="AR126">
        <v>0</v>
      </c>
      <c r="AS126">
        <v>0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</row>
    <row r="127" spans="1:57" hidden="1" x14ac:dyDescent="0.45">
      <c r="A127" t="s">
        <v>387</v>
      </c>
      <c r="B127" t="s">
        <v>77</v>
      </c>
      <c r="C127" t="s">
        <v>173</v>
      </c>
      <c r="D127" t="s">
        <v>79</v>
      </c>
      <c r="E127" s="2" t="str">
        <f>HYPERLINK("capsilon://?command=openfolder&amp;siteaddress=envoy.emaiq-na2.net&amp;folderid=FXAAD7B184-E3C1-E193-04BE-287B45FC8A2E","FX2201279")</f>
        <v>FX2201279</v>
      </c>
      <c r="F127" t="s">
        <v>80</v>
      </c>
      <c r="G127" t="s">
        <v>80</v>
      </c>
      <c r="H127" t="s">
        <v>81</v>
      </c>
      <c r="I127" t="s">
        <v>388</v>
      </c>
      <c r="J127">
        <v>132</v>
      </c>
      <c r="K127" t="s">
        <v>83</v>
      </c>
      <c r="L127" t="s">
        <v>84</v>
      </c>
      <c r="M127" t="s">
        <v>85</v>
      </c>
      <c r="N127">
        <v>2</v>
      </c>
      <c r="O127" s="1">
        <v>44609.388414351852</v>
      </c>
      <c r="P127" s="1">
        <v>44609.407835648148</v>
      </c>
      <c r="Q127">
        <v>1503</v>
      </c>
      <c r="R127">
        <v>175</v>
      </c>
      <c r="S127" t="b">
        <v>0</v>
      </c>
      <c r="T127" t="s">
        <v>86</v>
      </c>
      <c r="U127" t="b">
        <v>0</v>
      </c>
      <c r="V127" t="s">
        <v>87</v>
      </c>
      <c r="W127" s="1">
        <v>44609.404548611114</v>
      </c>
      <c r="X127">
        <v>83</v>
      </c>
      <c r="Y127">
        <v>0</v>
      </c>
      <c r="Z127">
        <v>0</v>
      </c>
      <c r="AA127">
        <v>0</v>
      </c>
      <c r="AB127">
        <v>104</v>
      </c>
      <c r="AC127">
        <v>0</v>
      </c>
      <c r="AD127">
        <v>132</v>
      </c>
      <c r="AE127">
        <v>0</v>
      </c>
      <c r="AF127">
        <v>0</v>
      </c>
      <c r="AG127">
        <v>0</v>
      </c>
      <c r="AH127" t="s">
        <v>313</v>
      </c>
      <c r="AI127" s="1">
        <v>44609.407835648148</v>
      </c>
      <c r="AJ127">
        <v>78</v>
      </c>
      <c r="AK127">
        <v>0</v>
      </c>
      <c r="AL127">
        <v>0</v>
      </c>
      <c r="AM127">
        <v>0</v>
      </c>
      <c r="AN127">
        <v>104</v>
      </c>
      <c r="AO127">
        <v>0</v>
      </c>
      <c r="AP127">
        <v>132</v>
      </c>
      <c r="AQ127">
        <v>0</v>
      </c>
      <c r="AR127">
        <v>0</v>
      </c>
      <c r="AS127">
        <v>0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</row>
    <row r="128" spans="1:57" hidden="1" x14ac:dyDescent="0.45">
      <c r="A128" t="s">
        <v>389</v>
      </c>
      <c r="B128" t="s">
        <v>77</v>
      </c>
      <c r="C128" t="s">
        <v>390</v>
      </c>
      <c r="D128" t="s">
        <v>79</v>
      </c>
      <c r="E128" s="2" t="str">
        <f>HYPERLINK("capsilon://?command=openfolder&amp;siteaddress=envoy.emaiq-na2.net&amp;folderid=FX70DF3224-90B9-5632-BC89-485C2A776E76","FX2202338")</f>
        <v>FX2202338</v>
      </c>
      <c r="F128" t="s">
        <v>80</v>
      </c>
      <c r="G128" t="s">
        <v>80</v>
      </c>
      <c r="H128" t="s">
        <v>81</v>
      </c>
      <c r="I128" t="s">
        <v>391</v>
      </c>
      <c r="J128">
        <v>104</v>
      </c>
      <c r="K128" t="s">
        <v>83</v>
      </c>
      <c r="L128" t="s">
        <v>84</v>
      </c>
      <c r="M128" t="s">
        <v>85</v>
      </c>
      <c r="N128">
        <v>1</v>
      </c>
      <c r="O128" s="1">
        <v>44609.395879629628</v>
      </c>
      <c r="P128" s="1">
        <v>44609.412418981483</v>
      </c>
      <c r="Q128">
        <v>750</v>
      </c>
      <c r="R128">
        <v>679</v>
      </c>
      <c r="S128" t="b">
        <v>0</v>
      </c>
      <c r="T128" t="s">
        <v>86</v>
      </c>
      <c r="U128" t="b">
        <v>0</v>
      </c>
      <c r="V128" t="s">
        <v>87</v>
      </c>
      <c r="W128" s="1">
        <v>44609.412418981483</v>
      </c>
      <c r="X128">
        <v>679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104</v>
      </c>
      <c r="AE128">
        <v>91</v>
      </c>
      <c r="AF128">
        <v>0</v>
      </c>
      <c r="AG128">
        <v>10</v>
      </c>
      <c r="AH128" t="s">
        <v>86</v>
      </c>
      <c r="AI128" t="s">
        <v>86</v>
      </c>
      <c r="AJ128" t="s">
        <v>86</v>
      </c>
      <c r="AK128" t="s">
        <v>86</v>
      </c>
      <c r="AL128" t="s">
        <v>86</v>
      </c>
      <c r="AM128" t="s">
        <v>86</v>
      </c>
      <c r="AN128" t="s">
        <v>86</v>
      </c>
      <c r="AO128" t="s">
        <v>86</v>
      </c>
      <c r="AP128" t="s">
        <v>86</v>
      </c>
      <c r="AQ128" t="s">
        <v>86</v>
      </c>
      <c r="AR128" t="s">
        <v>86</v>
      </c>
      <c r="AS128" t="s">
        <v>86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</row>
    <row r="129" spans="1:57" x14ac:dyDescent="0.45">
      <c r="A129" t="s">
        <v>392</v>
      </c>
      <c r="B129" t="s">
        <v>77</v>
      </c>
      <c r="C129" t="s">
        <v>390</v>
      </c>
      <c r="D129" t="s">
        <v>79</v>
      </c>
      <c r="E129" s="2" t="str">
        <f>HYPERLINK("capsilon://?command=openfolder&amp;siteaddress=envoy.emaiq-na2.net&amp;folderid=FX70DF3224-90B9-5632-BC89-485C2A776E76","FX2202338")</f>
        <v>FX2202338</v>
      </c>
      <c r="F129" t="s">
        <v>80</v>
      </c>
      <c r="G129" t="s">
        <v>80</v>
      </c>
      <c r="H129" t="s">
        <v>81</v>
      </c>
      <c r="I129" t="s">
        <v>391</v>
      </c>
      <c r="J129">
        <v>350</v>
      </c>
      <c r="K129" t="s">
        <v>83</v>
      </c>
      <c r="L129" t="s">
        <v>84</v>
      </c>
      <c r="M129" t="s">
        <v>85</v>
      </c>
      <c r="N129">
        <v>2</v>
      </c>
      <c r="O129" s="1">
        <v>44609.413587962961</v>
      </c>
      <c r="P129" s="1">
        <v>44609.516967592594</v>
      </c>
      <c r="Q129">
        <v>5911</v>
      </c>
      <c r="R129">
        <v>3021</v>
      </c>
      <c r="S129" t="b">
        <v>0</v>
      </c>
      <c r="T129" t="s">
        <v>86</v>
      </c>
      <c r="U129" t="b">
        <v>1</v>
      </c>
      <c r="V129" t="s">
        <v>87</v>
      </c>
      <c r="W129" s="1">
        <v>44609.438854166663</v>
      </c>
      <c r="X129">
        <v>1491</v>
      </c>
      <c r="Y129">
        <v>310</v>
      </c>
      <c r="Z129">
        <v>0</v>
      </c>
      <c r="AA129">
        <v>310</v>
      </c>
      <c r="AB129">
        <v>0</v>
      </c>
      <c r="AC129">
        <v>150</v>
      </c>
      <c r="AD129">
        <v>40</v>
      </c>
      <c r="AE129">
        <v>0</v>
      </c>
      <c r="AF129">
        <v>0</v>
      </c>
      <c r="AG129">
        <v>0</v>
      </c>
      <c r="AH129" t="s">
        <v>102</v>
      </c>
      <c r="AI129" s="1">
        <v>44609.516967592594</v>
      </c>
      <c r="AJ129">
        <v>1516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39</v>
      </c>
      <c r="AQ129">
        <v>0</v>
      </c>
      <c r="AR129">
        <v>0</v>
      </c>
      <c r="AS129">
        <v>0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</row>
    <row r="130" spans="1:57" x14ac:dyDescent="0.45">
      <c r="A130" t="s">
        <v>393</v>
      </c>
      <c r="B130" t="s">
        <v>77</v>
      </c>
      <c r="C130" t="s">
        <v>363</v>
      </c>
      <c r="D130" t="s">
        <v>79</v>
      </c>
      <c r="E130" s="2" t="str">
        <f>HYPERLINK("capsilon://?command=openfolder&amp;siteaddress=envoy.emaiq-na2.net&amp;folderid=FX0B5F585D-3E6F-8007-F847-AC696071972F","FX2202302")</f>
        <v>FX2202302</v>
      </c>
      <c r="F130" t="s">
        <v>80</v>
      </c>
      <c r="G130" t="s">
        <v>80</v>
      </c>
      <c r="H130" t="s">
        <v>81</v>
      </c>
      <c r="I130" t="s">
        <v>394</v>
      </c>
      <c r="J130">
        <v>30</v>
      </c>
      <c r="K130" t="s">
        <v>83</v>
      </c>
      <c r="L130" t="s">
        <v>84</v>
      </c>
      <c r="M130" t="s">
        <v>85</v>
      </c>
      <c r="N130">
        <v>1</v>
      </c>
      <c r="O130" s="1">
        <v>44609.420682870368</v>
      </c>
      <c r="P130" s="1">
        <v>44609.437106481484</v>
      </c>
      <c r="Q130">
        <v>1200</v>
      </c>
      <c r="R130">
        <v>219</v>
      </c>
      <c r="S130" t="b">
        <v>0</v>
      </c>
      <c r="T130" t="s">
        <v>86</v>
      </c>
      <c r="U130" t="b">
        <v>0</v>
      </c>
      <c r="V130" t="s">
        <v>313</v>
      </c>
      <c r="W130" s="1">
        <v>44609.437106481484</v>
      </c>
      <c r="X130">
        <v>219</v>
      </c>
      <c r="Y130">
        <v>15</v>
      </c>
      <c r="Z130">
        <v>0</v>
      </c>
      <c r="AA130">
        <v>15</v>
      </c>
      <c r="AB130">
        <v>0</v>
      </c>
      <c r="AC130">
        <v>2</v>
      </c>
      <c r="AD130">
        <v>15</v>
      </c>
      <c r="AE130">
        <v>0</v>
      </c>
      <c r="AF130">
        <v>0</v>
      </c>
      <c r="AG130">
        <v>0</v>
      </c>
      <c r="AH130" t="s">
        <v>86</v>
      </c>
      <c r="AI130" t="s">
        <v>86</v>
      </c>
      <c r="AJ130" t="s">
        <v>86</v>
      </c>
      <c r="AK130" t="s">
        <v>86</v>
      </c>
      <c r="AL130" t="s">
        <v>86</v>
      </c>
      <c r="AM130" t="s">
        <v>86</v>
      </c>
      <c r="AN130" t="s">
        <v>86</v>
      </c>
      <c r="AO130" t="s">
        <v>86</v>
      </c>
      <c r="AP130" t="s">
        <v>86</v>
      </c>
      <c r="AQ130" t="s">
        <v>86</v>
      </c>
      <c r="AR130" t="s">
        <v>86</v>
      </c>
      <c r="AS130" t="s">
        <v>86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</row>
    <row r="131" spans="1:57" x14ac:dyDescent="0.45">
      <c r="A131" t="s">
        <v>395</v>
      </c>
      <c r="B131" t="s">
        <v>77</v>
      </c>
      <c r="C131" t="s">
        <v>396</v>
      </c>
      <c r="D131" t="s">
        <v>79</v>
      </c>
      <c r="E131" s="2" t="str">
        <f>HYPERLINK("capsilon://?command=openfolder&amp;siteaddress=envoy.emaiq-na2.net&amp;folderid=FX401655FA-28CD-ED26-238F-7EF4C98C47F4","FX2202117")</f>
        <v>FX2202117</v>
      </c>
      <c r="F131" t="s">
        <v>80</v>
      </c>
      <c r="G131" t="s">
        <v>80</v>
      </c>
      <c r="H131" t="s">
        <v>81</v>
      </c>
      <c r="I131" t="s">
        <v>397</v>
      </c>
      <c r="J131">
        <v>516</v>
      </c>
      <c r="K131" t="s">
        <v>83</v>
      </c>
      <c r="L131" t="s">
        <v>84</v>
      </c>
      <c r="M131" t="s">
        <v>85</v>
      </c>
      <c r="N131">
        <v>2</v>
      </c>
      <c r="O131" s="1">
        <v>44609.42087962963</v>
      </c>
      <c r="P131" s="1">
        <v>44609.564432870371</v>
      </c>
      <c r="Q131">
        <v>8925</v>
      </c>
      <c r="R131">
        <v>3478</v>
      </c>
      <c r="S131" t="b">
        <v>0</v>
      </c>
      <c r="T131" t="s">
        <v>86</v>
      </c>
      <c r="U131" t="b">
        <v>0</v>
      </c>
      <c r="V131" t="s">
        <v>87</v>
      </c>
      <c r="W131" s="1">
        <v>44609.481203703705</v>
      </c>
      <c r="X131">
        <v>1483</v>
      </c>
      <c r="Y131">
        <v>390</v>
      </c>
      <c r="Z131">
        <v>0</v>
      </c>
      <c r="AA131">
        <v>390</v>
      </c>
      <c r="AB131">
        <v>118</v>
      </c>
      <c r="AC131">
        <v>208</v>
      </c>
      <c r="AD131">
        <v>126</v>
      </c>
      <c r="AE131">
        <v>0</v>
      </c>
      <c r="AF131">
        <v>0</v>
      </c>
      <c r="AG131">
        <v>0</v>
      </c>
      <c r="AH131" t="s">
        <v>102</v>
      </c>
      <c r="AI131" s="1">
        <v>44609.564432870371</v>
      </c>
      <c r="AJ131">
        <v>1176</v>
      </c>
      <c r="AK131">
        <v>1</v>
      </c>
      <c r="AL131">
        <v>0</v>
      </c>
      <c r="AM131">
        <v>1</v>
      </c>
      <c r="AN131">
        <v>68</v>
      </c>
      <c r="AO131">
        <v>1</v>
      </c>
      <c r="AP131">
        <v>125</v>
      </c>
      <c r="AQ131">
        <v>0</v>
      </c>
      <c r="AR131">
        <v>0</v>
      </c>
      <c r="AS131">
        <v>0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</row>
    <row r="132" spans="1:57" hidden="1" x14ac:dyDescent="0.45">
      <c r="A132" t="s">
        <v>398</v>
      </c>
      <c r="B132" t="s">
        <v>77</v>
      </c>
      <c r="C132" t="s">
        <v>363</v>
      </c>
      <c r="D132" t="s">
        <v>79</v>
      </c>
      <c r="E132" s="2" t="str">
        <f>HYPERLINK("capsilon://?command=openfolder&amp;siteaddress=envoy.emaiq-na2.net&amp;folderid=FX0B5F585D-3E6F-8007-F847-AC696071972F","FX2202302")</f>
        <v>FX2202302</v>
      </c>
      <c r="F132" t="s">
        <v>80</v>
      </c>
      <c r="G132" t="s">
        <v>80</v>
      </c>
      <c r="H132" t="s">
        <v>81</v>
      </c>
      <c r="I132" t="s">
        <v>399</v>
      </c>
      <c r="J132">
        <v>21</v>
      </c>
      <c r="K132" t="s">
        <v>83</v>
      </c>
      <c r="L132" t="s">
        <v>84</v>
      </c>
      <c r="M132" t="s">
        <v>85</v>
      </c>
      <c r="N132">
        <v>2</v>
      </c>
      <c r="O132" s="1">
        <v>44609.421747685185</v>
      </c>
      <c r="P132" s="1">
        <v>44609.539768518516</v>
      </c>
      <c r="Q132">
        <v>10065</v>
      </c>
      <c r="R132">
        <v>132</v>
      </c>
      <c r="S132" t="b">
        <v>0</v>
      </c>
      <c r="T132" t="s">
        <v>86</v>
      </c>
      <c r="U132" t="b">
        <v>0</v>
      </c>
      <c r="V132" t="s">
        <v>87</v>
      </c>
      <c r="W132" s="1">
        <v>44609.482418981483</v>
      </c>
      <c r="X132">
        <v>105</v>
      </c>
      <c r="Y132">
        <v>0</v>
      </c>
      <c r="Z132">
        <v>0</v>
      </c>
      <c r="AA132">
        <v>0</v>
      </c>
      <c r="AB132">
        <v>9</v>
      </c>
      <c r="AC132">
        <v>0</v>
      </c>
      <c r="AD132">
        <v>21</v>
      </c>
      <c r="AE132">
        <v>0</v>
      </c>
      <c r="AF132">
        <v>0</v>
      </c>
      <c r="AG132">
        <v>0</v>
      </c>
      <c r="AH132" t="s">
        <v>102</v>
      </c>
      <c r="AI132" s="1">
        <v>44609.539768518516</v>
      </c>
      <c r="AJ132">
        <v>27</v>
      </c>
      <c r="AK132">
        <v>0</v>
      </c>
      <c r="AL132">
        <v>0</v>
      </c>
      <c r="AM132">
        <v>0</v>
      </c>
      <c r="AN132">
        <v>9</v>
      </c>
      <c r="AO132">
        <v>0</v>
      </c>
      <c r="AP132">
        <v>21</v>
      </c>
      <c r="AQ132">
        <v>0</v>
      </c>
      <c r="AR132">
        <v>0</v>
      </c>
      <c r="AS132">
        <v>0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</row>
    <row r="133" spans="1:57" x14ac:dyDescent="0.45">
      <c r="A133" t="s">
        <v>400</v>
      </c>
      <c r="B133" t="s">
        <v>77</v>
      </c>
      <c r="C133" t="s">
        <v>156</v>
      </c>
      <c r="D133" t="s">
        <v>79</v>
      </c>
      <c r="E133" s="2" t="str">
        <f>HYPERLINK("capsilon://?command=openfolder&amp;siteaddress=envoy.emaiq-na2.net&amp;folderid=FX3795044A-DEA6-7F3F-7025-83E28A64C41D","FX2201237")</f>
        <v>FX2201237</v>
      </c>
      <c r="F133" t="s">
        <v>80</v>
      </c>
      <c r="G133" t="s">
        <v>80</v>
      </c>
      <c r="H133" t="s">
        <v>81</v>
      </c>
      <c r="I133" t="s">
        <v>303</v>
      </c>
      <c r="J133">
        <v>38</v>
      </c>
      <c r="K133" t="s">
        <v>83</v>
      </c>
      <c r="L133" t="s">
        <v>84</v>
      </c>
      <c r="M133" t="s">
        <v>85</v>
      </c>
      <c r="N133">
        <v>2</v>
      </c>
      <c r="O133" s="1">
        <v>44594.526192129626</v>
      </c>
      <c r="P133" s="1">
        <v>44594.598171296297</v>
      </c>
      <c r="Q133">
        <v>5422</v>
      </c>
      <c r="R133">
        <v>797</v>
      </c>
      <c r="S133" t="b">
        <v>0</v>
      </c>
      <c r="T133" t="s">
        <v>86</v>
      </c>
      <c r="U133" t="b">
        <v>1</v>
      </c>
      <c r="V133" t="s">
        <v>101</v>
      </c>
      <c r="W133" s="1">
        <v>44594.532430555555</v>
      </c>
      <c r="X133">
        <v>520</v>
      </c>
      <c r="Y133">
        <v>37</v>
      </c>
      <c r="Z133">
        <v>0</v>
      </c>
      <c r="AA133">
        <v>37</v>
      </c>
      <c r="AB133">
        <v>0</v>
      </c>
      <c r="AC133">
        <v>27</v>
      </c>
      <c r="AD133">
        <v>1</v>
      </c>
      <c r="AE133">
        <v>0</v>
      </c>
      <c r="AF133">
        <v>0</v>
      </c>
      <c r="AG133">
        <v>0</v>
      </c>
      <c r="AH133" t="s">
        <v>102</v>
      </c>
      <c r="AI133" s="1">
        <v>44594.598171296297</v>
      </c>
      <c r="AJ133">
        <v>277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</row>
    <row r="134" spans="1:57" x14ac:dyDescent="0.45">
      <c r="A134" t="s">
        <v>401</v>
      </c>
      <c r="B134" t="s">
        <v>77</v>
      </c>
      <c r="C134" t="s">
        <v>402</v>
      </c>
      <c r="D134" t="s">
        <v>79</v>
      </c>
      <c r="E134" s="2" t="str">
        <f>HYPERLINK("capsilon://?command=openfolder&amp;siteaddress=envoy.emaiq-na2.net&amp;folderid=FXF5C2EAD7-9067-C9BA-0041-1E518569717F","FX2202389")</f>
        <v>FX2202389</v>
      </c>
      <c r="F134" t="s">
        <v>80</v>
      </c>
      <c r="G134" t="s">
        <v>80</v>
      </c>
      <c r="H134" t="s">
        <v>81</v>
      </c>
      <c r="I134" t="s">
        <v>403</v>
      </c>
      <c r="J134">
        <v>363</v>
      </c>
      <c r="K134" t="s">
        <v>83</v>
      </c>
      <c r="L134" t="s">
        <v>84</v>
      </c>
      <c r="M134" t="s">
        <v>85</v>
      </c>
      <c r="N134">
        <v>2</v>
      </c>
      <c r="O134" s="1">
        <v>44609.479722222219</v>
      </c>
      <c r="P134" s="1">
        <v>44609.637719907405</v>
      </c>
      <c r="Q134">
        <v>8027</v>
      </c>
      <c r="R134">
        <v>5624</v>
      </c>
      <c r="S134" t="b">
        <v>0</v>
      </c>
      <c r="T134" t="s">
        <v>86</v>
      </c>
      <c r="U134" t="b">
        <v>0</v>
      </c>
      <c r="V134" t="s">
        <v>101</v>
      </c>
      <c r="W134" s="1">
        <v>44609.544340277775</v>
      </c>
      <c r="X134">
        <v>3391</v>
      </c>
      <c r="Y134">
        <v>402</v>
      </c>
      <c r="Z134">
        <v>0</v>
      </c>
      <c r="AA134">
        <v>402</v>
      </c>
      <c r="AB134">
        <v>0</v>
      </c>
      <c r="AC134">
        <v>217</v>
      </c>
      <c r="AD134">
        <v>-39</v>
      </c>
      <c r="AE134">
        <v>0</v>
      </c>
      <c r="AF134">
        <v>0</v>
      </c>
      <c r="AG134">
        <v>0</v>
      </c>
      <c r="AH134" t="s">
        <v>102</v>
      </c>
      <c r="AI134" s="1">
        <v>44609.637719907405</v>
      </c>
      <c r="AJ134">
        <v>2085</v>
      </c>
      <c r="AK134">
        <v>13</v>
      </c>
      <c r="AL134">
        <v>0</v>
      </c>
      <c r="AM134">
        <v>13</v>
      </c>
      <c r="AN134">
        <v>0</v>
      </c>
      <c r="AO134">
        <v>13</v>
      </c>
      <c r="AP134">
        <v>-52</v>
      </c>
      <c r="AQ134">
        <v>0</v>
      </c>
      <c r="AR134">
        <v>0</v>
      </c>
      <c r="AS134">
        <v>0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</row>
    <row r="135" spans="1:57" x14ac:dyDescent="0.45">
      <c r="A135" t="s">
        <v>404</v>
      </c>
      <c r="B135" t="s">
        <v>77</v>
      </c>
      <c r="C135" t="s">
        <v>405</v>
      </c>
      <c r="D135" t="s">
        <v>79</v>
      </c>
      <c r="E135" s="2" t="str">
        <f>HYPERLINK("capsilon://?command=openfolder&amp;siteaddress=envoy.emaiq-na2.net&amp;folderid=FX61CED3A7-DE87-5427-7502-2B7C5D94BCEB","FX2202309")</f>
        <v>FX2202309</v>
      </c>
      <c r="F135" t="s">
        <v>80</v>
      </c>
      <c r="G135" t="s">
        <v>80</v>
      </c>
      <c r="H135" t="s">
        <v>81</v>
      </c>
      <c r="I135" t="s">
        <v>406</v>
      </c>
      <c r="J135">
        <v>413</v>
      </c>
      <c r="K135" t="s">
        <v>83</v>
      </c>
      <c r="L135" t="s">
        <v>84</v>
      </c>
      <c r="M135" t="s">
        <v>85</v>
      </c>
      <c r="N135">
        <v>2</v>
      </c>
      <c r="O135" s="1">
        <v>44609.493009259262</v>
      </c>
      <c r="P135" s="1">
        <v>44609.650370370371</v>
      </c>
      <c r="Q135">
        <v>10058</v>
      </c>
      <c r="R135">
        <v>3538</v>
      </c>
      <c r="S135" t="b">
        <v>0</v>
      </c>
      <c r="T135" t="s">
        <v>86</v>
      </c>
      <c r="U135" t="b">
        <v>0</v>
      </c>
      <c r="V135" t="s">
        <v>101</v>
      </c>
      <c r="W135" s="1">
        <v>44609.572199074071</v>
      </c>
      <c r="X135">
        <v>2406</v>
      </c>
      <c r="Y135">
        <v>333</v>
      </c>
      <c r="Z135">
        <v>0</v>
      </c>
      <c r="AA135">
        <v>333</v>
      </c>
      <c r="AB135">
        <v>0</v>
      </c>
      <c r="AC135">
        <v>122</v>
      </c>
      <c r="AD135">
        <v>80</v>
      </c>
      <c r="AE135">
        <v>0</v>
      </c>
      <c r="AF135">
        <v>0</v>
      </c>
      <c r="AG135">
        <v>0</v>
      </c>
      <c r="AH135" t="s">
        <v>102</v>
      </c>
      <c r="AI135" s="1">
        <v>44609.650370370371</v>
      </c>
      <c r="AJ135">
        <v>1092</v>
      </c>
      <c r="AK135">
        <v>2</v>
      </c>
      <c r="AL135">
        <v>0</v>
      </c>
      <c r="AM135">
        <v>2</v>
      </c>
      <c r="AN135">
        <v>0</v>
      </c>
      <c r="AO135">
        <v>2</v>
      </c>
      <c r="AP135">
        <v>78</v>
      </c>
      <c r="AQ135">
        <v>0</v>
      </c>
      <c r="AR135">
        <v>0</v>
      </c>
      <c r="AS135">
        <v>0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</row>
    <row r="136" spans="1:57" x14ac:dyDescent="0.45">
      <c r="A136" t="s">
        <v>407</v>
      </c>
      <c r="B136" t="s">
        <v>77</v>
      </c>
      <c r="C136" t="s">
        <v>408</v>
      </c>
      <c r="D136" t="s">
        <v>79</v>
      </c>
      <c r="E136" s="2" t="str">
        <f>HYPERLINK("capsilon://?command=openfolder&amp;siteaddress=envoy.emaiq-na2.net&amp;folderid=FX4AA4C1F3-BCB5-7BB8-500C-A83CDE288C0F","FX2202376")</f>
        <v>FX2202376</v>
      </c>
      <c r="F136" t="s">
        <v>80</v>
      </c>
      <c r="G136" t="s">
        <v>80</v>
      </c>
      <c r="H136" t="s">
        <v>81</v>
      </c>
      <c r="I136" t="s">
        <v>409</v>
      </c>
      <c r="J136">
        <v>854</v>
      </c>
      <c r="K136" t="s">
        <v>83</v>
      </c>
      <c r="L136" t="s">
        <v>84</v>
      </c>
      <c r="M136" t="s">
        <v>85</v>
      </c>
      <c r="N136">
        <v>1</v>
      </c>
      <c r="O136" s="1">
        <v>44609.50571759259</v>
      </c>
      <c r="P136" s="1">
        <v>44609.617627314816</v>
      </c>
      <c r="Q136">
        <v>8583</v>
      </c>
      <c r="R136">
        <v>1086</v>
      </c>
      <c r="S136" t="b">
        <v>0</v>
      </c>
      <c r="T136" t="s">
        <v>86</v>
      </c>
      <c r="U136" t="b">
        <v>0</v>
      </c>
      <c r="V136" t="s">
        <v>101</v>
      </c>
      <c r="W136" s="1">
        <v>44609.617627314816</v>
      </c>
      <c r="X136">
        <v>1051</v>
      </c>
      <c r="Y136">
        <v>652</v>
      </c>
      <c r="Z136">
        <v>0</v>
      </c>
      <c r="AA136">
        <v>652</v>
      </c>
      <c r="AB136">
        <v>0</v>
      </c>
      <c r="AC136">
        <v>103</v>
      </c>
      <c r="AD136">
        <v>202</v>
      </c>
      <c r="AE136">
        <v>52</v>
      </c>
      <c r="AF136">
        <v>0</v>
      </c>
      <c r="AG136">
        <v>1</v>
      </c>
      <c r="AH136" t="s">
        <v>86</v>
      </c>
      <c r="AI136" t="s">
        <v>86</v>
      </c>
      <c r="AJ136" t="s">
        <v>86</v>
      </c>
      <c r="AK136" t="s">
        <v>86</v>
      </c>
      <c r="AL136" t="s">
        <v>86</v>
      </c>
      <c r="AM136" t="s">
        <v>86</v>
      </c>
      <c r="AN136" t="s">
        <v>86</v>
      </c>
      <c r="AO136" t="s">
        <v>86</v>
      </c>
      <c r="AP136" t="s">
        <v>86</v>
      </c>
      <c r="AQ136" t="s">
        <v>86</v>
      </c>
      <c r="AR136" t="s">
        <v>86</v>
      </c>
      <c r="AS136" t="s">
        <v>86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</row>
    <row r="137" spans="1:57" x14ac:dyDescent="0.45">
      <c r="A137" t="s">
        <v>410</v>
      </c>
      <c r="B137" t="s">
        <v>77</v>
      </c>
      <c r="C137" t="s">
        <v>268</v>
      </c>
      <c r="D137" t="s">
        <v>79</v>
      </c>
      <c r="E137" s="2" t="str">
        <f>HYPERLINK("capsilon://?command=openfolder&amp;siteaddress=envoy.emaiq-na2.net&amp;folderid=FX893AD792-7E4D-95B0-8ACF-9F9A891882E7","FX2202113")</f>
        <v>FX2202113</v>
      </c>
      <c r="F137" t="s">
        <v>80</v>
      </c>
      <c r="G137" t="s">
        <v>80</v>
      </c>
      <c r="H137" t="s">
        <v>81</v>
      </c>
      <c r="I137" t="s">
        <v>411</v>
      </c>
      <c r="J137">
        <v>32</v>
      </c>
      <c r="K137" t="s">
        <v>83</v>
      </c>
      <c r="L137" t="s">
        <v>84</v>
      </c>
      <c r="M137" t="s">
        <v>85</v>
      </c>
      <c r="N137">
        <v>2</v>
      </c>
      <c r="O137" s="1">
        <v>44609.507094907407</v>
      </c>
      <c r="P137" s="1">
        <v>44609.655844907407</v>
      </c>
      <c r="Q137">
        <v>12129</v>
      </c>
      <c r="R137">
        <v>723</v>
      </c>
      <c r="S137" t="b">
        <v>0</v>
      </c>
      <c r="T137" t="s">
        <v>86</v>
      </c>
      <c r="U137" t="b">
        <v>0</v>
      </c>
      <c r="V137" t="s">
        <v>101</v>
      </c>
      <c r="W137" s="1">
        <v>44609.62059027778</v>
      </c>
      <c r="X137">
        <v>235</v>
      </c>
      <c r="Y137">
        <v>45</v>
      </c>
      <c r="Z137">
        <v>0</v>
      </c>
      <c r="AA137">
        <v>45</v>
      </c>
      <c r="AB137">
        <v>0</v>
      </c>
      <c r="AC137">
        <v>28</v>
      </c>
      <c r="AD137">
        <v>-13</v>
      </c>
      <c r="AE137">
        <v>0</v>
      </c>
      <c r="AF137">
        <v>0</v>
      </c>
      <c r="AG137">
        <v>0</v>
      </c>
      <c r="AH137" t="s">
        <v>102</v>
      </c>
      <c r="AI137" s="1">
        <v>44609.655844907407</v>
      </c>
      <c r="AJ137">
        <v>472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-14</v>
      </c>
      <c r="AQ137">
        <v>0</v>
      </c>
      <c r="AR137">
        <v>0</v>
      </c>
      <c r="AS137">
        <v>0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</row>
    <row r="138" spans="1:57" x14ac:dyDescent="0.45">
      <c r="A138" t="s">
        <v>412</v>
      </c>
      <c r="B138" t="s">
        <v>77</v>
      </c>
      <c r="C138" t="s">
        <v>268</v>
      </c>
      <c r="D138" t="s">
        <v>79</v>
      </c>
      <c r="E138" s="2" t="str">
        <f>HYPERLINK("capsilon://?command=openfolder&amp;siteaddress=envoy.emaiq-na2.net&amp;folderid=FX893AD792-7E4D-95B0-8ACF-9F9A891882E7","FX2202113")</f>
        <v>FX2202113</v>
      </c>
      <c r="F138" t="s">
        <v>80</v>
      </c>
      <c r="G138" t="s">
        <v>80</v>
      </c>
      <c r="H138" t="s">
        <v>81</v>
      </c>
      <c r="I138" t="s">
        <v>413</v>
      </c>
      <c r="J138">
        <v>32</v>
      </c>
      <c r="K138" t="s">
        <v>83</v>
      </c>
      <c r="L138" t="s">
        <v>84</v>
      </c>
      <c r="M138" t="s">
        <v>85</v>
      </c>
      <c r="N138">
        <v>2</v>
      </c>
      <c r="O138" s="1">
        <v>44609.507604166669</v>
      </c>
      <c r="P138" s="1">
        <v>44609.692442129628</v>
      </c>
      <c r="Q138">
        <v>15202</v>
      </c>
      <c r="R138">
        <v>768</v>
      </c>
      <c r="S138" t="b">
        <v>0</v>
      </c>
      <c r="T138" t="s">
        <v>86</v>
      </c>
      <c r="U138" t="b">
        <v>0</v>
      </c>
      <c r="V138" t="s">
        <v>101</v>
      </c>
      <c r="W138" s="1">
        <v>44609.657650462963</v>
      </c>
      <c r="X138">
        <v>406</v>
      </c>
      <c r="Y138">
        <v>45</v>
      </c>
      <c r="Z138">
        <v>0</v>
      </c>
      <c r="AA138">
        <v>45</v>
      </c>
      <c r="AB138">
        <v>0</v>
      </c>
      <c r="AC138">
        <v>29</v>
      </c>
      <c r="AD138">
        <v>-13</v>
      </c>
      <c r="AE138">
        <v>0</v>
      </c>
      <c r="AF138">
        <v>0</v>
      </c>
      <c r="AG138">
        <v>0</v>
      </c>
      <c r="AH138" t="s">
        <v>102</v>
      </c>
      <c r="AI138" s="1">
        <v>44609.692442129628</v>
      </c>
      <c r="AJ138">
        <v>362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-13</v>
      </c>
      <c r="AQ138">
        <v>0</v>
      </c>
      <c r="AR138">
        <v>0</v>
      </c>
      <c r="AS138">
        <v>0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</row>
    <row r="139" spans="1:57" x14ac:dyDescent="0.45">
      <c r="A139" t="s">
        <v>414</v>
      </c>
      <c r="B139" t="s">
        <v>77</v>
      </c>
      <c r="C139" t="s">
        <v>268</v>
      </c>
      <c r="D139" t="s">
        <v>79</v>
      </c>
      <c r="E139" s="2" t="str">
        <f>HYPERLINK("capsilon://?command=openfolder&amp;siteaddress=envoy.emaiq-na2.net&amp;folderid=FX893AD792-7E4D-95B0-8ACF-9F9A891882E7","FX2202113")</f>
        <v>FX2202113</v>
      </c>
      <c r="F139" t="s">
        <v>80</v>
      </c>
      <c r="G139" t="s">
        <v>80</v>
      </c>
      <c r="H139" t="s">
        <v>81</v>
      </c>
      <c r="I139" t="s">
        <v>415</v>
      </c>
      <c r="J139">
        <v>32</v>
      </c>
      <c r="K139" t="s">
        <v>83</v>
      </c>
      <c r="L139" t="s">
        <v>84</v>
      </c>
      <c r="M139" t="s">
        <v>85</v>
      </c>
      <c r="N139">
        <v>2</v>
      </c>
      <c r="O139" s="1">
        <v>44609.507754629631</v>
      </c>
      <c r="P139" s="1">
        <v>44609.69427083333</v>
      </c>
      <c r="Q139">
        <v>15639</v>
      </c>
      <c r="R139">
        <v>476</v>
      </c>
      <c r="S139" t="b">
        <v>0</v>
      </c>
      <c r="T139" t="s">
        <v>86</v>
      </c>
      <c r="U139" t="b">
        <v>0</v>
      </c>
      <c r="V139" t="s">
        <v>101</v>
      </c>
      <c r="W139" s="1">
        <v>44609.661354166667</v>
      </c>
      <c r="X139">
        <v>319</v>
      </c>
      <c r="Y139">
        <v>45</v>
      </c>
      <c r="Z139">
        <v>0</v>
      </c>
      <c r="AA139">
        <v>45</v>
      </c>
      <c r="AB139">
        <v>0</v>
      </c>
      <c r="AC139">
        <v>29</v>
      </c>
      <c r="AD139">
        <v>-13</v>
      </c>
      <c r="AE139">
        <v>0</v>
      </c>
      <c r="AF139">
        <v>0</v>
      </c>
      <c r="AG139">
        <v>0</v>
      </c>
      <c r="AH139" t="s">
        <v>102</v>
      </c>
      <c r="AI139" s="1">
        <v>44609.69427083333</v>
      </c>
      <c r="AJ139">
        <v>157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-13</v>
      </c>
      <c r="AQ139">
        <v>0</v>
      </c>
      <c r="AR139">
        <v>0</v>
      </c>
      <c r="AS139">
        <v>0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</row>
    <row r="140" spans="1:57" x14ac:dyDescent="0.45">
      <c r="A140" t="s">
        <v>416</v>
      </c>
      <c r="B140" t="s">
        <v>77</v>
      </c>
      <c r="C140" t="s">
        <v>417</v>
      </c>
      <c r="D140" t="s">
        <v>79</v>
      </c>
      <c r="E140" s="2" t="str">
        <f>HYPERLINK("capsilon://?command=openfolder&amp;siteaddress=envoy.emaiq-na2.net&amp;folderid=FX4FCAA7E3-26E0-86A2-4FA1-6B2A779DF8E2","FX2112148")</f>
        <v>FX2112148</v>
      </c>
      <c r="F140" t="s">
        <v>80</v>
      </c>
      <c r="G140" t="s">
        <v>80</v>
      </c>
      <c r="H140" t="s">
        <v>81</v>
      </c>
      <c r="I140" t="s">
        <v>418</v>
      </c>
      <c r="J140">
        <v>30</v>
      </c>
      <c r="K140" t="s">
        <v>83</v>
      </c>
      <c r="L140" t="s">
        <v>84</v>
      </c>
      <c r="M140" t="s">
        <v>85</v>
      </c>
      <c r="N140">
        <v>2</v>
      </c>
      <c r="O140" s="1">
        <v>44609.516886574071</v>
      </c>
      <c r="P140" s="1">
        <v>44609.694988425923</v>
      </c>
      <c r="Q140">
        <v>15153</v>
      </c>
      <c r="R140">
        <v>235</v>
      </c>
      <c r="S140" t="b">
        <v>0</v>
      </c>
      <c r="T140" t="s">
        <v>86</v>
      </c>
      <c r="U140" t="b">
        <v>0</v>
      </c>
      <c r="V140" t="s">
        <v>101</v>
      </c>
      <c r="W140" s="1">
        <v>44609.66337962963</v>
      </c>
      <c r="X140">
        <v>174</v>
      </c>
      <c r="Y140">
        <v>9</v>
      </c>
      <c r="Z140">
        <v>0</v>
      </c>
      <c r="AA140">
        <v>9</v>
      </c>
      <c r="AB140">
        <v>0</v>
      </c>
      <c r="AC140">
        <v>4</v>
      </c>
      <c r="AD140">
        <v>21</v>
      </c>
      <c r="AE140">
        <v>0</v>
      </c>
      <c r="AF140">
        <v>0</v>
      </c>
      <c r="AG140">
        <v>0</v>
      </c>
      <c r="AH140" t="s">
        <v>102</v>
      </c>
      <c r="AI140" s="1">
        <v>44609.694988425923</v>
      </c>
      <c r="AJ140">
        <v>61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21</v>
      </c>
      <c r="AQ140">
        <v>0</v>
      </c>
      <c r="AR140">
        <v>0</v>
      </c>
      <c r="AS140">
        <v>0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</row>
    <row r="141" spans="1:57" hidden="1" x14ac:dyDescent="0.45">
      <c r="A141" t="s">
        <v>419</v>
      </c>
      <c r="B141" t="s">
        <v>77</v>
      </c>
      <c r="C141" t="s">
        <v>420</v>
      </c>
      <c r="D141" t="s">
        <v>79</v>
      </c>
      <c r="E141" s="2" t="str">
        <f>HYPERLINK("capsilon://?command=openfolder&amp;siteaddress=envoy.emaiq-na2.net&amp;folderid=FX67FF4C72-9727-C62A-0EFC-BD8E9E8FE7DE","FX2202350")</f>
        <v>FX2202350</v>
      </c>
      <c r="F141" t="s">
        <v>80</v>
      </c>
      <c r="G141" t="s">
        <v>80</v>
      </c>
      <c r="H141" t="s">
        <v>81</v>
      </c>
      <c r="I141" t="s">
        <v>421</v>
      </c>
      <c r="J141">
        <v>72</v>
      </c>
      <c r="K141" t="s">
        <v>83</v>
      </c>
      <c r="L141" t="s">
        <v>84</v>
      </c>
      <c r="M141" t="s">
        <v>85</v>
      </c>
      <c r="N141">
        <v>1</v>
      </c>
      <c r="O141" s="1">
        <v>44609.576539351852</v>
      </c>
      <c r="P141" s="1">
        <v>44609.690069444441</v>
      </c>
      <c r="Q141">
        <v>7504</v>
      </c>
      <c r="R141">
        <v>2305</v>
      </c>
      <c r="S141" t="b">
        <v>0</v>
      </c>
      <c r="T141" t="s">
        <v>86</v>
      </c>
      <c r="U141" t="b">
        <v>0</v>
      </c>
      <c r="V141" t="s">
        <v>101</v>
      </c>
      <c r="W141" s="1">
        <v>44609.690069444441</v>
      </c>
      <c r="X141">
        <v>2305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72</v>
      </c>
      <c r="AE141">
        <v>60</v>
      </c>
      <c r="AF141">
        <v>0</v>
      </c>
      <c r="AG141">
        <v>6</v>
      </c>
      <c r="AH141" t="s">
        <v>86</v>
      </c>
      <c r="AI141" t="s">
        <v>86</v>
      </c>
      <c r="AJ141" t="s">
        <v>86</v>
      </c>
      <c r="AK141" t="s">
        <v>86</v>
      </c>
      <c r="AL141" t="s">
        <v>86</v>
      </c>
      <c r="AM141" t="s">
        <v>86</v>
      </c>
      <c r="AN141" t="s">
        <v>86</v>
      </c>
      <c r="AO141" t="s">
        <v>86</v>
      </c>
      <c r="AP141" t="s">
        <v>86</v>
      </c>
      <c r="AQ141" t="s">
        <v>86</v>
      </c>
      <c r="AR141" t="s">
        <v>86</v>
      </c>
      <c r="AS141" t="s">
        <v>86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</row>
    <row r="142" spans="1:57" x14ac:dyDescent="0.45">
      <c r="A142" t="s">
        <v>422</v>
      </c>
      <c r="B142" t="s">
        <v>77</v>
      </c>
      <c r="C142" t="s">
        <v>423</v>
      </c>
      <c r="D142" t="s">
        <v>79</v>
      </c>
      <c r="E142" s="2" t="str">
        <f>HYPERLINK("capsilon://?command=openfolder&amp;siteaddress=envoy.emaiq-na2.net&amp;folderid=FX65D8C4DB-0863-00C5-AACB-BF059B906BA0","FX2201205")</f>
        <v>FX2201205</v>
      </c>
      <c r="F142" t="s">
        <v>80</v>
      </c>
      <c r="G142" t="s">
        <v>80</v>
      </c>
      <c r="H142" t="s">
        <v>81</v>
      </c>
      <c r="I142" t="s">
        <v>424</v>
      </c>
      <c r="J142">
        <v>313</v>
      </c>
      <c r="K142" t="s">
        <v>83</v>
      </c>
      <c r="L142" t="s">
        <v>84</v>
      </c>
      <c r="M142" t="s">
        <v>85</v>
      </c>
      <c r="N142">
        <v>1</v>
      </c>
      <c r="O142" s="1">
        <v>44609.60497685185</v>
      </c>
      <c r="P142" s="1">
        <v>44609.698506944442</v>
      </c>
      <c r="Q142">
        <v>7352</v>
      </c>
      <c r="R142">
        <v>729</v>
      </c>
      <c r="S142" t="b">
        <v>0</v>
      </c>
      <c r="T142" t="s">
        <v>86</v>
      </c>
      <c r="U142" t="b">
        <v>0</v>
      </c>
      <c r="V142" t="s">
        <v>101</v>
      </c>
      <c r="W142" s="1">
        <v>44609.698506944442</v>
      </c>
      <c r="X142">
        <v>729</v>
      </c>
      <c r="Y142">
        <v>245</v>
      </c>
      <c r="Z142">
        <v>0</v>
      </c>
      <c r="AA142">
        <v>245</v>
      </c>
      <c r="AB142">
        <v>0</v>
      </c>
      <c r="AC142">
        <v>3</v>
      </c>
      <c r="AD142">
        <v>68</v>
      </c>
      <c r="AE142">
        <v>21</v>
      </c>
      <c r="AF142">
        <v>0</v>
      </c>
      <c r="AG142">
        <v>2</v>
      </c>
      <c r="AH142" t="s">
        <v>86</v>
      </c>
      <c r="AI142" t="s">
        <v>86</v>
      </c>
      <c r="AJ142" t="s">
        <v>86</v>
      </c>
      <c r="AK142" t="s">
        <v>86</v>
      </c>
      <c r="AL142" t="s">
        <v>86</v>
      </c>
      <c r="AM142" t="s">
        <v>86</v>
      </c>
      <c r="AN142" t="s">
        <v>86</v>
      </c>
      <c r="AO142" t="s">
        <v>86</v>
      </c>
      <c r="AP142" t="s">
        <v>86</v>
      </c>
      <c r="AQ142" t="s">
        <v>86</v>
      </c>
      <c r="AR142" t="s">
        <v>86</v>
      </c>
      <c r="AS142" t="s">
        <v>86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</row>
    <row r="143" spans="1:57" x14ac:dyDescent="0.45">
      <c r="A143" t="s">
        <v>425</v>
      </c>
      <c r="B143" t="s">
        <v>77</v>
      </c>
      <c r="C143" t="s">
        <v>118</v>
      </c>
      <c r="D143" t="s">
        <v>79</v>
      </c>
      <c r="E143" s="2" t="str">
        <f>HYPERLINK("capsilon://?command=openfolder&amp;siteaddress=envoy.emaiq-na2.net&amp;folderid=FXCB435ED4-6FCA-F0C6-0D47-6FCBBA4B3B4C","FX2201214")</f>
        <v>FX2201214</v>
      </c>
      <c r="F143" t="s">
        <v>80</v>
      </c>
      <c r="G143" t="s">
        <v>80</v>
      </c>
      <c r="H143" t="s">
        <v>81</v>
      </c>
      <c r="I143" t="s">
        <v>426</v>
      </c>
      <c r="J143">
        <v>30</v>
      </c>
      <c r="K143" t="s">
        <v>83</v>
      </c>
      <c r="L143" t="s">
        <v>84</v>
      </c>
      <c r="M143" t="s">
        <v>85</v>
      </c>
      <c r="N143">
        <v>2</v>
      </c>
      <c r="O143" s="1">
        <v>44609.61409722222</v>
      </c>
      <c r="P143" s="1">
        <v>44609.766863425924</v>
      </c>
      <c r="Q143">
        <v>12940</v>
      </c>
      <c r="R143">
        <v>259</v>
      </c>
      <c r="S143" t="b">
        <v>0</v>
      </c>
      <c r="T143" t="s">
        <v>86</v>
      </c>
      <c r="U143" t="b">
        <v>0</v>
      </c>
      <c r="V143" t="s">
        <v>101</v>
      </c>
      <c r="W143" s="1">
        <v>44609.723506944443</v>
      </c>
      <c r="X143">
        <v>167</v>
      </c>
      <c r="Y143">
        <v>9</v>
      </c>
      <c r="Z143">
        <v>0</v>
      </c>
      <c r="AA143">
        <v>9</v>
      </c>
      <c r="AB143">
        <v>0</v>
      </c>
      <c r="AC143">
        <v>2</v>
      </c>
      <c r="AD143">
        <v>21</v>
      </c>
      <c r="AE143">
        <v>0</v>
      </c>
      <c r="AF143">
        <v>0</v>
      </c>
      <c r="AG143">
        <v>0</v>
      </c>
      <c r="AH143" t="s">
        <v>102</v>
      </c>
      <c r="AI143" s="1">
        <v>44609.766863425924</v>
      </c>
      <c r="AJ143">
        <v>92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21</v>
      </c>
      <c r="AQ143">
        <v>0</v>
      </c>
      <c r="AR143">
        <v>0</v>
      </c>
      <c r="AS143">
        <v>0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</row>
    <row r="144" spans="1:57" x14ac:dyDescent="0.45">
      <c r="A144" t="s">
        <v>427</v>
      </c>
      <c r="B144" t="s">
        <v>77</v>
      </c>
      <c r="C144" t="s">
        <v>191</v>
      </c>
      <c r="D144" t="s">
        <v>79</v>
      </c>
      <c r="E144" s="2" t="str">
        <f>HYPERLINK("capsilon://?command=openfolder&amp;siteaddress=envoy.emaiq-na2.net&amp;folderid=FXADCAEEB9-9BAA-7AB2-ED8B-FD867C87829C","FX2201400")</f>
        <v>FX2201400</v>
      </c>
      <c r="F144" t="s">
        <v>80</v>
      </c>
      <c r="G144" t="s">
        <v>80</v>
      </c>
      <c r="H144" t="s">
        <v>81</v>
      </c>
      <c r="I144" t="s">
        <v>428</v>
      </c>
      <c r="J144">
        <v>70</v>
      </c>
      <c r="K144" t="s">
        <v>83</v>
      </c>
      <c r="L144" t="s">
        <v>84</v>
      </c>
      <c r="M144" t="s">
        <v>85</v>
      </c>
      <c r="N144">
        <v>2</v>
      </c>
      <c r="O144" s="1">
        <v>44609.614895833336</v>
      </c>
      <c r="P144" s="1">
        <v>44610.257974537039</v>
      </c>
      <c r="Q144">
        <v>52100</v>
      </c>
      <c r="R144">
        <v>3462</v>
      </c>
      <c r="S144" t="b">
        <v>0</v>
      </c>
      <c r="T144" t="s">
        <v>86</v>
      </c>
      <c r="U144" t="b">
        <v>0</v>
      </c>
      <c r="V144" t="s">
        <v>87</v>
      </c>
      <c r="W144" s="1">
        <v>44610.172083333331</v>
      </c>
      <c r="X144">
        <v>1774</v>
      </c>
      <c r="Y144">
        <v>147</v>
      </c>
      <c r="Z144">
        <v>0</v>
      </c>
      <c r="AA144">
        <v>147</v>
      </c>
      <c r="AB144">
        <v>60</v>
      </c>
      <c r="AC144">
        <v>127</v>
      </c>
      <c r="AD144">
        <v>-77</v>
      </c>
      <c r="AE144">
        <v>0</v>
      </c>
      <c r="AF144">
        <v>0</v>
      </c>
      <c r="AG144">
        <v>0</v>
      </c>
      <c r="AH144" t="s">
        <v>88</v>
      </c>
      <c r="AI144" s="1">
        <v>44610.257974537039</v>
      </c>
      <c r="AJ144">
        <v>1614</v>
      </c>
      <c r="AK144">
        <v>4</v>
      </c>
      <c r="AL144">
        <v>0</v>
      </c>
      <c r="AM144">
        <v>4</v>
      </c>
      <c r="AN144">
        <v>30</v>
      </c>
      <c r="AO144">
        <v>4</v>
      </c>
      <c r="AP144">
        <v>-81</v>
      </c>
      <c r="AQ144">
        <v>0</v>
      </c>
      <c r="AR144">
        <v>0</v>
      </c>
      <c r="AS144">
        <v>0</v>
      </c>
      <c r="AT144" t="s">
        <v>86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</row>
    <row r="145" spans="1:57" x14ac:dyDescent="0.45">
      <c r="A145" t="s">
        <v>429</v>
      </c>
      <c r="B145" t="s">
        <v>77</v>
      </c>
      <c r="C145" t="s">
        <v>408</v>
      </c>
      <c r="D145" t="s">
        <v>79</v>
      </c>
      <c r="E145" s="2" t="str">
        <f>HYPERLINK("capsilon://?command=openfolder&amp;siteaddress=envoy.emaiq-na2.net&amp;folderid=FX4AA4C1F3-BCB5-7BB8-500C-A83CDE288C0F","FX2202376")</f>
        <v>FX2202376</v>
      </c>
      <c r="F145" t="s">
        <v>80</v>
      </c>
      <c r="G145" t="s">
        <v>80</v>
      </c>
      <c r="H145" t="s">
        <v>81</v>
      </c>
      <c r="I145" t="s">
        <v>409</v>
      </c>
      <c r="J145">
        <v>38</v>
      </c>
      <c r="K145" t="s">
        <v>83</v>
      </c>
      <c r="L145" t="s">
        <v>84</v>
      </c>
      <c r="M145" t="s">
        <v>85</v>
      </c>
      <c r="N145">
        <v>2</v>
      </c>
      <c r="O145" s="1">
        <v>44609.617928240739</v>
      </c>
      <c r="P145" s="1">
        <v>44609.688252314816</v>
      </c>
      <c r="Q145">
        <v>782</v>
      </c>
      <c r="R145">
        <v>5294</v>
      </c>
      <c r="S145" t="b">
        <v>0</v>
      </c>
      <c r="T145" t="s">
        <v>86</v>
      </c>
      <c r="U145" t="b">
        <v>1</v>
      </c>
      <c r="V145" t="s">
        <v>101</v>
      </c>
      <c r="W145" s="1">
        <v>44609.652939814812</v>
      </c>
      <c r="X145">
        <v>2488</v>
      </c>
      <c r="Y145">
        <v>598</v>
      </c>
      <c r="Z145">
        <v>0</v>
      </c>
      <c r="AA145">
        <v>598</v>
      </c>
      <c r="AB145">
        <v>21</v>
      </c>
      <c r="AC145">
        <v>224</v>
      </c>
      <c r="AD145">
        <v>-560</v>
      </c>
      <c r="AE145">
        <v>0</v>
      </c>
      <c r="AF145">
        <v>0</v>
      </c>
      <c r="AG145">
        <v>0</v>
      </c>
      <c r="AH145" t="s">
        <v>102</v>
      </c>
      <c r="AI145" s="1">
        <v>44609.688252314816</v>
      </c>
      <c r="AJ145">
        <v>2799</v>
      </c>
      <c r="AK145">
        <v>9</v>
      </c>
      <c r="AL145">
        <v>0</v>
      </c>
      <c r="AM145">
        <v>9</v>
      </c>
      <c r="AN145">
        <v>21</v>
      </c>
      <c r="AO145">
        <v>8</v>
      </c>
      <c r="AP145">
        <v>-569</v>
      </c>
      <c r="AQ145">
        <v>0</v>
      </c>
      <c r="AR145">
        <v>0</v>
      </c>
      <c r="AS145">
        <v>0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</row>
    <row r="146" spans="1:57" hidden="1" x14ac:dyDescent="0.45">
      <c r="A146" t="s">
        <v>430</v>
      </c>
      <c r="B146" t="s">
        <v>77</v>
      </c>
      <c r="C146" t="s">
        <v>431</v>
      </c>
      <c r="D146" t="s">
        <v>79</v>
      </c>
      <c r="E146" s="2" t="str">
        <f>HYPERLINK("capsilon://?command=openfolder&amp;siteaddress=envoy.emaiq-na2.net&amp;folderid=FX397C043A-72D4-603F-1AF5-55E10F5B45D1","FX2202387")</f>
        <v>FX2202387</v>
      </c>
      <c r="F146" t="s">
        <v>80</v>
      </c>
      <c r="G146" t="s">
        <v>80</v>
      </c>
      <c r="H146" t="s">
        <v>81</v>
      </c>
      <c r="I146" t="s">
        <v>432</v>
      </c>
      <c r="J146">
        <v>104</v>
      </c>
      <c r="K146" t="s">
        <v>83</v>
      </c>
      <c r="L146" t="s">
        <v>84</v>
      </c>
      <c r="M146" t="s">
        <v>85</v>
      </c>
      <c r="N146">
        <v>1</v>
      </c>
      <c r="O146" s="1">
        <v>44609.625763888886</v>
      </c>
      <c r="P146" s="1">
        <v>44610.174479166664</v>
      </c>
      <c r="Q146">
        <v>47075</v>
      </c>
      <c r="R146">
        <v>334</v>
      </c>
      <c r="S146" t="b">
        <v>0</v>
      </c>
      <c r="T146" t="s">
        <v>86</v>
      </c>
      <c r="U146" t="b">
        <v>0</v>
      </c>
      <c r="V146" t="s">
        <v>433</v>
      </c>
      <c r="W146" s="1">
        <v>44610.174479166664</v>
      </c>
      <c r="X146">
        <v>294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104</v>
      </c>
      <c r="AE146">
        <v>89</v>
      </c>
      <c r="AF146">
        <v>0</v>
      </c>
      <c r="AG146">
        <v>2</v>
      </c>
      <c r="AH146" t="s">
        <v>86</v>
      </c>
      <c r="AI146" t="s">
        <v>86</v>
      </c>
      <c r="AJ146" t="s">
        <v>86</v>
      </c>
      <c r="AK146" t="s">
        <v>86</v>
      </c>
      <c r="AL146" t="s">
        <v>86</v>
      </c>
      <c r="AM146" t="s">
        <v>86</v>
      </c>
      <c r="AN146" t="s">
        <v>86</v>
      </c>
      <c r="AO146" t="s">
        <v>86</v>
      </c>
      <c r="AP146" t="s">
        <v>86</v>
      </c>
      <c r="AQ146" t="s">
        <v>86</v>
      </c>
      <c r="AR146" t="s">
        <v>86</v>
      </c>
      <c r="AS146" t="s">
        <v>86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</row>
    <row r="147" spans="1:57" x14ac:dyDescent="0.45">
      <c r="A147" t="s">
        <v>434</v>
      </c>
      <c r="B147" t="s">
        <v>77</v>
      </c>
      <c r="C147" t="s">
        <v>435</v>
      </c>
      <c r="D147" t="s">
        <v>79</v>
      </c>
      <c r="E147" s="2" t="str">
        <f>HYPERLINK("capsilon://?command=openfolder&amp;siteaddress=envoy.emaiq-na2.net&amp;folderid=FXB96FCE79-063D-BD92-5F51-0E20BACC358D","FX2202118")</f>
        <v>FX2202118</v>
      </c>
      <c r="F147" t="s">
        <v>80</v>
      </c>
      <c r="G147" t="s">
        <v>80</v>
      </c>
      <c r="H147" t="s">
        <v>81</v>
      </c>
      <c r="I147" t="s">
        <v>436</v>
      </c>
      <c r="J147">
        <v>28</v>
      </c>
      <c r="K147" t="s">
        <v>83</v>
      </c>
      <c r="L147" t="s">
        <v>84</v>
      </c>
      <c r="M147" t="s">
        <v>85</v>
      </c>
      <c r="N147">
        <v>2</v>
      </c>
      <c r="O147" s="1">
        <v>44609.64471064815</v>
      </c>
      <c r="P147" s="1">
        <v>44610.261400462965</v>
      </c>
      <c r="Q147">
        <v>52807</v>
      </c>
      <c r="R147">
        <v>475</v>
      </c>
      <c r="S147" t="b">
        <v>0</v>
      </c>
      <c r="T147" t="s">
        <v>86</v>
      </c>
      <c r="U147" t="b">
        <v>0</v>
      </c>
      <c r="V147" t="s">
        <v>87</v>
      </c>
      <c r="W147" s="1">
        <v>44610.174178240741</v>
      </c>
      <c r="X147">
        <v>180</v>
      </c>
      <c r="Y147">
        <v>21</v>
      </c>
      <c r="Z147">
        <v>0</v>
      </c>
      <c r="AA147">
        <v>21</v>
      </c>
      <c r="AB147">
        <v>0</v>
      </c>
      <c r="AC147">
        <v>5</v>
      </c>
      <c r="AD147">
        <v>7</v>
      </c>
      <c r="AE147">
        <v>0</v>
      </c>
      <c r="AF147">
        <v>0</v>
      </c>
      <c r="AG147">
        <v>0</v>
      </c>
      <c r="AH147" t="s">
        <v>88</v>
      </c>
      <c r="AI147" s="1">
        <v>44610.261400462965</v>
      </c>
      <c r="AJ147">
        <v>295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</row>
    <row r="148" spans="1:57" hidden="1" x14ac:dyDescent="0.45">
      <c r="A148" t="s">
        <v>437</v>
      </c>
      <c r="B148" t="s">
        <v>77</v>
      </c>
      <c r="C148" t="s">
        <v>347</v>
      </c>
      <c r="D148" t="s">
        <v>79</v>
      </c>
      <c r="E148" s="2" t="str">
        <f>HYPERLINK("capsilon://?command=openfolder&amp;siteaddress=envoy.emaiq-na2.net&amp;folderid=FXCFABE98E-BA02-FCCC-9913-E675B3AA66D3","FX2202300")</f>
        <v>FX2202300</v>
      </c>
      <c r="F148" t="s">
        <v>80</v>
      </c>
      <c r="G148" t="s">
        <v>80</v>
      </c>
      <c r="H148" t="s">
        <v>81</v>
      </c>
      <c r="I148" t="s">
        <v>438</v>
      </c>
      <c r="J148">
        <v>53</v>
      </c>
      <c r="K148" t="s">
        <v>83</v>
      </c>
      <c r="L148" t="s">
        <v>84</v>
      </c>
      <c r="M148" t="s">
        <v>85</v>
      </c>
      <c r="N148">
        <v>2</v>
      </c>
      <c r="O148" s="1">
        <v>44609.656944444447</v>
      </c>
      <c r="P148" s="1">
        <v>44610.262812499997</v>
      </c>
      <c r="Q148">
        <v>52271</v>
      </c>
      <c r="R148">
        <v>76</v>
      </c>
      <c r="S148" t="b">
        <v>0</v>
      </c>
      <c r="T148" t="s">
        <v>86</v>
      </c>
      <c r="U148" t="b">
        <v>0</v>
      </c>
      <c r="V148" t="s">
        <v>87</v>
      </c>
      <c r="W148" s="1">
        <v>44610.174687500003</v>
      </c>
      <c r="X148">
        <v>43</v>
      </c>
      <c r="Y148">
        <v>0</v>
      </c>
      <c r="Z148">
        <v>0</v>
      </c>
      <c r="AA148">
        <v>0</v>
      </c>
      <c r="AB148">
        <v>48</v>
      </c>
      <c r="AC148">
        <v>0</v>
      </c>
      <c r="AD148">
        <v>53</v>
      </c>
      <c r="AE148">
        <v>0</v>
      </c>
      <c r="AF148">
        <v>0</v>
      </c>
      <c r="AG148">
        <v>0</v>
      </c>
      <c r="AH148" t="s">
        <v>88</v>
      </c>
      <c r="AI148" s="1">
        <v>44610.262812499997</v>
      </c>
      <c r="AJ148">
        <v>33</v>
      </c>
      <c r="AK148">
        <v>0</v>
      </c>
      <c r="AL148">
        <v>0</v>
      </c>
      <c r="AM148">
        <v>0</v>
      </c>
      <c r="AN148">
        <v>48</v>
      </c>
      <c r="AO148">
        <v>0</v>
      </c>
      <c r="AP148">
        <v>53</v>
      </c>
      <c r="AQ148">
        <v>0</v>
      </c>
      <c r="AR148">
        <v>0</v>
      </c>
      <c r="AS148">
        <v>0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</row>
    <row r="149" spans="1:57" x14ac:dyDescent="0.45">
      <c r="A149" t="s">
        <v>439</v>
      </c>
      <c r="B149" t="s">
        <v>77</v>
      </c>
      <c r="C149" t="s">
        <v>440</v>
      </c>
      <c r="D149" t="s">
        <v>79</v>
      </c>
      <c r="E149" s="2" t="str">
        <f>HYPERLINK("capsilon://?command=openfolder&amp;siteaddress=envoy.emaiq-na2.net&amp;folderid=FX91915C27-9CA2-5392-2232-C61381E8EBA4","FX2201296")</f>
        <v>FX2201296</v>
      </c>
      <c r="F149" t="s">
        <v>80</v>
      </c>
      <c r="G149" t="s">
        <v>80</v>
      </c>
      <c r="H149" t="s">
        <v>81</v>
      </c>
      <c r="I149" t="s">
        <v>441</v>
      </c>
      <c r="J149">
        <v>87</v>
      </c>
      <c r="K149" t="s">
        <v>83</v>
      </c>
      <c r="L149" t="s">
        <v>84</v>
      </c>
      <c r="M149" t="s">
        <v>85</v>
      </c>
      <c r="N149">
        <v>2</v>
      </c>
      <c r="O149" s="1">
        <v>44609.662569444445</v>
      </c>
      <c r="P149" s="1">
        <v>44610.296597222223</v>
      </c>
      <c r="Q149">
        <v>51542</v>
      </c>
      <c r="R149">
        <v>3238</v>
      </c>
      <c r="S149" t="b">
        <v>0</v>
      </c>
      <c r="T149" t="s">
        <v>86</v>
      </c>
      <c r="U149" t="b">
        <v>0</v>
      </c>
      <c r="V149" t="s">
        <v>433</v>
      </c>
      <c r="W149" s="1">
        <v>44610.178194444445</v>
      </c>
      <c r="X149">
        <v>320</v>
      </c>
      <c r="Y149">
        <v>79</v>
      </c>
      <c r="Z149">
        <v>0</v>
      </c>
      <c r="AA149">
        <v>79</v>
      </c>
      <c r="AB149">
        <v>0</v>
      </c>
      <c r="AC149">
        <v>28</v>
      </c>
      <c r="AD149">
        <v>8</v>
      </c>
      <c r="AE149">
        <v>0</v>
      </c>
      <c r="AF149">
        <v>0</v>
      </c>
      <c r="AG149">
        <v>0</v>
      </c>
      <c r="AH149" t="s">
        <v>88</v>
      </c>
      <c r="AI149" s="1">
        <v>44610.296597222223</v>
      </c>
      <c r="AJ149">
        <v>2918</v>
      </c>
      <c r="AK149">
        <v>2</v>
      </c>
      <c r="AL149">
        <v>0</v>
      </c>
      <c r="AM149">
        <v>2</v>
      </c>
      <c r="AN149">
        <v>0</v>
      </c>
      <c r="AO149">
        <v>2</v>
      </c>
      <c r="AP149">
        <v>6</v>
      </c>
      <c r="AQ149">
        <v>0</v>
      </c>
      <c r="AR149">
        <v>0</v>
      </c>
      <c r="AS149">
        <v>0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</row>
    <row r="150" spans="1:57" hidden="1" x14ac:dyDescent="0.45">
      <c r="A150" t="s">
        <v>442</v>
      </c>
      <c r="B150" t="s">
        <v>77</v>
      </c>
      <c r="C150" t="s">
        <v>347</v>
      </c>
      <c r="D150" t="s">
        <v>79</v>
      </c>
      <c r="E150" s="2" t="str">
        <f>HYPERLINK("capsilon://?command=openfolder&amp;siteaddress=envoy.emaiq-na2.net&amp;folderid=FXCFABE98E-BA02-FCCC-9913-E675B3AA66D3","FX2202300")</f>
        <v>FX2202300</v>
      </c>
      <c r="F150" t="s">
        <v>80</v>
      </c>
      <c r="G150" t="s">
        <v>80</v>
      </c>
      <c r="H150" t="s">
        <v>81</v>
      </c>
      <c r="I150" t="s">
        <v>443</v>
      </c>
      <c r="J150">
        <v>53</v>
      </c>
      <c r="K150" t="s">
        <v>83</v>
      </c>
      <c r="L150" t="s">
        <v>84</v>
      </c>
      <c r="M150" t="s">
        <v>85</v>
      </c>
      <c r="N150">
        <v>2</v>
      </c>
      <c r="O150" s="1">
        <v>44609.664131944446</v>
      </c>
      <c r="P150" s="1">
        <v>44610.296863425923</v>
      </c>
      <c r="Q150">
        <v>54616</v>
      </c>
      <c r="R150">
        <v>52</v>
      </c>
      <c r="S150" t="b">
        <v>0</v>
      </c>
      <c r="T150" t="s">
        <v>86</v>
      </c>
      <c r="U150" t="b">
        <v>0</v>
      </c>
      <c r="V150" t="s">
        <v>87</v>
      </c>
      <c r="W150" s="1">
        <v>44610.175046296295</v>
      </c>
      <c r="X150">
        <v>30</v>
      </c>
      <c r="Y150">
        <v>0</v>
      </c>
      <c r="Z150">
        <v>0</v>
      </c>
      <c r="AA150">
        <v>0</v>
      </c>
      <c r="AB150">
        <v>48</v>
      </c>
      <c r="AC150">
        <v>0</v>
      </c>
      <c r="AD150">
        <v>53</v>
      </c>
      <c r="AE150">
        <v>0</v>
      </c>
      <c r="AF150">
        <v>0</v>
      </c>
      <c r="AG150">
        <v>0</v>
      </c>
      <c r="AH150" t="s">
        <v>88</v>
      </c>
      <c r="AI150" s="1">
        <v>44610.296863425923</v>
      </c>
      <c r="AJ150">
        <v>22</v>
      </c>
      <c r="AK150">
        <v>0</v>
      </c>
      <c r="AL150">
        <v>0</v>
      </c>
      <c r="AM150">
        <v>0</v>
      </c>
      <c r="AN150">
        <v>48</v>
      </c>
      <c r="AO150">
        <v>0</v>
      </c>
      <c r="AP150">
        <v>53</v>
      </c>
      <c r="AQ150">
        <v>0</v>
      </c>
      <c r="AR150">
        <v>0</v>
      </c>
      <c r="AS150">
        <v>0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</row>
    <row r="151" spans="1:57" hidden="1" x14ac:dyDescent="0.45">
      <c r="A151" t="s">
        <v>444</v>
      </c>
      <c r="B151" t="s">
        <v>77</v>
      </c>
      <c r="C151" t="s">
        <v>124</v>
      </c>
      <c r="D151" t="s">
        <v>79</v>
      </c>
      <c r="E151" s="2" t="str">
        <f>HYPERLINK("capsilon://?command=openfolder&amp;siteaddress=envoy.emaiq-na2.net&amp;folderid=FX05427EE8-C6B1-AF92-BB8C-F4397F89A931","FX2201572")</f>
        <v>FX2201572</v>
      </c>
      <c r="F151" t="s">
        <v>80</v>
      </c>
      <c r="G151" t="s">
        <v>80</v>
      </c>
      <c r="H151" t="s">
        <v>81</v>
      </c>
      <c r="I151" t="s">
        <v>445</v>
      </c>
      <c r="J151">
        <v>64</v>
      </c>
      <c r="K151" t="s">
        <v>83</v>
      </c>
      <c r="L151" t="s">
        <v>84</v>
      </c>
      <c r="M151" t="s">
        <v>85</v>
      </c>
      <c r="N151">
        <v>2</v>
      </c>
      <c r="O151" s="1">
        <v>44609.679965277777</v>
      </c>
      <c r="P151" s="1">
        <v>44610.297754629632</v>
      </c>
      <c r="Q151">
        <v>53112</v>
      </c>
      <c r="R151">
        <v>265</v>
      </c>
      <c r="S151" t="b">
        <v>0</v>
      </c>
      <c r="T151" t="s">
        <v>86</v>
      </c>
      <c r="U151" t="b">
        <v>0</v>
      </c>
      <c r="V151" t="s">
        <v>87</v>
      </c>
      <c r="W151" s="1">
        <v>44610.18074074074</v>
      </c>
      <c r="X151">
        <v>129</v>
      </c>
      <c r="Y151">
        <v>0</v>
      </c>
      <c r="Z151">
        <v>0</v>
      </c>
      <c r="AA151">
        <v>0</v>
      </c>
      <c r="AB151">
        <v>54</v>
      </c>
      <c r="AC151">
        <v>0</v>
      </c>
      <c r="AD151">
        <v>64</v>
      </c>
      <c r="AE151">
        <v>0</v>
      </c>
      <c r="AF151">
        <v>0</v>
      </c>
      <c r="AG151">
        <v>0</v>
      </c>
      <c r="AH151" t="s">
        <v>88</v>
      </c>
      <c r="AI151" s="1">
        <v>44610.297754629632</v>
      </c>
      <c r="AJ151">
        <v>76</v>
      </c>
      <c r="AK151">
        <v>0</v>
      </c>
      <c r="AL151">
        <v>0</v>
      </c>
      <c r="AM151">
        <v>0</v>
      </c>
      <c r="AN151">
        <v>54</v>
      </c>
      <c r="AO151">
        <v>0</v>
      </c>
      <c r="AP151">
        <v>64</v>
      </c>
      <c r="AQ151">
        <v>0</v>
      </c>
      <c r="AR151">
        <v>0</v>
      </c>
      <c r="AS151">
        <v>0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</row>
    <row r="152" spans="1:57" x14ac:dyDescent="0.45">
      <c r="A152" t="s">
        <v>446</v>
      </c>
      <c r="B152" t="s">
        <v>77</v>
      </c>
      <c r="C152" t="s">
        <v>420</v>
      </c>
      <c r="D152" t="s">
        <v>79</v>
      </c>
      <c r="E152" s="2" t="str">
        <f>HYPERLINK("capsilon://?command=openfolder&amp;siteaddress=envoy.emaiq-na2.net&amp;folderid=FX67FF4C72-9727-C62A-0EFC-BD8E9E8FE7DE","FX2202350")</f>
        <v>FX2202350</v>
      </c>
      <c r="F152" t="s">
        <v>80</v>
      </c>
      <c r="G152" t="s">
        <v>80</v>
      </c>
      <c r="H152" t="s">
        <v>81</v>
      </c>
      <c r="I152" t="s">
        <v>421</v>
      </c>
      <c r="J152">
        <v>188</v>
      </c>
      <c r="K152" t="s">
        <v>83</v>
      </c>
      <c r="L152" t="s">
        <v>84</v>
      </c>
      <c r="M152" t="s">
        <v>85</v>
      </c>
      <c r="N152">
        <v>2</v>
      </c>
      <c r="O152" s="1">
        <v>44609.691435185188</v>
      </c>
      <c r="P152" s="1">
        <v>44609.765798611108</v>
      </c>
      <c r="Q152">
        <v>3843</v>
      </c>
      <c r="R152">
        <v>2582</v>
      </c>
      <c r="S152" t="b">
        <v>0</v>
      </c>
      <c r="T152" t="s">
        <v>86</v>
      </c>
      <c r="U152" t="b">
        <v>1</v>
      </c>
      <c r="V152" t="s">
        <v>101</v>
      </c>
      <c r="W152" s="1">
        <v>44609.720729166664</v>
      </c>
      <c r="X152">
        <v>1736</v>
      </c>
      <c r="Y152">
        <v>192</v>
      </c>
      <c r="Z152">
        <v>0</v>
      </c>
      <c r="AA152">
        <v>192</v>
      </c>
      <c r="AB152">
        <v>0</v>
      </c>
      <c r="AC152">
        <v>120</v>
      </c>
      <c r="AD152">
        <v>-4</v>
      </c>
      <c r="AE152">
        <v>0</v>
      </c>
      <c r="AF152">
        <v>0</v>
      </c>
      <c r="AG152">
        <v>0</v>
      </c>
      <c r="AH152" t="s">
        <v>102</v>
      </c>
      <c r="AI152" s="1">
        <v>44609.765798611108</v>
      </c>
      <c r="AJ152">
        <v>804</v>
      </c>
      <c r="AK152">
        <v>1</v>
      </c>
      <c r="AL152">
        <v>0</v>
      </c>
      <c r="AM152">
        <v>1</v>
      </c>
      <c r="AN152">
        <v>0</v>
      </c>
      <c r="AO152">
        <v>1</v>
      </c>
      <c r="AP152">
        <v>-5</v>
      </c>
      <c r="AQ152">
        <v>0</v>
      </c>
      <c r="AR152">
        <v>0</v>
      </c>
      <c r="AS152">
        <v>0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</row>
    <row r="153" spans="1:57" x14ac:dyDescent="0.45">
      <c r="A153" t="s">
        <v>447</v>
      </c>
      <c r="B153" t="s">
        <v>77</v>
      </c>
      <c r="C153" t="s">
        <v>423</v>
      </c>
      <c r="D153" t="s">
        <v>79</v>
      </c>
      <c r="E153" s="2" t="str">
        <f>HYPERLINK("capsilon://?command=openfolder&amp;siteaddress=envoy.emaiq-na2.net&amp;folderid=FX65D8C4DB-0863-00C5-AACB-BF059B906BA0","FX2201205")</f>
        <v>FX2201205</v>
      </c>
      <c r="F153" t="s">
        <v>80</v>
      </c>
      <c r="G153" t="s">
        <v>80</v>
      </c>
      <c r="H153" t="s">
        <v>81</v>
      </c>
      <c r="I153" t="s">
        <v>424</v>
      </c>
      <c r="J153">
        <v>56</v>
      </c>
      <c r="K153" t="s">
        <v>83</v>
      </c>
      <c r="L153" t="s">
        <v>84</v>
      </c>
      <c r="M153" t="s">
        <v>85</v>
      </c>
      <c r="N153">
        <v>2</v>
      </c>
      <c r="O153" s="1">
        <v>44609.698993055557</v>
      </c>
      <c r="P153" s="1">
        <v>44609.841238425928</v>
      </c>
      <c r="Q153">
        <v>8015</v>
      </c>
      <c r="R153">
        <v>4275</v>
      </c>
      <c r="S153" t="b">
        <v>0</v>
      </c>
      <c r="T153" t="s">
        <v>86</v>
      </c>
      <c r="U153" t="b">
        <v>1</v>
      </c>
      <c r="V153" t="s">
        <v>101</v>
      </c>
      <c r="W153" s="1">
        <v>44609.809965277775</v>
      </c>
      <c r="X153">
        <v>3038</v>
      </c>
      <c r="Y153">
        <v>308</v>
      </c>
      <c r="Z153">
        <v>0</v>
      </c>
      <c r="AA153">
        <v>308</v>
      </c>
      <c r="AB153">
        <v>37</v>
      </c>
      <c r="AC153">
        <v>150</v>
      </c>
      <c r="AD153">
        <v>-252</v>
      </c>
      <c r="AE153">
        <v>0</v>
      </c>
      <c r="AF153">
        <v>0</v>
      </c>
      <c r="AG153">
        <v>0</v>
      </c>
      <c r="AH153" t="s">
        <v>102</v>
      </c>
      <c r="AI153" s="1">
        <v>44609.841238425928</v>
      </c>
      <c r="AJ153">
        <v>1166</v>
      </c>
      <c r="AK153">
        <v>0</v>
      </c>
      <c r="AL153">
        <v>0</v>
      </c>
      <c r="AM153">
        <v>0</v>
      </c>
      <c r="AN153">
        <v>37</v>
      </c>
      <c r="AO153">
        <v>0</v>
      </c>
      <c r="AP153">
        <v>-252</v>
      </c>
      <c r="AQ153">
        <v>0</v>
      </c>
      <c r="AR153">
        <v>0</v>
      </c>
      <c r="AS153">
        <v>0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</row>
    <row r="154" spans="1:57" x14ac:dyDescent="0.45">
      <c r="A154" t="s">
        <v>448</v>
      </c>
      <c r="B154" t="s">
        <v>77</v>
      </c>
      <c r="C154" t="s">
        <v>405</v>
      </c>
      <c r="D154" t="s">
        <v>79</v>
      </c>
      <c r="E154" s="2" t="str">
        <f>HYPERLINK("capsilon://?command=openfolder&amp;siteaddress=envoy.emaiq-na2.net&amp;folderid=FX61CED3A7-DE87-5427-7502-2B7C5D94BCEB","FX2202309")</f>
        <v>FX2202309</v>
      </c>
      <c r="F154" t="s">
        <v>80</v>
      </c>
      <c r="G154" t="s">
        <v>80</v>
      </c>
      <c r="H154" t="s">
        <v>81</v>
      </c>
      <c r="I154" t="s">
        <v>449</v>
      </c>
      <c r="J154">
        <v>30</v>
      </c>
      <c r="K154" t="s">
        <v>83</v>
      </c>
      <c r="L154" t="s">
        <v>84</v>
      </c>
      <c r="M154" t="s">
        <v>85</v>
      </c>
      <c r="N154">
        <v>2</v>
      </c>
      <c r="O154" s="1">
        <v>44609.700833333336</v>
      </c>
      <c r="P154" s="1">
        <v>44610.299155092594</v>
      </c>
      <c r="Q154">
        <v>51509</v>
      </c>
      <c r="R154">
        <v>186</v>
      </c>
      <c r="S154" t="b">
        <v>0</v>
      </c>
      <c r="T154" t="s">
        <v>86</v>
      </c>
      <c r="U154" t="b">
        <v>0</v>
      </c>
      <c r="V154" t="s">
        <v>87</v>
      </c>
      <c r="W154" s="1">
        <v>44610.179236111115</v>
      </c>
      <c r="X154">
        <v>66</v>
      </c>
      <c r="Y154">
        <v>9</v>
      </c>
      <c r="Z154">
        <v>0</v>
      </c>
      <c r="AA154">
        <v>9</v>
      </c>
      <c r="AB154">
        <v>0</v>
      </c>
      <c r="AC154">
        <v>3</v>
      </c>
      <c r="AD154">
        <v>21</v>
      </c>
      <c r="AE154">
        <v>0</v>
      </c>
      <c r="AF154">
        <v>0</v>
      </c>
      <c r="AG154">
        <v>0</v>
      </c>
      <c r="AH154" t="s">
        <v>88</v>
      </c>
      <c r="AI154" s="1">
        <v>44610.299155092594</v>
      </c>
      <c r="AJ154">
        <v>120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21</v>
      </c>
      <c r="AQ154">
        <v>0</v>
      </c>
      <c r="AR154">
        <v>0</v>
      </c>
      <c r="AS154">
        <v>0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</row>
    <row r="155" spans="1:57" hidden="1" x14ac:dyDescent="0.45">
      <c r="A155" t="s">
        <v>450</v>
      </c>
      <c r="B155" t="s">
        <v>77</v>
      </c>
      <c r="C155" t="s">
        <v>97</v>
      </c>
      <c r="D155" t="s">
        <v>79</v>
      </c>
      <c r="E155" s="2" t="str">
        <f>HYPERLINK("capsilon://?command=openfolder&amp;siteaddress=envoy.emaiq-na2.net&amp;folderid=FX8F532EE8-532D-A4D2-C963-39CC4DE39446","FX2201520")</f>
        <v>FX2201520</v>
      </c>
      <c r="F155" t="s">
        <v>80</v>
      </c>
      <c r="G155" t="s">
        <v>80</v>
      </c>
      <c r="H155" t="s">
        <v>81</v>
      </c>
      <c r="I155" t="s">
        <v>451</v>
      </c>
      <c r="J155">
        <v>66</v>
      </c>
      <c r="K155" t="s">
        <v>83</v>
      </c>
      <c r="L155" t="s">
        <v>84</v>
      </c>
      <c r="M155" t="s">
        <v>85</v>
      </c>
      <c r="N155">
        <v>1</v>
      </c>
      <c r="O155" s="1">
        <v>44609.735196759262</v>
      </c>
      <c r="P155" s="1">
        <v>44610.180266203701</v>
      </c>
      <c r="Q155">
        <v>38367</v>
      </c>
      <c r="R155">
        <v>87</v>
      </c>
      <c r="S155" t="b">
        <v>0</v>
      </c>
      <c r="T155" t="s">
        <v>86</v>
      </c>
      <c r="U155" t="b">
        <v>0</v>
      </c>
      <c r="V155" t="s">
        <v>433</v>
      </c>
      <c r="W155" s="1">
        <v>44610.180266203701</v>
      </c>
      <c r="X155">
        <v>87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66</v>
      </c>
      <c r="AE155">
        <v>52</v>
      </c>
      <c r="AF155">
        <v>0</v>
      </c>
      <c r="AG155">
        <v>1</v>
      </c>
      <c r="AH155" t="s">
        <v>86</v>
      </c>
      <c r="AI155" t="s">
        <v>86</v>
      </c>
      <c r="AJ155" t="s">
        <v>86</v>
      </c>
      <c r="AK155" t="s">
        <v>86</v>
      </c>
      <c r="AL155" t="s">
        <v>86</v>
      </c>
      <c r="AM155" t="s">
        <v>86</v>
      </c>
      <c r="AN155" t="s">
        <v>86</v>
      </c>
      <c r="AO155" t="s">
        <v>86</v>
      </c>
      <c r="AP155" t="s">
        <v>86</v>
      </c>
      <c r="AQ155" t="s">
        <v>86</v>
      </c>
      <c r="AR155" t="s">
        <v>86</v>
      </c>
      <c r="AS155" t="s">
        <v>86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</row>
    <row r="156" spans="1:57" hidden="1" x14ac:dyDescent="0.45">
      <c r="A156" t="s">
        <v>452</v>
      </c>
      <c r="B156" t="s">
        <v>77</v>
      </c>
      <c r="C156" t="s">
        <v>453</v>
      </c>
      <c r="D156" t="s">
        <v>79</v>
      </c>
      <c r="E156" s="2" t="str">
        <f>HYPERLINK("capsilon://?command=openfolder&amp;siteaddress=envoy.emaiq-na2.net&amp;folderid=FX465FD02C-8890-7685-C0B1-4E48E221CC12","FX2202423")</f>
        <v>FX2202423</v>
      </c>
      <c r="F156" t="s">
        <v>80</v>
      </c>
      <c r="G156" t="s">
        <v>80</v>
      </c>
      <c r="H156" t="s">
        <v>81</v>
      </c>
      <c r="I156" t="s">
        <v>454</v>
      </c>
      <c r="J156">
        <v>96</v>
      </c>
      <c r="K156" t="s">
        <v>83</v>
      </c>
      <c r="L156" t="s">
        <v>84</v>
      </c>
      <c r="M156" t="s">
        <v>85</v>
      </c>
      <c r="N156">
        <v>1</v>
      </c>
      <c r="O156" s="1">
        <v>44609.74560185185</v>
      </c>
      <c r="P156" s="1">
        <v>44610.189513888887</v>
      </c>
      <c r="Q156">
        <v>37578</v>
      </c>
      <c r="R156">
        <v>776</v>
      </c>
      <c r="S156" t="b">
        <v>0</v>
      </c>
      <c r="T156" t="s">
        <v>86</v>
      </c>
      <c r="U156" t="b">
        <v>0</v>
      </c>
      <c r="V156" t="s">
        <v>87</v>
      </c>
      <c r="W156" s="1">
        <v>44610.189513888887</v>
      </c>
      <c r="X156">
        <v>758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96</v>
      </c>
      <c r="AE156">
        <v>84</v>
      </c>
      <c r="AF156">
        <v>0</v>
      </c>
      <c r="AG156">
        <v>5</v>
      </c>
      <c r="AH156" t="s">
        <v>86</v>
      </c>
      <c r="AI156" t="s">
        <v>86</v>
      </c>
      <c r="AJ156" t="s">
        <v>86</v>
      </c>
      <c r="AK156" t="s">
        <v>86</v>
      </c>
      <c r="AL156" t="s">
        <v>86</v>
      </c>
      <c r="AM156" t="s">
        <v>86</v>
      </c>
      <c r="AN156" t="s">
        <v>86</v>
      </c>
      <c r="AO156" t="s">
        <v>86</v>
      </c>
      <c r="AP156" t="s">
        <v>86</v>
      </c>
      <c r="AQ156" t="s">
        <v>86</v>
      </c>
      <c r="AR156" t="s">
        <v>86</v>
      </c>
      <c r="AS156" t="s">
        <v>86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</row>
    <row r="157" spans="1:57" x14ac:dyDescent="0.45">
      <c r="A157" t="s">
        <v>455</v>
      </c>
      <c r="B157" t="s">
        <v>77</v>
      </c>
      <c r="C157" t="s">
        <v>350</v>
      </c>
      <c r="D157" t="s">
        <v>79</v>
      </c>
      <c r="E157" s="2" t="str">
        <f>HYPERLINK("capsilon://?command=openfolder&amp;siteaddress=envoy.emaiq-na2.net&amp;folderid=FX691C27C0-1428-CB20-1E51-AE3B0519E820","FX2202212")</f>
        <v>FX2202212</v>
      </c>
      <c r="F157" t="s">
        <v>80</v>
      </c>
      <c r="G157" t="s">
        <v>80</v>
      </c>
      <c r="H157" t="s">
        <v>81</v>
      </c>
      <c r="I157" t="s">
        <v>456</v>
      </c>
      <c r="J157">
        <v>66</v>
      </c>
      <c r="K157" t="s">
        <v>83</v>
      </c>
      <c r="L157" t="s">
        <v>84</v>
      </c>
      <c r="M157" t="s">
        <v>85</v>
      </c>
      <c r="N157">
        <v>2</v>
      </c>
      <c r="O157" s="1">
        <v>44609.800543981481</v>
      </c>
      <c r="P157" s="1">
        <v>44610.306585648148</v>
      </c>
      <c r="Q157">
        <v>42325</v>
      </c>
      <c r="R157">
        <v>1397</v>
      </c>
      <c r="S157" t="b">
        <v>0</v>
      </c>
      <c r="T157" t="s">
        <v>86</v>
      </c>
      <c r="U157" t="b">
        <v>0</v>
      </c>
      <c r="V157" t="s">
        <v>92</v>
      </c>
      <c r="W157" s="1">
        <v>44610.193287037036</v>
      </c>
      <c r="X157">
        <v>756</v>
      </c>
      <c r="Y157">
        <v>52</v>
      </c>
      <c r="Z157">
        <v>0</v>
      </c>
      <c r="AA157">
        <v>52</v>
      </c>
      <c r="AB157">
        <v>0</v>
      </c>
      <c r="AC157">
        <v>29</v>
      </c>
      <c r="AD157">
        <v>14</v>
      </c>
      <c r="AE157">
        <v>0</v>
      </c>
      <c r="AF157">
        <v>0</v>
      </c>
      <c r="AG157">
        <v>0</v>
      </c>
      <c r="AH157" t="s">
        <v>88</v>
      </c>
      <c r="AI157" s="1">
        <v>44610.306585648148</v>
      </c>
      <c r="AJ157">
        <v>641</v>
      </c>
      <c r="AK157">
        <v>1</v>
      </c>
      <c r="AL157">
        <v>0</v>
      </c>
      <c r="AM157">
        <v>1</v>
      </c>
      <c r="AN157">
        <v>0</v>
      </c>
      <c r="AO157">
        <v>2</v>
      </c>
      <c r="AP157">
        <v>13</v>
      </c>
      <c r="AQ157">
        <v>0</v>
      </c>
      <c r="AR157">
        <v>0</v>
      </c>
      <c r="AS157">
        <v>0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</row>
    <row r="158" spans="1:57" hidden="1" x14ac:dyDescent="0.45">
      <c r="A158" t="s">
        <v>457</v>
      </c>
      <c r="B158" t="s">
        <v>77</v>
      </c>
      <c r="C158" t="s">
        <v>431</v>
      </c>
      <c r="D158" t="s">
        <v>79</v>
      </c>
      <c r="E158" s="2" t="str">
        <f>HYPERLINK("capsilon://?command=openfolder&amp;siteaddress=envoy.emaiq-na2.net&amp;folderid=FX397C043A-72D4-603F-1AF5-55E10F5B45D1","FX2202387")</f>
        <v>FX2202387</v>
      </c>
      <c r="F158" t="s">
        <v>80</v>
      </c>
      <c r="G158" t="s">
        <v>80</v>
      </c>
      <c r="H158" t="s">
        <v>81</v>
      </c>
      <c r="I158" t="s">
        <v>458</v>
      </c>
      <c r="J158">
        <v>66</v>
      </c>
      <c r="K158" t="s">
        <v>83</v>
      </c>
      <c r="L158" t="s">
        <v>84</v>
      </c>
      <c r="M158" t="s">
        <v>85</v>
      </c>
      <c r="N158">
        <v>1</v>
      </c>
      <c r="O158" s="1">
        <v>44609.810763888891</v>
      </c>
      <c r="P158" s="1">
        <v>44610.184699074074</v>
      </c>
      <c r="Q158">
        <v>32204</v>
      </c>
      <c r="R158">
        <v>104</v>
      </c>
      <c r="S158" t="b">
        <v>0</v>
      </c>
      <c r="T158" t="s">
        <v>86</v>
      </c>
      <c r="U158" t="b">
        <v>0</v>
      </c>
      <c r="V158" t="s">
        <v>433</v>
      </c>
      <c r="W158" s="1">
        <v>44610.184699074074</v>
      </c>
      <c r="X158">
        <v>104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66</v>
      </c>
      <c r="AE158">
        <v>52</v>
      </c>
      <c r="AF158">
        <v>0</v>
      </c>
      <c r="AG158">
        <v>1</v>
      </c>
      <c r="AH158" t="s">
        <v>86</v>
      </c>
      <c r="AI158" t="s">
        <v>86</v>
      </c>
      <c r="AJ158" t="s">
        <v>86</v>
      </c>
      <c r="AK158" t="s">
        <v>86</v>
      </c>
      <c r="AL158" t="s">
        <v>86</v>
      </c>
      <c r="AM158" t="s">
        <v>86</v>
      </c>
      <c r="AN158" t="s">
        <v>86</v>
      </c>
      <c r="AO158" t="s">
        <v>86</v>
      </c>
      <c r="AP158" t="s">
        <v>86</v>
      </c>
      <c r="AQ158" t="s">
        <v>86</v>
      </c>
      <c r="AR158" t="s">
        <v>86</v>
      </c>
      <c r="AS158" t="s">
        <v>86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</row>
    <row r="159" spans="1:57" hidden="1" x14ac:dyDescent="0.45">
      <c r="A159" t="s">
        <v>459</v>
      </c>
      <c r="B159" t="s">
        <v>77</v>
      </c>
      <c r="C159" t="s">
        <v>431</v>
      </c>
      <c r="D159" t="s">
        <v>79</v>
      </c>
      <c r="E159" s="2" t="str">
        <f>HYPERLINK("capsilon://?command=openfolder&amp;siteaddress=envoy.emaiq-na2.net&amp;folderid=FX397C043A-72D4-603F-1AF5-55E10F5B45D1","FX2202387")</f>
        <v>FX2202387</v>
      </c>
      <c r="F159" t="s">
        <v>80</v>
      </c>
      <c r="G159" t="s">
        <v>80</v>
      </c>
      <c r="H159" t="s">
        <v>81</v>
      </c>
      <c r="I159" t="s">
        <v>460</v>
      </c>
      <c r="J159">
        <v>66</v>
      </c>
      <c r="K159" t="s">
        <v>83</v>
      </c>
      <c r="L159" t="s">
        <v>84</v>
      </c>
      <c r="M159" t="s">
        <v>85</v>
      </c>
      <c r="N159">
        <v>1</v>
      </c>
      <c r="O159" s="1">
        <v>44609.816851851851</v>
      </c>
      <c r="P159" s="1">
        <v>44610.188622685186</v>
      </c>
      <c r="Q159">
        <v>32007</v>
      </c>
      <c r="R159">
        <v>114</v>
      </c>
      <c r="S159" t="b">
        <v>0</v>
      </c>
      <c r="T159" t="s">
        <v>86</v>
      </c>
      <c r="U159" t="b">
        <v>0</v>
      </c>
      <c r="V159" t="s">
        <v>433</v>
      </c>
      <c r="W159" s="1">
        <v>44610.188622685186</v>
      </c>
      <c r="X159">
        <v>107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66</v>
      </c>
      <c r="AE159">
        <v>52</v>
      </c>
      <c r="AF159">
        <v>0</v>
      </c>
      <c r="AG159">
        <v>1</v>
      </c>
      <c r="AH159" t="s">
        <v>86</v>
      </c>
      <c r="AI159" t="s">
        <v>86</v>
      </c>
      <c r="AJ159" t="s">
        <v>86</v>
      </c>
      <c r="AK159" t="s">
        <v>86</v>
      </c>
      <c r="AL159" t="s">
        <v>86</v>
      </c>
      <c r="AM159" t="s">
        <v>86</v>
      </c>
      <c r="AN159" t="s">
        <v>86</v>
      </c>
      <c r="AO159" t="s">
        <v>86</v>
      </c>
      <c r="AP159" t="s">
        <v>86</v>
      </c>
      <c r="AQ159" t="s">
        <v>86</v>
      </c>
      <c r="AR159" t="s">
        <v>86</v>
      </c>
      <c r="AS159" t="s">
        <v>86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</row>
    <row r="160" spans="1:57" hidden="1" x14ac:dyDescent="0.45">
      <c r="A160" t="s">
        <v>461</v>
      </c>
      <c r="B160" t="s">
        <v>77</v>
      </c>
      <c r="C160" t="s">
        <v>431</v>
      </c>
      <c r="D160" t="s">
        <v>79</v>
      </c>
      <c r="E160" s="2" t="str">
        <f>HYPERLINK("capsilon://?command=openfolder&amp;siteaddress=envoy.emaiq-na2.net&amp;folderid=FX397C043A-72D4-603F-1AF5-55E10F5B45D1","FX2202387")</f>
        <v>FX2202387</v>
      </c>
      <c r="F160" t="s">
        <v>80</v>
      </c>
      <c r="G160" t="s">
        <v>80</v>
      </c>
      <c r="H160" t="s">
        <v>81</v>
      </c>
      <c r="I160" t="s">
        <v>462</v>
      </c>
      <c r="J160">
        <v>66</v>
      </c>
      <c r="K160" t="s">
        <v>83</v>
      </c>
      <c r="L160" t="s">
        <v>84</v>
      </c>
      <c r="M160" t="s">
        <v>85</v>
      </c>
      <c r="N160">
        <v>1</v>
      </c>
      <c r="O160" s="1">
        <v>44609.827326388891</v>
      </c>
      <c r="P160" s="1">
        <v>44610.194027777776</v>
      </c>
      <c r="Q160">
        <v>31278</v>
      </c>
      <c r="R160">
        <v>405</v>
      </c>
      <c r="S160" t="b">
        <v>0</v>
      </c>
      <c r="T160" t="s">
        <v>86</v>
      </c>
      <c r="U160" t="b">
        <v>0</v>
      </c>
      <c r="V160" t="s">
        <v>87</v>
      </c>
      <c r="W160" s="1">
        <v>44610.194027777776</v>
      </c>
      <c r="X160">
        <v>389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66</v>
      </c>
      <c r="AE160">
        <v>52</v>
      </c>
      <c r="AF160">
        <v>0</v>
      </c>
      <c r="AG160">
        <v>1</v>
      </c>
      <c r="AH160" t="s">
        <v>86</v>
      </c>
      <c r="AI160" t="s">
        <v>86</v>
      </c>
      <c r="AJ160" t="s">
        <v>86</v>
      </c>
      <c r="AK160" t="s">
        <v>86</v>
      </c>
      <c r="AL160" t="s">
        <v>86</v>
      </c>
      <c r="AM160" t="s">
        <v>86</v>
      </c>
      <c r="AN160" t="s">
        <v>86</v>
      </c>
      <c r="AO160" t="s">
        <v>86</v>
      </c>
      <c r="AP160" t="s">
        <v>86</v>
      </c>
      <c r="AQ160" t="s">
        <v>86</v>
      </c>
      <c r="AR160" t="s">
        <v>86</v>
      </c>
      <c r="AS160" t="s">
        <v>86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</row>
    <row r="161" spans="1:57" x14ac:dyDescent="0.45">
      <c r="A161" t="s">
        <v>463</v>
      </c>
      <c r="B161" t="s">
        <v>77</v>
      </c>
      <c r="C161" t="s">
        <v>464</v>
      </c>
      <c r="D161" t="s">
        <v>79</v>
      </c>
      <c r="E161" s="2" t="str">
        <f>HYPERLINK("capsilon://?command=openfolder&amp;siteaddress=envoy.emaiq-na2.net&amp;folderid=FX84DB8674-0DDE-0745-7DD2-33F261CDBC33","FX2202454")</f>
        <v>FX2202454</v>
      </c>
      <c r="F161" t="s">
        <v>80</v>
      </c>
      <c r="G161" t="s">
        <v>80</v>
      </c>
      <c r="H161" t="s">
        <v>81</v>
      </c>
      <c r="I161" t="s">
        <v>465</v>
      </c>
      <c r="J161">
        <v>261</v>
      </c>
      <c r="K161" t="s">
        <v>83</v>
      </c>
      <c r="L161" t="s">
        <v>84</v>
      </c>
      <c r="M161" t="s">
        <v>85</v>
      </c>
      <c r="N161">
        <v>2</v>
      </c>
      <c r="O161" s="1">
        <v>44610.058263888888</v>
      </c>
      <c r="P161" s="1">
        <v>44610.333287037036</v>
      </c>
      <c r="Q161">
        <v>19710</v>
      </c>
      <c r="R161">
        <v>4052</v>
      </c>
      <c r="S161" t="b">
        <v>0</v>
      </c>
      <c r="T161" t="s">
        <v>86</v>
      </c>
      <c r="U161" t="b">
        <v>0</v>
      </c>
      <c r="V161" t="s">
        <v>92</v>
      </c>
      <c r="W161" s="1">
        <v>44610.213506944441</v>
      </c>
      <c r="X161">
        <v>1746</v>
      </c>
      <c r="Y161">
        <v>273</v>
      </c>
      <c r="Z161">
        <v>0</v>
      </c>
      <c r="AA161">
        <v>273</v>
      </c>
      <c r="AB161">
        <v>0</v>
      </c>
      <c r="AC161">
        <v>127</v>
      </c>
      <c r="AD161">
        <v>-12</v>
      </c>
      <c r="AE161">
        <v>0</v>
      </c>
      <c r="AF161">
        <v>0</v>
      </c>
      <c r="AG161">
        <v>0</v>
      </c>
      <c r="AH161" t="s">
        <v>88</v>
      </c>
      <c r="AI161" s="1">
        <v>44610.333287037036</v>
      </c>
      <c r="AJ161">
        <v>2306</v>
      </c>
      <c r="AK161">
        <v>1</v>
      </c>
      <c r="AL161">
        <v>0</v>
      </c>
      <c r="AM161">
        <v>1</v>
      </c>
      <c r="AN161">
        <v>0</v>
      </c>
      <c r="AO161">
        <v>1</v>
      </c>
      <c r="AP161">
        <v>-13</v>
      </c>
      <c r="AQ161">
        <v>0</v>
      </c>
      <c r="AR161">
        <v>0</v>
      </c>
      <c r="AS161">
        <v>0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</row>
    <row r="162" spans="1:57" x14ac:dyDescent="0.45">
      <c r="A162" t="s">
        <v>466</v>
      </c>
      <c r="B162" t="s">
        <v>77</v>
      </c>
      <c r="C162" t="s">
        <v>431</v>
      </c>
      <c r="D162" t="s">
        <v>79</v>
      </c>
      <c r="E162" s="2" t="str">
        <f>HYPERLINK("capsilon://?command=openfolder&amp;siteaddress=envoy.emaiq-na2.net&amp;folderid=FX397C043A-72D4-603F-1AF5-55E10F5B45D1","FX2202387")</f>
        <v>FX2202387</v>
      </c>
      <c r="F162" t="s">
        <v>80</v>
      </c>
      <c r="G162" t="s">
        <v>80</v>
      </c>
      <c r="H162" t="s">
        <v>81</v>
      </c>
      <c r="I162" t="s">
        <v>432</v>
      </c>
      <c r="J162">
        <v>76</v>
      </c>
      <c r="K162" t="s">
        <v>83</v>
      </c>
      <c r="L162" t="s">
        <v>84</v>
      </c>
      <c r="M162" t="s">
        <v>85</v>
      </c>
      <c r="N162">
        <v>2</v>
      </c>
      <c r="O162" s="1">
        <v>44610.174791666665</v>
      </c>
      <c r="P162" s="1">
        <v>44610.196608796294</v>
      </c>
      <c r="Q162">
        <v>653</v>
      </c>
      <c r="R162">
        <v>1232</v>
      </c>
      <c r="S162" t="b">
        <v>0</v>
      </c>
      <c r="T162" t="s">
        <v>86</v>
      </c>
      <c r="U162" t="b">
        <v>1</v>
      </c>
      <c r="V162" t="s">
        <v>87</v>
      </c>
      <c r="W162" s="1">
        <v>44610.178460648145</v>
      </c>
      <c r="X162">
        <v>223</v>
      </c>
      <c r="Y162">
        <v>74</v>
      </c>
      <c r="Z162">
        <v>0</v>
      </c>
      <c r="AA162">
        <v>74</v>
      </c>
      <c r="AB162">
        <v>0</v>
      </c>
      <c r="AC162">
        <v>34</v>
      </c>
      <c r="AD162">
        <v>2</v>
      </c>
      <c r="AE162">
        <v>0</v>
      </c>
      <c r="AF162">
        <v>0</v>
      </c>
      <c r="AG162">
        <v>0</v>
      </c>
      <c r="AH162" t="s">
        <v>88</v>
      </c>
      <c r="AI162" s="1">
        <v>44610.196608796294</v>
      </c>
      <c r="AJ162">
        <v>684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1</v>
      </c>
      <c r="AQ162">
        <v>0</v>
      </c>
      <c r="AR162">
        <v>0</v>
      </c>
      <c r="AS162">
        <v>0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</row>
    <row r="163" spans="1:57" x14ac:dyDescent="0.45">
      <c r="A163" t="s">
        <v>467</v>
      </c>
      <c r="B163" t="s">
        <v>77</v>
      </c>
      <c r="C163" t="s">
        <v>97</v>
      </c>
      <c r="D163" t="s">
        <v>79</v>
      </c>
      <c r="E163" s="2" t="str">
        <f>HYPERLINK("capsilon://?command=openfolder&amp;siteaddress=envoy.emaiq-na2.net&amp;folderid=FX8F532EE8-532D-A4D2-C963-39CC4DE39446","FX2201520")</f>
        <v>FX2201520</v>
      </c>
      <c r="F163" t="s">
        <v>80</v>
      </c>
      <c r="G163" t="s">
        <v>80</v>
      </c>
      <c r="H163" t="s">
        <v>81</v>
      </c>
      <c r="I163" t="s">
        <v>451</v>
      </c>
      <c r="J163">
        <v>38</v>
      </c>
      <c r="K163" t="s">
        <v>83</v>
      </c>
      <c r="L163" t="s">
        <v>84</v>
      </c>
      <c r="M163" t="s">
        <v>85</v>
      </c>
      <c r="N163">
        <v>2</v>
      </c>
      <c r="O163" s="1">
        <v>44610.180636574078</v>
      </c>
      <c r="P163" s="1">
        <v>44610.200324074074</v>
      </c>
      <c r="Q163">
        <v>1143</v>
      </c>
      <c r="R163">
        <v>558</v>
      </c>
      <c r="S163" t="b">
        <v>0</v>
      </c>
      <c r="T163" t="s">
        <v>86</v>
      </c>
      <c r="U163" t="b">
        <v>1</v>
      </c>
      <c r="V163" t="s">
        <v>433</v>
      </c>
      <c r="W163" s="1">
        <v>44610.183495370373</v>
      </c>
      <c r="X163">
        <v>238</v>
      </c>
      <c r="Y163">
        <v>37</v>
      </c>
      <c r="Z163">
        <v>0</v>
      </c>
      <c r="AA163">
        <v>37</v>
      </c>
      <c r="AB163">
        <v>0</v>
      </c>
      <c r="AC163">
        <v>23</v>
      </c>
      <c r="AD163">
        <v>1</v>
      </c>
      <c r="AE163">
        <v>0</v>
      </c>
      <c r="AF163">
        <v>0</v>
      </c>
      <c r="AG163">
        <v>0</v>
      </c>
      <c r="AH163" t="s">
        <v>88</v>
      </c>
      <c r="AI163" s="1">
        <v>44610.200324074074</v>
      </c>
      <c r="AJ163">
        <v>320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</row>
    <row r="164" spans="1:57" x14ac:dyDescent="0.45">
      <c r="A164" t="s">
        <v>468</v>
      </c>
      <c r="B164" t="s">
        <v>77</v>
      </c>
      <c r="C164" t="s">
        <v>431</v>
      </c>
      <c r="D164" t="s">
        <v>79</v>
      </c>
      <c r="E164" s="2" t="str">
        <f>HYPERLINK("capsilon://?command=openfolder&amp;siteaddress=envoy.emaiq-na2.net&amp;folderid=FX397C043A-72D4-603F-1AF5-55E10F5B45D1","FX2202387")</f>
        <v>FX2202387</v>
      </c>
      <c r="F164" t="s">
        <v>80</v>
      </c>
      <c r="G164" t="s">
        <v>80</v>
      </c>
      <c r="H164" t="s">
        <v>81</v>
      </c>
      <c r="I164" t="s">
        <v>458</v>
      </c>
      <c r="J164">
        <v>38</v>
      </c>
      <c r="K164" t="s">
        <v>83</v>
      </c>
      <c r="L164" t="s">
        <v>84</v>
      </c>
      <c r="M164" t="s">
        <v>85</v>
      </c>
      <c r="N164">
        <v>2</v>
      </c>
      <c r="O164" s="1">
        <v>44610.184988425928</v>
      </c>
      <c r="P164" s="1">
        <v>44610.209722222222</v>
      </c>
      <c r="Q164">
        <v>1123</v>
      </c>
      <c r="R164">
        <v>1014</v>
      </c>
      <c r="S164" t="b">
        <v>0</v>
      </c>
      <c r="T164" t="s">
        <v>86</v>
      </c>
      <c r="U164" t="b">
        <v>1</v>
      </c>
      <c r="V164" t="s">
        <v>433</v>
      </c>
      <c r="W164" s="1">
        <v>44610.187372685185</v>
      </c>
      <c r="X164">
        <v>203</v>
      </c>
      <c r="Y164">
        <v>37</v>
      </c>
      <c r="Z164">
        <v>0</v>
      </c>
      <c r="AA164">
        <v>37</v>
      </c>
      <c r="AB164">
        <v>0</v>
      </c>
      <c r="AC164">
        <v>8</v>
      </c>
      <c r="AD164">
        <v>1</v>
      </c>
      <c r="AE164">
        <v>0</v>
      </c>
      <c r="AF164">
        <v>0</v>
      </c>
      <c r="AG164">
        <v>0</v>
      </c>
      <c r="AH164" t="s">
        <v>88</v>
      </c>
      <c r="AI164" s="1">
        <v>44610.209722222222</v>
      </c>
      <c r="AJ164">
        <v>811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0</v>
      </c>
      <c r="AT164" t="s">
        <v>86</v>
      </c>
      <c r="AU164" t="s">
        <v>86</v>
      </c>
      <c r="AV164" t="s">
        <v>86</v>
      </c>
      <c r="AW164" t="s">
        <v>86</v>
      </c>
      <c r="AX164" t="s">
        <v>86</v>
      </c>
      <c r="AY164" t="s">
        <v>86</v>
      </c>
      <c r="AZ164" t="s">
        <v>86</v>
      </c>
      <c r="BA164" t="s">
        <v>86</v>
      </c>
      <c r="BB164" t="s">
        <v>86</v>
      </c>
      <c r="BC164" t="s">
        <v>86</v>
      </c>
      <c r="BD164" t="s">
        <v>86</v>
      </c>
      <c r="BE164" t="s">
        <v>86</v>
      </c>
    </row>
    <row r="165" spans="1:57" x14ac:dyDescent="0.45">
      <c r="A165" t="s">
        <v>469</v>
      </c>
      <c r="B165" t="s">
        <v>77</v>
      </c>
      <c r="C165" t="s">
        <v>431</v>
      </c>
      <c r="D165" t="s">
        <v>79</v>
      </c>
      <c r="E165" s="2" t="str">
        <f>HYPERLINK("capsilon://?command=openfolder&amp;siteaddress=envoy.emaiq-na2.net&amp;folderid=FX397C043A-72D4-603F-1AF5-55E10F5B45D1","FX2202387")</f>
        <v>FX2202387</v>
      </c>
      <c r="F165" t="s">
        <v>80</v>
      </c>
      <c r="G165" t="s">
        <v>80</v>
      </c>
      <c r="H165" t="s">
        <v>81</v>
      </c>
      <c r="I165" t="s">
        <v>460</v>
      </c>
      <c r="J165">
        <v>38</v>
      </c>
      <c r="K165" t="s">
        <v>83</v>
      </c>
      <c r="L165" t="s">
        <v>84</v>
      </c>
      <c r="M165" t="s">
        <v>85</v>
      </c>
      <c r="N165">
        <v>2</v>
      </c>
      <c r="O165" s="1">
        <v>44610.188969907409</v>
      </c>
      <c r="P165" s="1">
        <v>44610.217349537037</v>
      </c>
      <c r="Q165">
        <v>1574</v>
      </c>
      <c r="R165">
        <v>878</v>
      </c>
      <c r="S165" t="b">
        <v>0</v>
      </c>
      <c r="T165" t="s">
        <v>86</v>
      </c>
      <c r="U165" t="b">
        <v>1</v>
      </c>
      <c r="V165" t="s">
        <v>433</v>
      </c>
      <c r="W165" s="1">
        <v>44610.191550925927</v>
      </c>
      <c r="X165">
        <v>220</v>
      </c>
      <c r="Y165">
        <v>37</v>
      </c>
      <c r="Z165">
        <v>0</v>
      </c>
      <c r="AA165">
        <v>37</v>
      </c>
      <c r="AB165">
        <v>0</v>
      </c>
      <c r="AC165">
        <v>26</v>
      </c>
      <c r="AD165">
        <v>1</v>
      </c>
      <c r="AE165">
        <v>0</v>
      </c>
      <c r="AF165">
        <v>0</v>
      </c>
      <c r="AG165">
        <v>0</v>
      </c>
      <c r="AH165" t="s">
        <v>88</v>
      </c>
      <c r="AI165" s="1">
        <v>44610.217349537037</v>
      </c>
      <c r="AJ165">
        <v>658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</row>
    <row r="166" spans="1:57" x14ac:dyDescent="0.45">
      <c r="A166" t="s">
        <v>470</v>
      </c>
      <c r="B166" t="s">
        <v>77</v>
      </c>
      <c r="C166" t="s">
        <v>453</v>
      </c>
      <c r="D166" t="s">
        <v>79</v>
      </c>
      <c r="E166" s="2" t="str">
        <f>HYPERLINK("capsilon://?command=openfolder&amp;siteaddress=envoy.emaiq-na2.net&amp;folderid=FX465FD02C-8890-7685-C0B1-4E48E221CC12","FX2202423")</f>
        <v>FX2202423</v>
      </c>
      <c r="F166" t="s">
        <v>80</v>
      </c>
      <c r="G166" t="s">
        <v>80</v>
      </c>
      <c r="H166" t="s">
        <v>81</v>
      </c>
      <c r="I166" t="s">
        <v>454</v>
      </c>
      <c r="J166">
        <v>250</v>
      </c>
      <c r="K166" t="s">
        <v>83</v>
      </c>
      <c r="L166" t="s">
        <v>84</v>
      </c>
      <c r="M166" t="s">
        <v>85</v>
      </c>
      <c r="N166">
        <v>2</v>
      </c>
      <c r="O166" s="1">
        <v>44610.190844907411</v>
      </c>
      <c r="P166" s="1">
        <v>44610.237812500003</v>
      </c>
      <c r="Q166">
        <v>1135</v>
      </c>
      <c r="R166">
        <v>2923</v>
      </c>
      <c r="S166" t="b">
        <v>0</v>
      </c>
      <c r="T166" t="s">
        <v>86</v>
      </c>
      <c r="U166" t="b">
        <v>1</v>
      </c>
      <c r="V166" t="s">
        <v>433</v>
      </c>
      <c r="W166" s="1">
        <v>44610.207118055558</v>
      </c>
      <c r="X166">
        <v>1344</v>
      </c>
      <c r="Y166">
        <v>176</v>
      </c>
      <c r="Z166">
        <v>0</v>
      </c>
      <c r="AA166">
        <v>176</v>
      </c>
      <c r="AB166">
        <v>0</v>
      </c>
      <c r="AC166">
        <v>101</v>
      </c>
      <c r="AD166">
        <v>74</v>
      </c>
      <c r="AE166">
        <v>0</v>
      </c>
      <c r="AF166">
        <v>0</v>
      </c>
      <c r="AG166">
        <v>0</v>
      </c>
      <c r="AH166" t="s">
        <v>88</v>
      </c>
      <c r="AI166" s="1">
        <v>44610.237812500003</v>
      </c>
      <c r="AJ166">
        <v>1519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74</v>
      </c>
      <c r="AQ166">
        <v>0</v>
      </c>
      <c r="AR166">
        <v>0</v>
      </c>
      <c r="AS166">
        <v>0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</row>
    <row r="167" spans="1:57" x14ac:dyDescent="0.45">
      <c r="A167" t="s">
        <v>471</v>
      </c>
      <c r="B167" t="s">
        <v>77</v>
      </c>
      <c r="C167" t="s">
        <v>431</v>
      </c>
      <c r="D167" t="s">
        <v>79</v>
      </c>
      <c r="E167" s="2" t="str">
        <f>HYPERLINK("capsilon://?command=openfolder&amp;siteaddress=envoy.emaiq-na2.net&amp;folderid=FX397C043A-72D4-603F-1AF5-55E10F5B45D1","FX2202387")</f>
        <v>FX2202387</v>
      </c>
      <c r="F167" t="s">
        <v>80</v>
      </c>
      <c r="G167" t="s">
        <v>80</v>
      </c>
      <c r="H167" t="s">
        <v>81</v>
      </c>
      <c r="I167" t="s">
        <v>462</v>
      </c>
      <c r="J167">
        <v>38</v>
      </c>
      <c r="K167" t="s">
        <v>83</v>
      </c>
      <c r="L167" t="s">
        <v>84</v>
      </c>
      <c r="M167" t="s">
        <v>85</v>
      </c>
      <c r="N167">
        <v>2</v>
      </c>
      <c r="O167" s="1">
        <v>44610.194363425922</v>
      </c>
      <c r="P167" s="1">
        <v>44610.239282407405</v>
      </c>
      <c r="Q167">
        <v>3545</v>
      </c>
      <c r="R167">
        <v>336</v>
      </c>
      <c r="S167" t="b">
        <v>0</v>
      </c>
      <c r="T167" t="s">
        <v>86</v>
      </c>
      <c r="U167" t="b">
        <v>1</v>
      </c>
      <c r="V167" t="s">
        <v>87</v>
      </c>
      <c r="W167" s="1">
        <v>44610.196851851855</v>
      </c>
      <c r="X167">
        <v>210</v>
      </c>
      <c r="Y167">
        <v>37</v>
      </c>
      <c r="Z167">
        <v>0</v>
      </c>
      <c r="AA167">
        <v>37</v>
      </c>
      <c r="AB167">
        <v>0</v>
      </c>
      <c r="AC167">
        <v>26</v>
      </c>
      <c r="AD167">
        <v>1</v>
      </c>
      <c r="AE167">
        <v>0</v>
      </c>
      <c r="AF167">
        <v>0</v>
      </c>
      <c r="AG167">
        <v>0</v>
      </c>
      <c r="AH167" t="s">
        <v>88</v>
      </c>
      <c r="AI167" s="1">
        <v>44610.239282407405</v>
      </c>
      <c r="AJ167">
        <v>126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</row>
    <row r="168" spans="1:57" x14ac:dyDescent="0.45">
      <c r="A168" t="s">
        <v>472</v>
      </c>
      <c r="B168" t="s">
        <v>77</v>
      </c>
      <c r="C168" t="s">
        <v>473</v>
      </c>
      <c r="D168" t="s">
        <v>79</v>
      </c>
      <c r="E168" s="2" t="str">
        <f>HYPERLINK("capsilon://?command=openfolder&amp;siteaddress=envoy.emaiq-na2.net&amp;folderid=FXD52C8F1A-7E35-283C-1ED3-86EACCB0ADA2","FX2202242")</f>
        <v>FX2202242</v>
      </c>
      <c r="F168" t="s">
        <v>80</v>
      </c>
      <c r="G168" t="s">
        <v>80</v>
      </c>
      <c r="H168" t="s">
        <v>81</v>
      </c>
      <c r="I168" t="s">
        <v>474</v>
      </c>
      <c r="J168">
        <v>216</v>
      </c>
      <c r="K168" t="s">
        <v>83</v>
      </c>
      <c r="L168" t="s">
        <v>84</v>
      </c>
      <c r="M168" t="s">
        <v>85</v>
      </c>
      <c r="N168">
        <v>2</v>
      </c>
      <c r="O168" s="1">
        <v>44610.303865740738</v>
      </c>
      <c r="P168" s="1">
        <v>44610.387071759258</v>
      </c>
      <c r="Q168">
        <v>3002</v>
      </c>
      <c r="R168">
        <v>4187</v>
      </c>
      <c r="S168" t="b">
        <v>0</v>
      </c>
      <c r="T168" t="s">
        <v>86</v>
      </c>
      <c r="U168" t="b">
        <v>0</v>
      </c>
      <c r="V168" t="s">
        <v>87</v>
      </c>
      <c r="W168" s="1">
        <v>44610.33861111111</v>
      </c>
      <c r="X168">
        <v>2935</v>
      </c>
      <c r="Y168">
        <v>225</v>
      </c>
      <c r="Z168">
        <v>0</v>
      </c>
      <c r="AA168">
        <v>225</v>
      </c>
      <c r="AB168">
        <v>0</v>
      </c>
      <c r="AC168">
        <v>140</v>
      </c>
      <c r="AD168">
        <v>-9</v>
      </c>
      <c r="AE168">
        <v>0</v>
      </c>
      <c r="AF168">
        <v>0</v>
      </c>
      <c r="AG168">
        <v>0</v>
      </c>
      <c r="AH168" t="s">
        <v>93</v>
      </c>
      <c r="AI168" s="1">
        <v>44610.387071759258</v>
      </c>
      <c r="AJ168">
        <v>1246</v>
      </c>
      <c r="AK168">
        <v>7</v>
      </c>
      <c r="AL168">
        <v>0</v>
      </c>
      <c r="AM168">
        <v>7</v>
      </c>
      <c r="AN168">
        <v>0</v>
      </c>
      <c r="AO168">
        <v>7</v>
      </c>
      <c r="AP168">
        <v>-16</v>
      </c>
      <c r="AQ168">
        <v>0</v>
      </c>
      <c r="AR168">
        <v>0</v>
      </c>
      <c r="AS168">
        <v>0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</row>
    <row r="169" spans="1:57" x14ac:dyDescent="0.45">
      <c r="A169" t="s">
        <v>475</v>
      </c>
      <c r="B169" t="s">
        <v>77</v>
      </c>
      <c r="C169" t="s">
        <v>405</v>
      </c>
      <c r="D169" t="s">
        <v>79</v>
      </c>
      <c r="E169" s="2" t="str">
        <f>HYPERLINK("capsilon://?command=openfolder&amp;siteaddress=envoy.emaiq-na2.net&amp;folderid=FX61CED3A7-DE87-5427-7502-2B7C5D94BCEB","FX2202309")</f>
        <v>FX2202309</v>
      </c>
      <c r="F169" t="s">
        <v>80</v>
      </c>
      <c r="G169" t="s">
        <v>80</v>
      </c>
      <c r="H169" t="s">
        <v>81</v>
      </c>
      <c r="I169" t="s">
        <v>476</v>
      </c>
      <c r="J169">
        <v>30</v>
      </c>
      <c r="K169" t="s">
        <v>83</v>
      </c>
      <c r="L169" t="s">
        <v>84</v>
      </c>
      <c r="M169" t="s">
        <v>85</v>
      </c>
      <c r="N169">
        <v>2</v>
      </c>
      <c r="O169" s="1">
        <v>44610.367581018516</v>
      </c>
      <c r="P169" s="1">
        <v>44610.38517361111</v>
      </c>
      <c r="Q169">
        <v>1280</v>
      </c>
      <c r="R169">
        <v>240</v>
      </c>
      <c r="S169" t="b">
        <v>0</v>
      </c>
      <c r="T169" t="s">
        <v>86</v>
      </c>
      <c r="U169" t="b">
        <v>0</v>
      </c>
      <c r="V169" t="s">
        <v>87</v>
      </c>
      <c r="W169" s="1">
        <v>44610.372812499998</v>
      </c>
      <c r="X169">
        <v>144</v>
      </c>
      <c r="Y169">
        <v>9</v>
      </c>
      <c r="Z169">
        <v>0</v>
      </c>
      <c r="AA169">
        <v>9</v>
      </c>
      <c r="AB169">
        <v>0</v>
      </c>
      <c r="AC169">
        <v>3</v>
      </c>
      <c r="AD169">
        <v>21</v>
      </c>
      <c r="AE169">
        <v>0</v>
      </c>
      <c r="AF169">
        <v>0</v>
      </c>
      <c r="AG169">
        <v>0</v>
      </c>
      <c r="AH169" t="s">
        <v>88</v>
      </c>
      <c r="AI169" s="1">
        <v>44610.38517361111</v>
      </c>
      <c r="AJ169">
        <v>85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21</v>
      </c>
      <c r="AQ169">
        <v>0</v>
      </c>
      <c r="AR169">
        <v>0</v>
      </c>
      <c r="AS169">
        <v>0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</row>
    <row r="170" spans="1:57" x14ac:dyDescent="0.45">
      <c r="A170" t="s">
        <v>477</v>
      </c>
      <c r="B170" t="s">
        <v>77</v>
      </c>
      <c r="C170" t="s">
        <v>204</v>
      </c>
      <c r="D170" t="s">
        <v>79</v>
      </c>
      <c r="E170" s="2" t="str">
        <f>HYPERLINK("capsilon://?command=openfolder&amp;siteaddress=envoy.emaiq-na2.net&amp;folderid=FXD124A3B6-37F6-A229-D348-AC50416C5024","FX220266")</f>
        <v>FX220266</v>
      </c>
      <c r="F170" t="s">
        <v>80</v>
      </c>
      <c r="G170" t="s">
        <v>80</v>
      </c>
      <c r="H170" t="s">
        <v>81</v>
      </c>
      <c r="I170" t="s">
        <v>478</v>
      </c>
      <c r="J170">
        <v>30</v>
      </c>
      <c r="K170" t="s">
        <v>83</v>
      </c>
      <c r="L170" t="s">
        <v>84</v>
      </c>
      <c r="M170" t="s">
        <v>85</v>
      </c>
      <c r="N170">
        <v>2</v>
      </c>
      <c r="O170" s="1">
        <v>44610.41306712963</v>
      </c>
      <c r="P170" s="1">
        <v>44610.444386574076</v>
      </c>
      <c r="Q170">
        <v>2551</v>
      </c>
      <c r="R170">
        <v>155</v>
      </c>
      <c r="S170" t="b">
        <v>0</v>
      </c>
      <c r="T170" t="s">
        <v>86</v>
      </c>
      <c r="U170" t="b">
        <v>0</v>
      </c>
      <c r="V170" t="s">
        <v>87</v>
      </c>
      <c r="W170" s="1">
        <v>44610.427384259259</v>
      </c>
      <c r="X170">
        <v>66</v>
      </c>
      <c r="Y170">
        <v>9</v>
      </c>
      <c r="Z170">
        <v>0</v>
      </c>
      <c r="AA170">
        <v>9</v>
      </c>
      <c r="AB170">
        <v>0</v>
      </c>
      <c r="AC170">
        <v>3</v>
      </c>
      <c r="AD170">
        <v>21</v>
      </c>
      <c r="AE170">
        <v>0</v>
      </c>
      <c r="AF170">
        <v>0</v>
      </c>
      <c r="AG170">
        <v>0</v>
      </c>
      <c r="AH170" t="s">
        <v>88</v>
      </c>
      <c r="AI170" s="1">
        <v>44610.444386574076</v>
      </c>
      <c r="AJ170">
        <v>83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21</v>
      </c>
      <c r="AQ170">
        <v>0</v>
      </c>
      <c r="AR170">
        <v>0</v>
      </c>
      <c r="AS170">
        <v>0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</row>
    <row r="171" spans="1:57" x14ac:dyDescent="0.45">
      <c r="A171" t="s">
        <v>479</v>
      </c>
      <c r="B171" t="s">
        <v>77</v>
      </c>
      <c r="C171" t="s">
        <v>480</v>
      </c>
      <c r="D171" t="s">
        <v>79</v>
      </c>
      <c r="E171" s="2" t="str">
        <f>HYPERLINK("capsilon://?command=openfolder&amp;siteaddress=envoy.emaiq-na2.net&amp;folderid=FX4DBC0E27-5A8C-B25A-D0C9-4176A8D7266E","FX2202329")</f>
        <v>FX2202329</v>
      </c>
      <c r="F171" t="s">
        <v>80</v>
      </c>
      <c r="G171" t="s">
        <v>80</v>
      </c>
      <c r="H171" t="s">
        <v>81</v>
      </c>
      <c r="I171" t="s">
        <v>481</v>
      </c>
      <c r="J171">
        <v>143</v>
      </c>
      <c r="K171" t="s">
        <v>83</v>
      </c>
      <c r="L171" t="s">
        <v>84</v>
      </c>
      <c r="M171" t="s">
        <v>85</v>
      </c>
      <c r="N171">
        <v>2</v>
      </c>
      <c r="O171" s="1">
        <v>44610.431990740741</v>
      </c>
      <c r="P171" s="1">
        <v>44610.505636574075</v>
      </c>
      <c r="Q171">
        <v>4221</v>
      </c>
      <c r="R171">
        <v>2142</v>
      </c>
      <c r="S171" t="b">
        <v>0</v>
      </c>
      <c r="T171" t="s">
        <v>86</v>
      </c>
      <c r="U171" t="b">
        <v>0</v>
      </c>
      <c r="V171" t="s">
        <v>87</v>
      </c>
      <c r="W171" s="1">
        <v>44610.474537037036</v>
      </c>
      <c r="X171">
        <v>1457</v>
      </c>
      <c r="Y171">
        <v>94</v>
      </c>
      <c r="Z171">
        <v>0</v>
      </c>
      <c r="AA171">
        <v>94</v>
      </c>
      <c r="AB171">
        <v>18</v>
      </c>
      <c r="AC171">
        <v>76</v>
      </c>
      <c r="AD171">
        <v>49</v>
      </c>
      <c r="AE171">
        <v>0</v>
      </c>
      <c r="AF171">
        <v>0</v>
      </c>
      <c r="AG171">
        <v>0</v>
      </c>
      <c r="AH171" t="s">
        <v>102</v>
      </c>
      <c r="AI171" s="1">
        <v>44610.505636574075</v>
      </c>
      <c r="AJ171">
        <v>604</v>
      </c>
      <c r="AK171">
        <v>3</v>
      </c>
      <c r="AL171">
        <v>0</v>
      </c>
      <c r="AM171">
        <v>3</v>
      </c>
      <c r="AN171">
        <v>9</v>
      </c>
      <c r="AO171">
        <v>3</v>
      </c>
      <c r="AP171">
        <v>46</v>
      </c>
      <c r="AQ171">
        <v>0</v>
      </c>
      <c r="AR171">
        <v>0</v>
      </c>
      <c r="AS171">
        <v>0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</row>
    <row r="172" spans="1:57" x14ac:dyDescent="0.45">
      <c r="A172" t="s">
        <v>482</v>
      </c>
      <c r="B172" t="s">
        <v>77</v>
      </c>
      <c r="C172" t="s">
        <v>483</v>
      </c>
      <c r="D172" t="s">
        <v>79</v>
      </c>
      <c r="E172" s="2" t="str">
        <f>HYPERLINK("capsilon://?command=openfolder&amp;siteaddress=envoy.emaiq-na2.net&amp;folderid=FXF1A2EB64-E13D-67C8-7F50-384AA93F4B12","FX220249")</f>
        <v>FX220249</v>
      </c>
      <c r="F172" t="s">
        <v>80</v>
      </c>
      <c r="G172" t="s">
        <v>80</v>
      </c>
      <c r="H172" t="s">
        <v>81</v>
      </c>
      <c r="I172" t="s">
        <v>484</v>
      </c>
      <c r="J172">
        <v>66</v>
      </c>
      <c r="K172" t="s">
        <v>83</v>
      </c>
      <c r="L172" t="s">
        <v>84</v>
      </c>
      <c r="M172" t="s">
        <v>85</v>
      </c>
      <c r="N172">
        <v>2</v>
      </c>
      <c r="O172" s="1">
        <v>44610.447662037041</v>
      </c>
      <c r="P172" s="1">
        <v>44610.514409722222</v>
      </c>
      <c r="Q172">
        <v>4329</v>
      </c>
      <c r="R172">
        <v>1438</v>
      </c>
      <c r="S172" t="b">
        <v>0</v>
      </c>
      <c r="T172" t="s">
        <v>86</v>
      </c>
      <c r="U172" t="b">
        <v>0</v>
      </c>
      <c r="V172" t="s">
        <v>87</v>
      </c>
      <c r="W172" s="1">
        <v>44610.482071759259</v>
      </c>
      <c r="X172">
        <v>647</v>
      </c>
      <c r="Y172">
        <v>52</v>
      </c>
      <c r="Z172">
        <v>0</v>
      </c>
      <c r="AA172">
        <v>52</v>
      </c>
      <c r="AB172">
        <v>0</v>
      </c>
      <c r="AC172">
        <v>43</v>
      </c>
      <c r="AD172">
        <v>14</v>
      </c>
      <c r="AE172">
        <v>0</v>
      </c>
      <c r="AF172">
        <v>0</v>
      </c>
      <c r="AG172">
        <v>0</v>
      </c>
      <c r="AH172" t="s">
        <v>102</v>
      </c>
      <c r="AI172" s="1">
        <v>44610.514409722222</v>
      </c>
      <c r="AJ172">
        <v>757</v>
      </c>
      <c r="AK172">
        <v>2</v>
      </c>
      <c r="AL172">
        <v>0</v>
      </c>
      <c r="AM172">
        <v>2</v>
      </c>
      <c r="AN172">
        <v>0</v>
      </c>
      <c r="AO172">
        <v>2</v>
      </c>
      <c r="AP172">
        <v>12</v>
      </c>
      <c r="AQ172">
        <v>0</v>
      </c>
      <c r="AR172">
        <v>0</v>
      </c>
      <c r="AS172">
        <v>0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</row>
    <row r="173" spans="1:57" x14ac:dyDescent="0.45">
      <c r="A173" t="s">
        <v>485</v>
      </c>
      <c r="B173" t="s">
        <v>77</v>
      </c>
      <c r="C173" t="s">
        <v>473</v>
      </c>
      <c r="D173" t="s">
        <v>79</v>
      </c>
      <c r="E173" s="2" t="str">
        <f>HYPERLINK("capsilon://?command=openfolder&amp;siteaddress=envoy.emaiq-na2.net&amp;folderid=FXD52C8F1A-7E35-283C-1ED3-86EACCB0ADA2","FX2202242")</f>
        <v>FX2202242</v>
      </c>
      <c r="F173" t="s">
        <v>80</v>
      </c>
      <c r="G173" t="s">
        <v>80</v>
      </c>
      <c r="H173" t="s">
        <v>81</v>
      </c>
      <c r="I173" t="s">
        <v>486</v>
      </c>
      <c r="J173">
        <v>28</v>
      </c>
      <c r="K173" t="s">
        <v>83</v>
      </c>
      <c r="L173" t="s">
        <v>84</v>
      </c>
      <c r="M173" t="s">
        <v>85</v>
      </c>
      <c r="N173">
        <v>2</v>
      </c>
      <c r="O173" s="1">
        <v>44610.496435185189</v>
      </c>
      <c r="P173" s="1">
        <v>44610.516932870371</v>
      </c>
      <c r="Q173">
        <v>1172</v>
      </c>
      <c r="R173">
        <v>599</v>
      </c>
      <c r="S173" t="b">
        <v>0</v>
      </c>
      <c r="T173" t="s">
        <v>86</v>
      </c>
      <c r="U173" t="b">
        <v>0</v>
      </c>
      <c r="V173" t="s">
        <v>87</v>
      </c>
      <c r="W173" s="1">
        <v>44610.50204861111</v>
      </c>
      <c r="X173">
        <v>382</v>
      </c>
      <c r="Y173">
        <v>21</v>
      </c>
      <c r="Z173">
        <v>0</v>
      </c>
      <c r="AA173">
        <v>21</v>
      </c>
      <c r="AB173">
        <v>0</v>
      </c>
      <c r="AC173">
        <v>13</v>
      </c>
      <c r="AD173">
        <v>7</v>
      </c>
      <c r="AE173">
        <v>0</v>
      </c>
      <c r="AF173">
        <v>0</v>
      </c>
      <c r="AG173">
        <v>0</v>
      </c>
      <c r="AH173" t="s">
        <v>102</v>
      </c>
      <c r="AI173" s="1">
        <v>44610.516932870371</v>
      </c>
      <c r="AJ173">
        <v>217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</v>
      </c>
      <c r="AQ173">
        <v>0</v>
      </c>
      <c r="AR173">
        <v>0</v>
      </c>
      <c r="AS173">
        <v>0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</row>
    <row r="174" spans="1:57" x14ac:dyDescent="0.45">
      <c r="A174" t="s">
        <v>487</v>
      </c>
      <c r="B174" t="s">
        <v>77</v>
      </c>
      <c r="C174" t="s">
        <v>473</v>
      </c>
      <c r="D174" t="s">
        <v>79</v>
      </c>
      <c r="E174" s="2" t="str">
        <f>HYPERLINK("capsilon://?command=openfolder&amp;siteaddress=envoy.emaiq-na2.net&amp;folderid=FXD52C8F1A-7E35-283C-1ED3-86EACCB0ADA2","FX2202242")</f>
        <v>FX2202242</v>
      </c>
      <c r="F174" t="s">
        <v>80</v>
      </c>
      <c r="G174" t="s">
        <v>80</v>
      </c>
      <c r="H174" t="s">
        <v>81</v>
      </c>
      <c r="I174" t="s">
        <v>488</v>
      </c>
      <c r="J174">
        <v>28</v>
      </c>
      <c r="K174" t="s">
        <v>83</v>
      </c>
      <c r="L174" t="s">
        <v>84</v>
      </c>
      <c r="M174" t="s">
        <v>85</v>
      </c>
      <c r="N174">
        <v>2</v>
      </c>
      <c r="O174" s="1">
        <v>44610.496770833335</v>
      </c>
      <c r="P174" s="1">
        <v>44610.517465277779</v>
      </c>
      <c r="Q174">
        <v>1231</v>
      </c>
      <c r="R174">
        <v>557</v>
      </c>
      <c r="S174" t="b">
        <v>0</v>
      </c>
      <c r="T174" t="s">
        <v>86</v>
      </c>
      <c r="U174" t="b">
        <v>0</v>
      </c>
      <c r="V174" t="s">
        <v>87</v>
      </c>
      <c r="W174" s="1">
        <v>44610.507199074076</v>
      </c>
      <c r="X174">
        <v>412</v>
      </c>
      <c r="Y174">
        <v>21</v>
      </c>
      <c r="Z174">
        <v>0</v>
      </c>
      <c r="AA174">
        <v>21</v>
      </c>
      <c r="AB174">
        <v>0</v>
      </c>
      <c r="AC174">
        <v>16</v>
      </c>
      <c r="AD174">
        <v>7</v>
      </c>
      <c r="AE174">
        <v>0</v>
      </c>
      <c r="AF174">
        <v>0</v>
      </c>
      <c r="AG174">
        <v>0</v>
      </c>
      <c r="AH174" t="s">
        <v>88</v>
      </c>
      <c r="AI174" s="1">
        <v>44610.517465277779</v>
      </c>
      <c r="AJ174">
        <v>145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0</v>
      </c>
      <c r="AR174">
        <v>0</v>
      </c>
      <c r="AS174">
        <v>0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</row>
    <row r="175" spans="1:57" x14ac:dyDescent="0.45">
      <c r="A175" t="s">
        <v>489</v>
      </c>
      <c r="B175" t="s">
        <v>77</v>
      </c>
      <c r="C175" t="s">
        <v>490</v>
      </c>
      <c r="D175" t="s">
        <v>79</v>
      </c>
      <c r="E175" s="2" t="str">
        <f>HYPERLINK("capsilon://?command=openfolder&amp;siteaddress=envoy.emaiq-na2.net&amp;folderid=FX0CAEA502-26FB-8ABA-468B-229D30442038","FX2201254")</f>
        <v>FX2201254</v>
      </c>
      <c r="F175" t="s">
        <v>80</v>
      </c>
      <c r="G175" t="s">
        <v>80</v>
      </c>
      <c r="H175" t="s">
        <v>81</v>
      </c>
      <c r="I175" t="s">
        <v>491</v>
      </c>
      <c r="J175">
        <v>38</v>
      </c>
      <c r="K175" t="s">
        <v>83</v>
      </c>
      <c r="L175" t="s">
        <v>84</v>
      </c>
      <c r="M175" t="s">
        <v>85</v>
      </c>
      <c r="N175">
        <v>2</v>
      </c>
      <c r="O175" s="1">
        <v>44594.58184027778</v>
      </c>
      <c r="P175" s="1">
        <v>44594.607395833336</v>
      </c>
      <c r="Q175">
        <v>1817</v>
      </c>
      <c r="R175">
        <v>391</v>
      </c>
      <c r="S175" t="b">
        <v>0</v>
      </c>
      <c r="T175" t="s">
        <v>86</v>
      </c>
      <c r="U175" t="b">
        <v>0</v>
      </c>
      <c r="V175" t="s">
        <v>101</v>
      </c>
      <c r="W175" s="1">
        <v>44594.588587962964</v>
      </c>
      <c r="X175">
        <v>163</v>
      </c>
      <c r="Y175">
        <v>37</v>
      </c>
      <c r="Z175">
        <v>0</v>
      </c>
      <c r="AA175">
        <v>37</v>
      </c>
      <c r="AB175">
        <v>0</v>
      </c>
      <c r="AC175">
        <v>21</v>
      </c>
      <c r="AD175">
        <v>1</v>
      </c>
      <c r="AE175">
        <v>0</v>
      </c>
      <c r="AF175">
        <v>0</v>
      </c>
      <c r="AG175">
        <v>0</v>
      </c>
      <c r="AH175" t="s">
        <v>102</v>
      </c>
      <c r="AI175" s="1">
        <v>44594.607395833336</v>
      </c>
      <c r="AJ175">
        <v>228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</row>
    <row r="176" spans="1:57" x14ac:dyDescent="0.45">
      <c r="A176" t="s">
        <v>492</v>
      </c>
      <c r="B176" t="s">
        <v>77</v>
      </c>
      <c r="C176" t="s">
        <v>493</v>
      </c>
      <c r="D176" t="s">
        <v>79</v>
      </c>
      <c r="E176" s="2" t="str">
        <f>HYPERLINK("capsilon://?command=openfolder&amp;siteaddress=envoy.emaiq-na2.net&amp;folderid=FX4D65E8DC-9F97-36CA-9F8D-F5C8C03531BA","FX2202388")</f>
        <v>FX2202388</v>
      </c>
      <c r="F176" t="s">
        <v>80</v>
      </c>
      <c r="G176" t="s">
        <v>80</v>
      </c>
      <c r="H176" t="s">
        <v>81</v>
      </c>
      <c r="I176" t="s">
        <v>494</v>
      </c>
      <c r="J176">
        <v>38</v>
      </c>
      <c r="K176" t="s">
        <v>83</v>
      </c>
      <c r="L176" t="s">
        <v>84</v>
      </c>
      <c r="M176" t="s">
        <v>85</v>
      </c>
      <c r="N176">
        <v>2</v>
      </c>
      <c r="O176" s="1">
        <v>44610.516180555554</v>
      </c>
      <c r="P176" s="1">
        <v>44610.646157407406</v>
      </c>
      <c r="Q176">
        <v>10758</v>
      </c>
      <c r="R176">
        <v>472</v>
      </c>
      <c r="S176" t="b">
        <v>0</v>
      </c>
      <c r="T176" t="s">
        <v>86</v>
      </c>
      <c r="U176" t="b">
        <v>0</v>
      </c>
      <c r="V176" t="s">
        <v>101</v>
      </c>
      <c r="W176" s="1">
        <v>44610.590578703705</v>
      </c>
      <c r="X176">
        <v>225</v>
      </c>
      <c r="Y176">
        <v>37</v>
      </c>
      <c r="Z176">
        <v>0</v>
      </c>
      <c r="AA176">
        <v>37</v>
      </c>
      <c r="AB176">
        <v>0</v>
      </c>
      <c r="AC176">
        <v>23</v>
      </c>
      <c r="AD176">
        <v>1</v>
      </c>
      <c r="AE176">
        <v>0</v>
      </c>
      <c r="AF176">
        <v>0</v>
      </c>
      <c r="AG176">
        <v>0</v>
      </c>
      <c r="AH176" t="s">
        <v>102</v>
      </c>
      <c r="AI176" s="1">
        <v>44610.646157407406</v>
      </c>
      <c r="AJ176">
        <v>202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</row>
    <row r="177" spans="1:57" x14ac:dyDescent="0.45">
      <c r="A177" t="s">
        <v>495</v>
      </c>
      <c r="B177" t="s">
        <v>77</v>
      </c>
      <c r="C177" t="s">
        <v>496</v>
      </c>
      <c r="D177" t="s">
        <v>79</v>
      </c>
      <c r="E177" s="2" t="str">
        <f>HYPERLINK("capsilon://?command=openfolder&amp;siteaddress=envoy.emaiq-na2.net&amp;folderid=FXD731D1C4-3D75-BDF9-9947-B567F91CD878","FX2201432")</f>
        <v>FX2201432</v>
      </c>
      <c r="F177" t="s">
        <v>80</v>
      </c>
      <c r="G177" t="s">
        <v>80</v>
      </c>
      <c r="H177" t="s">
        <v>81</v>
      </c>
      <c r="I177" t="s">
        <v>497</v>
      </c>
      <c r="J177">
        <v>66</v>
      </c>
      <c r="K177" t="s">
        <v>83</v>
      </c>
      <c r="L177" t="s">
        <v>84</v>
      </c>
      <c r="M177" t="s">
        <v>85</v>
      </c>
      <c r="N177">
        <v>2</v>
      </c>
      <c r="O177" s="1">
        <v>44594.59847222222</v>
      </c>
      <c r="P177" s="1">
        <v>44594.609918981485</v>
      </c>
      <c r="Q177">
        <v>305</v>
      </c>
      <c r="R177">
        <v>684</v>
      </c>
      <c r="S177" t="b">
        <v>0</v>
      </c>
      <c r="T177" t="s">
        <v>86</v>
      </c>
      <c r="U177" t="b">
        <v>0</v>
      </c>
      <c r="V177" t="s">
        <v>101</v>
      </c>
      <c r="W177" s="1">
        <v>44594.604907407411</v>
      </c>
      <c r="X177">
        <v>467</v>
      </c>
      <c r="Y177">
        <v>52</v>
      </c>
      <c r="Z177">
        <v>0</v>
      </c>
      <c r="AA177">
        <v>52</v>
      </c>
      <c r="AB177">
        <v>0</v>
      </c>
      <c r="AC177">
        <v>43</v>
      </c>
      <c r="AD177">
        <v>14</v>
      </c>
      <c r="AE177">
        <v>0</v>
      </c>
      <c r="AF177">
        <v>0</v>
      </c>
      <c r="AG177">
        <v>0</v>
      </c>
      <c r="AH177" t="s">
        <v>102</v>
      </c>
      <c r="AI177" s="1">
        <v>44594.609918981485</v>
      </c>
      <c r="AJ177">
        <v>217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14</v>
      </c>
      <c r="AQ177">
        <v>0</v>
      </c>
      <c r="AR177">
        <v>0</v>
      </c>
      <c r="AS177">
        <v>0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</row>
    <row r="178" spans="1:57" x14ac:dyDescent="0.45">
      <c r="A178" t="s">
        <v>498</v>
      </c>
      <c r="B178" t="s">
        <v>77</v>
      </c>
      <c r="C178" t="s">
        <v>499</v>
      </c>
      <c r="D178" t="s">
        <v>79</v>
      </c>
      <c r="E178" s="2" t="str">
        <f>HYPERLINK("capsilon://?command=openfolder&amp;siteaddress=envoy.emaiq-na2.net&amp;folderid=FX79D42BB2-5B9C-8F24-2BD3-30762EA30BCD","FX2201559")</f>
        <v>FX2201559</v>
      </c>
      <c r="F178" t="s">
        <v>80</v>
      </c>
      <c r="G178" t="s">
        <v>80</v>
      </c>
      <c r="H178" t="s">
        <v>81</v>
      </c>
      <c r="I178" t="s">
        <v>500</v>
      </c>
      <c r="J178">
        <v>28</v>
      </c>
      <c r="K178" t="s">
        <v>83</v>
      </c>
      <c r="L178" t="s">
        <v>84</v>
      </c>
      <c r="M178" t="s">
        <v>85</v>
      </c>
      <c r="N178">
        <v>2</v>
      </c>
      <c r="O178" s="1">
        <v>44610.533518518518</v>
      </c>
      <c r="P178" s="1">
        <v>44610.647430555553</v>
      </c>
      <c r="Q178">
        <v>9520</v>
      </c>
      <c r="R178">
        <v>322</v>
      </c>
      <c r="S178" t="b">
        <v>0</v>
      </c>
      <c r="T178" t="s">
        <v>86</v>
      </c>
      <c r="U178" t="b">
        <v>0</v>
      </c>
      <c r="V178" t="s">
        <v>101</v>
      </c>
      <c r="W178" s="1">
        <v>44610.59306712963</v>
      </c>
      <c r="X178">
        <v>214</v>
      </c>
      <c r="Y178">
        <v>21</v>
      </c>
      <c r="Z178">
        <v>0</v>
      </c>
      <c r="AA178">
        <v>21</v>
      </c>
      <c r="AB178">
        <v>0</v>
      </c>
      <c r="AC178">
        <v>12</v>
      </c>
      <c r="AD178">
        <v>7</v>
      </c>
      <c r="AE178">
        <v>0</v>
      </c>
      <c r="AF178">
        <v>0</v>
      </c>
      <c r="AG178">
        <v>0</v>
      </c>
      <c r="AH178" t="s">
        <v>102</v>
      </c>
      <c r="AI178" s="1">
        <v>44610.647430555553</v>
      </c>
      <c r="AJ178">
        <v>108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0</v>
      </c>
      <c r="AR178">
        <v>0</v>
      </c>
      <c r="AS178">
        <v>0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</row>
    <row r="179" spans="1:57" x14ac:dyDescent="0.45">
      <c r="A179" t="s">
        <v>501</v>
      </c>
      <c r="B179" t="s">
        <v>77</v>
      </c>
      <c r="C179" t="s">
        <v>502</v>
      </c>
      <c r="D179" t="s">
        <v>79</v>
      </c>
      <c r="E179" s="2" t="str">
        <f>HYPERLINK("capsilon://?command=openfolder&amp;siteaddress=envoy.emaiq-na2.net&amp;folderid=FXA734D442-39FF-80B2-44BF-B278791F4EF8","FX2202461")</f>
        <v>FX2202461</v>
      </c>
      <c r="F179" t="s">
        <v>80</v>
      </c>
      <c r="G179" t="s">
        <v>80</v>
      </c>
      <c r="H179" t="s">
        <v>81</v>
      </c>
      <c r="I179" t="s">
        <v>503</v>
      </c>
      <c r="J179">
        <v>341</v>
      </c>
      <c r="K179" t="s">
        <v>83</v>
      </c>
      <c r="L179" t="s">
        <v>84</v>
      </c>
      <c r="M179" t="s">
        <v>85</v>
      </c>
      <c r="N179">
        <v>2</v>
      </c>
      <c r="O179" s="1">
        <v>44610.540462962963</v>
      </c>
      <c r="P179" s="1">
        <v>44610.655810185184</v>
      </c>
      <c r="Q179">
        <v>7721</v>
      </c>
      <c r="R179">
        <v>2245</v>
      </c>
      <c r="S179" t="b">
        <v>0</v>
      </c>
      <c r="T179" t="s">
        <v>86</v>
      </c>
      <c r="U179" t="b">
        <v>0</v>
      </c>
      <c r="V179" t="s">
        <v>101</v>
      </c>
      <c r="W179" s="1">
        <v>44610.610682870371</v>
      </c>
      <c r="X179">
        <v>1521</v>
      </c>
      <c r="Y179">
        <v>202</v>
      </c>
      <c r="Z179">
        <v>0</v>
      </c>
      <c r="AA179">
        <v>202</v>
      </c>
      <c r="AB179">
        <v>111</v>
      </c>
      <c r="AC179">
        <v>96</v>
      </c>
      <c r="AD179">
        <v>139</v>
      </c>
      <c r="AE179">
        <v>0</v>
      </c>
      <c r="AF179">
        <v>0</v>
      </c>
      <c r="AG179">
        <v>0</v>
      </c>
      <c r="AH179" t="s">
        <v>102</v>
      </c>
      <c r="AI179" s="1">
        <v>44610.655810185184</v>
      </c>
      <c r="AJ179">
        <v>724</v>
      </c>
      <c r="AK179">
        <v>2</v>
      </c>
      <c r="AL179">
        <v>0</v>
      </c>
      <c r="AM179">
        <v>2</v>
      </c>
      <c r="AN179">
        <v>111</v>
      </c>
      <c r="AO179">
        <v>2</v>
      </c>
      <c r="AP179">
        <v>137</v>
      </c>
      <c r="AQ179">
        <v>0</v>
      </c>
      <c r="AR179">
        <v>0</v>
      </c>
      <c r="AS179">
        <v>0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</row>
    <row r="180" spans="1:57" x14ac:dyDescent="0.45">
      <c r="A180" t="s">
        <v>504</v>
      </c>
      <c r="B180" t="s">
        <v>77</v>
      </c>
      <c r="C180" t="s">
        <v>204</v>
      </c>
      <c r="D180" t="s">
        <v>79</v>
      </c>
      <c r="E180" s="2" t="str">
        <f>HYPERLINK("capsilon://?command=openfolder&amp;siteaddress=envoy.emaiq-na2.net&amp;folderid=FXD124A3B6-37F6-A229-D348-AC50416C5024","FX220266")</f>
        <v>FX220266</v>
      </c>
      <c r="F180" t="s">
        <v>80</v>
      </c>
      <c r="G180" t="s">
        <v>80</v>
      </c>
      <c r="H180" t="s">
        <v>81</v>
      </c>
      <c r="I180" t="s">
        <v>505</v>
      </c>
      <c r="J180">
        <v>64</v>
      </c>
      <c r="K180" t="s">
        <v>83</v>
      </c>
      <c r="L180" t="s">
        <v>84</v>
      </c>
      <c r="M180" t="s">
        <v>85</v>
      </c>
      <c r="N180">
        <v>2</v>
      </c>
      <c r="O180" s="1">
        <v>44610.55091435185</v>
      </c>
      <c r="P180" s="1">
        <v>44610.657627314817</v>
      </c>
      <c r="Q180">
        <v>8653</v>
      </c>
      <c r="R180">
        <v>567</v>
      </c>
      <c r="S180" t="b">
        <v>0</v>
      </c>
      <c r="T180" t="s">
        <v>86</v>
      </c>
      <c r="U180" t="b">
        <v>0</v>
      </c>
      <c r="V180" t="s">
        <v>101</v>
      </c>
      <c r="W180" s="1">
        <v>44610.615439814814</v>
      </c>
      <c r="X180">
        <v>411</v>
      </c>
      <c r="Y180">
        <v>33</v>
      </c>
      <c r="Z180">
        <v>0</v>
      </c>
      <c r="AA180">
        <v>33</v>
      </c>
      <c r="AB180">
        <v>0</v>
      </c>
      <c r="AC180">
        <v>3</v>
      </c>
      <c r="AD180">
        <v>31</v>
      </c>
      <c r="AE180">
        <v>0</v>
      </c>
      <c r="AF180">
        <v>0</v>
      </c>
      <c r="AG180">
        <v>0</v>
      </c>
      <c r="AH180" t="s">
        <v>102</v>
      </c>
      <c r="AI180" s="1">
        <v>44610.657627314817</v>
      </c>
      <c r="AJ180">
        <v>156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31</v>
      </c>
      <c r="AQ180">
        <v>0</v>
      </c>
      <c r="AR180">
        <v>0</v>
      </c>
      <c r="AS180">
        <v>0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</row>
    <row r="181" spans="1:57" hidden="1" x14ac:dyDescent="0.45">
      <c r="A181" t="s">
        <v>506</v>
      </c>
      <c r="B181" t="s">
        <v>77</v>
      </c>
      <c r="C181" t="s">
        <v>507</v>
      </c>
      <c r="D181" t="s">
        <v>79</v>
      </c>
      <c r="E181" s="2" t="str">
        <f>HYPERLINK("capsilon://?command=openfolder&amp;siteaddress=envoy.emaiq-na2.net&amp;folderid=FX572FCB1A-C8EC-3EC4-CF86-5EF42B1CA715","FX2202465")</f>
        <v>FX2202465</v>
      </c>
      <c r="F181" t="s">
        <v>80</v>
      </c>
      <c r="G181" t="s">
        <v>80</v>
      </c>
      <c r="H181" t="s">
        <v>81</v>
      </c>
      <c r="I181" t="s">
        <v>508</v>
      </c>
      <c r="J181">
        <v>70</v>
      </c>
      <c r="K181" t="s">
        <v>83</v>
      </c>
      <c r="L181" t="s">
        <v>84</v>
      </c>
      <c r="M181" t="s">
        <v>85</v>
      </c>
      <c r="N181">
        <v>1</v>
      </c>
      <c r="O181" s="1">
        <v>44610.560763888891</v>
      </c>
      <c r="P181" s="1">
        <v>44610.622245370374</v>
      </c>
      <c r="Q181">
        <v>4725</v>
      </c>
      <c r="R181">
        <v>587</v>
      </c>
      <c r="S181" t="b">
        <v>0</v>
      </c>
      <c r="T181" t="s">
        <v>86</v>
      </c>
      <c r="U181" t="b">
        <v>0</v>
      </c>
      <c r="V181" t="s">
        <v>101</v>
      </c>
      <c r="W181" s="1">
        <v>44610.622245370374</v>
      </c>
      <c r="X181">
        <v>587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70</v>
      </c>
      <c r="AE181">
        <v>64</v>
      </c>
      <c r="AF181">
        <v>0</v>
      </c>
      <c r="AG181">
        <v>3</v>
      </c>
      <c r="AH181" t="s">
        <v>86</v>
      </c>
      <c r="AI181" t="s">
        <v>86</v>
      </c>
      <c r="AJ181" t="s">
        <v>86</v>
      </c>
      <c r="AK181" t="s">
        <v>86</v>
      </c>
      <c r="AL181" t="s">
        <v>86</v>
      </c>
      <c r="AM181" t="s">
        <v>86</v>
      </c>
      <c r="AN181" t="s">
        <v>86</v>
      </c>
      <c r="AO181" t="s">
        <v>86</v>
      </c>
      <c r="AP181" t="s">
        <v>86</v>
      </c>
      <c r="AQ181" t="s">
        <v>86</v>
      </c>
      <c r="AR181" t="s">
        <v>86</v>
      </c>
      <c r="AS181" t="s">
        <v>86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</row>
    <row r="182" spans="1:57" x14ac:dyDescent="0.45">
      <c r="A182" t="s">
        <v>509</v>
      </c>
      <c r="B182" t="s">
        <v>77</v>
      </c>
      <c r="C182" t="s">
        <v>124</v>
      </c>
      <c r="D182" t="s">
        <v>79</v>
      </c>
      <c r="E182" s="2" t="str">
        <f>HYPERLINK("capsilon://?command=openfolder&amp;siteaddress=envoy.emaiq-na2.net&amp;folderid=FX05427EE8-C6B1-AF92-BB8C-F4397F89A931","FX2201572")</f>
        <v>FX2201572</v>
      </c>
      <c r="F182" t="s">
        <v>80</v>
      </c>
      <c r="G182" t="s">
        <v>80</v>
      </c>
      <c r="H182" t="s">
        <v>81</v>
      </c>
      <c r="I182" t="s">
        <v>510</v>
      </c>
      <c r="J182">
        <v>132</v>
      </c>
      <c r="K182" t="s">
        <v>83</v>
      </c>
      <c r="L182" t="s">
        <v>84</v>
      </c>
      <c r="M182" t="s">
        <v>85</v>
      </c>
      <c r="N182">
        <v>2</v>
      </c>
      <c r="O182" s="1">
        <v>44610.581377314818</v>
      </c>
      <c r="P182" s="1">
        <v>44610.665520833332</v>
      </c>
      <c r="Q182">
        <v>4831</v>
      </c>
      <c r="R182">
        <v>2439</v>
      </c>
      <c r="S182" t="b">
        <v>0</v>
      </c>
      <c r="T182" t="s">
        <v>86</v>
      </c>
      <c r="U182" t="b">
        <v>0</v>
      </c>
      <c r="V182" t="s">
        <v>101</v>
      </c>
      <c r="W182" s="1">
        <v>44610.642604166664</v>
      </c>
      <c r="X182">
        <v>1758</v>
      </c>
      <c r="Y182">
        <v>104</v>
      </c>
      <c r="Z182">
        <v>0</v>
      </c>
      <c r="AA182">
        <v>104</v>
      </c>
      <c r="AB182">
        <v>0</v>
      </c>
      <c r="AC182">
        <v>99</v>
      </c>
      <c r="AD182">
        <v>28</v>
      </c>
      <c r="AE182">
        <v>0</v>
      </c>
      <c r="AF182">
        <v>0</v>
      </c>
      <c r="AG182">
        <v>0</v>
      </c>
      <c r="AH182" t="s">
        <v>102</v>
      </c>
      <c r="AI182" s="1">
        <v>44610.665520833332</v>
      </c>
      <c r="AJ182">
        <v>681</v>
      </c>
      <c r="AK182">
        <v>3</v>
      </c>
      <c r="AL182">
        <v>0</v>
      </c>
      <c r="AM182">
        <v>3</v>
      </c>
      <c r="AN182">
        <v>0</v>
      </c>
      <c r="AO182">
        <v>3</v>
      </c>
      <c r="AP182">
        <v>25</v>
      </c>
      <c r="AQ182">
        <v>0</v>
      </c>
      <c r="AR182">
        <v>0</v>
      </c>
      <c r="AS182">
        <v>0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</row>
    <row r="183" spans="1:57" x14ac:dyDescent="0.45">
      <c r="A183" t="s">
        <v>511</v>
      </c>
      <c r="B183" t="s">
        <v>77</v>
      </c>
      <c r="C183" t="s">
        <v>512</v>
      </c>
      <c r="D183" t="s">
        <v>79</v>
      </c>
      <c r="E183" s="2" t="str">
        <f>HYPERLINK("capsilon://?command=openfolder&amp;siteaddress=envoy.emaiq-na2.net&amp;folderid=FXB3771D90-BC2E-47AC-669F-C12B3FD6F5EE","FX2201495")</f>
        <v>FX2201495</v>
      </c>
      <c r="F183" t="s">
        <v>80</v>
      </c>
      <c r="G183" t="s">
        <v>80</v>
      </c>
      <c r="H183" t="s">
        <v>81</v>
      </c>
      <c r="I183" t="s">
        <v>513</v>
      </c>
      <c r="J183">
        <v>66</v>
      </c>
      <c r="K183" t="s">
        <v>83</v>
      </c>
      <c r="L183" t="s">
        <v>84</v>
      </c>
      <c r="M183" t="s">
        <v>85</v>
      </c>
      <c r="N183">
        <v>2</v>
      </c>
      <c r="O183" s="1">
        <v>44610.587337962963</v>
      </c>
      <c r="P183" s="1">
        <v>44610.695104166669</v>
      </c>
      <c r="Q183">
        <v>7529</v>
      </c>
      <c r="R183">
        <v>1782</v>
      </c>
      <c r="S183" t="b">
        <v>0</v>
      </c>
      <c r="T183" t="s">
        <v>86</v>
      </c>
      <c r="U183" t="b">
        <v>0</v>
      </c>
      <c r="V183" t="s">
        <v>101</v>
      </c>
      <c r="W183" s="1">
        <v>44610.677557870367</v>
      </c>
      <c r="X183">
        <v>1029</v>
      </c>
      <c r="Y183">
        <v>52</v>
      </c>
      <c r="Z183">
        <v>0</v>
      </c>
      <c r="AA183">
        <v>52</v>
      </c>
      <c r="AB183">
        <v>0</v>
      </c>
      <c r="AC183">
        <v>41</v>
      </c>
      <c r="AD183">
        <v>14</v>
      </c>
      <c r="AE183">
        <v>0</v>
      </c>
      <c r="AF183">
        <v>0</v>
      </c>
      <c r="AG183">
        <v>0</v>
      </c>
      <c r="AH183" t="s">
        <v>102</v>
      </c>
      <c r="AI183" s="1">
        <v>44610.695104166669</v>
      </c>
      <c r="AJ183">
        <v>746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13</v>
      </c>
      <c r="AQ183">
        <v>0</v>
      </c>
      <c r="AR183">
        <v>0</v>
      </c>
      <c r="AS183">
        <v>0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</row>
    <row r="184" spans="1:57" hidden="1" x14ac:dyDescent="0.45">
      <c r="A184" t="s">
        <v>514</v>
      </c>
      <c r="B184" t="s">
        <v>77</v>
      </c>
      <c r="C184" t="s">
        <v>350</v>
      </c>
      <c r="D184" t="s">
        <v>79</v>
      </c>
      <c r="E184" s="2" t="str">
        <f>HYPERLINK("capsilon://?command=openfolder&amp;siteaddress=envoy.emaiq-na2.net&amp;folderid=FX691C27C0-1428-CB20-1E51-AE3B0519E820","FX2202212")</f>
        <v>FX2202212</v>
      </c>
      <c r="F184" t="s">
        <v>80</v>
      </c>
      <c r="G184" t="s">
        <v>80</v>
      </c>
      <c r="H184" t="s">
        <v>81</v>
      </c>
      <c r="I184" t="s">
        <v>515</v>
      </c>
      <c r="J184">
        <v>38</v>
      </c>
      <c r="K184" t="s">
        <v>83</v>
      </c>
      <c r="L184" t="s">
        <v>84</v>
      </c>
      <c r="M184" t="s">
        <v>85</v>
      </c>
      <c r="N184">
        <v>1</v>
      </c>
      <c r="O184" s="1">
        <v>44610.593356481484</v>
      </c>
      <c r="P184" s="1">
        <v>44610.687789351854</v>
      </c>
      <c r="Q184">
        <v>7276</v>
      </c>
      <c r="R184">
        <v>883</v>
      </c>
      <c r="S184" t="b">
        <v>0</v>
      </c>
      <c r="T184" t="s">
        <v>86</v>
      </c>
      <c r="U184" t="b">
        <v>0</v>
      </c>
      <c r="V184" t="s">
        <v>101</v>
      </c>
      <c r="W184" s="1">
        <v>44610.687789351854</v>
      </c>
      <c r="X184">
        <v>883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38</v>
      </c>
      <c r="AE184">
        <v>37</v>
      </c>
      <c r="AF184">
        <v>0</v>
      </c>
      <c r="AG184">
        <v>2</v>
      </c>
      <c r="AH184" t="s">
        <v>86</v>
      </c>
      <c r="AI184" t="s">
        <v>86</v>
      </c>
      <c r="AJ184" t="s">
        <v>86</v>
      </c>
      <c r="AK184" t="s">
        <v>86</v>
      </c>
      <c r="AL184" t="s">
        <v>86</v>
      </c>
      <c r="AM184" t="s">
        <v>86</v>
      </c>
      <c r="AN184" t="s">
        <v>86</v>
      </c>
      <c r="AO184" t="s">
        <v>86</v>
      </c>
      <c r="AP184" t="s">
        <v>86</v>
      </c>
      <c r="AQ184" t="s">
        <v>86</v>
      </c>
      <c r="AR184" t="s">
        <v>86</v>
      </c>
      <c r="AS184" t="s">
        <v>86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</row>
    <row r="185" spans="1:57" hidden="1" x14ac:dyDescent="0.45">
      <c r="A185" t="s">
        <v>516</v>
      </c>
      <c r="B185" t="s">
        <v>77</v>
      </c>
      <c r="C185" t="s">
        <v>350</v>
      </c>
      <c r="D185" t="s">
        <v>79</v>
      </c>
      <c r="E185" s="2" t="str">
        <f>HYPERLINK("capsilon://?command=openfolder&amp;siteaddress=envoy.emaiq-na2.net&amp;folderid=FX691C27C0-1428-CB20-1E51-AE3B0519E820","FX2202212")</f>
        <v>FX2202212</v>
      </c>
      <c r="F185" t="s">
        <v>80</v>
      </c>
      <c r="G185" t="s">
        <v>80</v>
      </c>
      <c r="H185" t="s">
        <v>81</v>
      </c>
      <c r="I185" t="s">
        <v>517</v>
      </c>
      <c r="J185">
        <v>66</v>
      </c>
      <c r="K185" t="s">
        <v>83</v>
      </c>
      <c r="L185" t="s">
        <v>84</v>
      </c>
      <c r="M185" t="s">
        <v>85</v>
      </c>
      <c r="N185">
        <v>2</v>
      </c>
      <c r="O185" s="1">
        <v>44610.606874999998</v>
      </c>
      <c r="P185" s="1">
        <v>44610.698368055557</v>
      </c>
      <c r="Q185">
        <v>7811</v>
      </c>
      <c r="R185">
        <v>94</v>
      </c>
      <c r="S185" t="b">
        <v>0</v>
      </c>
      <c r="T185" t="s">
        <v>86</v>
      </c>
      <c r="U185" t="b">
        <v>0</v>
      </c>
      <c r="V185" t="s">
        <v>101</v>
      </c>
      <c r="W185" s="1">
        <v>44610.688715277778</v>
      </c>
      <c r="X185">
        <v>79</v>
      </c>
      <c r="Y185">
        <v>0</v>
      </c>
      <c r="Z185">
        <v>0</v>
      </c>
      <c r="AA185">
        <v>0</v>
      </c>
      <c r="AB185">
        <v>52</v>
      </c>
      <c r="AC185">
        <v>0</v>
      </c>
      <c r="AD185">
        <v>66</v>
      </c>
      <c r="AE185">
        <v>0</v>
      </c>
      <c r="AF185">
        <v>0</v>
      </c>
      <c r="AG185">
        <v>0</v>
      </c>
      <c r="AH185" t="s">
        <v>102</v>
      </c>
      <c r="AI185" s="1">
        <v>44610.698368055557</v>
      </c>
      <c r="AJ185">
        <v>15</v>
      </c>
      <c r="AK185">
        <v>0</v>
      </c>
      <c r="AL185">
        <v>0</v>
      </c>
      <c r="AM185">
        <v>0</v>
      </c>
      <c r="AN185">
        <v>52</v>
      </c>
      <c r="AO185">
        <v>0</v>
      </c>
      <c r="AP185">
        <v>66</v>
      </c>
      <c r="AQ185">
        <v>0</v>
      </c>
      <c r="AR185">
        <v>0</v>
      </c>
      <c r="AS185">
        <v>0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</row>
    <row r="186" spans="1:57" x14ac:dyDescent="0.45">
      <c r="A186" t="s">
        <v>518</v>
      </c>
      <c r="B186" t="s">
        <v>77</v>
      </c>
      <c r="C186" t="s">
        <v>519</v>
      </c>
      <c r="D186" t="s">
        <v>79</v>
      </c>
      <c r="E186" s="2" t="str">
        <f>HYPERLINK("capsilon://?command=openfolder&amp;siteaddress=envoy.emaiq-na2.net&amp;folderid=FXFD578235-834A-CB26-498F-358AB36D8ED0","FX2201420")</f>
        <v>FX2201420</v>
      </c>
      <c r="F186" t="s">
        <v>80</v>
      </c>
      <c r="G186" t="s">
        <v>80</v>
      </c>
      <c r="H186" t="s">
        <v>81</v>
      </c>
      <c r="I186" t="s">
        <v>520</v>
      </c>
      <c r="J186">
        <v>162</v>
      </c>
      <c r="K186" t="s">
        <v>83</v>
      </c>
      <c r="L186" t="s">
        <v>84</v>
      </c>
      <c r="M186" t="s">
        <v>85</v>
      </c>
      <c r="N186">
        <v>1</v>
      </c>
      <c r="O186" s="1">
        <v>44610.615787037037</v>
      </c>
      <c r="P186" s="1">
        <v>44610.707592592589</v>
      </c>
      <c r="Q186">
        <v>6699</v>
      </c>
      <c r="R186">
        <v>1233</v>
      </c>
      <c r="S186" t="b">
        <v>0</v>
      </c>
      <c r="T186" t="s">
        <v>86</v>
      </c>
      <c r="U186" t="b">
        <v>0</v>
      </c>
      <c r="V186" t="s">
        <v>101</v>
      </c>
      <c r="W186" s="1">
        <v>44610.707592592589</v>
      </c>
      <c r="X186">
        <v>1233</v>
      </c>
      <c r="Y186">
        <v>51</v>
      </c>
      <c r="Z186">
        <v>0</v>
      </c>
      <c r="AA186">
        <v>51</v>
      </c>
      <c r="AB186">
        <v>0</v>
      </c>
      <c r="AC186">
        <v>25</v>
      </c>
      <c r="AD186">
        <v>111</v>
      </c>
      <c r="AE186">
        <v>91</v>
      </c>
      <c r="AF186">
        <v>0</v>
      </c>
      <c r="AG186">
        <v>4</v>
      </c>
      <c r="AH186" t="s">
        <v>86</v>
      </c>
      <c r="AI186" t="s">
        <v>86</v>
      </c>
      <c r="AJ186" t="s">
        <v>86</v>
      </c>
      <c r="AK186" t="s">
        <v>86</v>
      </c>
      <c r="AL186" t="s">
        <v>86</v>
      </c>
      <c r="AM186" t="s">
        <v>86</v>
      </c>
      <c r="AN186" t="s">
        <v>86</v>
      </c>
      <c r="AO186" t="s">
        <v>86</v>
      </c>
      <c r="AP186" t="s">
        <v>86</v>
      </c>
      <c r="AQ186" t="s">
        <v>86</v>
      </c>
      <c r="AR186" t="s">
        <v>86</v>
      </c>
      <c r="AS186" t="s">
        <v>86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</row>
    <row r="187" spans="1:57" x14ac:dyDescent="0.45">
      <c r="A187" t="s">
        <v>521</v>
      </c>
      <c r="B187" t="s">
        <v>77</v>
      </c>
      <c r="C187" t="s">
        <v>507</v>
      </c>
      <c r="D187" t="s">
        <v>79</v>
      </c>
      <c r="E187" s="2" t="str">
        <f>HYPERLINK("capsilon://?command=openfolder&amp;siteaddress=envoy.emaiq-na2.net&amp;folderid=FX572FCB1A-C8EC-3EC4-CF86-5EF42B1CA715","FX2202465")</f>
        <v>FX2202465</v>
      </c>
      <c r="F187" t="s">
        <v>80</v>
      </c>
      <c r="G187" t="s">
        <v>80</v>
      </c>
      <c r="H187" t="s">
        <v>81</v>
      </c>
      <c r="I187" t="s">
        <v>508</v>
      </c>
      <c r="J187">
        <v>102</v>
      </c>
      <c r="K187" t="s">
        <v>83</v>
      </c>
      <c r="L187" t="s">
        <v>84</v>
      </c>
      <c r="M187" t="s">
        <v>85</v>
      </c>
      <c r="N187">
        <v>2</v>
      </c>
      <c r="O187" s="1">
        <v>44610.622800925928</v>
      </c>
      <c r="P187" s="1">
        <v>44610.68645833333</v>
      </c>
      <c r="Q187">
        <v>3121</v>
      </c>
      <c r="R187">
        <v>2379</v>
      </c>
      <c r="S187" t="b">
        <v>0</v>
      </c>
      <c r="T187" t="s">
        <v>86</v>
      </c>
      <c r="U187" t="b">
        <v>1</v>
      </c>
      <c r="V187" t="s">
        <v>101</v>
      </c>
      <c r="W187" s="1">
        <v>44610.665636574071</v>
      </c>
      <c r="X187">
        <v>1989</v>
      </c>
      <c r="Y187">
        <v>109</v>
      </c>
      <c r="Z187">
        <v>0</v>
      </c>
      <c r="AA187">
        <v>109</v>
      </c>
      <c r="AB187">
        <v>0</v>
      </c>
      <c r="AC187">
        <v>68</v>
      </c>
      <c r="AD187">
        <v>-7</v>
      </c>
      <c r="AE187">
        <v>0</v>
      </c>
      <c r="AF187">
        <v>0</v>
      </c>
      <c r="AG187">
        <v>0</v>
      </c>
      <c r="AH187" t="s">
        <v>102</v>
      </c>
      <c r="AI187" s="1">
        <v>44610.68645833333</v>
      </c>
      <c r="AJ187">
        <v>390</v>
      </c>
      <c r="AK187">
        <v>3</v>
      </c>
      <c r="AL187">
        <v>0</v>
      </c>
      <c r="AM187">
        <v>3</v>
      </c>
      <c r="AN187">
        <v>0</v>
      </c>
      <c r="AO187">
        <v>3</v>
      </c>
      <c r="AP187">
        <v>-10</v>
      </c>
      <c r="AQ187">
        <v>0</v>
      </c>
      <c r="AR187">
        <v>0</v>
      </c>
      <c r="AS187">
        <v>0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</row>
    <row r="188" spans="1:57" x14ac:dyDescent="0.45">
      <c r="A188" t="s">
        <v>522</v>
      </c>
      <c r="B188" t="s">
        <v>77</v>
      </c>
      <c r="C188" t="s">
        <v>523</v>
      </c>
      <c r="D188" t="s">
        <v>79</v>
      </c>
      <c r="E188" s="2" t="str">
        <f>HYPERLINK("capsilon://?command=openfolder&amp;siteaddress=envoy.emaiq-na2.net&amp;folderid=FX85D51493-1F2C-B127-F850-94E7180E6DA7","FX2202318")</f>
        <v>FX2202318</v>
      </c>
      <c r="F188" t="s">
        <v>80</v>
      </c>
      <c r="G188" t="s">
        <v>80</v>
      </c>
      <c r="H188" t="s">
        <v>81</v>
      </c>
      <c r="I188" t="s">
        <v>524</v>
      </c>
      <c r="J188">
        <v>220</v>
      </c>
      <c r="K188" t="s">
        <v>83</v>
      </c>
      <c r="L188" t="s">
        <v>84</v>
      </c>
      <c r="M188" t="s">
        <v>85</v>
      </c>
      <c r="N188">
        <v>2</v>
      </c>
      <c r="O188" s="1">
        <v>44610.651122685187</v>
      </c>
      <c r="P188" s="1">
        <v>44610.828217592592</v>
      </c>
      <c r="Q188">
        <v>13483</v>
      </c>
      <c r="R188">
        <v>1818</v>
      </c>
      <c r="S188" t="b">
        <v>0</v>
      </c>
      <c r="T188" t="s">
        <v>86</v>
      </c>
      <c r="U188" t="b">
        <v>0</v>
      </c>
      <c r="V188" t="s">
        <v>101</v>
      </c>
      <c r="W188" s="1">
        <v>44610.720196759263</v>
      </c>
      <c r="X188">
        <v>1088</v>
      </c>
      <c r="Y188">
        <v>140</v>
      </c>
      <c r="Z188">
        <v>0</v>
      </c>
      <c r="AA188">
        <v>140</v>
      </c>
      <c r="AB188">
        <v>52</v>
      </c>
      <c r="AC188">
        <v>78</v>
      </c>
      <c r="AD188">
        <v>80</v>
      </c>
      <c r="AE188">
        <v>0</v>
      </c>
      <c r="AF188">
        <v>0</v>
      </c>
      <c r="AG188">
        <v>0</v>
      </c>
      <c r="AH188" t="s">
        <v>102</v>
      </c>
      <c r="AI188" s="1">
        <v>44610.828217592592</v>
      </c>
      <c r="AJ188">
        <v>723</v>
      </c>
      <c r="AK188">
        <v>4</v>
      </c>
      <c r="AL188">
        <v>0</v>
      </c>
      <c r="AM188">
        <v>4</v>
      </c>
      <c r="AN188">
        <v>52</v>
      </c>
      <c r="AO188">
        <v>4</v>
      </c>
      <c r="AP188">
        <v>76</v>
      </c>
      <c r="AQ188">
        <v>0</v>
      </c>
      <c r="AR188">
        <v>0</v>
      </c>
      <c r="AS188">
        <v>0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</row>
    <row r="189" spans="1:57" hidden="1" x14ac:dyDescent="0.45">
      <c r="A189" t="s">
        <v>525</v>
      </c>
      <c r="B189" t="s">
        <v>77</v>
      </c>
      <c r="C189" t="s">
        <v>526</v>
      </c>
      <c r="D189" t="s">
        <v>79</v>
      </c>
      <c r="E189" s="2" t="str">
        <f>HYPERLINK("capsilon://?command=openfolder&amp;siteaddress=envoy.emaiq-na2.net&amp;folderid=FX222CD00D-7335-08BC-A85D-48C26DB68402","FX2201189")</f>
        <v>FX2201189</v>
      </c>
      <c r="F189" t="s">
        <v>80</v>
      </c>
      <c r="G189" t="s">
        <v>80</v>
      </c>
      <c r="H189" t="s">
        <v>81</v>
      </c>
      <c r="I189" t="s">
        <v>527</v>
      </c>
      <c r="J189">
        <v>56</v>
      </c>
      <c r="K189" t="s">
        <v>83</v>
      </c>
      <c r="L189" t="s">
        <v>84</v>
      </c>
      <c r="M189" t="s">
        <v>85</v>
      </c>
      <c r="N189">
        <v>1</v>
      </c>
      <c r="O189" s="1">
        <v>44610.658148148148</v>
      </c>
      <c r="P189" s="1">
        <v>44610.756678240738</v>
      </c>
      <c r="Q189">
        <v>7680</v>
      </c>
      <c r="R189">
        <v>833</v>
      </c>
      <c r="S189" t="b">
        <v>0</v>
      </c>
      <c r="T189" t="s">
        <v>86</v>
      </c>
      <c r="U189" t="b">
        <v>0</v>
      </c>
      <c r="V189" t="s">
        <v>101</v>
      </c>
      <c r="W189" s="1">
        <v>44610.756678240738</v>
      </c>
      <c r="X189">
        <v>802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56</v>
      </c>
      <c r="AE189">
        <v>51</v>
      </c>
      <c r="AF189">
        <v>0</v>
      </c>
      <c r="AG189">
        <v>5</v>
      </c>
      <c r="AH189" t="s">
        <v>86</v>
      </c>
      <c r="AI189" t="s">
        <v>86</v>
      </c>
      <c r="AJ189" t="s">
        <v>86</v>
      </c>
      <c r="AK189" t="s">
        <v>86</v>
      </c>
      <c r="AL189" t="s">
        <v>86</v>
      </c>
      <c r="AM189" t="s">
        <v>86</v>
      </c>
      <c r="AN189" t="s">
        <v>86</v>
      </c>
      <c r="AO189" t="s">
        <v>86</v>
      </c>
      <c r="AP189" t="s">
        <v>86</v>
      </c>
      <c r="AQ189" t="s">
        <v>86</v>
      </c>
      <c r="AR189" t="s">
        <v>86</v>
      </c>
      <c r="AS189" t="s">
        <v>86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</row>
    <row r="190" spans="1:57" x14ac:dyDescent="0.45">
      <c r="A190" t="s">
        <v>528</v>
      </c>
      <c r="B190" t="s">
        <v>77</v>
      </c>
      <c r="C190" t="s">
        <v>350</v>
      </c>
      <c r="D190" t="s">
        <v>79</v>
      </c>
      <c r="E190" s="2" t="str">
        <f>HYPERLINK("capsilon://?command=openfolder&amp;siteaddress=envoy.emaiq-na2.net&amp;folderid=FX691C27C0-1428-CB20-1E51-AE3B0519E820","FX2202212")</f>
        <v>FX2202212</v>
      </c>
      <c r="F190" t="s">
        <v>80</v>
      </c>
      <c r="G190" t="s">
        <v>80</v>
      </c>
      <c r="H190" t="s">
        <v>81</v>
      </c>
      <c r="I190" t="s">
        <v>515</v>
      </c>
      <c r="J190">
        <v>76</v>
      </c>
      <c r="K190" t="s">
        <v>83</v>
      </c>
      <c r="L190" t="s">
        <v>84</v>
      </c>
      <c r="M190" t="s">
        <v>85</v>
      </c>
      <c r="N190">
        <v>2</v>
      </c>
      <c r="O190" s="1">
        <v>44610.688171296293</v>
      </c>
      <c r="P190" s="1">
        <v>44610.698182870372</v>
      </c>
      <c r="Q190">
        <v>203</v>
      </c>
      <c r="R190">
        <v>662</v>
      </c>
      <c r="S190" t="b">
        <v>0</v>
      </c>
      <c r="T190" t="s">
        <v>86</v>
      </c>
      <c r="U190" t="b">
        <v>1</v>
      </c>
      <c r="V190" t="s">
        <v>101</v>
      </c>
      <c r="W190" s="1">
        <v>44610.693310185183</v>
      </c>
      <c r="X190">
        <v>396</v>
      </c>
      <c r="Y190">
        <v>74</v>
      </c>
      <c r="Z190">
        <v>0</v>
      </c>
      <c r="AA190">
        <v>74</v>
      </c>
      <c r="AB190">
        <v>0</v>
      </c>
      <c r="AC190">
        <v>35</v>
      </c>
      <c r="AD190">
        <v>2</v>
      </c>
      <c r="AE190">
        <v>0</v>
      </c>
      <c r="AF190">
        <v>0</v>
      </c>
      <c r="AG190">
        <v>0</v>
      </c>
      <c r="AH190" t="s">
        <v>102</v>
      </c>
      <c r="AI190" s="1">
        <v>44610.698182870372</v>
      </c>
      <c r="AJ190">
        <v>266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2</v>
      </c>
      <c r="AQ190">
        <v>0</v>
      </c>
      <c r="AR190">
        <v>0</v>
      </c>
      <c r="AS190">
        <v>0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</row>
    <row r="191" spans="1:57" x14ac:dyDescent="0.45">
      <c r="A191" t="s">
        <v>529</v>
      </c>
      <c r="B191" t="s">
        <v>77</v>
      </c>
      <c r="C191" t="s">
        <v>519</v>
      </c>
      <c r="D191" t="s">
        <v>79</v>
      </c>
      <c r="E191" s="2" t="str">
        <f>HYPERLINK("capsilon://?command=openfolder&amp;siteaddress=envoy.emaiq-na2.net&amp;folderid=FXFD578235-834A-CB26-498F-358AB36D8ED0","FX2201420")</f>
        <v>FX2201420</v>
      </c>
      <c r="F191" t="s">
        <v>80</v>
      </c>
      <c r="G191" t="s">
        <v>80</v>
      </c>
      <c r="H191" t="s">
        <v>81</v>
      </c>
      <c r="I191" t="s">
        <v>520</v>
      </c>
      <c r="J191">
        <v>132</v>
      </c>
      <c r="K191" t="s">
        <v>83</v>
      </c>
      <c r="L191" t="s">
        <v>84</v>
      </c>
      <c r="M191" t="s">
        <v>85</v>
      </c>
      <c r="N191">
        <v>2</v>
      </c>
      <c r="O191" s="1">
        <v>44610.708379629628</v>
      </c>
      <c r="P191" s="1">
        <v>44610.819837962961</v>
      </c>
      <c r="Q191">
        <v>6982</v>
      </c>
      <c r="R191">
        <v>2648</v>
      </c>
      <c r="S191" t="b">
        <v>0</v>
      </c>
      <c r="T191" t="s">
        <v>86</v>
      </c>
      <c r="U191" t="b">
        <v>1</v>
      </c>
      <c r="V191" t="s">
        <v>101</v>
      </c>
      <c r="W191" s="1">
        <v>44610.731226851851</v>
      </c>
      <c r="X191">
        <v>953</v>
      </c>
      <c r="Y191">
        <v>167</v>
      </c>
      <c r="Z191">
        <v>0</v>
      </c>
      <c r="AA191">
        <v>167</v>
      </c>
      <c r="AB191">
        <v>0</v>
      </c>
      <c r="AC191">
        <v>41</v>
      </c>
      <c r="AD191">
        <v>-35</v>
      </c>
      <c r="AE191">
        <v>0</v>
      </c>
      <c r="AF191">
        <v>0</v>
      </c>
      <c r="AG191">
        <v>0</v>
      </c>
      <c r="AH191" t="s">
        <v>102</v>
      </c>
      <c r="AI191" s="1">
        <v>44610.819837962961</v>
      </c>
      <c r="AJ191">
        <v>272</v>
      </c>
      <c r="AK191">
        <v>0</v>
      </c>
      <c r="AL191">
        <v>0</v>
      </c>
      <c r="AM191">
        <v>0</v>
      </c>
      <c r="AN191">
        <v>37</v>
      </c>
      <c r="AO191">
        <v>0</v>
      </c>
      <c r="AP191">
        <v>-35</v>
      </c>
      <c r="AQ191">
        <v>0</v>
      </c>
      <c r="AR191">
        <v>0</v>
      </c>
      <c r="AS191">
        <v>0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</row>
    <row r="192" spans="1:57" hidden="1" x14ac:dyDescent="0.45">
      <c r="A192" t="s">
        <v>530</v>
      </c>
      <c r="B192" t="s">
        <v>77</v>
      </c>
      <c r="C192" t="s">
        <v>531</v>
      </c>
      <c r="D192" t="s">
        <v>79</v>
      </c>
      <c r="E192" s="2" t="str">
        <f>HYPERLINK("capsilon://?command=openfolder&amp;siteaddress=envoy.emaiq-na2.net&amp;folderid=FX1B7A0714-4C63-C26C-FE30-CCD3BF28FD66","FX2201248")</f>
        <v>FX2201248</v>
      </c>
      <c r="F192" t="s">
        <v>80</v>
      </c>
      <c r="G192" t="s">
        <v>80</v>
      </c>
      <c r="H192" t="s">
        <v>81</v>
      </c>
      <c r="I192" t="s">
        <v>532</v>
      </c>
      <c r="J192">
        <v>66</v>
      </c>
      <c r="K192" t="s">
        <v>83</v>
      </c>
      <c r="L192" t="s">
        <v>84</v>
      </c>
      <c r="M192" t="s">
        <v>85</v>
      </c>
      <c r="N192">
        <v>1</v>
      </c>
      <c r="O192" s="1">
        <v>44610.716203703705</v>
      </c>
      <c r="P192" s="1">
        <v>44610.760127314818</v>
      </c>
      <c r="Q192">
        <v>3497</v>
      </c>
      <c r="R192">
        <v>298</v>
      </c>
      <c r="S192" t="b">
        <v>0</v>
      </c>
      <c r="T192" t="s">
        <v>86</v>
      </c>
      <c r="U192" t="b">
        <v>0</v>
      </c>
      <c r="V192" t="s">
        <v>101</v>
      </c>
      <c r="W192" s="1">
        <v>44610.760127314818</v>
      </c>
      <c r="X192">
        <v>298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66</v>
      </c>
      <c r="AE192">
        <v>52</v>
      </c>
      <c r="AF192">
        <v>0</v>
      </c>
      <c r="AG192">
        <v>1</v>
      </c>
      <c r="AH192" t="s">
        <v>86</v>
      </c>
      <c r="AI192" t="s">
        <v>86</v>
      </c>
      <c r="AJ192" t="s">
        <v>86</v>
      </c>
      <c r="AK192" t="s">
        <v>86</v>
      </c>
      <c r="AL192" t="s">
        <v>86</v>
      </c>
      <c r="AM192" t="s">
        <v>86</v>
      </c>
      <c r="AN192" t="s">
        <v>86</v>
      </c>
      <c r="AO192" t="s">
        <v>86</v>
      </c>
      <c r="AP192" t="s">
        <v>86</v>
      </c>
      <c r="AQ192" t="s">
        <v>86</v>
      </c>
      <c r="AR192" t="s">
        <v>86</v>
      </c>
      <c r="AS192" t="s">
        <v>86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</row>
    <row r="193" spans="1:57" hidden="1" x14ac:dyDescent="0.45">
      <c r="A193" t="s">
        <v>533</v>
      </c>
      <c r="B193" t="s">
        <v>77</v>
      </c>
      <c r="C193" t="s">
        <v>534</v>
      </c>
      <c r="D193" t="s">
        <v>79</v>
      </c>
      <c r="E193" s="2" t="str">
        <f>HYPERLINK("capsilon://?command=openfolder&amp;siteaddress=envoy.emaiq-na2.net&amp;folderid=FXD43FEA33-D973-C787-3E41-2EE36FA922B4","FX2201351")</f>
        <v>FX2201351</v>
      </c>
      <c r="F193" t="s">
        <v>80</v>
      </c>
      <c r="G193" t="s">
        <v>80</v>
      </c>
      <c r="H193" t="s">
        <v>81</v>
      </c>
      <c r="I193" t="s">
        <v>535</v>
      </c>
      <c r="J193">
        <v>66</v>
      </c>
      <c r="K193" t="s">
        <v>83</v>
      </c>
      <c r="L193" t="s">
        <v>84</v>
      </c>
      <c r="M193" t="s">
        <v>85</v>
      </c>
      <c r="N193">
        <v>2</v>
      </c>
      <c r="O193" s="1">
        <v>44610.72047453704</v>
      </c>
      <c r="P193" s="1">
        <v>44614.257013888891</v>
      </c>
      <c r="Q193">
        <v>305415</v>
      </c>
      <c r="R193">
        <v>142</v>
      </c>
      <c r="S193" t="b">
        <v>0</v>
      </c>
      <c r="T193" t="s">
        <v>86</v>
      </c>
      <c r="U193" t="b">
        <v>0</v>
      </c>
      <c r="V193" t="s">
        <v>101</v>
      </c>
      <c r="W193" s="1">
        <v>44610.901099537034</v>
      </c>
      <c r="X193">
        <v>125</v>
      </c>
      <c r="Y193">
        <v>0</v>
      </c>
      <c r="Z193">
        <v>0</v>
      </c>
      <c r="AA193">
        <v>0</v>
      </c>
      <c r="AB193">
        <v>52</v>
      </c>
      <c r="AC193">
        <v>0</v>
      </c>
      <c r="AD193">
        <v>66</v>
      </c>
      <c r="AE193">
        <v>0</v>
      </c>
      <c r="AF193">
        <v>0</v>
      </c>
      <c r="AG193">
        <v>0</v>
      </c>
      <c r="AH193" t="s">
        <v>88</v>
      </c>
      <c r="AI193" s="1">
        <v>44614.257013888891</v>
      </c>
      <c r="AJ193">
        <v>17</v>
      </c>
      <c r="AK193">
        <v>0</v>
      </c>
      <c r="AL193">
        <v>0</v>
      </c>
      <c r="AM193">
        <v>0</v>
      </c>
      <c r="AN193">
        <v>52</v>
      </c>
      <c r="AO193">
        <v>0</v>
      </c>
      <c r="AP193">
        <v>66</v>
      </c>
      <c r="AQ193">
        <v>0</v>
      </c>
      <c r="AR193">
        <v>0</v>
      </c>
      <c r="AS193">
        <v>0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</row>
    <row r="194" spans="1:57" x14ac:dyDescent="0.45">
      <c r="A194" t="s">
        <v>536</v>
      </c>
      <c r="B194" t="s">
        <v>77</v>
      </c>
      <c r="C194" t="s">
        <v>534</v>
      </c>
      <c r="D194" t="s">
        <v>79</v>
      </c>
      <c r="E194" s="2" t="str">
        <f>HYPERLINK("capsilon://?command=openfolder&amp;siteaddress=envoy.emaiq-na2.net&amp;folderid=FXD43FEA33-D973-C787-3E41-2EE36FA922B4","FX2201351")</f>
        <v>FX2201351</v>
      </c>
      <c r="F194" t="s">
        <v>80</v>
      </c>
      <c r="G194" t="s">
        <v>80</v>
      </c>
      <c r="H194" t="s">
        <v>81</v>
      </c>
      <c r="I194" t="s">
        <v>537</v>
      </c>
      <c r="J194">
        <v>66</v>
      </c>
      <c r="K194" t="s">
        <v>83</v>
      </c>
      <c r="L194" t="s">
        <v>84</v>
      </c>
      <c r="M194" t="s">
        <v>85</v>
      </c>
      <c r="N194">
        <v>2</v>
      </c>
      <c r="O194" s="1">
        <v>44610.720960648148</v>
      </c>
      <c r="P194" s="1">
        <v>44614.266203703701</v>
      </c>
      <c r="Q194">
        <v>305186</v>
      </c>
      <c r="R194">
        <v>1123</v>
      </c>
      <c r="S194" t="b">
        <v>0</v>
      </c>
      <c r="T194" t="s">
        <v>86</v>
      </c>
      <c r="U194" t="b">
        <v>0</v>
      </c>
      <c r="V194" t="s">
        <v>101</v>
      </c>
      <c r="W194" s="1">
        <v>44610.9062037037</v>
      </c>
      <c r="X194">
        <v>440</v>
      </c>
      <c r="Y194">
        <v>52</v>
      </c>
      <c r="Z194">
        <v>0</v>
      </c>
      <c r="AA194">
        <v>52</v>
      </c>
      <c r="AB194">
        <v>0</v>
      </c>
      <c r="AC194">
        <v>39</v>
      </c>
      <c r="AD194">
        <v>14</v>
      </c>
      <c r="AE194">
        <v>0</v>
      </c>
      <c r="AF194">
        <v>0</v>
      </c>
      <c r="AG194">
        <v>0</v>
      </c>
      <c r="AH194" t="s">
        <v>88</v>
      </c>
      <c r="AI194" s="1">
        <v>44614.266203703701</v>
      </c>
      <c r="AJ194">
        <v>223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14</v>
      </c>
      <c r="AQ194">
        <v>0</v>
      </c>
      <c r="AR194">
        <v>0</v>
      </c>
      <c r="AS194">
        <v>0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</row>
    <row r="195" spans="1:57" hidden="1" x14ac:dyDescent="0.45">
      <c r="A195" t="s">
        <v>538</v>
      </c>
      <c r="B195" t="s">
        <v>77</v>
      </c>
      <c r="C195" t="s">
        <v>539</v>
      </c>
      <c r="D195" t="s">
        <v>79</v>
      </c>
      <c r="E195" s="2" t="str">
        <f>HYPERLINK("capsilon://?command=openfolder&amp;siteaddress=envoy.emaiq-na2.net&amp;folderid=FX1AAD5F38-10CC-A232-1A83-FAD3B14C0086","FX2201590")</f>
        <v>FX2201590</v>
      </c>
      <c r="F195" t="s">
        <v>80</v>
      </c>
      <c r="G195" t="s">
        <v>80</v>
      </c>
      <c r="H195" t="s">
        <v>81</v>
      </c>
      <c r="I195" t="s">
        <v>540</v>
      </c>
      <c r="J195">
        <v>69</v>
      </c>
      <c r="K195" t="s">
        <v>83</v>
      </c>
      <c r="L195" t="s">
        <v>84</v>
      </c>
      <c r="M195" t="s">
        <v>85</v>
      </c>
      <c r="N195">
        <v>1</v>
      </c>
      <c r="O195" s="1">
        <v>44594.609212962961</v>
      </c>
      <c r="P195" s="1">
        <v>44594.617465277777</v>
      </c>
      <c r="Q195">
        <v>528</v>
      </c>
      <c r="R195">
        <v>185</v>
      </c>
      <c r="S195" t="b">
        <v>0</v>
      </c>
      <c r="T195" t="s">
        <v>86</v>
      </c>
      <c r="U195" t="b">
        <v>0</v>
      </c>
      <c r="V195" t="s">
        <v>101</v>
      </c>
      <c r="W195" s="1">
        <v>44594.617465277777</v>
      </c>
      <c r="X195">
        <v>178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69</v>
      </c>
      <c r="AE195">
        <v>57</v>
      </c>
      <c r="AF195">
        <v>0</v>
      </c>
      <c r="AG195">
        <v>4</v>
      </c>
      <c r="AH195" t="s">
        <v>86</v>
      </c>
      <c r="AI195" t="s">
        <v>86</v>
      </c>
      <c r="AJ195" t="s">
        <v>86</v>
      </c>
      <c r="AK195" t="s">
        <v>86</v>
      </c>
      <c r="AL195" t="s">
        <v>86</v>
      </c>
      <c r="AM195" t="s">
        <v>86</v>
      </c>
      <c r="AN195" t="s">
        <v>86</v>
      </c>
      <c r="AO195" t="s">
        <v>86</v>
      </c>
      <c r="AP195" t="s">
        <v>86</v>
      </c>
      <c r="AQ195" t="s">
        <v>86</v>
      </c>
      <c r="AR195" t="s">
        <v>86</v>
      </c>
      <c r="AS195" t="s">
        <v>86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</row>
    <row r="196" spans="1:57" x14ac:dyDescent="0.45">
      <c r="A196" t="s">
        <v>541</v>
      </c>
      <c r="B196" t="s">
        <v>77</v>
      </c>
      <c r="C196" t="s">
        <v>542</v>
      </c>
      <c r="D196" t="s">
        <v>79</v>
      </c>
      <c r="E196" s="2" t="str">
        <f>HYPERLINK("capsilon://?command=openfolder&amp;siteaddress=envoy.emaiq-na2.net&amp;folderid=FX5F347281-C0FE-FAD7-A2DA-F3FAA1609EFD","FX2201310")</f>
        <v>FX2201310</v>
      </c>
      <c r="F196" t="s">
        <v>80</v>
      </c>
      <c r="G196" t="s">
        <v>80</v>
      </c>
      <c r="H196" t="s">
        <v>81</v>
      </c>
      <c r="I196" t="s">
        <v>543</v>
      </c>
      <c r="J196">
        <v>30</v>
      </c>
      <c r="K196" t="s">
        <v>83</v>
      </c>
      <c r="L196" t="s">
        <v>84</v>
      </c>
      <c r="M196" t="s">
        <v>85</v>
      </c>
      <c r="N196">
        <v>2</v>
      </c>
      <c r="O196" s="1">
        <v>44610.736168981479</v>
      </c>
      <c r="P196" s="1">
        <v>44614.267210648148</v>
      </c>
      <c r="Q196">
        <v>304886</v>
      </c>
      <c r="R196">
        <v>196</v>
      </c>
      <c r="S196" t="b">
        <v>0</v>
      </c>
      <c r="T196" t="s">
        <v>86</v>
      </c>
      <c r="U196" t="b">
        <v>0</v>
      </c>
      <c r="V196" t="s">
        <v>101</v>
      </c>
      <c r="W196" s="1">
        <v>44610.907488425924</v>
      </c>
      <c r="X196">
        <v>110</v>
      </c>
      <c r="Y196">
        <v>9</v>
      </c>
      <c r="Z196">
        <v>0</v>
      </c>
      <c r="AA196">
        <v>9</v>
      </c>
      <c r="AB196">
        <v>0</v>
      </c>
      <c r="AC196">
        <v>3</v>
      </c>
      <c r="AD196">
        <v>21</v>
      </c>
      <c r="AE196">
        <v>0</v>
      </c>
      <c r="AF196">
        <v>0</v>
      </c>
      <c r="AG196">
        <v>0</v>
      </c>
      <c r="AH196" t="s">
        <v>88</v>
      </c>
      <c r="AI196" s="1">
        <v>44614.267210648148</v>
      </c>
      <c r="AJ196">
        <v>86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21</v>
      </c>
      <c r="AQ196">
        <v>0</v>
      </c>
      <c r="AR196">
        <v>0</v>
      </c>
      <c r="AS196">
        <v>0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</row>
    <row r="197" spans="1:57" x14ac:dyDescent="0.45">
      <c r="A197" t="s">
        <v>544</v>
      </c>
      <c r="B197" t="s">
        <v>77</v>
      </c>
      <c r="C197" t="s">
        <v>526</v>
      </c>
      <c r="D197" t="s">
        <v>79</v>
      </c>
      <c r="E197" s="2" t="str">
        <f>HYPERLINK("capsilon://?command=openfolder&amp;siteaddress=envoy.emaiq-na2.net&amp;folderid=FX222CD00D-7335-08BC-A85D-48C26DB68402","FX2201189")</f>
        <v>FX2201189</v>
      </c>
      <c r="F197" t="s">
        <v>80</v>
      </c>
      <c r="G197" t="s">
        <v>80</v>
      </c>
      <c r="H197" t="s">
        <v>81</v>
      </c>
      <c r="I197" t="s">
        <v>527</v>
      </c>
      <c r="J197">
        <v>249</v>
      </c>
      <c r="K197" t="s">
        <v>83</v>
      </c>
      <c r="L197" t="s">
        <v>84</v>
      </c>
      <c r="M197" t="s">
        <v>85</v>
      </c>
      <c r="N197">
        <v>2</v>
      </c>
      <c r="O197" s="1">
        <v>44610.757569444446</v>
      </c>
      <c r="P197" s="1">
        <v>44610.875023148146</v>
      </c>
      <c r="Q197">
        <v>4664</v>
      </c>
      <c r="R197">
        <v>5484</v>
      </c>
      <c r="S197" t="b">
        <v>0</v>
      </c>
      <c r="T197" t="s">
        <v>86</v>
      </c>
      <c r="U197" t="b">
        <v>1</v>
      </c>
      <c r="V197" t="s">
        <v>101</v>
      </c>
      <c r="W197" s="1">
        <v>44610.859606481485</v>
      </c>
      <c r="X197">
        <v>3729</v>
      </c>
      <c r="Y197">
        <v>330</v>
      </c>
      <c r="Z197">
        <v>0</v>
      </c>
      <c r="AA197">
        <v>330</v>
      </c>
      <c r="AB197">
        <v>66</v>
      </c>
      <c r="AC197">
        <v>260</v>
      </c>
      <c r="AD197">
        <v>-81</v>
      </c>
      <c r="AE197">
        <v>0</v>
      </c>
      <c r="AF197">
        <v>0</v>
      </c>
      <c r="AG197">
        <v>0</v>
      </c>
      <c r="AH197" t="s">
        <v>102</v>
      </c>
      <c r="AI197" s="1">
        <v>44610.875023148146</v>
      </c>
      <c r="AJ197">
        <v>1302</v>
      </c>
      <c r="AK197">
        <v>0</v>
      </c>
      <c r="AL197">
        <v>0</v>
      </c>
      <c r="AM197">
        <v>0</v>
      </c>
      <c r="AN197">
        <v>66</v>
      </c>
      <c r="AO197">
        <v>0</v>
      </c>
      <c r="AP197">
        <v>-81</v>
      </c>
      <c r="AQ197">
        <v>0</v>
      </c>
      <c r="AR197">
        <v>0</v>
      </c>
      <c r="AS197">
        <v>0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</row>
    <row r="198" spans="1:57" x14ac:dyDescent="0.45">
      <c r="A198" t="s">
        <v>545</v>
      </c>
      <c r="B198" t="s">
        <v>77</v>
      </c>
      <c r="C198" t="s">
        <v>531</v>
      </c>
      <c r="D198" t="s">
        <v>79</v>
      </c>
      <c r="E198" s="2" t="str">
        <f>HYPERLINK("capsilon://?command=openfolder&amp;siteaddress=envoy.emaiq-na2.net&amp;folderid=FX1B7A0714-4C63-C26C-FE30-CCD3BF28FD66","FX2201248")</f>
        <v>FX2201248</v>
      </c>
      <c r="F198" t="s">
        <v>80</v>
      </c>
      <c r="G198" t="s">
        <v>80</v>
      </c>
      <c r="H198" t="s">
        <v>81</v>
      </c>
      <c r="I198" t="s">
        <v>532</v>
      </c>
      <c r="J198">
        <v>38</v>
      </c>
      <c r="K198" t="s">
        <v>83</v>
      </c>
      <c r="L198" t="s">
        <v>84</v>
      </c>
      <c r="M198" t="s">
        <v>85</v>
      </c>
      <c r="N198">
        <v>2</v>
      </c>
      <c r="O198" s="1">
        <v>44610.760439814818</v>
      </c>
      <c r="P198" s="1">
        <v>44614.25681712963</v>
      </c>
      <c r="Q198">
        <v>299570</v>
      </c>
      <c r="R198">
        <v>2517</v>
      </c>
      <c r="S198" t="b">
        <v>0</v>
      </c>
      <c r="T198" t="s">
        <v>86</v>
      </c>
      <c r="U198" t="b">
        <v>1</v>
      </c>
      <c r="V198" t="s">
        <v>101</v>
      </c>
      <c r="W198" s="1">
        <v>44610.899641203701</v>
      </c>
      <c r="X198">
        <v>1252</v>
      </c>
      <c r="Y198">
        <v>37</v>
      </c>
      <c r="Z198">
        <v>0</v>
      </c>
      <c r="AA198">
        <v>37</v>
      </c>
      <c r="AB198">
        <v>0</v>
      </c>
      <c r="AC198">
        <v>30</v>
      </c>
      <c r="AD198">
        <v>1</v>
      </c>
      <c r="AE198">
        <v>0</v>
      </c>
      <c r="AF198">
        <v>0</v>
      </c>
      <c r="AG198">
        <v>0</v>
      </c>
      <c r="AH198" t="s">
        <v>88</v>
      </c>
      <c r="AI198" s="1">
        <v>44614.25681712963</v>
      </c>
      <c r="AJ198">
        <v>1189</v>
      </c>
      <c r="AK198">
        <v>4</v>
      </c>
      <c r="AL198">
        <v>0</v>
      </c>
      <c r="AM198">
        <v>4</v>
      </c>
      <c r="AN198">
        <v>0</v>
      </c>
      <c r="AO198">
        <v>4</v>
      </c>
      <c r="AP198">
        <v>-3</v>
      </c>
      <c r="AQ198">
        <v>0</v>
      </c>
      <c r="AR198">
        <v>0</v>
      </c>
      <c r="AS198">
        <v>0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</row>
    <row r="199" spans="1:57" hidden="1" x14ac:dyDescent="0.45">
      <c r="A199" t="s">
        <v>546</v>
      </c>
      <c r="B199" t="s">
        <v>77</v>
      </c>
      <c r="C199" t="s">
        <v>547</v>
      </c>
      <c r="D199" t="s">
        <v>79</v>
      </c>
      <c r="E199" s="2" t="str">
        <f>HYPERLINK("capsilon://?command=openfolder&amp;siteaddress=envoy.emaiq-na2.net&amp;folderid=FX79F05F66-A737-B86D-B740-EB3DD64C43DB","FX2202151")</f>
        <v>FX2202151</v>
      </c>
      <c r="F199" t="s">
        <v>80</v>
      </c>
      <c r="G199" t="s">
        <v>80</v>
      </c>
      <c r="H199" t="s">
        <v>81</v>
      </c>
      <c r="I199" t="s">
        <v>548</v>
      </c>
      <c r="J199">
        <v>388</v>
      </c>
      <c r="K199" t="s">
        <v>83</v>
      </c>
      <c r="L199" t="s">
        <v>84</v>
      </c>
      <c r="M199" t="s">
        <v>85</v>
      </c>
      <c r="N199">
        <v>1</v>
      </c>
      <c r="O199" s="1">
        <v>44612.453206018516</v>
      </c>
      <c r="P199" s="1">
        <v>44614.219988425924</v>
      </c>
      <c r="Q199">
        <v>149476</v>
      </c>
      <c r="R199">
        <v>3174</v>
      </c>
      <c r="S199" t="b">
        <v>0</v>
      </c>
      <c r="T199" t="s">
        <v>86</v>
      </c>
      <c r="U199" t="b">
        <v>0</v>
      </c>
      <c r="V199" t="s">
        <v>87</v>
      </c>
      <c r="W199" s="1">
        <v>44614.219988425924</v>
      </c>
      <c r="X199">
        <v>2805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388</v>
      </c>
      <c r="AE199">
        <v>347</v>
      </c>
      <c r="AF199">
        <v>0</v>
      </c>
      <c r="AG199">
        <v>42</v>
      </c>
      <c r="AH199" t="s">
        <v>86</v>
      </c>
      <c r="AI199" t="s">
        <v>86</v>
      </c>
      <c r="AJ199" t="s">
        <v>86</v>
      </c>
      <c r="AK199" t="s">
        <v>86</v>
      </c>
      <c r="AL199" t="s">
        <v>86</v>
      </c>
      <c r="AM199" t="s">
        <v>86</v>
      </c>
      <c r="AN199" t="s">
        <v>86</v>
      </c>
      <c r="AO199" t="s">
        <v>86</v>
      </c>
      <c r="AP199" t="s">
        <v>86</v>
      </c>
      <c r="AQ199" t="s">
        <v>86</v>
      </c>
      <c r="AR199" t="s">
        <v>86</v>
      </c>
      <c r="AS199" t="s">
        <v>86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</row>
    <row r="200" spans="1:57" x14ac:dyDescent="0.45">
      <c r="A200" t="s">
        <v>549</v>
      </c>
      <c r="B200" t="s">
        <v>77</v>
      </c>
      <c r="C200" t="s">
        <v>550</v>
      </c>
      <c r="D200" t="s">
        <v>79</v>
      </c>
      <c r="E200" s="2" t="str">
        <f>HYPERLINK("capsilon://?command=openfolder&amp;siteaddress=envoy.emaiq-na2.net&amp;folderid=FX6ADFC88F-898C-4FEE-55C2-8F692A7F5757","FX2202441")</f>
        <v>FX2202441</v>
      </c>
      <c r="F200" t="s">
        <v>80</v>
      </c>
      <c r="G200" t="s">
        <v>80</v>
      </c>
      <c r="H200" t="s">
        <v>81</v>
      </c>
      <c r="I200" t="s">
        <v>551</v>
      </c>
      <c r="J200">
        <v>592</v>
      </c>
      <c r="K200" t="s">
        <v>83</v>
      </c>
      <c r="L200" t="s">
        <v>84</v>
      </c>
      <c r="M200" t="s">
        <v>85</v>
      </c>
      <c r="N200">
        <v>2</v>
      </c>
      <c r="O200" s="1">
        <v>44612.757604166669</v>
      </c>
      <c r="P200" s="1">
        <v>44614.360578703701</v>
      </c>
      <c r="Q200">
        <v>134212</v>
      </c>
      <c r="R200">
        <v>4285</v>
      </c>
      <c r="S200" t="b">
        <v>0</v>
      </c>
      <c r="T200" t="s">
        <v>86</v>
      </c>
      <c r="U200" t="b">
        <v>0</v>
      </c>
      <c r="V200" t="s">
        <v>92</v>
      </c>
      <c r="W200" s="1">
        <v>44614.3121875</v>
      </c>
      <c r="X200">
        <v>1630</v>
      </c>
      <c r="Y200">
        <v>255</v>
      </c>
      <c r="Z200">
        <v>0</v>
      </c>
      <c r="AA200">
        <v>255</v>
      </c>
      <c r="AB200">
        <v>496</v>
      </c>
      <c r="AC200">
        <v>63</v>
      </c>
      <c r="AD200">
        <v>337</v>
      </c>
      <c r="AE200">
        <v>0</v>
      </c>
      <c r="AF200">
        <v>0</v>
      </c>
      <c r="AG200">
        <v>0</v>
      </c>
      <c r="AH200" t="s">
        <v>88</v>
      </c>
      <c r="AI200" s="1">
        <v>44614.360578703701</v>
      </c>
      <c r="AJ200">
        <v>2485</v>
      </c>
      <c r="AK200">
        <v>2</v>
      </c>
      <c r="AL200">
        <v>0</v>
      </c>
      <c r="AM200">
        <v>2</v>
      </c>
      <c r="AN200">
        <v>248</v>
      </c>
      <c r="AO200">
        <v>2</v>
      </c>
      <c r="AP200">
        <v>335</v>
      </c>
      <c r="AQ200">
        <v>0</v>
      </c>
      <c r="AR200">
        <v>0</v>
      </c>
      <c r="AS200">
        <v>0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</row>
    <row r="201" spans="1:57" x14ac:dyDescent="0.45">
      <c r="A201" t="s">
        <v>552</v>
      </c>
      <c r="B201" t="s">
        <v>77</v>
      </c>
      <c r="C201" t="s">
        <v>553</v>
      </c>
      <c r="D201" t="s">
        <v>79</v>
      </c>
      <c r="E201" s="2" t="str">
        <f>HYPERLINK("capsilon://?command=openfolder&amp;siteaddress=envoy.emaiq-na2.net&amp;folderid=FXD0006A65-5542-CFBB-3415-3FF57546D1EA","FX2201597")</f>
        <v>FX2201597</v>
      </c>
      <c r="F201" t="s">
        <v>80</v>
      </c>
      <c r="G201" t="s">
        <v>80</v>
      </c>
      <c r="H201" t="s">
        <v>81</v>
      </c>
      <c r="I201" t="s">
        <v>554</v>
      </c>
      <c r="J201">
        <v>352</v>
      </c>
      <c r="K201" t="s">
        <v>83</v>
      </c>
      <c r="L201" t="s">
        <v>84</v>
      </c>
      <c r="M201" t="s">
        <v>85</v>
      </c>
      <c r="N201">
        <v>2</v>
      </c>
      <c r="O201" s="1">
        <v>44613.692719907405</v>
      </c>
      <c r="P201" s="1">
        <v>44614.391643518517</v>
      </c>
      <c r="Q201">
        <v>56728</v>
      </c>
      <c r="R201">
        <v>3659</v>
      </c>
      <c r="S201" t="b">
        <v>0</v>
      </c>
      <c r="T201" t="s">
        <v>86</v>
      </c>
      <c r="U201" t="b">
        <v>0</v>
      </c>
      <c r="V201" t="s">
        <v>92</v>
      </c>
      <c r="W201" s="1">
        <v>44614.327881944446</v>
      </c>
      <c r="X201">
        <v>1355</v>
      </c>
      <c r="Y201">
        <v>123</v>
      </c>
      <c r="Z201">
        <v>0</v>
      </c>
      <c r="AA201">
        <v>123</v>
      </c>
      <c r="AB201">
        <v>135</v>
      </c>
      <c r="AC201">
        <v>92</v>
      </c>
      <c r="AD201">
        <v>229</v>
      </c>
      <c r="AE201">
        <v>0</v>
      </c>
      <c r="AF201">
        <v>0</v>
      </c>
      <c r="AG201">
        <v>0</v>
      </c>
      <c r="AH201" t="s">
        <v>88</v>
      </c>
      <c r="AI201" s="1">
        <v>44614.391643518517</v>
      </c>
      <c r="AJ201">
        <v>2304</v>
      </c>
      <c r="AK201">
        <v>3</v>
      </c>
      <c r="AL201">
        <v>0</v>
      </c>
      <c r="AM201">
        <v>3</v>
      </c>
      <c r="AN201">
        <v>135</v>
      </c>
      <c r="AO201">
        <v>3</v>
      </c>
      <c r="AP201">
        <v>226</v>
      </c>
      <c r="AQ201">
        <v>0</v>
      </c>
      <c r="AR201">
        <v>0</v>
      </c>
      <c r="AS201">
        <v>0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</row>
    <row r="202" spans="1:57" x14ac:dyDescent="0.45">
      <c r="A202" t="s">
        <v>555</v>
      </c>
      <c r="B202" t="s">
        <v>77</v>
      </c>
      <c r="C202" t="s">
        <v>547</v>
      </c>
      <c r="D202" t="s">
        <v>79</v>
      </c>
      <c r="E202" s="2" t="str">
        <f>HYPERLINK("capsilon://?command=openfolder&amp;siteaddress=envoy.emaiq-na2.net&amp;folderid=FX79F05F66-A737-B86D-B740-EB3DD64C43DB","FX2202151")</f>
        <v>FX2202151</v>
      </c>
      <c r="F202" t="s">
        <v>80</v>
      </c>
      <c r="G202" t="s">
        <v>80</v>
      </c>
      <c r="H202" t="s">
        <v>81</v>
      </c>
      <c r="I202" t="s">
        <v>548</v>
      </c>
      <c r="J202">
        <v>1630</v>
      </c>
      <c r="K202" t="s">
        <v>83</v>
      </c>
      <c r="L202" t="s">
        <v>84</v>
      </c>
      <c r="M202" t="s">
        <v>85</v>
      </c>
      <c r="N202">
        <v>2</v>
      </c>
      <c r="O202" s="1">
        <v>44614.222071759257</v>
      </c>
      <c r="P202" s="1">
        <v>44614.486203703702</v>
      </c>
      <c r="Q202">
        <v>9980</v>
      </c>
      <c r="R202">
        <v>12841</v>
      </c>
      <c r="S202" t="b">
        <v>0</v>
      </c>
      <c r="T202" t="s">
        <v>86</v>
      </c>
      <c r="U202" t="b">
        <v>1</v>
      </c>
      <c r="V202" t="s">
        <v>87</v>
      </c>
      <c r="W202" s="1">
        <v>44614.344398148147</v>
      </c>
      <c r="X202">
        <v>6070</v>
      </c>
      <c r="Y202">
        <v>729</v>
      </c>
      <c r="Z202">
        <v>0</v>
      </c>
      <c r="AA202">
        <v>729</v>
      </c>
      <c r="AB202">
        <v>3774</v>
      </c>
      <c r="AC202">
        <v>397</v>
      </c>
      <c r="AD202">
        <v>901</v>
      </c>
      <c r="AE202">
        <v>0</v>
      </c>
      <c r="AF202">
        <v>0</v>
      </c>
      <c r="AG202">
        <v>0</v>
      </c>
      <c r="AH202" t="s">
        <v>88</v>
      </c>
      <c r="AI202" s="1">
        <v>44614.486203703702</v>
      </c>
      <c r="AJ202">
        <v>781</v>
      </c>
      <c r="AK202">
        <v>22</v>
      </c>
      <c r="AL202">
        <v>0</v>
      </c>
      <c r="AM202">
        <v>22</v>
      </c>
      <c r="AN202">
        <v>777</v>
      </c>
      <c r="AO202">
        <v>17</v>
      </c>
      <c r="AP202">
        <v>879</v>
      </c>
      <c r="AQ202">
        <v>0</v>
      </c>
      <c r="AR202">
        <v>0</v>
      </c>
      <c r="AS202">
        <v>0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</row>
    <row r="203" spans="1:57" x14ac:dyDescent="0.45">
      <c r="A203" t="s">
        <v>556</v>
      </c>
      <c r="B203" t="s">
        <v>77</v>
      </c>
      <c r="C203" t="s">
        <v>127</v>
      </c>
      <c r="D203" t="s">
        <v>79</v>
      </c>
      <c r="E203" s="2" t="str">
        <f>HYPERLINK("capsilon://?command=openfolder&amp;siteaddress=envoy.emaiq-na2.net&amp;folderid=FXAC39A198-7085-5B6E-8967-E16AF5F13756","FX220219")</f>
        <v>FX220219</v>
      </c>
      <c r="F203" t="s">
        <v>80</v>
      </c>
      <c r="G203" t="s">
        <v>80</v>
      </c>
      <c r="H203" t="s">
        <v>81</v>
      </c>
      <c r="I203" t="s">
        <v>557</v>
      </c>
      <c r="J203">
        <v>66</v>
      </c>
      <c r="K203" t="s">
        <v>83</v>
      </c>
      <c r="L203" t="s">
        <v>84</v>
      </c>
      <c r="M203" t="s">
        <v>85</v>
      </c>
      <c r="N203">
        <v>2</v>
      </c>
      <c r="O203" s="1">
        <v>44614.334594907406</v>
      </c>
      <c r="P203" s="1">
        <v>44614.409004629626</v>
      </c>
      <c r="Q203">
        <v>5205</v>
      </c>
      <c r="R203">
        <v>1224</v>
      </c>
      <c r="S203" t="b">
        <v>0</v>
      </c>
      <c r="T203" t="s">
        <v>86</v>
      </c>
      <c r="U203" t="b">
        <v>0</v>
      </c>
      <c r="V203" t="s">
        <v>87</v>
      </c>
      <c r="W203" s="1">
        <v>44614.363194444442</v>
      </c>
      <c r="X203">
        <v>597</v>
      </c>
      <c r="Y203">
        <v>52</v>
      </c>
      <c r="Z203">
        <v>0</v>
      </c>
      <c r="AA203">
        <v>52</v>
      </c>
      <c r="AB203">
        <v>0</v>
      </c>
      <c r="AC203">
        <v>31</v>
      </c>
      <c r="AD203">
        <v>14</v>
      </c>
      <c r="AE203">
        <v>0</v>
      </c>
      <c r="AF203">
        <v>0</v>
      </c>
      <c r="AG203">
        <v>0</v>
      </c>
      <c r="AH203" t="s">
        <v>88</v>
      </c>
      <c r="AI203" s="1">
        <v>44614.409004629626</v>
      </c>
      <c r="AJ203">
        <v>616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14</v>
      </c>
      <c r="AQ203">
        <v>0</v>
      </c>
      <c r="AR203">
        <v>0</v>
      </c>
      <c r="AS203">
        <v>0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</row>
    <row r="204" spans="1:57" x14ac:dyDescent="0.45">
      <c r="A204" t="s">
        <v>558</v>
      </c>
      <c r="B204" t="s">
        <v>77</v>
      </c>
      <c r="C204" t="s">
        <v>167</v>
      </c>
      <c r="D204" t="s">
        <v>79</v>
      </c>
      <c r="E204" s="2" t="str">
        <f>HYPERLINK("capsilon://?command=openfolder&amp;siteaddress=envoy.emaiq-na2.net&amp;folderid=FX95DAC361-D9CB-89C2-037D-C5A4F95A571A","FX2202272")</f>
        <v>FX2202272</v>
      </c>
      <c r="F204" t="s">
        <v>80</v>
      </c>
      <c r="G204" t="s">
        <v>80</v>
      </c>
      <c r="H204" t="s">
        <v>81</v>
      </c>
      <c r="I204" t="s">
        <v>559</v>
      </c>
      <c r="J204">
        <v>32</v>
      </c>
      <c r="K204" t="s">
        <v>83</v>
      </c>
      <c r="L204" t="s">
        <v>84</v>
      </c>
      <c r="M204" t="s">
        <v>85</v>
      </c>
      <c r="N204">
        <v>2</v>
      </c>
      <c r="O204" s="1">
        <v>44614.402962962966</v>
      </c>
      <c r="P204" s="1">
        <v>44614.491909722223</v>
      </c>
      <c r="Q204">
        <v>6625</v>
      </c>
      <c r="R204">
        <v>1060</v>
      </c>
      <c r="S204" t="b">
        <v>0</v>
      </c>
      <c r="T204" t="s">
        <v>86</v>
      </c>
      <c r="U204" t="b">
        <v>0</v>
      </c>
      <c r="V204" t="s">
        <v>87</v>
      </c>
      <c r="W204" s="1">
        <v>44614.438773148147</v>
      </c>
      <c r="X204">
        <v>640</v>
      </c>
      <c r="Y204">
        <v>44</v>
      </c>
      <c r="Z204">
        <v>0</v>
      </c>
      <c r="AA204">
        <v>44</v>
      </c>
      <c r="AB204">
        <v>0</v>
      </c>
      <c r="AC204">
        <v>33</v>
      </c>
      <c r="AD204">
        <v>-12</v>
      </c>
      <c r="AE204">
        <v>0</v>
      </c>
      <c r="AF204">
        <v>0</v>
      </c>
      <c r="AG204">
        <v>0</v>
      </c>
      <c r="AH204" t="s">
        <v>102</v>
      </c>
      <c r="AI204" s="1">
        <v>44614.491909722223</v>
      </c>
      <c r="AJ204">
        <v>306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-12</v>
      </c>
      <c r="AQ204">
        <v>0</v>
      </c>
      <c r="AR204">
        <v>0</v>
      </c>
      <c r="AS204">
        <v>0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</row>
    <row r="205" spans="1:57" hidden="1" x14ac:dyDescent="0.45">
      <c r="A205" t="s">
        <v>560</v>
      </c>
      <c r="B205" t="s">
        <v>77</v>
      </c>
      <c r="C205" t="s">
        <v>167</v>
      </c>
      <c r="D205" t="s">
        <v>79</v>
      </c>
      <c r="E205" s="2" t="str">
        <f>HYPERLINK("capsilon://?command=openfolder&amp;siteaddress=envoy.emaiq-na2.net&amp;folderid=FX95DAC361-D9CB-89C2-037D-C5A4F95A571A","FX2202272")</f>
        <v>FX2202272</v>
      </c>
      <c r="F205" t="s">
        <v>80</v>
      </c>
      <c r="G205" t="s">
        <v>80</v>
      </c>
      <c r="H205" t="s">
        <v>81</v>
      </c>
      <c r="I205" t="s">
        <v>561</v>
      </c>
      <c r="J205">
        <v>66</v>
      </c>
      <c r="K205" t="s">
        <v>83</v>
      </c>
      <c r="L205" t="s">
        <v>84</v>
      </c>
      <c r="M205" t="s">
        <v>85</v>
      </c>
      <c r="N205">
        <v>2</v>
      </c>
      <c r="O205" s="1">
        <v>44614.404895833337</v>
      </c>
      <c r="P205" s="1">
        <v>44614.492465277777</v>
      </c>
      <c r="Q205">
        <v>7471</v>
      </c>
      <c r="R205">
        <v>95</v>
      </c>
      <c r="S205" t="b">
        <v>0</v>
      </c>
      <c r="T205" t="s">
        <v>86</v>
      </c>
      <c r="U205" t="b">
        <v>0</v>
      </c>
      <c r="V205" t="s">
        <v>87</v>
      </c>
      <c r="W205" s="1">
        <v>44614.439340277779</v>
      </c>
      <c r="X205">
        <v>48</v>
      </c>
      <c r="Y205">
        <v>0</v>
      </c>
      <c r="Z205">
        <v>0</v>
      </c>
      <c r="AA205">
        <v>0</v>
      </c>
      <c r="AB205">
        <v>52</v>
      </c>
      <c r="AC205">
        <v>0</v>
      </c>
      <c r="AD205">
        <v>66</v>
      </c>
      <c r="AE205">
        <v>0</v>
      </c>
      <c r="AF205">
        <v>0</v>
      </c>
      <c r="AG205">
        <v>0</v>
      </c>
      <c r="AH205" t="s">
        <v>102</v>
      </c>
      <c r="AI205" s="1">
        <v>44614.492465277777</v>
      </c>
      <c r="AJ205">
        <v>47</v>
      </c>
      <c r="AK205">
        <v>0</v>
      </c>
      <c r="AL205">
        <v>0</v>
      </c>
      <c r="AM205">
        <v>0</v>
      </c>
      <c r="AN205">
        <v>52</v>
      </c>
      <c r="AO205">
        <v>0</v>
      </c>
      <c r="AP205">
        <v>66</v>
      </c>
      <c r="AQ205">
        <v>0</v>
      </c>
      <c r="AR205">
        <v>0</v>
      </c>
      <c r="AS205">
        <v>0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</row>
    <row r="206" spans="1:57" x14ac:dyDescent="0.45">
      <c r="A206" t="s">
        <v>562</v>
      </c>
      <c r="B206" t="s">
        <v>77</v>
      </c>
      <c r="C206" t="s">
        <v>553</v>
      </c>
      <c r="D206" t="s">
        <v>79</v>
      </c>
      <c r="E206" s="2" t="str">
        <f>HYPERLINK("capsilon://?command=openfolder&amp;siteaddress=envoy.emaiq-na2.net&amp;folderid=FXD0006A65-5542-CFBB-3415-3FF57546D1EA","FX2201597")</f>
        <v>FX2201597</v>
      </c>
      <c r="F206" t="s">
        <v>80</v>
      </c>
      <c r="G206" t="s">
        <v>80</v>
      </c>
      <c r="H206" t="s">
        <v>81</v>
      </c>
      <c r="I206" t="s">
        <v>563</v>
      </c>
      <c r="J206">
        <v>30</v>
      </c>
      <c r="K206" t="s">
        <v>83</v>
      </c>
      <c r="L206" t="s">
        <v>84</v>
      </c>
      <c r="M206" t="s">
        <v>85</v>
      </c>
      <c r="N206">
        <v>2</v>
      </c>
      <c r="O206" s="1">
        <v>44614.452581018515</v>
      </c>
      <c r="P206" s="1">
        <v>44614.509641203702</v>
      </c>
      <c r="Q206">
        <v>4793</v>
      </c>
      <c r="R206">
        <v>137</v>
      </c>
      <c r="S206" t="b">
        <v>0</v>
      </c>
      <c r="T206" t="s">
        <v>86</v>
      </c>
      <c r="U206" t="b">
        <v>0</v>
      </c>
      <c r="V206" t="s">
        <v>87</v>
      </c>
      <c r="W206" s="1">
        <v>44614.458136574074</v>
      </c>
      <c r="X206">
        <v>76</v>
      </c>
      <c r="Y206">
        <v>9</v>
      </c>
      <c r="Z206">
        <v>0</v>
      </c>
      <c r="AA206">
        <v>9</v>
      </c>
      <c r="AB206">
        <v>0</v>
      </c>
      <c r="AC206">
        <v>3</v>
      </c>
      <c r="AD206">
        <v>21</v>
      </c>
      <c r="AE206">
        <v>0</v>
      </c>
      <c r="AF206">
        <v>0</v>
      </c>
      <c r="AG206">
        <v>0</v>
      </c>
      <c r="AH206" t="s">
        <v>88</v>
      </c>
      <c r="AI206" s="1">
        <v>44614.509641203702</v>
      </c>
      <c r="AJ206">
        <v>61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21</v>
      </c>
      <c r="AQ206">
        <v>0</v>
      </c>
      <c r="AR206">
        <v>0</v>
      </c>
      <c r="AS206">
        <v>0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</row>
    <row r="207" spans="1:57" x14ac:dyDescent="0.45">
      <c r="A207" t="s">
        <v>564</v>
      </c>
      <c r="B207" t="s">
        <v>77</v>
      </c>
      <c r="C207" t="s">
        <v>565</v>
      </c>
      <c r="D207" t="s">
        <v>79</v>
      </c>
      <c r="E207" s="2" t="str">
        <f>HYPERLINK("capsilon://?command=openfolder&amp;siteaddress=envoy.emaiq-na2.net&amp;folderid=FX406D0F1B-A15E-D772-94A4-280246427A1B","FX2201354")</f>
        <v>FX2201354</v>
      </c>
      <c r="F207" t="s">
        <v>80</v>
      </c>
      <c r="G207" t="s">
        <v>80</v>
      </c>
      <c r="H207" t="s">
        <v>81</v>
      </c>
      <c r="I207" t="s">
        <v>566</v>
      </c>
      <c r="J207">
        <v>572</v>
      </c>
      <c r="K207" t="s">
        <v>83</v>
      </c>
      <c r="L207" t="s">
        <v>84</v>
      </c>
      <c r="M207" t="s">
        <v>85</v>
      </c>
      <c r="N207">
        <v>1</v>
      </c>
      <c r="O207" s="1">
        <v>44614.468564814815</v>
      </c>
      <c r="P207" s="1">
        <v>44614.516469907408</v>
      </c>
      <c r="Q207">
        <v>2340</v>
      </c>
      <c r="R207">
        <v>1799</v>
      </c>
      <c r="S207" t="b">
        <v>0</v>
      </c>
      <c r="T207" t="s">
        <v>86</v>
      </c>
      <c r="U207" t="b">
        <v>0</v>
      </c>
      <c r="V207" t="s">
        <v>101</v>
      </c>
      <c r="W207" s="1">
        <v>44614.516469907408</v>
      </c>
      <c r="X207">
        <v>1787</v>
      </c>
      <c r="Y207">
        <v>52</v>
      </c>
      <c r="Z207">
        <v>0</v>
      </c>
      <c r="AA207">
        <v>52</v>
      </c>
      <c r="AB207">
        <v>0</v>
      </c>
      <c r="AC207">
        <v>0</v>
      </c>
      <c r="AD207">
        <v>520</v>
      </c>
      <c r="AE207">
        <v>431</v>
      </c>
      <c r="AF207">
        <v>0</v>
      </c>
      <c r="AG207">
        <v>14</v>
      </c>
      <c r="AH207" t="s">
        <v>86</v>
      </c>
      <c r="AI207" t="s">
        <v>86</v>
      </c>
      <c r="AJ207" t="s">
        <v>86</v>
      </c>
      <c r="AK207" t="s">
        <v>86</v>
      </c>
      <c r="AL207" t="s">
        <v>86</v>
      </c>
      <c r="AM207" t="s">
        <v>86</v>
      </c>
      <c r="AN207" t="s">
        <v>86</v>
      </c>
      <c r="AO207" t="s">
        <v>86</v>
      </c>
      <c r="AP207" t="s">
        <v>86</v>
      </c>
      <c r="AQ207" t="s">
        <v>86</v>
      </c>
      <c r="AR207" t="s">
        <v>86</v>
      </c>
      <c r="AS207" t="s">
        <v>86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</row>
    <row r="208" spans="1:57" hidden="1" x14ac:dyDescent="0.45">
      <c r="A208" t="s">
        <v>567</v>
      </c>
      <c r="B208" t="s">
        <v>77</v>
      </c>
      <c r="C208" t="s">
        <v>568</v>
      </c>
      <c r="D208" t="s">
        <v>79</v>
      </c>
      <c r="E208" s="2" t="str">
        <f>HYPERLINK("capsilon://?command=openfolder&amp;siteaddress=envoy.emaiq-na2.net&amp;folderid=FX57E3F3AB-F71E-8EB5-A4B0-739EDDAA084C","FX2202161")</f>
        <v>FX2202161</v>
      </c>
      <c r="F208" t="s">
        <v>80</v>
      </c>
      <c r="G208" t="s">
        <v>80</v>
      </c>
      <c r="H208" t="s">
        <v>81</v>
      </c>
      <c r="I208" t="s">
        <v>569</v>
      </c>
      <c r="J208">
        <v>66</v>
      </c>
      <c r="K208" t="s">
        <v>83</v>
      </c>
      <c r="L208" t="s">
        <v>84</v>
      </c>
      <c r="M208" t="s">
        <v>85</v>
      </c>
      <c r="N208">
        <v>1</v>
      </c>
      <c r="O208" s="1">
        <v>44614.483657407407</v>
      </c>
      <c r="P208" s="1">
        <v>44614.514988425923</v>
      </c>
      <c r="Q208">
        <v>2511</v>
      </c>
      <c r="R208">
        <v>196</v>
      </c>
      <c r="S208" t="b">
        <v>0</v>
      </c>
      <c r="T208" t="s">
        <v>86</v>
      </c>
      <c r="U208" t="b">
        <v>0</v>
      </c>
      <c r="V208" t="s">
        <v>87</v>
      </c>
      <c r="W208" s="1">
        <v>44614.514988425923</v>
      </c>
      <c r="X208">
        <v>179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66</v>
      </c>
      <c r="AE208">
        <v>52</v>
      </c>
      <c r="AF208">
        <v>0</v>
      </c>
      <c r="AG208">
        <v>1</v>
      </c>
      <c r="AH208" t="s">
        <v>86</v>
      </c>
      <c r="AI208" t="s">
        <v>86</v>
      </c>
      <c r="AJ208" t="s">
        <v>86</v>
      </c>
      <c r="AK208" t="s">
        <v>86</v>
      </c>
      <c r="AL208" t="s">
        <v>86</v>
      </c>
      <c r="AM208" t="s">
        <v>86</v>
      </c>
      <c r="AN208" t="s">
        <v>86</v>
      </c>
      <c r="AO208" t="s">
        <v>86</v>
      </c>
      <c r="AP208" t="s">
        <v>86</v>
      </c>
      <c r="AQ208" t="s">
        <v>86</v>
      </c>
      <c r="AR208" t="s">
        <v>86</v>
      </c>
      <c r="AS208" t="s">
        <v>86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</row>
    <row r="209" spans="1:57" x14ac:dyDescent="0.45">
      <c r="A209" t="s">
        <v>570</v>
      </c>
      <c r="B209" t="s">
        <v>77</v>
      </c>
      <c r="C209" t="s">
        <v>571</v>
      </c>
      <c r="D209" t="s">
        <v>79</v>
      </c>
      <c r="E209" s="2" t="str">
        <f>HYPERLINK("capsilon://?command=openfolder&amp;siteaddress=envoy.emaiq-na2.net&amp;folderid=FXEE3CC00C-0DF6-AF25-C363-8EE91FDF214F","FX2202331")</f>
        <v>FX2202331</v>
      </c>
      <c r="F209" t="s">
        <v>80</v>
      </c>
      <c r="G209" t="s">
        <v>80</v>
      </c>
      <c r="H209" t="s">
        <v>81</v>
      </c>
      <c r="I209" t="s">
        <v>572</v>
      </c>
      <c r="J209">
        <v>96</v>
      </c>
      <c r="K209" t="s">
        <v>83</v>
      </c>
      <c r="L209" t="s">
        <v>84</v>
      </c>
      <c r="M209" t="s">
        <v>85</v>
      </c>
      <c r="N209">
        <v>1</v>
      </c>
      <c r="O209" s="1">
        <v>44614.49459490741</v>
      </c>
      <c r="P209" s="1">
        <v>44614.581307870372</v>
      </c>
      <c r="Q209">
        <v>6854</v>
      </c>
      <c r="R209">
        <v>638</v>
      </c>
      <c r="S209" t="b">
        <v>0</v>
      </c>
      <c r="T209" t="s">
        <v>86</v>
      </c>
      <c r="U209" t="b">
        <v>0</v>
      </c>
      <c r="V209" t="s">
        <v>101</v>
      </c>
      <c r="W209" s="1">
        <v>44614.581307870372</v>
      </c>
      <c r="X209">
        <v>554</v>
      </c>
      <c r="Y209">
        <v>21</v>
      </c>
      <c r="Z209">
        <v>0</v>
      </c>
      <c r="AA209">
        <v>21</v>
      </c>
      <c r="AB209">
        <v>0</v>
      </c>
      <c r="AC209">
        <v>1</v>
      </c>
      <c r="AD209">
        <v>75</v>
      </c>
      <c r="AE209">
        <v>63</v>
      </c>
      <c r="AF209">
        <v>0</v>
      </c>
      <c r="AG209">
        <v>2</v>
      </c>
      <c r="AH209" t="s">
        <v>86</v>
      </c>
      <c r="AI209" t="s">
        <v>86</v>
      </c>
      <c r="AJ209" t="s">
        <v>86</v>
      </c>
      <c r="AK209" t="s">
        <v>86</v>
      </c>
      <c r="AL209" t="s">
        <v>86</v>
      </c>
      <c r="AM209" t="s">
        <v>86</v>
      </c>
      <c r="AN209" t="s">
        <v>86</v>
      </c>
      <c r="AO209" t="s">
        <v>86</v>
      </c>
      <c r="AP209" t="s">
        <v>86</v>
      </c>
      <c r="AQ209" t="s">
        <v>86</v>
      </c>
      <c r="AR209" t="s">
        <v>86</v>
      </c>
      <c r="AS209" t="s">
        <v>86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</row>
    <row r="210" spans="1:57" hidden="1" x14ac:dyDescent="0.45">
      <c r="A210" t="s">
        <v>573</v>
      </c>
      <c r="B210" t="s">
        <v>77</v>
      </c>
      <c r="C210" t="s">
        <v>574</v>
      </c>
      <c r="D210" t="s">
        <v>79</v>
      </c>
      <c r="E210" s="2" t="str">
        <f>HYPERLINK("capsilon://?command=openfolder&amp;siteaddress=envoy.emaiq-na2.net&amp;folderid=FX7CFAD53D-C831-FAAB-DDD4-631D13485E5D","FX2202417")</f>
        <v>FX2202417</v>
      </c>
      <c r="F210" t="s">
        <v>80</v>
      </c>
      <c r="G210" t="s">
        <v>80</v>
      </c>
      <c r="H210" t="s">
        <v>81</v>
      </c>
      <c r="I210" t="s">
        <v>575</v>
      </c>
      <c r="J210">
        <v>263</v>
      </c>
      <c r="K210" t="s">
        <v>83</v>
      </c>
      <c r="L210" t="s">
        <v>84</v>
      </c>
      <c r="M210" t="s">
        <v>85</v>
      </c>
      <c r="N210">
        <v>1</v>
      </c>
      <c r="O210" s="1">
        <v>44614.501099537039</v>
      </c>
      <c r="P210" s="1">
        <v>44614.585844907408</v>
      </c>
      <c r="Q210">
        <v>6931</v>
      </c>
      <c r="R210">
        <v>391</v>
      </c>
      <c r="S210" t="b">
        <v>0</v>
      </c>
      <c r="T210" t="s">
        <v>86</v>
      </c>
      <c r="U210" t="b">
        <v>0</v>
      </c>
      <c r="V210" t="s">
        <v>101</v>
      </c>
      <c r="W210" s="1">
        <v>44614.585844907408</v>
      </c>
      <c r="X210">
        <v>391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263</v>
      </c>
      <c r="AE210">
        <v>238</v>
      </c>
      <c r="AF210">
        <v>0</v>
      </c>
      <c r="AG210">
        <v>6</v>
      </c>
      <c r="AH210" t="s">
        <v>86</v>
      </c>
      <c r="AI210" t="s">
        <v>86</v>
      </c>
      <c r="AJ210" t="s">
        <v>86</v>
      </c>
      <c r="AK210" t="s">
        <v>86</v>
      </c>
      <c r="AL210" t="s">
        <v>86</v>
      </c>
      <c r="AM210" t="s">
        <v>86</v>
      </c>
      <c r="AN210" t="s">
        <v>86</v>
      </c>
      <c r="AO210" t="s">
        <v>86</v>
      </c>
      <c r="AP210" t="s">
        <v>86</v>
      </c>
      <c r="AQ210" t="s">
        <v>86</v>
      </c>
      <c r="AR210" t="s">
        <v>86</v>
      </c>
      <c r="AS210" t="s">
        <v>86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</row>
    <row r="211" spans="1:57" hidden="1" x14ac:dyDescent="0.45">
      <c r="A211" t="s">
        <v>576</v>
      </c>
      <c r="B211" t="s">
        <v>77</v>
      </c>
      <c r="C211" t="s">
        <v>577</v>
      </c>
      <c r="D211" t="s">
        <v>79</v>
      </c>
      <c r="E211" s="2" t="str">
        <f>HYPERLINK("capsilon://?command=openfolder&amp;siteaddress=envoy.emaiq-na2.net&amp;folderid=FX90D6260F-0A9E-7233-450F-C3C133BD3EBA","FX2202459")</f>
        <v>FX2202459</v>
      </c>
      <c r="F211" t="s">
        <v>80</v>
      </c>
      <c r="G211" t="s">
        <v>80</v>
      </c>
      <c r="H211" t="s">
        <v>81</v>
      </c>
      <c r="I211" t="s">
        <v>578</v>
      </c>
      <c r="J211">
        <v>89</v>
      </c>
      <c r="K211" t="s">
        <v>83</v>
      </c>
      <c r="L211" t="s">
        <v>84</v>
      </c>
      <c r="M211" t="s">
        <v>85</v>
      </c>
      <c r="N211">
        <v>1</v>
      </c>
      <c r="O211" s="1">
        <v>44614.508981481478</v>
      </c>
      <c r="P211" s="1">
        <v>44614.611655092594</v>
      </c>
      <c r="Q211">
        <v>7993</v>
      </c>
      <c r="R211">
        <v>878</v>
      </c>
      <c r="S211" t="b">
        <v>0</v>
      </c>
      <c r="T211" t="s">
        <v>86</v>
      </c>
      <c r="U211" t="b">
        <v>0</v>
      </c>
      <c r="V211" t="s">
        <v>101</v>
      </c>
      <c r="W211" s="1">
        <v>44614.611655092594</v>
      </c>
      <c r="X211">
        <v>878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89</v>
      </c>
      <c r="AE211">
        <v>77</v>
      </c>
      <c r="AF211">
        <v>0</v>
      </c>
      <c r="AG211">
        <v>6</v>
      </c>
      <c r="AH211" t="s">
        <v>86</v>
      </c>
      <c r="AI211" t="s">
        <v>86</v>
      </c>
      <c r="AJ211" t="s">
        <v>86</v>
      </c>
      <c r="AK211" t="s">
        <v>86</v>
      </c>
      <c r="AL211" t="s">
        <v>86</v>
      </c>
      <c r="AM211" t="s">
        <v>86</v>
      </c>
      <c r="AN211" t="s">
        <v>86</v>
      </c>
      <c r="AO211" t="s">
        <v>86</v>
      </c>
      <c r="AP211" t="s">
        <v>86</v>
      </c>
      <c r="AQ211" t="s">
        <v>86</v>
      </c>
      <c r="AR211" t="s">
        <v>86</v>
      </c>
      <c r="AS211" t="s">
        <v>86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</row>
    <row r="212" spans="1:57" x14ac:dyDescent="0.45">
      <c r="A212" t="s">
        <v>579</v>
      </c>
      <c r="B212" t="s">
        <v>77</v>
      </c>
      <c r="C212" t="s">
        <v>568</v>
      </c>
      <c r="D212" t="s">
        <v>79</v>
      </c>
      <c r="E212" s="2" t="str">
        <f>HYPERLINK("capsilon://?command=openfolder&amp;siteaddress=envoy.emaiq-na2.net&amp;folderid=FX57E3F3AB-F71E-8EB5-A4B0-739EDDAA084C","FX2202161")</f>
        <v>FX2202161</v>
      </c>
      <c r="F212" t="s">
        <v>80</v>
      </c>
      <c r="G212" t="s">
        <v>80</v>
      </c>
      <c r="H212" t="s">
        <v>81</v>
      </c>
      <c r="I212" t="s">
        <v>569</v>
      </c>
      <c r="J212">
        <v>38</v>
      </c>
      <c r="K212" t="s">
        <v>83</v>
      </c>
      <c r="L212" t="s">
        <v>84</v>
      </c>
      <c r="M212" t="s">
        <v>85</v>
      </c>
      <c r="N212">
        <v>2</v>
      </c>
      <c r="O212" s="1">
        <v>44614.5153587963</v>
      </c>
      <c r="P212" s="1">
        <v>44614.632476851853</v>
      </c>
      <c r="Q212">
        <v>9464</v>
      </c>
      <c r="R212">
        <v>655</v>
      </c>
      <c r="S212" t="b">
        <v>0</v>
      </c>
      <c r="T212" t="s">
        <v>86</v>
      </c>
      <c r="U212" t="b">
        <v>1</v>
      </c>
      <c r="V212" t="s">
        <v>87</v>
      </c>
      <c r="W212" s="1">
        <v>44614.51771990741</v>
      </c>
      <c r="X212">
        <v>136</v>
      </c>
      <c r="Y212">
        <v>37</v>
      </c>
      <c r="Z212">
        <v>0</v>
      </c>
      <c r="AA212">
        <v>37</v>
      </c>
      <c r="AB212">
        <v>0</v>
      </c>
      <c r="AC212">
        <v>13</v>
      </c>
      <c r="AD212">
        <v>1</v>
      </c>
      <c r="AE212">
        <v>0</v>
      </c>
      <c r="AF212">
        <v>0</v>
      </c>
      <c r="AG212">
        <v>0</v>
      </c>
      <c r="AH212" t="s">
        <v>102</v>
      </c>
      <c r="AI212" s="1">
        <v>44614.632476851853</v>
      </c>
      <c r="AJ212">
        <v>519</v>
      </c>
      <c r="AK212">
        <v>1</v>
      </c>
      <c r="AL212">
        <v>0</v>
      </c>
      <c r="AM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</row>
    <row r="213" spans="1:57" hidden="1" x14ac:dyDescent="0.45">
      <c r="A213" t="s">
        <v>580</v>
      </c>
      <c r="B213" t="s">
        <v>77</v>
      </c>
      <c r="C213" t="s">
        <v>581</v>
      </c>
      <c r="D213" t="s">
        <v>79</v>
      </c>
      <c r="E213" s="2" t="str">
        <f>HYPERLINK("capsilon://?command=openfolder&amp;siteaddress=envoy.emaiq-na2.net&amp;folderid=FX8D892F5A-EEE0-AD34-C867-BA635F8EFB01","FX2202307")</f>
        <v>FX2202307</v>
      </c>
      <c r="F213" t="s">
        <v>80</v>
      </c>
      <c r="G213" t="s">
        <v>80</v>
      </c>
      <c r="H213" t="s">
        <v>81</v>
      </c>
      <c r="I213" t="s">
        <v>582</v>
      </c>
      <c r="J213">
        <v>371</v>
      </c>
      <c r="K213" t="s">
        <v>83</v>
      </c>
      <c r="L213" t="s">
        <v>84</v>
      </c>
      <c r="M213" t="s">
        <v>85</v>
      </c>
      <c r="N213">
        <v>1</v>
      </c>
      <c r="O213" s="1">
        <v>44614.567384259259</v>
      </c>
      <c r="P213" s="1">
        <v>44614.723506944443</v>
      </c>
      <c r="Q213">
        <v>10593</v>
      </c>
      <c r="R213">
        <v>2896</v>
      </c>
      <c r="S213" t="b">
        <v>0</v>
      </c>
      <c r="T213" t="s">
        <v>86</v>
      </c>
      <c r="U213" t="b">
        <v>0</v>
      </c>
      <c r="V213" t="s">
        <v>101</v>
      </c>
      <c r="W213" s="1">
        <v>44614.723506944443</v>
      </c>
      <c r="X213">
        <v>2875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371</v>
      </c>
      <c r="AE213">
        <v>306</v>
      </c>
      <c r="AF213">
        <v>0</v>
      </c>
      <c r="AG213">
        <v>15</v>
      </c>
      <c r="AH213" t="s">
        <v>86</v>
      </c>
      <c r="AI213" t="s">
        <v>86</v>
      </c>
      <c r="AJ213" t="s">
        <v>86</v>
      </c>
      <c r="AK213" t="s">
        <v>86</v>
      </c>
      <c r="AL213" t="s">
        <v>86</v>
      </c>
      <c r="AM213" t="s">
        <v>86</v>
      </c>
      <c r="AN213" t="s">
        <v>86</v>
      </c>
      <c r="AO213" t="s">
        <v>86</v>
      </c>
      <c r="AP213" t="s">
        <v>86</v>
      </c>
      <c r="AQ213" t="s">
        <v>86</v>
      </c>
      <c r="AR213" t="s">
        <v>86</v>
      </c>
      <c r="AS213" t="s">
        <v>86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</row>
    <row r="214" spans="1:57" x14ac:dyDescent="0.45">
      <c r="A214" t="s">
        <v>583</v>
      </c>
      <c r="B214" t="s">
        <v>77</v>
      </c>
      <c r="C214" t="s">
        <v>571</v>
      </c>
      <c r="D214" t="s">
        <v>79</v>
      </c>
      <c r="E214" s="2" t="str">
        <f>HYPERLINK("capsilon://?command=openfolder&amp;siteaddress=envoy.emaiq-na2.net&amp;folderid=FXEE3CC00C-0DF6-AF25-C363-8EE91FDF214F","FX2202331")</f>
        <v>FX2202331</v>
      </c>
      <c r="F214" t="s">
        <v>80</v>
      </c>
      <c r="G214" t="s">
        <v>80</v>
      </c>
      <c r="H214" t="s">
        <v>81</v>
      </c>
      <c r="I214" t="s">
        <v>572</v>
      </c>
      <c r="J214">
        <v>131</v>
      </c>
      <c r="K214" t="s">
        <v>83</v>
      </c>
      <c r="L214" t="s">
        <v>84</v>
      </c>
      <c r="M214" t="s">
        <v>85</v>
      </c>
      <c r="N214">
        <v>2</v>
      </c>
      <c r="O214" s="1">
        <v>44614.582361111112</v>
      </c>
      <c r="P214" s="1">
        <v>44614.657905092594</v>
      </c>
      <c r="Q214">
        <v>4486</v>
      </c>
      <c r="R214">
        <v>2041</v>
      </c>
      <c r="S214" t="b">
        <v>0</v>
      </c>
      <c r="T214" t="s">
        <v>86</v>
      </c>
      <c r="U214" t="b">
        <v>1</v>
      </c>
      <c r="V214" t="s">
        <v>101</v>
      </c>
      <c r="W214" s="1">
        <v>44614.590775462966</v>
      </c>
      <c r="X214">
        <v>425</v>
      </c>
      <c r="Y214">
        <v>93</v>
      </c>
      <c r="Z214">
        <v>0</v>
      </c>
      <c r="AA214">
        <v>93</v>
      </c>
      <c r="AB214">
        <v>0</v>
      </c>
      <c r="AC214">
        <v>40</v>
      </c>
      <c r="AD214">
        <v>38</v>
      </c>
      <c r="AE214">
        <v>0</v>
      </c>
      <c r="AF214">
        <v>0</v>
      </c>
      <c r="AG214">
        <v>0</v>
      </c>
      <c r="AH214" t="s">
        <v>102</v>
      </c>
      <c r="AI214" s="1">
        <v>44614.657905092594</v>
      </c>
      <c r="AJ214">
        <v>503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38</v>
      </c>
      <c r="AQ214">
        <v>0</v>
      </c>
      <c r="AR214">
        <v>0</v>
      </c>
      <c r="AS214">
        <v>0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</row>
    <row r="215" spans="1:57" x14ac:dyDescent="0.45">
      <c r="A215" t="s">
        <v>584</v>
      </c>
      <c r="B215" t="s">
        <v>77</v>
      </c>
      <c r="C215" t="s">
        <v>574</v>
      </c>
      <c r="D215" t="s">
        <v>79</v>
      </c>
      <c r="E215" s="2" t="str">
        <f>HYPERLINK("capsilon://?command=openfolder&amp;siteaddress=envoy.emaiq-na2.net&amp;folderid=FX7CFAD53D-C831-FAAB-DDD4-631D13485E5D","FX2202417")</f>
        <v>FX2202417</v>
      </c>
      <c r="F215" t="s">
        <v>80</v>
      </c>
      <c r="G215" t="s">
        <v>80</v>
      </c>
      <c r="H215" t="s">
        <v>81</v>
      </c>
      <c r="I215" t="s">
        <v>575</v>
      </c>
      <c r="J215">
        <v>301</v>
      </c>
      <c r="K215" t="s">
        <v>83</v>
      </c>
      <c r="L215" t="s">
        <v>84</v>
      </c>
      <c r="M215" t="s">
        <v>85</v>
      </c>
      <c r="N215">
        <v>2</v>
      </c>
      <c r="O215" s="1">
        <v>44614.587685185186</v>
      </c>
      <c r="P215" s="1">
        <v>44614.673206018517</v>
      </c>
      <c r="Q215">
        <v>5472</v>
      </c>
      <c r="R215">
        <v>1917</v>
      </c>
      <c r="S215" t="b">
        <v>0</v>
      </c>
      <c r="T215" t="s">
        <v>86</v>
      </c>
      <c r="U215" t="b">
        <v>1</v>
      </c>
      <c r="V215" t="s">
        <v>101</v>
      </c>
      <c r="W215" s="1">
        <v>44614.601481481484</v>
      </c>
      <c r="X215">
        <v>924</v>
      </c>
      <c r="Y215">
        <v>221</v>
      </c>
      <c r="Z215">
        <v>0</v>
      </c>
      <c r="AA215">
        <v>221</v>
      </c>
      <c r="AB215">
        <v>0</v>
      </c>
      <c r="AC215">
        <v>68</v>
      </c>
      <c r="AD215">
        <v>80</v>
      </c>
      <c r="AE215">
        <v>0</v>
      </c>
      <c r="AF215">
        <v>0</v>
      </c>
      <c r="AG215">
        <v>0</v>
      </c>
      <c r="AH215" t="s">
        <v>102</v>
      </c>
      <c r="AI215" s="1">
        <v>44614.673206018517</v>
      </c>
      <c r="AJ215">
        <v>993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80</v>
      </c>
      <c r="AQ215">
        <v>0</v>
      </c>
      <c r="AR215">
        <v>0</v>
      </c>
      <c r="AS215">
        <v>0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</row>
    <row r="216" spans="1:57" x14ac:dyDescent="0.45">
      <c r="A216" t="s">
        <v>585</v>
      </c>
      <c r="B216" t="s">
        <v>77</v>
      </c>
      <c r="C216" t="s">
        <v>539</v>
      </c>
      <c r="D216" t="s">
        <v>79</v>
      </c>
      <c r="E216" s="2" t="str">
        <f>HYPERLINK("capsilon://?command=openfolder&amp;siteaddress=envoy.emaiq-na2.net&amp;folderid=FX1AAD5F38-10CC-A232-1A83-FAD3B14C0086","FX2201590")</f>
        <v>FX2201590</v>
      </c>
      <c r="F216" t="s">
        <v>80</v>
      </c>
      <c r="G216" t="s">
        <v>80</v>
      </c>
      <c r="H216" t="s">
        <v>81</v>
      </c>
      <c r="I216" t="s">
        <v>540</v>
      </c>
      <c r="J216">
        <v>138</v>
      </c>
      <c r="K216" t="s">
        <v>83</v>
      </c>
      <c r="L216" t="s">
        <v>84</v>
      </c>
      <c r="M216" t="s">
        <v>85</v>
      </c>
      <c r="N216">
        <v>2</v>
      </c>
      <c r="O216" s="1">
        <v>44594.618703703702</v>
      </c>
      <c r="P216" s="1">
        <v>44594.648981481485</v>
      </c>
      <c r="Q216">
        <v>1221</v>
      </c>
      <c r="R216">
        <v>1395</v>
      </c>
      <c r="S216" t="b">
        <v>0</v>
      </c>
      <c r="T216" t="s">
        <v>86</v>
      </c>
      <c r="U216" t="b">
        <v>1</v>
      </c>
      <c r="V216" t="s">
        <v>101</v>
      </c>
      <c r="W216" s="1">
        <v>44594.635127314818</v>
      </c>
      <c r="X216">
        <v>668</v>
      </c>
      <c r="Y216">
        <v>114</v>
      </c>
      <c r="Z216">
        <v>0</v>
      </c>
      <c r="AA216">
        <v>114</v>
      </c>
      <c r="AB216">
        <v>0</v>
      </c>
      <c r="AC216">
        <v>86</v>
      </c>
      <c r="AD216">
        <v>24</v>
      </c>
      <c r="AE216">
        <v>0</v>
      </c>
      <c r="AF216">
        <v>0</v>
      </c>
      <c r="AG216">
        <v>0</v>
      </c>
      <c r="AH216" t="s">
        <v>102</v>
      </c>
      <c r="AI216" s="1">
        <v>44594.648981481485</v>
      </c>
      <c r="AJ216">
        <v>727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24</v>
      </c>
      <c r="AQ216">
        <v>0</v>
      </c>
      <c r="AR216">
        <v>0</v>
      </c>
      <c r="AS216">
        <v>0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</row>
    <row r="217" spans="1:57" x14ac:dyDescent="0.45">
      <c r="A217" t="s">
        <v>586</v>
      </c>
      <c r="B217" t="s">
        <v>77</v>
      </c>
      <c r="C217" t="s">
        <v>587</v>
      </c>
      <c r="D217" t="s">
        <v>79</v>
      </c>
      <c r="E217" s="2" t="str">
        <f>HYPERLINK("capsilon://?command=openfolder&amp;siteaddress=envoy.emaiq-na2.net&amp;folderid=FX95520F19-E9CD-7C7E-0247-51273A293E15","FX2201513")</f>
        <v>FX2201513</v>
      </c>
      <c r="F217" t="s">
        <v>80</v>
      </c>
      <c r="G217" t="s">
        <v>80</v>
      </c>
      <c r="H217" t="s">
        <v>81</v>
      </c>
      <c r="I217" t="s">
        <v>588</v>
      </c>
      <c r="J217">
        <v>281</v>
      </c>
      <c r="K217" t="s">
        <v>83</v>
      </c>
      <c r="L217" t="s">
        <v>84</v>
      </c>
      <c r="M217" t="s">
        <v>85</v>
      </c>
      <c r="N217">
        <v>1</v>
      </c>
      <c r="O217" s="1">
        <v>44594.624525462961</v>
      </c>
      <c r="P217" s="1">
        <v>44594.636435185188</v>
      </c>
      <c r="Q217">
        <v>917</v>
      </c>
      <c r="R217">
        <v>112</v>
      </c>
      <c r="S217" t="b">
        <v>0</v>
      </c>
      <c r="T217" t="s">
        <v>86</v>
      </c>
      <c r="U217" t="b">
        <v>0</v>
      </c>
      <c r="V217" t="s">
        <v>101</v>
      </c>
      <c r="W217" s="1">
        <v>44594.636435185188</v>
      </c>
      <c r="X217">
        <v>112</v>
      </c>
      <c r="Y217">
        <v>176</v>
      </c>
      <c r="Z217">
        <v>0</v>
      </c>
      <c r="AA217">
        <v>176</v>
      </c>
      <c r="AB217">
        <v>0</v>
      </c>
      <c r="AC217">
        <v>0</v>
      </c>
      <c r="AD217">
        <v>105</v>
      </c>
      <c r="AE217">
        <v>52</v>
      </c>
      <c r="AF217">
        <v>0</v>
      </c>
      <c r="AG217">
        <v>1</v>
      </c>
      <c r="AH217" t="s">
        <v>86</v>
      </c>
      <c r="AI217" t="s">
        <v>86</v>
      </c>
      <c r="AJ217" t="s">
        <v>86</v>
      </c>
      <c r="AK217" t="s">
        <v>86</v>
      </c>
      <c r="AL217" t="s">
        <v>86</v>
      </c>
      <c r="AM217" t="s">
        <v>86</v>
      </c>
      <c r="AN217" t="s">
        <v>86</v>
      </c>
      <c r="AO217" t="s">
        <v>86</v>
      </c>
      <c r="AP217" t="s">
        <v>86</v>
      </c>
      <c r="AQ217" t="s">
        <v>86</v>
      </c>
      <c r="AR217" t="s">
        <v>86</v>
      </c>
      <c r="AS217" t="s">
        <v>86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</row>
    <row r="218" spans="1:57" x14ac:dyDescent="0.45">
      <c r="A218" t="s">
        <v>589</v>
      </c>
      <c r="B218" t="s">
        <v>77</v>
      </c>
      <c r="C218" t="s">
        <v>590</v>
      </c>
      <c r="D218" t="s">
        <v>79</v>
      </c>
      <c r="E218" s="2" t="str">
        <f>HYPERLINK("capsilon://?command=openfolder&amp;siteaddress=envoy.emaiq-na2.net&amp;folderid=FX28F95459-3446-BC5E-2BA4-A26AAAE3DA0A","FX2201464")</f>
        <v>FX2201464</v>
      </c>
      <c r="F218" t="s">
        <v>80</v>
      </c>
      <c r="G218" t="s">
        <v>80</v>
      </c>
      <c r="H218" t="s">
        <v>81</v>
      </c>
      <c r="I218" t="s">
        <v>591</v>
      </c>
      <c r="J218">
        <v>66</v>
      </c>
      <c r="K218" t="s">
        <v>83</v>
      </c>
      <c r="L218" t="s">
        <v>84</v>
      </c>
      <c r="M218" t="s">
        <v>85</v>
      </c>
      <c r="N218">
        <v>2</v>
      </c>
      <c r="O218" s="1">
        <v>44594.635300925926</v>
      </c>
      <c r="P218" s="1">
        <v>44594.651018518518</v>
      </c>
      <c r="Q218">
        <v>963</v>
      </c>
      <c r="R218">
        <v>395</v>
      </c>
      <c r="S218" t="b">
        <v>0</v>
      </c>
      <c r="T218" t="s">
        <v>86</v>
      </c>
      <c r="U218" t="b">
        <v>0</v>
      </c>
      <c r="V218" t="s">
        <v>101</v>
      </c>
      <c r="W218" s="1">
        <v>44594.638993055552</v>
      </c>
      <c r="X218">
        <v>220</v>
      </c>
      <c r="Y218">
        <v>52</v>
      </c>
      <c r="Z218">
        <v>0</v>
      </c>
      <c r="AA218">
        <v>52</v>
      </c>
      <c r="AB218">
        <v>0</v>
      </c>
      <c r="AC218">
        <v>32</v>
      </c>
      <c r="AD218">
        <v>14</v>
      </c>
      <c r="AE218">
        <v>0</v>
      </c>
      <c r="AF218">
        <v>0</v>
      </c>
      <c r="AG218">
        <v>0</v>
      </c>
      <c r="AH218" t="s">
        <v>102</v>
      </c>
      <c r="AI218" s="1">
        <v>44594.651018518518</v>
      </c>
      <c r="AJ218">
        <v>175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14</v>
      </c>
      <c r="AQ218">
        <v>0</v>
      </c>
      <c r="AR218">
        <v>0</v>
      </c>
      <c r="AS218">
        <v>0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</row>
    <row r="219" spans="1:57" x14ac:dyDescent="0.45">
      <c r="A219" t="s">
        <v>592</v>
      </c>
      <c r="B219" t="s">
        <v>77</v>
      </c>
      <c r="C219" t="s">
        <v>315</v>
      </c>
      <c r="D219" t="s">
        <v>79</v>
      </c>
      <c r="E219" s="2" t="str">
        <f>HYPERLINK("capsilon://?command=openfolder&amp;siteaddress=envoy.emaiq-na2.net&amp;folderid=FX76BA68B0-95C9-A365-6952-BFA302E2F118","FX2112310")</f>
        <v>FX2112310</v>
      </c>
      <c r="F219" t="s">
        <v>80</v>
      </c>
      <c r="G219" t="s">
        <v>80</v>
      </c>
      <c r="H219" t="s">
        <v>81</v>
      </c>
      <c r="I219" t="s">
        <v>593</v>
      </c>
      <c r="J219">
        <v>258</v>
      </c>
      <c r="K219" t="s">
        <v>83</v>
      </c>
      <c r="L219" t="s">
        <v>84</v>
      </c>
      <c r="M219" t="s">
        <v>85</v>
      </c>
      <c r="N219">
        <v>2</v>
      </c>
      <c r="O219" s="1">
        <v>44594.635324074072</v>
      </c>
      <c r="P219" s="1">
        <v>44594.693298611113</v>
      </c>
      <c r="Q219">
        <v>3478</v>
      </c>
      <c r="R219">
        <v>1531</v>
      </c>
      <c r="S219" t="b">
        <v>0</v>
      </c>
      <c r="T219" t="s">
        <v>86</v>
      </c>
      <c r="U219" t="b">
        <v>0</v>
      </c>
      <c r="V219" t="s">
        <v>101</v>
      </c>
      <c r="W219" s="1">
        <v>44594.676342592589</v>
      </c>
      <c r="X219">
        <v>952</v>
      </c>
      <c r="Y219">
        <v>205</v>
      </c>
      <c r="Z219">
        <v>0</v>
      </c>
      <c r="AA219">
        <v>205</v>
      </c>
      <c r="AB219">
        <v>0</v>
      </c>
      <c r="AC219">
        <v>19</v>
      </c>
      <c r="AD219">
        <v>53</v>
      </c>
      <c r="AE219">
        <v>0</v>
      </c>
      <c r="AF219">
        <v>0</v>
      </c>
      <c r="AG219">
        <v>0</v>
      </c>
      <c r="AH219" t="s">
        <v>102</v>
      </c>
      <c r="AI219" s="1">
        <v>44594.693298611113</v>
      </c>
      <c r="AJ219">
        <v>559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53</v>
      </c>
      <c r="AQ219">
        <v>0</v>
      </c>
      <c r="AR219">
        <v>0</v>
      </c>
      <c r="AS219">
        <v>0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</row>
    <row r="220" spans="1:57" x14ac:dyDescent="0.45">
      <c r="A220" t="s">
        <v>594</v>
      </c>
      <c r="B220" t="s">
        <v>77</v>
      </c>
      <c r="C220" t="s">
        <v>587</v>
      </c>
      <c r="D220" t="s">
        <v>79</v>
      </c>
      <c r="E220" s="2" t="str">
        <f>HYPERLINK("capsilon://?command=openfolder&amp;siteaddress=envoy.emaiq-na2.net&amp;folderid=FX95520F19-E9CD-7C7E-0247-51273A293E15","FX2201513")</f>
        <v>FX2201513</v>
      </c>
      <c r="F220" t="s">
        <v>80</v>
      </c>
      <c r="G220" t="s">
        <v>80</v>
      </c>
      <c r="H220" t="s">
        <v>81</v>
      </c>
      <c r="I220" t="s">
        <v>588</v>
      </c>
      <c r="J220">
        <v>38</v>
      </c>
      <c r="K220" t="s">
        <v>83</v>
      </c>
      <c r="L220" t="s">
        <v>84</v>
      </c>
      <c r="M220" t="s">
        <v>85</v>
      </c>
      <c r="N220">
        <v>2</v>
      </c>
      <c r="O220" s="1">
        <v>44594.636805555558</v>
      </c>
      <c r="P220" s="1">
        <v>44594.68681712963</v>
      </c>
      <c r="Q220">
        <v>2012</v>
      </c>
      <c r="R220">
        <v>2309</v>
      </c>
      <c r="S220" t="b">
        <v>0</v>
      </c>
      <c r="T220" t="s">
        <v>86</v>
      </c>
      <c r="U220" t="b">
        <v>1</v>
      </c>
      <c r="V220" t="s">
        <v>101</v>
      </c>
      <c r="W220" s="1">
        <v>44594.665324074071</v>
      </c>
      <c r="X220">
        <v>1320</v>
      </c>
      <c r="Y220">
        <v>217</v>
      </c>
      <c r="Z220">
        <v>0</v>
      </c>
      <c r="AA220">
        <v>217</v>
      </c>
      <c r="AB220">
        <v>0</v>
      </c>
      <c r="AC220">
        <v>110</v>
      </c>
      <c r="AD220">
        <v>-179</v>
      </c>
      <c r="AE220">
        <v>0</v>
      </c>
      <c r="AF220">
        <v>0</v>
      </c>
      <c r="AG220">
        <v>0</v>
      </c>
      <c r="AH220" t="s">
        <v>102</v>
      </c>
      <c r="AI220" s="1">
        <v>44594.68681712963</v>
      </c>
      <c r="AJ220">
        <v>984</v>
      </c>
      <c r="AK220">
        <v>1</v>
      </c>
      <c r="AL220">
        <v>0</v>
      </c>
      <c r="AM220">
        <v>1</v>
      </c>
      <c r="AN220">
        <v>0</v>
      </c>
      <c r="AO220">
        <v>1</v>
      </c>
      <c r="AP220">
        <v>-180</v>
      </c>
      <c r="AQ220">
        <v>0</v>
      </c>
      <c r="AR220">
        <v>0</v>
      </c>
      <c r="AS220">
        <v>0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</row>
    <row r="221" spans="1:57" x14ac:dyDescent="0.45">
      <c r="A221" t="s">
        <v>595</v>
      </c>
      <c r="B221" t="s">
        <v>77</v>
      </c>
      <c r="C221" t="s">
        <v>596</v>
      </c>
      <c r="D221" t="s">
        <v>79</v>
      </c>
      <c r="E221" s="2" t="str">
        <f>HYPERLINK("capsilon://?command=openfolder&amp;siteaddress=envoy.emaiq-na2.net&amp;folderid=FXBD7085E9-4706-9C7E-695D-9A8227A6C298","FX2201436")</f>
        <v>FX2201436</v>
      </c>
      <c r="F221" t="s">
        <v>80</v>
      </c>
      <c r="G221" t="s">
        <v>80</v>
      </c>
      <c r="H221" t="s">
        <v>81</v>
      </c>
      <c r="I221" t="s">
        <v>597</v>
      </c>
      <c r="J221">
        <v>38</v>
      </c>
      <c r="K221" t="s">
        <v>83</v>
      </c>
      <c r="L221" t="s">
        <v>84</v>
      </c>
      <c r="M221" t="s">
        <v>85</v>
      </c>
      <c r="N221">
        <v>2</v>
      </c>
      <c r="O221" s="1">
        <v>44594.667939814812</v>
      </c>
      <c r="P221" s="1">
        <v>44594.696226851855</v>
      </c>
      <c r="Q221">
        <v>1515</v>
      </c>
      <c r="R221">
        <v>929</v>
      </c>
      <c r="S221" t="b">
        <v>0</v>
      </c>
      <c r="T221" t="s">
        <v>86</v>
      </c>
      <c r="U221" t="b">
        <v>0</v>
      </c>
      <c r="V221" t="s">
        <v>101</v>
      </c>
      <c r="W221" s="1">
        <v>44594.684189814812</v>
      </c>
      <c r="X221">
        <v>677</v>
      </c>
      <c r="Y221">
        <v>37</v>
      </c>
      <c r="Z221">
        <v>0</v>
      </c>
      <c r="AA221">
        <v>37</v>
      </c>
      <c r="AB221">
        <v>0</v>
      </c>
      <c r="AC221">
        <v>18</v>
      </c>
      <c r="AD221">
        <v>1</v>
      </c>
      <c r="AE221">
        <v>0</v>
      </c>
      <c r="AF221">
        <v>0</v>
      </c>
      <c r="AG221">
        <v>0</v>
      </c>
      <c r="AH221" t="s">
        <v>102</v>
      </c>
      <c r="AI221" s="1">
        <v>44594.696226851855</v>
      </c>
      <c r="AJ221">
        <v>252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</row>
    <row r="222" spans="1:57" x14ac:dyDescent="0.45">
      <c r="A222" t="s">
        <v>598</v>
      </c>
      <c r="B222" t="s">
        <v>77</v>
      </c>
      <c r="C222" t="s">
        <v>599</v>
      </c>
      <c r="D222" t="s">
        <v>79</v>
      </c>
      <c r="E222" s="2" t="str">
        <f>HYPERLINK("capsilon://?command=openfolder&amp;siteaddress=envoy.emaiq-na2.net&amp;folderid=FX06F999DA-F444-4E85-5408-391E54A75439","FX2201212")</f>
        <v>FX2201212</v>
      </c>
      <c r="F222" t="s">
        <v>80</v>
      </c>
      <c r="G222" t="s">
        <v>80</v>
      </c>
      <c r="H222" t="s">
        <v>81</v>
      </c>
      <c r="I222" t="s">
        <v>600</v>
      </c>
      <c r="J222">
        <v>30</v>
      </c>
      <c r="K222" t="s">
        <v>83</v>
      </c>
      <c r="L222" t="s">
        <v>84</v>
      </c>
      <c r="M222" t="s">
        <v>85</v>
      </c>
      <c r="N222">
        <v>2</v>
      </c>
      <c r="O222" s="1">
        <v>44593.390729166669</v>
      </c>
      <c r="P222" s="1">
        <v>44593.416979166665</v>
      </c>
      <c r="Q222">
        <v>2030</v>
      </c>
      <c r="R222">
        <v>238</v>
      </c>
      <c r="S222" t="b">
        <v>0</v>
      </c>
      <c r="T222" t="s">
        <v>86</v>
      </c>
      <c r="U222" t="b">
        <v>0</v>
      </c>
      <c r="V222" t="s">
        <v>92</v>
      </c>
      <c r="W222" s="1">
        <v>44593.413449074076</v>
      </c>
      <c r="X222">
        <v>113</v>
      </c>
      <c r="Y222">
        <v>9</v>
      </c>
      <c r="Z222">
        <v>0</v>
      </c>
      <c r="AA222">
        <v>9</v>
      </c>
      <c r="AB222">
        <v>0</v>
      </c>
      <c r="AC222">
        <v>1</v>
      </c>
      <c r="AD222">
        <v>21</v>
      </c>
      <c r="AE222">
        <v>0</v>
      </c>
      <c r="AF222">
        <v>0</v>
      </c>
      <c r="AG222">
        <v>0</v>
      </c>
      <c r="AH222" t="s">
        <v>93</v>
      </c>
      <c r="AI222" s="1">
        <v>44593.416979166665</v>
      </c>
      <c r="AJ222">
        <v>117</v>
      </c>
      <c r="AK222">
        <v>1</v>
      </c>
      <c r="AL222">
        <v>0</v>
      </c>
      <c r="AM222">
        <v>1</v>
      </c>
      <c r="AN222">
        <v>0</v>
      </c>
      <c r="AO222">
        <v>1</v>
      </c>
      <c r="AP222">
        <v>20</v>
      </c>
      <c r="AQ222">
        <v>0</v>
      </c>
      <c r="AR222">
        <v>0</v>
      </c>
      <c r="AS222">
        <v>0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</row>
    <row r="223" spans="1:57" x14ac:dyDescent="0.45">
      <c r="A223" t="s">
        <v>601</v>
      </c>
      <c r="B223" t="s">
        <v>77</v>
      </c>
      <c r="C223" t="s">
        <v>596</v>
      </c>
      <c r="D223" t="s">
        <v>79</v>
      </c>
      <c r="E223" s="2" t="str">
        <f>HYPERLINK("capsilon://?command=openfolder&amp;siteaddress=envoy.emaiq-na2.net&amp;folderid=FXBD7085E9-4706-9C7E-695D-9A8227A6C298","FX2201436")</f>
        <v>FX2201436</v>
      </c>
      <c r="F223" t="s">
        <v>80</v>
      </c>
      <c r="G223" t="s">
        <v>80</v>
      </c>
      <c r="H223" t="s">
        <v>81</v>
      </c>
      <c r="I223" t="s">
        <v>602</v>
      </c>
      <c r="J223">
        <v>38</v>
      </c>
      <c r="K223" t="s">
        <v>83</v>
      </c>
      <c r="L223" t="s">
        <v>84</v>
      </c>
      <c r="M223" t="s">
        <v>85</v>
      </c>
      <c r="N223">
        <v>2</v>
      </c>
      <c r="O223" s="1">
        <v>44594.670254629629</v>
      </c>
      <c r="P223" s="1">
        <v>44594.697685185187</v>
      </c>
      <c r="Q223">
        <v>1980</v>
      </c>
      <c r="R223">
        <v>390</v>
      </c>
      <c r="S223" t="b">
        <v>0</v>
      </c>
      <c r="T223" t="s">
        <v>86</v>
      </c>
      <c r="U223" t="b">
        <v>0</v>
      </c>
      <c r="V223" t="s">
        <v>101</v>
      </c>
      <c r="W223" s="1">
        <v>44594.687256944446</v>
      </c>
      <c r="X223">
        <v>264</v>
      </c>
      <c r="Y223">
        <v>37</v>
      </c>
      <c r="Z223">
        <v>0</v>
      </c>
      <c r="AA223">
        <v>37</v>
      </c>
      <c r="AB223">
        <v>0</v>
      </c>
      <c r="AC223">
        <v>19</v>
      </c>
      <c r="AD223">
        <v>1</v>
      </c>
      <c r="AE223">
        <v>0</v>
      </c>
      <c r="AF223">
        <v>0</v>
      </c>
      <c r="AG223">
        <v>0</v>
      </c>
      <c r="AH223" t="s">
        <v>102</v>
      </c>
      <c r="AI223" s="1">
        <v>44594.697685185187</v>
      </c>
      <c r="AJ223">
        <v>126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0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</row>
    <row r="224" spans="1:57" x14ac:dyDescent="0.45">
      <c r="A224" t="s">
        <v>603</v>
      </c>
      <c r="B224" t="s">
        <v>77</v>
      </c>
      <c r="C224" t="s">
        <v>604</v>
      </c>
      <c r="D224" t="s">
        <v>79</v>
      </c>
      <c r="E224" s="2" t="str">
        <f>HYPERLINK("capsilon://?command=openfolder&amp;siteaddress=envoy.emaiq-na2.net&amp;folderid=FX35EEF51A-C77D-1D68-AD9A-46BA710F5AF8","FX2112391")</f>
        <v>FX2112391</v>
      </c>
      <c r="F224" t="s">
        <v>80</v>
      </c>
      <c r="G224" t="s">
        <v>80</v>
      </c>
      <c r="H224" t="s">
        <v>81</v>
      </c>
      <c r="I224" t="s">
        <v>605</v>
      </c>
      <c r="J224">
        <v>37</v>
      </c>
      <c r="K224" t="s">
        <v>83</v>
      </c>
      <c r="L224" t="s">
        <v>84</v>
      </c>
      <c r="M224" t="s">
        <v>85</v>
      </c>
      <c r="N224">
        <v>2</v>
      </c>
      <c r="O224" s="1">
        <v>44594.702407407407</v>
      </c>
      <c r="P224" s="1">
        <v>44594.722997685189</v>
      </c>
      <c r="Q224">
        <v>1319</v>
      </c>
      <c r="R224">
        <v>460</v>
      </c>
      <c r="S224" t="b">
        <v>0</v>
      </c>
      <c r="T224" t="s">
        <v>86</v>
      </c>
      <c r="U224" t="b">
        <v>0</v>
      </c>
      <c r="V224" t="s">
        <v>101</v>
      </c>
      <c r="W224" s="1">
        <v>44594.707060185188</v>
      </c>
      <c r="X224">
        <v>211</v>
      </c>
      <c r="Y224">
        <v>50</v>
      </c>
      <c r="Z224">
        <v>0</v>
      </c>
      <c r="AA224">
        <v>50</v>
      </c>
      <c r="AB224">
        <v>0</v>
      </c>
      <c r="AC224">
        <v>35</v>
      </c>
      <c r="AD224">
        <v>-13</v>
      </c>
      <c r="AE224">
        <v>0</v>
      </c>
      <c r="AF224">
        <v>0</v>
      </c>
      <c r="AG224">
        <v>0</v>
      </c>
      <c r="AH224" t="s">
        <v>102</v>
      </c>
      <c r="AI224" s="1">
        <v>44594.722997685189</v>
      </c>
      <c r="AJ224">
        <v>249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-13</v>
      </c>
      <c r="AQ224">
        <v>0</v>
      </c>
      <c r="AR224">
        <v>0</v>
      </c>
      <c r="AS224">
        <v>0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</row>
    <row r="225" spans="1:57" hidden="1" x14ac:dyDescent="0.45">
      <c r="A225" t="s">
        <v>606</v>
      </c>
      <c r="B225" t="s">
        <v>77</v>
      </c>
      <c r="C225" t="s">
        <v>607</v>
      </c>
      <c r="D225" t="s">
        <v>79</v>
      </c>
      <c r="E225" s="2" t="str">
        <f>HYPERLINK("capsilon://?command=openfolder&amp;siteaddress=envoy.emaiq-na2.net&amp;folderid=FX985A229C-7F31-0296-DAED-7244ECEB0DA4","FX2112339")</f>
        <v>FX2112339</v>
      </c>
      <c r="F225" t="s">
        <v>80</v>
      </c>
      <c r="G225" t="s">
        <v>80</v>
      </c>
      <c r="H225" t="s">
        <v>81</v>
      </c>
      <c r="I225" t="s">
        <v>608</v>
      </c>
      <c r="J225">
        <v>11</v>
      </c>
      <c r="K225" t="s">
        <v>83</v>
      </c>
      <c r="L225" t="s">
        <v>84</v>
      </c>
      <c r="M225" t="s">
        <v>85</v>
      </c>
      <c r="N225">
        <v>2</v>
      </c>
      <c r="O225" s="1">
        <v>44594.736504629633</v>
      </c>
      <c r="P225" s="1">
        <v>44594.80740740741</v>
      </c>
      <c r="Q225">
        <v>6067</v>
      </c>
      <c r="R225">
        <v>59</v>
      </c>
      <c r="S225" t="b">
        <v>0</v>
      </c>
      <c r="T225" t="s">
        <v>86</v>
      </c>
      <c r="U225" t="b">
        <v>0</v>
      </c>
      <c r="V225" t="s">
        <v>101</v>
      </c>
      <c r="W225" s="1">
        <v>44594.738622685189</v>
      </c>
      <c r="X225">
        <v>33</v>
      </c>
      <c r="Y225">
        <v>0</v>
      </c>
      <c r="Z225">
        <v>0</v>
      </c>
      <c r="AA225">
        <v>0</v>
      </c>
      <c r="AB225">
        <v>5</v>
      </c>
      <c r="AC225">
        <v>0</v>
      </c>
      <c r="AD225">
        <v>11</v>
      </c>
      <c r="AE225">
        <v>0</v>
      </c>
      <c r="AF225">
        <v>0</v>
      </c>
      <c r="AG225">
        <v>0</v>
      </c>
      <c r="AH225" t="s">
        <v>102</v>
      </c>
      <c r="AI225" s="1">
        <v>44594.80740740741</v>
      </c>
      <c r="AJ225">
        <v>26</v>
      </c>
      <c r="AK225">
        <v>0</v>
      </c>
      <c r="AL225">
        <v>0</v>
      </c>
      <c r="AM225">
        <v>0</v>
      </c>
      <c r="AN225">
        <v>5</v>
      </c>
      <c r="AO225">
        <v>0</v>
      </c>
      <c r="AP225">
        <v>11</v>
      </c>
      <c r="AQ225">
        <v>0</v>
      </c>
      <c r="AR225">
        <v>0</v>
      </c>
      <c r="AS225">
        <v>0</v>
      </c>
      <c r="AT225" t="s">
        <v>86</v>
      </c>
      <c r="AU225" t="s">
        <v>86</v>
      </c>
      <c r="AV225" t="s">
        <v>86</v>
      </c>
      <c r="AW225" t="s">
        <v>86</v>
      </c>
      <c r="AX225" t="s">
        <v>86</v>
      </c>
      <c r="AY225" t="s">
        <v>86</v>
      </c>
      <c r="AZ225" t="s">
        <v>86</v>
      </c>
      <c r="BA225" t="s">
        <v>86</v>
      </c>
      <c r="BB225" t="s">
        <v>86</v>
      </c>
      <c r="BC225" t="s">
        <v>86</v>
      </c>
      <c r="BD225" t="s">
        <v>86</v>
      </c>
      <c r="BE225" t="s">
        <v>86</v>
      </c>
    </row>
    <row r="226" spans="1:57" x14ac:dyDescent="0.45">
      <c r="A226" t="s">
        <v>609</v>
      </c>
      <c r="B226" t="s">
        <v>77</v>
      </c>
      <c r="C226" t="s">
        <v>225</v>
      </c>
      <c r="D226" t="s">
        <v>79</v>
      </c>
      <c r="E226" s="2" t="str">
        <f>HYPERLINK("capsilon://?command=openfolder&amp;siteaddress=envoy.emaiq-na2.net&amp;folderid=FX5DD30377-DD95-9CF2-1806-104AEF3B8F9E","FX2201542")</f>
        <v>FX2201542</v>
      </c>
      <c r="F226" t="s">
        <v>80</v>
      </c>
      <c r="G226" t="s">
        <v>80</v>
      </c>
      <c r="H226" t="s">
        <v>81</v>
      </c>
      <c r="I226" t="s">
        <v>610</v>
      </c>
      <c r="J226">
        <v>66</v>
      </c>
      <c r="K226" t="s">
        <v>83</v>
      </c>
      <c r="L226" t="s">
        <v>84</v>
      </c>
      <c r="M226" t="s">
        <v>85</v>
      </c>
      <c r="N226">
        <v>2</v>
      </c>
      <c r="O226" s="1">
        <v>44594.748773148145</v>
      </c>
      <c r="P226" s="1">
        <v>44594.809467592589</v>
      </c>
      <c r="Q226">
        <v>4677</v>
      </c>
      <c r="R226">
        <v>567</v>
      </c>
      <c r="S226" t="b">
        <v>0</v>
      </c>
      <c r="T226" t="s">
        <v>86</v>
      </c>
      <c r="U226" t="b">
        <v>0</v>
      </c>
      <c r="V226" t="s">
        <v>101</v>
      </c>
      <c r="W226" s="1">
        <v>44594.797002314815</v>
      </c>
      <c r="X226">
        <v>378</v>
      </c>
      <c r="Y226">
        <v>52</v>
      </c>
      <c r="Z226">
        <v>0</v>
      </c>
      <c r="AA226">
        <v>52</v>
      </c>
      <c r="AB226">
        <v>0</v>
      </c>
      <c r="AC226">
        <v>45</v>
      </c>
      <c r="AD226">
        <v>14</v>
      </c>
      <c r="AE226">
        <v>0</v>
      </c>
      <c r="AF226">
        <v>0</v>
      </c>
      <c r="AG226">
        <v>0</v>
      </c>
      <c r="AH226" t="s">
        <v>102</v>
      </c>
      <c r="AI226" s="1">
        <v>44594.809467592589</v>
      </c>
      <c r="AJ226">
        <v>177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14</v>
      </c>
      <c r="AQ226">
        <v>0</v>
      </c>
      <c r="AR226">
        <v>0</v>
      </c>
      <c r="AS226">
        <v>0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</row>
    <row r="227" spans="1:57" x14ac:dyDescent="0.45">
      <c r="A227" t="s">
        <v>611</v>
      </c>
      <c r="B227" t="s">
        <v>77</v>
      </c>
      <c r="C227" t="s">
        <v>173</v>
      </c>
      <c r="D227" t="s">
        <v>79</v>
      </c>
      <c r="E227" s="2" t="str">
        <f>HYPERLINK("capsilon://?command=openfolder&amp;siteaddress=envoy.emaiq-na2.net&amp;folderid=FXAAD7B184-E3C1-E193-04BE-287B45FC8A2E","FX2201279")</f>
        <v>FX2201279</v>
      </c>
      <c r="F227" t="s">
        <v>80</v>
      </c>
      <c r="G227" t="s">
        <v>80</v>
      </c>
      <c r="H227" t="s">
        <v>81</v>
      </c>
      <c r="I227" t="s">
        <v>612</v>
      </c>
      <c r="J227">
        <v>46</v>
      </c>
      <c r="K227" t="s">
        <v>83</v>
      </c>
      <c r="L227" t="s">
        <v>84</v>
      </c>
      <c r="M227" t="s">
        <v>85</v>
      </c>
      <c r="N227">
        <v>2</v>
      </c>
      <c r="O227" s="1">
        <v>44594.762384259258</v>
      </c>
      <c r="P227" s="1">
        <v>44594.811689814815</v>
      </c>
      <c r="Q227">
        <v>3844</v>
      </c>
      <c r="R227">
        <v>416</v>
      </c>
      <c r="S227" t="b">
        <v>0</v>
      </c>
      <c r="T227" t="s">
        <v>86</v>
      </c>
      <c r="U227" t="b">
        <v>0</v>
      </c>
      <c r="V227" t="s">
        <v>101</v>
      </c>
      <c r="W227" s="1">
        <v>44594.799618055556</v>
      </c>
      <c r="X227">
        <v>225</v>
      </c>
      <c r="Y227">
        <v>38</v>
      </c>
      <c r="Z227">
        <v>0</v>
      </c>
      <c r="AA227">
        <v>38</v>
      </c>
      <c r="AB227">
        <v>0</v>
      </c>
      <c r="AC227">
        <v>15</v>
      </c>
      <c r="AD227">
        <v>8</v>
      </c>
      <c r="AE227">
        <v>0</v>
      </c>
      <c r="AF227">
        <v>0</v>
      </c>
      <c r="AG227">
        <v>0</v>
      </c>
      <c r="AH227" t="s">
        <v>102</v>
      </c>
      <c r="AI227" s="1">
        <v>44594.811689814815</v>
      </c>
      <c r="AJ227">
        <v>191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7</v>
      </c>
      <c r="AQ227">
        <v>0</v>
      </c>
      <c r="AR227">
        <v>0</v>
      </c>
      <c r="AS227">
        <v>0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</row>
    <row r="228" spans="1:57" x14ac:dyDescent="0.45">
      <c r="A228" t="s">
        <v>613</v>
      </c>
      <c r="B228" t="s">
        <v>77</v>
      </c>
      <c r="C228" t="s">
        <v>281</v>
      </c>
      <c r="D228" t="s">
        <v>79</v>
      </c>
      <c r="E228" s="2" t="str">
        <f>HYPERLINK("capsilon://?command=openfolder&amp;siteaddress=envoy.emaiq-na2.net&amp;folderid=FX132178CF-DC04-F369-A5AA-01A746AAD15A","FX2201477")</f>
        <v>FX2201477</v>
      </c>
      <c r="F228" t="s">
        <v>80</v>
      </c>
      <c r="G228" t="s">
        <v>80</v>
      </c>
      <c r="H228" t="s">
        <v>81</v>
      </c>
      <c r="I228" t="s">
        <v>614</v>
      </c>
      <c r="J228">
        <v>126</v>
      </c>
      <c r="K228" t="s">
        <v>83</v>
      </c>
      <c r="L228" t="s">
        <v>84</v>
      </c>
      <c r="M228" t="s">
        <v>85</v>
      </c>
      <c r="N228">
        <v>2</v>
      </c>
      <c r="O228" s="1">
        <v>44594.858888888892</v>
      </c>
      <c r="P228" s="1">
        <v>44595.207858796297</v>
      </c>
      <c r="Q228">
        <v>25942</v>
      </c>
      <c r="R228">
        <v>4209</v>
      </c>
      <c r="S228" t="b">
        <v>0</v>
      </c>
      <c r="T228" t="s">
        <v>86</v>
      </c>
      <c r="U228" t="b">
        <v>0</v>
      </c>
      <c r="V228" t="s">
        <v>87</v>
      </c>
      <c r="W228" s="1">
        <v>44595.184259259258</v>
      </c>
      <c r="X228">
        <v>2298</v>
      </c>
      <c r="Y228">
        <v>117</v>
      </c>
      <c r="Z228">
        <v>0</v>
      </c>
      <c r="AA228">
        <v>117</v>
      </c>
      <c r="AB228">
        <v>0</v>
      </c>
      <c r="AC228">
        <v>98</v>
      </c>
      <c r="AD228">
        <v>9</v>
      </c>
      <c r="AE228">
        <v>0</v>
      </c>
      <c r="AF228">
        <v>0</v>
      </c>
      <c r="AG228">
        <v>0</v>
      </c>
      <c r="AH228" t="s">
        <v>93</v>
      </c>
      <c r="AI228" s="1">
        <v>44595.207858796297</v>
      </c>
      <c r="AJ228">
        <v>1837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9</v>
      </c>
      <c r="AQ228">
        <v>0</v>
      </c>
      <c r="AR228">
        <v>0</v>
      </c>
      <c r="AS228">
        <v>0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</row>
    <row r="229" spans="1:57" hidden="1" x14ac:dyDescent="0.45">
      <c r="A229" t="s">
        <v>615</v>
      </c>
      <c r="B229" t="s">
        <v>77</v>
      </c>
      <c r="C229" t="s">
        <v>616</v>
      </c>
      <c r="D229" t="s">
        <v>79</v>
      </c>
      <c r="E229" s="2" t="str">
        <f>HYPERLINK("capsilon://?command=openfolder&amp;siteaddress=envoy.emaiq-na2.net&amp;folderid=FX62E535F3-BA53-4332-41E3-D40410064B26","FX2201474")</f>
        <v>FX2201474</v>
      </c>
      <c r="F229" t="s">
        <v>80</v>
      </c>
      <c r="G229" t="s">
        <v>80</v>
      </c>
      <c r="H229" t="s">
        <v>81</v>
      </c>
      <c r="I229" t="s">
        <v>617</v>
      </c>
      <c r="J229">
        <v>133</v>
      </c>
      <c r="K229" t="s">
        <v>83</v>
      </c>
      <c r="L229" t="s">
        <v>84</v>
      </c>
      <c r="M229" t="s">
        <v>85</v>
      </c>
      <c r="N229">
        <v>1</v>
      </c>
      <c r="O229" s="1">
        <v>44594.884652777779</v>
      </c>
      <c r="P229" s="1">
        <v>44595.212592592594</v>
      </c>
      <c r="Q229">
        <v>27924</v>
      </c>
      <c r="R229">
        <v>410</v>
      </c>
      <c r="S229" t="b">
        <v>0</v>
      </c>
      <c r="T229" t="s">
        <v>86</v>
      </c>
      <c r="U229" t="b">
        <v>0</v>
      </c>
      <c r="V229" t="s">
        <v>92</v>
      </c>
      <c r="W229" s="1">
        <v>44595.212592592594</v>
      </c>
      <c r="X229">
        <v>200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133</v>
      </c>
      <c r="AE229">
        <v>109</v>
      </c>
      <c r="AF229">
        <v>0</v>
      </c>
      <c r="AG229">
        <v>4</v>
      </c>
      <c r="AH229" t="s">
        <v>86</v>
      </c>
      <c r="AI229" t="s">
        <v>86</v>
      </c>
      <c r="AJ229" t="s">
        <v>86</v>
      </c>
      <c r="AK229" t="s">
        <v>86</v>
      </c>
      <c r="AL229" t="s">
        <v>86</v>
      </c>
      <c r="AM229" t="s">
        <v>86</v>
      </c>
      <c r="AN229" t="s">
        <v>86</v>
      </c>
      <c r="AO229" t="s">
        <v>86</v>
      </c>
      <c r="AP229" t="s">
        <v>86</v>
      </c>
      <c r="AQ229" t="s">
        <v>86</v>
      </c>
      <c r="AR229" t="s">
        <v>86</v>
      </c>
      <c r="AS229" t="s">
        <v>86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</row>
    <row r="230" spans="1:57" x14ac:dyDescent="0.45">
      <c r="A230" t="s">
        <v>618</v>
      </c>
      <c r="B230" t="s">
        <v>77</v>
      </c>
      <c r="C230" t="s">
        <v>616</v>
      </c>
      <c r="D230" t="s">
        <v>79</v>
      </c>
      <c r="E230" s="2" t="str">
        <f>HYPERLINK("capsilon://?command=openfolder&amp;siteaddress=envoy.emaiq-na2.net&amp;folderid=FX62E535F3-BA53-4332-41E3-D40410064B26","FX2201474")</f>
        <v>FX2201474</v>
      </c>
      <c r="F230" t="s">
        <v>80</v>
      </c>
      <c r="G230" t="s">
        <v>80</v>
      </c>
      <c r="H230" t="s">
        <v>81</v>
      </c>
      <c r="I230" t="s">
        <v>617</v>
      </c>
      <c r="J230">
        <v>162</v>
      </c>
      <c r="K230" t="s">
        <v>83</v>
      </c>
      <c r="L230" t="s">
        <v>84</v>
      </c>
      <c r="M230" t="s">
        <v>85</v>
      </c>
      <c r="N230">
        <v>2</v>
      </c>
      <c r="O230" s="1">
        <v>44595.213784722226</v>
      </c>
      <c r="P230" s="1">
        <v>44595.296388888892</v>
      </c>
      <c r="Q230">
        <v>1075</v>
      </c>
      <c r="R230">
        <v>6062</v>
      </c>
      <c r="S230" t="b">
        <v>0</v>
      </c>
      <c r="T230" t="s">
        <v>86</v>
      </c>
      <c r="U230" t="b">
        <v>1</v>
      </c>
      <c r="V230" t="s">
        <v>87</v>
      </c>
      <c r="W230" s="1">
        <v>44595.255891203706</v>
      </c>
      <c r="X230">
        <v>2919</v>
      </c>
      <c r="Y230">
        <v>169</v>
      </c>
      <c r="Z230">
        <v>0</v>
      </c>
      <c r="AA230">
        <v>169</v>
      </c>
      <c r="AB230">
        <v>0</v>
      </c>
      <c r="AC230">
        <v>154</v>
      </c>
      <c r="AD230">
        <v>-7</v>
      </c>
      <c r="AE230">
        <v>0</v>
      </c>
      <c r="AF230">
        <v>0</v>
      </c>
      <c r="AG230">
        <v>0</v>
      </c>
      <c r="AH230" t="s">
        <v>93</v>
      </c>
      <c r="AI230" s="1">
        <v>44595.296388888892</v>
      </c>
      <c r="AJ230">
        <v>3008</v>
      </c>
      <c r="AK230">
        <v>4</v>
      </c>
      <c r="AL230">
        <v>0</v>
      </c>
      <c r="AM230">
        <v>4</v>
      </c>
      <c r="AN230">
        <v>0</v>
      </c>
      <c r="AO230">
        <v>4</v>
      </c>
      <c r="AP230">
        <v>-11</v>
      </c>
      <c r="AQ230">
        <v>0</v>
      </c>
      <c r="AR230">
        <v>0</v>
      </c>
      <c r="AS230">
        <v>0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</row>
    <row r="231" spans="1:57" hidden="1" x14ac:dyDescent="0.45">
      <c r="A231" t="s">
        <v>619</v>
      </c>
      <c r="B231" t="s">
        <v>77</v>
      </c>
      <c r="C231" t="s">
        <v>620</v>
      </c>
      <c r="D231" t="s">
        <v>79</v>
      </c>
      <c r="E231" s="2" t="str">
        <f>HYPERLINK("capsilon://?command=openfolder&amp;siteaddress=envoy.emaiq-na2.net&amp;folderid=FXAF7D2118-1246-C2E2-30E0-82003A8B9B1D","FX2201488")</f>
        <v>FX2201488</v>
      </c>
      <c r="F231" t="s">
        <v>80</v>
      </c>
      <c r="G231" t="s">
        <v>80</v>
      </c>
      <c r="H231" t="s">
        <v>81</v>
      </c>
      <c r="I231" t="s">
        <v>621</v>
      </c>
      <c r="J231">
        <v>21</v>
      </c>
      <c r="K231" t="s">
        <v>83</v>
      </c>
      <c r="L231" t="s">
        <v>84</v>
      </c>
      <c r="M231" t="s">
        <v>85</v>
      </c>
      <c r="N231">
        <v>2</v>
      </c>
      <c r="O231" s="1">
        <v>44595.380856481483</v>
      </c>
      <c r="P231" s="1">
        <v>44595.435370370367</v>
      </c>
      <c r="Q231">
        <v>4599</v>
      </c>
      <c r="R231">
        <v>111</v>
      </c>
      <c r="S231" t="b">
        <v>0</v>
      </c>
      <c r="T231" t="s">
        <v>86</v>
      </c>
      <c r="U231" t="b">
        <v>0</v>
      </c>
      <c r="V231" t="s">
        <v>87</v>
      </c>
      <c r="W231" s="1">
        <v>44595.425497685188</v>
      </c>
      <c r="X231">
        <v>59</v>
      </c>
      <c r="Y231">
        <v>0</v>
      </c>
      <c r="Z231">
        <v>0</v>
      </c>
      <c r="AA231">
        <v>0</v>
      </c>
      <c r="AB231">
        <v>9</v>
      </c>
      <c r="AC231">
        <v>0</v>
      </c>
      <c r="AD231">
        <v>21</v>
      </c>
      <c r="AE231">
        <v>0</v>
      </c>
      <c r="AF231">
        <v>0</v>
      </c>
      <c r="AG231">
        <v>0</v>
      </c>
      <c r="AH231" t="s">
        <v>88</v>
      </c>
      <c r="AI231" s="1">
        <v>44595.435370370367</v>
      </c>
      <c r="AJ231">
        <v>29</v>
      </c>
      <c r="AK231">
        <v>0</v>
      </c>
      <c r="AL231">
        <v>0</v>
      </c>
      <c r="AM231">
        <v>0</v>
      </c>
      <c r="AN231">
        <v>9</v>
      </c>
      <c r="AO231">
        <v>0</v>
      </c>
      <c r="AP231">
        <v>21</v>
      </c>
      <c r="AQ231">
        <v>0</v>
      </c>
      <c r="AR231">
        <v>0</v>
      </c>
      <c r="AS231">
        <v>0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</row>
    <row r="232" spans="1:57" x14ac:dyDescent="0.45">
      <c r="A232" t="s">
        <v>622</v>
      </c>
      <c r="B232" t="s">
        <v>77</v>
      </c>
      <c r="C232" t="s">
        <v>623</v>
      </c>
      <c r="D232" t="s">
        <v>79</v>
      </c>
      <c r="E232" s="2" t="str">
        <f>HYPERLINK("capsilon://?command=openfolder&amp;siteaddress=envoy.emaiq-na2.net&amp;folderid=FX564A1ACF-6372-B595-1EBA-963B4FA48CFD","FX220236")</f>
        <v>FX220236</v>
      </c>
      <c r="F232" t="s">
        <v>80</v>
      </c>
      <c r="G232" t="s">
        <v>80</v>
      </c>
      <c r="H232" t="s">
        <v>81</v>
      </c>
      <c r="I232" t="s">
        <v>624</v>
      </c>
      <c r="J232">
        <v>233</v>
      </c>
      <c r="K232" t="s">
        <v>83</v>
      </c>
      <c r="L232" t="s">
        <v>84</v>
      </c>
      <c r="M232" t="s">
        <v>85</v>
      </c>
      <c r="N232">
        <v>1</v>
      </c>
      <c r="O232" s="1">
        <v>44595.427465277775</v>
      </c>
      <c r="P232" s="1">
        <v>44595.451041666667</v>
      </c>
      <c r="Q232">
        <v>1299</v>
      </c>
      <c r="R232">
        <v>738</v>
      </c>
      <c r="S232" t="b">
        <v>0</v>
      </c>
      <c r="T232" t="s">
        <v>86</v>
      </c>
      <c r="U232" t="b">
        <v>0</v>
      </c>
      <c r="V232" t="s">
        <v>433</v>
      </c>
      <c r="W232" s="1">
        <v>44595.451041666667</v>
      </c>
      <c r="X232">
        <v>674</v>
      </c>
      <c r="Y232">
        <v>21</v>
      </c>
      <c r="Z232">
        <v>0</v>
      </c>
      <c r="AA232">
        <v>21</v>
      </c>
      <c r="AB232">
        <v>0</v>
      </c>
      <c r="AC232">
        <v>16</v>
      </c>
      <c r="AD232">
        <v>212</v>
      </c>
      <c r="AE232">
        <v>171</v>
      </c>
      <c r="AF232">
        <v>0</v>
      </c>
      <c r="AG232">
        <v>7</v>
      </c>
      <c r="AH232" t="s">
        <v>86</v>
      </c>
      <c r="AI232" t="s">
        <v>86</v>
      </c>
      <c r="AJ232" t="s">
        <v>86</v>
      </c>
      <c r="AK232" t="s">
        <v>86</v>
      </c>
      <c r="AL232" t="s">
        <v>86</v>
      </c>
      <c r="AM232" t="s">
        <v>86</v>
      </c>
      <c r="AN232" t="s">
        <v>86</v>
      </c>
      <c r="AO232" t="s">
        <v>86</v>
      </c>
      <c r="AP232" t="s">
        <v>86</v>
      </c>
      <c r="AQ232" t="s">
        <v>86</v>
      </c>
      <c r="AR232" t="s">
        <v>86</v>
      </c>
      <c r="AS232" t="s">
        <v>86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</row>
    <row r="233" spans="1:57" x14ac:dyDescent="0.45">
      <c r="A233" t="s">
        <v>625</v>
      </c>
      <c r="B233" t="s">
        <v>77</v>
      </c>
      <c r="C233" t="s">
        <v>587</v>
      </c>
      <c r="D233" t="s">
        <v>79</v>
      </c>
      <c r="E233" s="2" t="str">
        <f>HYPERLINK("capsilon://?command=openfolder&amp;siteaddress=envoy.emaiq-na2.net&amp;folderid=FX95520F19-E9CD-7C7E-0247-51273A293E15","FX2201513")</f>
        <v>FX2201513</v>
      </c>
      <c r="F233" t="s">
        <v>80</v>
      </c>
      <c r="G233" t="s">
        <v>80</v>
      </c>
      <c r="H233" t="s">
        <v>81</v>
      </c>
      <c r="I233" t="s">
        <v>626</v>
      </c>
      <c r="J233">
        <v>30</v>
      </c>
      <c r="K233" t="s">
        <v>83</v>
      </c>
      <c r="L233" t="s">
        <v>84</v>
      </c>
      <c r="M233" t="s">
        <v>85</v>
      </c>
      <c r="N233">
        <v>2</v>
      </c>
      <c r="O233" s="1">
        <v>44595.427557870367</v>
      </c>
      <c r="P233" s="1">
        <v>44595.453946759262</v>
      </c>
      <c r="Q233">
        <v>2027</v>
      </c>
      <c r="R233">
        <v>253</v>
      </c>
      <c r="S233" t="b">
        <v>0</v>
      </c>
      <c r="T233" t="s">
        <v>86</v>
      </c>
      <c r="U233" t="b">
        <v>0</v>
      </c>
      <c r="V233" t="s">
        <v>433</v>
      </c>
      <c r="W233" s="1">
        <v>44595.452546296299</v>
      </c>
      <c r="X233">
        <v>129</v>
      </c>
      <c r="Y233">
        <v>9</v>
      </c>
      <c r="Z233">
        <v>0</v>
      </c>
      <c r="AA233">
        <v>9</v>
      </c>
      <c r="AB233">
        <v>0</v>
      </c>
      <c r="AC233">
        <v>9</v>
      </c>
      <c r="AD233">
        <v>21</v>
      </c>
      <c r="AE233">
        <v>0</v>
      </c>
      <c r="AF233">
        <v>0</v>
      </c>
      <c r="AG233">
        <v>0</v>
      </c>
      <c r="AH233" t="s">
        <v>93</v>
      </c>
      <c r="AI233" s="1">
        <v>44595.453946759262</v>
      </c>
      <c r="AJ233">
        <v>113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21</v>
      </c>
      <c r="AQ233">
        <v>0</v>
      </c>
      <c r="AR233">
        <v>0</v>
      </c>
      <c r="AS233">
        <v>0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</row>
    <row r="234" spans="1:57" x14ac:dyDescent="0.45">
      <c r="A234" t="s">
        <v>627</v>
      </c>
      <c r="B234" t="s">
        <v>77</v>
      </c>
      <c r="C234" t="s">
        <v>628</v>
      </c>
      <c r="D234" t="s">
        <v>79</v>
      </c>
      <c r="E234" s="2" t="str">
        <f>HYPERLINK("capsilon://?command=openfolder&amp;siteaddress=envoy.emaiq-na2.net&amp;folderid=FX0469632A-7E9C-4CCD-0468-D464423F50B8","FX2201372")</f>
        <v>FX2201372</v>
      </c>
      <c r="F234" t="s">
        <v>80</v>
      </c>
      <c r="G234" t="s">
        <v>80</v>
      </c>
      <c r="H234" t="s">
        <v>81</v>
      </c>
      <c r="I234" t="s">
        <v>629</v>
      </c>
      <c r="J234">
        <v>28</v>
      </c>
      <c r="K234" t="s">
        <v>83</v>
      </c>
      <c r="L234" t="s">
        <v>84</v>
      </c>
      <c r="M234" t="s">
        <v>85</v>
      </c>
      <c r="N234">
        <v>2</v>
      </c>
      <c r="O234" s="1">
        <v>44595.445601851854</v>
      </c>
      <c r="P234" s="1">
        <v>44595.460428240738</v>
      </c>
      <c r="Q234">
        <v>741</v>
      </c>
      <c r="R234">
        <v>540</v>
      </c>
      <c r="S234" t="b">
        <v>0</v>
      </c>
      <c r="T234" t="s">
        <v>86</v>
      </c>
      <c r="U234" t="b">
        <v>0</v>
      </c>
      <c r="V234" t="s">
        <v>433</v>
      </c>
      <c r="W234" s="1">
        <v>44595.455578703702</v>
      </c>
      <c r="X234">
        <v>122</v>
      </c>
      <c r="Y234">
        <v>21</v>
      </c>
      <c r="Z234">
        <v>0</v>
      </c>
      <c r="AA234">
        <v>21</v>
      </c>
      <c r="AB234">
        <v>0</v>
      </c>
      <c r="AC234">
        <v>4</v>
      </c>
      <c r="AD234">
        <v>7</v>
      </c>
      <c r="AE234">
        <v>0</v>
      </c>
      <c r="AF234">
        <v>0</v>
      </c>
      <c r="AG234">
        <v>0</v>
      </c>
      <c r="AH234" t="s">
        <v>93</v>
      </c>
      <c r="AI234" s="1">
        <v>44595.460428240738</v>
      </c>
      <c r="AJ234">
        <v>399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7</v>
      </c>
      <c r="AQ234">
        <v>0</v>
      </c>
      <c r="AR234">
        <v>0</v>
      </c>
      <c r="AS234">
        <v>0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</row>
    <row r="235" spans="1:57" x14ac:dyDescent="0.45">
      <c r="A235" t="s">
        <v>630</v>
      </c>
      <c r="B235" t="s">
        <v>77</v>
      </c>
      <c r="C235" t="s">
        <v>623</v>
      </c>
      <c r="D235" t="s">
        <v>79</v>
      </c>
      <c r="E235" s="2" t="str">
        <f>HYPERLINK("capsilon://?command=openfolder&amp;siteaddress=envoy.emaiq-na2.net&amp;folderid=FX564A1ACF-6372-B595-1EBA-963B4FA48CFD","FX220236")</f>
        <v>FX220236</v>
      </c>
      <c r="F235" t="s">
        <v>80</v>
      </c>
      <c r="G235" t="s">
        <v>80</v>
      </c>
      <c r="H235" t="s">
        <v>81</v>
      </c>
      <c r="I235" t="s">
        <v>624</v>
      </c>
      <c r="J235">
        <v>260</v>
      </c>
      <c r="K235" t="s">
        <v>83</v>
      </c>
      <c r="L235" t="s">
        <v>84</v>
      </c>
      <c r="M235" t="s">
        <v>85</v>
      </c>
      <c r="N235">
        <v>2</v>
      </c>
      <c r="O235" s="1">
        <v>44595.452569444446</v>
      </c>
      <c r="P235" s="1">
        <v>44595.492615740739</v>
      </c>
      <c r="Q235">
        <v>214</v>
      </c>
      <c r="R235">
        <v>3246</v>
      </c>
      <c r="S235" t="b">
        <v>0</v>
      </c>
      <c r="T235" t="s">
        <v>86</v>
      </c>
      <c r="U235" t="b">
        <v>1</v>
      </c>
      <c r="V235" t="s">
        <v>433</v>
      </c>
      <c r="W235" s="1">
        <v>44595.471504629626</v>
      </c>
      <c r="X235">
        <v>1375</v>
      </c>
      <c r="Y235">
        <v>163</v>
      </c>
      <c r="Z235">
        <v>0</v>
      </c>
      <c r="AA235">
        <v>163</v>
      </c>
      <c r="AB235">
        <v>79</v>
      </c>
      <c r="AC235">
        <v>76</v>
      </c>
      <c r="AD235">
        <v>97</v>
      </c>
      <c r="AE235">
        <v>0</v>
      </c>
      <c r="AF235">
        <v>0</v>
      </c>
      <c r="AG235">
        <v>0</v>
      </c>
      <c r="AH235" t="s">
        <v>93</v>
      </c>
      <c r="AI235" s="1">
        <v>44595.492615740739</v>
      </c>
      <c r="AJ235">
        <v>1821</v>
      </c>
      <c r="AK235">
        <v>0</v>
      </c>
      <c r="AL235">
        <v>0</v>
      </c>
      <c r="AM235">
        <v>0</v>
      </c>
      <c r="AN235">
        <v>79</v>
      </c>
      <c r="AO235">
        <v>0</v>
      </c>
      <c r="AP235">
        <v>97</v>
      </c>
      <c r="AQ235">
        <v>0</v>
      </c>
      <c r="AR235">
        <v>0</v>
      </c>
      <c r="AS235">
        <v>0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</row>
    <row r="236" spans="1:57" x14ac:dyDescent="0.45">
      <c r="A236" t="s">
        <v>631</v>
      </c>
      <c r="B236" t="s">
        <v>77</v>
      </c>
      <c r="C236" t="s">
        <v>181</v>
      </c>
      <c r="D236" t="s">
        <v>79</v>
      </c>
      <c r="E236" s="2" t="str">
        <f>HYPERLINK("capsilon://?command=openfolder&amp;siteaddress=envoy.emaiq-na2.net&amp;folderid=FXA244B835-9281-2822-1672-7035A771B9A6","FX2201599")</f>
        <v>FX2201599</v>
      </c>
      <c r="F236" t="s">
        <v>80</v>
      </c>
      <c r="G236" t="s">
        <v>80</v>
      </c>
      <c r="H236" t="s">
        <v>81</v>
      </c>
      <c r="I236" t="s">
        <v>632</v>
      </c>
      <c r="J236">
        <v>97</v>
      </c>
      <c r="K236" t="s">
        <v>83</v>
      </c>
      <c r="L236" t="s">
        <v>84</v>
      </c>
      <c r="M236" t="s">
        <v>85</v>
      </c>
      <c r="N236">
        <v>2</v>
      </c>
      <c r="O236" s="1">
        <v>44595.464641203704</v>
      </c>
      <c r="P236" s="1">
        <v>44595.502326388887</v>
      </c>
      <c r="Q236">
        <v>1342</v>
      </c>
      <c r="R236">
        <v>1914</v>
      </c>
      <c r="S236" t="b">
        <v>0</v>
      </c>
      <c r="T236" t="s">
        <v>86</v>
      </c>
      <c r="U236" t="b">
        <v>0</v>
      </c>
      <c r="V236" t="s">
        <v>433</v>
      </c>
      <c r="W236" s="1">
        <v>44595.483576388891</v>
      </c>
      <c r="X236">
        <v>1042</v>
      </c>
      <c r="Y236">
        <v>110</v>
      </c>
      <c r="Z236">
        <v>0</v>
      </c>
      <c r="AA236">
        <v>110</v>
      </c>
      <c r="AB236">
        <v>0</v>
      </c>
      <c r="AC236">
        <v>63</v>
      </c>
      <c r="AD236">
        <v>-13</v>
      </c>
      <c r="AE236">
        <v>0</v>
      </c>
      <c r="AF236">
        <v>0</v>
      </c>
      <c r="AG236">
        <v>0</v>
      </c>
      <c r="AH236" t="s">
        <v>93</v>
      </c>
      <c r="AI236" s="1">
        <v>44595.502326388887</v>
      </c>
      <c r="AJ236">
        <v>838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-13</v>
      </c>
      <c r="AQ236">
        <v>0</v>
      </c>
      <c r="AR236">
        <v>0</v>
      </c>
      <c r="AS236">
        <v>0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</row>
    <row r="237" spans="1:57" hidden="1" x14ac:dyDescent="0.45">
      <c r="A237" t="s">
        <v>633</v>
      </c>
      <c r="B237" t="s">
        <v>77</v>
      </c>
      <c r="C237" t="s">
        <v>634</v>
      </c>
      <c r="D237" t="s">
        <v>79</v>
      </c>
      <c r="E237" s="2" t="str">
        <f>HYPERLINK("capsilon://?command=openfolder&amp;siteaddress=envoy.emaiq-na2.net&amp;folderid=FX6EE1B512-6222-4A0A-A8ED-BDB076737E07","FX2201502")</f>
        <v>FX2201502</v>
      </c>
      <c r="F237" t="s">
        <v>80</v>
      </c>
      <c r="G237" t="s">
        <v>80</v>
      </c>
      <c r="H237" t="s">
        <v>81</v>
      </c>
      <c r="I237" t="s">
        <v>635</v>
      </c>
      <c r="J237">
        <v>21</v>
      </c>
      <c r="K237" t="s">
        <v>83</v>
      </c>
      <c r="L237" t="s">
        <v>84</v>
      </c>
      <c r="M237" t="s">
        <v>85</v>
      </c>
      <c r="N237">
        <v>2</v>
      </c>
      <c r="O237" s="1">
        <v>44595.490648148145</v>
      </c>
      <c r="P237" s="1">
        <v>44595.502847222226</v>
      </c>
      <c r="Q237">
        <v>874</v>
      </c>
      <c r="R237">
        <v>180</v>
      </c>
      <c r="S237" t="b">
        <v>0</v>
      </c>
      <c r="T237" t="s">
        <v>86</v>
      </c>
      <c r="U237" t="b">
        <v>0</v>
      </c>
      <c r="V237" t="s">
        <v>433</v>
      </c>
      <c r="W237" s="1">
        <v>44595.492523148147</v>
      </c>
      <c r="X237">
        <v>111</v>
      </c>
      <c r="Y237">
        <v>0</v>
      </c>
      <c r="Z237">
        <v>0</v>
      </c>
      <c r="AA237">
        <v>0</v>
      </c>
      <c r="AB237">
        <v>9</v>
      </c>
      <c r="AC237">
        <v>0</v>
      </c>
      <c r="AD237">
        <v>21</v>
      </c>
      <c r="AE237">
        <v>0</v>
      </c>
      <c r="AF237">
        <v>0</v>
      </c>
      <c r="AG237">
        <v>0</v>
      </c>
      <c r="AH237" t="s">
        <v>102</v>
      </c>
      <c r="AI237" s="1">
        <v>44595.502847222226</v>
      </c>
      <c r="AJ237">
        <v>69</v>
      </c>
      <c r="AK237">
        <v>0</v>
      </c>
      <c r="AL237">
        <v>0</v>
      </c>
      <c r="AM237">
        <v>0</v>
      </c>
      <c r="AN237">
        <v>18</v>
      </c>
      <c r="AO237">
        <v>0</v>
      </c>
      <c r="AP237">
        <v>21</v>
      </c>
      <c r="AQ237">
        <v>0</v>
      </c>
      <c r="AR237">
        <v>0</v>
      </c>
      <c r="AS237">
        <v>0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</row>
    <row r="238" spans="1:57" hidden="1" x14ac:dyDescent="0.45">
      <c r="A238" t="s">
        <v>636</v>
      </c>
      <c r="B238" t="s">
        <v>77</v>
      </c>
      <c r="C238" t="s">
        <v>634</v>
      </c>
      <c r="D238" t="s">
        <v>79</v>
      </c>
      <c r="E238" s="2" t="str">
        <f>HYPERLINK("capsilon://?command=openfolder&amp;siteaddress=envoy.emaiq-na2.net&amp;folderid=FX6EE1B512-6222-4A0A-A8ED-BDB076737E07","FX2201502")</f>
        <v>FX2201502</v>
      </c>
      <c r="F238" t="s">
        <v>80</v>
      </c>
      <c r="G238" t="s">
        <v>80</v>
      </c>
      <c r="H238" t="s">
        <v>81</v>
      </c>
      <c r="I238" t="s">
        <v>637</v>
      </c>
      <c r="J238">
        <v>21</v>
      </c>
      <c r="K238" t="s">
        <v>83</v>
      </c>
      <c r="L238" t="s">
        <v>84</v>
      </c>
      <c r="M238" t="s">
        <v>85</v>
      </c>
      <c r="N238">
        <v>2</v>
      </c>
      <c r="O238" s="1">
        <v>44595.502222222225</v>
      </c>
      <c r="P238" s="1">
        <v>44595.506886574076</v>
      </c>
      <c r="Q238">
        <v>176</v>
      </c>
      <c r="R238">
        <v>227</v>
      </c>
      <c r="S238" t="b">
        <v>0</v>
      </c>
      <c r="T238" t="s">
        <v>86</v>
      </c>
      <c r="U238" t="b">
        <v>0</v>
      </c>
      <c r="V238" t="s">
        <v>101</v>
      </c>
      <c r="W238" s="1">
        <v>44595.505578703705</v>
      </c>
      <c r="X238">
        <v>68</v>
      </c>
      <c r="Y238">
        <v>0</v>
      </c>
      <c r="Z238">
        <v>0</v>
      </c>
      <c r="AA238">
        <v>0</v>
      </c>
      <c r="AB238">
        <v>9</v>
      </c>
      <c r="AC238">
        <v>1</v>
      </c>
      <c r="AD238">
        <v>21</v>
      </c>
      <c r="AE238">
        <v>0</v>
      </c>
      <c r="AF238">
        <v>0</v>
      </c>
      <c r="AG238">
        <v>0</v>
      </c>
      <c r="AH238" t="s">
        <v>93</v>
      </c>
      <c r="AI238" s="1">
        <v>44595.506886574076</v>
      </c>
      <c r="AJ238">
        <v>64</v>
      </c>
      <c r="AK238">
        <v>0</v>
      </c>
      <c r="AL238">
        <v>0</v>
      </c>
      <c r="AM238">
        <v>0</v>
      </c>
      <c r="AN238">
        <v>9</v>
      </c>
      <c r="AO238">
        <v>0</v>
      </c>
      <c r="AP238">
        <v>21</v>
      </c>
      <c r="AQ238">
        <v>0</v>
      </c>
      <c r="AR238">
        <v>0</v>
      </c>
      <c r="AS238">
        <v>0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 t="s">
        <v>86</v>
      </c>
      <c r="BB238" t="s">
        <v>86</v>
      </c>
      <c r="BC238" t="s">
        <v>86</v>
      </c>
      <c r="BD238" t="s">
        <v>86</v>
      </c>
      <c r="BE238" t="s">
        <v>86</v>
      </c>
    </row>
    <row r="239" spans="1:57" x14ac:dyDescent="0.45">
      <c r="A239" t="s">
        <v>638</v>
      </c>
      <c r="B239" t="s">
        <v>77</v>
      </c>
      <c r="C239" t="s">
        <v>639</v>
      </c>
      <c r="D239" t="s">
        <v>79</v>
      </c>
      <c r="E239" s="2" t="str">
        <f>HYPERLINK("capsilon://?command=openfolder&amp;siteaddress=envoy.emaiq-na2.net&amp;folderid=FX8B86F2B3-40A1-DC25-5325-76EC85BE6ACD","FX220110")</f>
        <v>FX220110</v>
      </c>
      <c r="F239" t="s">
        <v>80</v>
      </c>
      <c r="G239" t="s">
        <v>80</v>
      </c>
      <c r="H239" t="s">
        <v>81</v>
      </c>
      <c r="I239" t="s">
        <v>640</v>
      </c>
      <c r="J239">
        <v>38</v>
      </c>
      <c r="K239" t="s">
        <v>83</v>
      </c>
      <c r="L239" t="s">
        <v>84</v>
      </c>
      <c r="M239" t="s">
        <v>85</v>
      </c>
      <c r="N239">
        <v>2</v>
      </c>
      <c r="O239" s="1">
        <v>44595.524039351854</v>
      </c>
      <c r="P239" s="1">
        <v>44595.548391203702</v>
      </c>
      <c r="Q239">
        <v>1095</v>
      </c>
      <c r="R239">
        <v>1009</v>
      </c>
      <c r="S239" t="b">
        <v>0</v>
      </c>
      <c r="T239" t="s">
        <v>86</v>
      </c>
      <c r="U239" t="b">
        <v>0</v>
      </c>
      <c r="V239" t="s">
        <v>101</v>
      </c>
      <c r="W239" s="1">
        <v>44595.536041666666</v>
      </c>
      <c r="X239">
        <v>386</v>
      </c>
      <c r="Y239">
        <v>51</v>
      </c>
      <c r="Z239">
        <v>0</v>
      </c>
      <c r="AA239">
        <v>51</v>
      </c>
      <c r="AB239">
        <v>0</v>
      </c>
      <c r="AC239">
        <v>42</v>
      </c>
      <c r="AD239">
        <v>-13</v>
      </c>
      <c r="AE239">
        <v>0</v>
      </c>
      <c r="AF239">
        <v>0</v>
      </c>
      <c r="AG239">
        <v>0</v>
      </c>
      <c r="AH239" t="s">
        <v>102</v>
      </c>
      <c r="AI239" s="1">
        <v>44595.548391203702</v>
      </c>
      <c r="AJ239">
        <v>602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-13</v>
      </c>
      <c r="AQ239">
        <v>0</v>
      </c>
      <c r="AR239">
        <v>0</v>
      </c>
      <c r="AS239">
        <v>0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 t="s">
        <v>86</v>
      </c>
      <c r="BB239" t="s">
        <v>86</v>
      </c>
      <c r="BC239" t="s">
        <v>86</v>
      </c>
      <c r="BD239" t="s">
        <v>86</v>
      </c>
      <c r="BE239" t="s">
        <v>86</v>
      </c>
    </row>
    <row r="240" spans="1:57" x14ac:dyDescent="0.45">
      <c r="A240" t="s">
        <v>641</v>
      </c>
      <c r="B240" t="s">
        <v>77</v>
      </c>
      <c r="C240" t="s">
        <v>639</v>
      </c>
      <c r="D240" t="s">
        <v>79</v>
      </c>
      <c r="E240" s="2" t="str">
        <f>HYPERLINK("capsilon://?command=openfolder&amp;siteaddress=envoy.emaiq-na2.net&amp;folderid=FX8B86F2B3-40A1-DC25-5325-76EC85BE6ACD","FX220110")</f>
        <v>FX220110</v>
      </c>
      <c r="F240" t="s">
        <v>80</v>
      </c>
      <c r="G240" t="s">
        <v>80</v>
      </c>
      <c r="H240" t="s">
        <v>81</v>
      </c>
      <c r="I240" t="s">
        <v>642</v>
      </c>
      <c r="J240">
        <v>38</v>
      </c>
      <c r="K240" t="s">
        <v>83</v>
      </c>
      <c r="L240" t="s">
        <v>84</v>
      </c>
      <c r="M240" t="s">
        <v>85</v>
      </c>
      <c r="N240">
        <v>2</v>
      </c>
      <c r="O240" s="1">
        <v>44595.528437499997</v>
      </c>
      <c r="P240" s="1">
        <v>44595.552060185182</v>
      </c>
      <c r="Q240">
        <v>1443</v>
      </c>
      <c r="R240">
        <v>598</v>
      </c>
      <c r="S240" t="b">
        <v>0</v>
      </c>
      <c r="T240" t="s">
        <v>86</v>
      </c>
      <c r="U240" t="b">
        <v>0</v>
      </c>
      <c r="V240" t="s">
        <v>101</v>
      </c>
      <c r="W240" s="1">
        <v>44595.539317129631</v>
      </c>
      <c r="X240">
        <v>282</v>
      </c>
      <c r="Y240">
        <v>54</v>
      </c>
      <c r="Z240">
        <v>0</v>
      </c>
      <c r="AA240">
        <v>54</v>
      </c>
      <c r="AB240">
        <v>0</v>
      </c>
      <c r="AC240">
        <v>46</v>
      </c>
      <c r="AD240">
        <v>-16</v>
      </c>
      <c r="AE240">
        <v>0</v>
      </c>
      <c r="AF240">
        <v>0</v>
      </c>
      <c r="AG240">
        <v>0</v>
      </c>
      <c r="AH240" t="s">
        <v>102</v>
      </c>
      <c r="AI240" s="1">
        <v>44595.552060185182</v>
      </c>
      <c r="AJ240">
        <v>316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-16</v>
      </c>
      <c r="AQ240">
        <v>0</v>
      </c>
      <c r="AR240">
        <v>0</v>
      </c>
      <c r="AS240">
        <v>0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 t="s">
        <v>86</v>
      </c>
      <c r="BB240" t="s">
        <v>86</v>
      </c>
      <c r="BC240" t="s">
        <v>86</v>
      </c>
      <c r="BD240" t="s">
        <v>86</v>
      </c>
      <c r="BE240" t="s">
        <v>86</v>
      </c>
    </row>
    <row r="241" spans="1:57" x14ac:dyDescent="0.45">
      <c r="A241" t="s">
        <v>643</v>
      </c>
      <c r="B241" t="s">
        <v>77</v>
      </c>
      <c r="C241" t="s">
        <v>644</v>
      </c>
      <c r="D241" t="s">
        <v>79</v>
      </c>
      <c r="E241" s="2" t="str">
        <f>HYPERLINK("capsilon://?command=openfolder&amp;siteaddress=envoy.emaiq-na2.net&amp;folderid=FXB6261D27-7BC1-E3E9-EDFA-3FDE488931D9","FX2201536")</f>
        <v>FX2201536</v>
      </c>
      <c r="F241" t="s">
        <v>80</v>
      </c>
      <c r="G241" t="s">
        <v>80</v>
      </c>
      <c r="H241" t="s">
        <v>81</v>
      </c>
      <c r="I241" t="s">
        <v>645</v>
      </c>
      <c r="J241">
        <v>55</v>
      </c>
      <c r="K241" t="s">
        <v>83</v>
      </c>
      <c r="L241" t="s">
        <v>84</v>
      </c>
      <c r="M241" t="s">
        <v>85</v>
      </c>
      <c r="N241">
        <v>2</v>
      </c>
      <c r="O241" s="1">
        <v>44595.529247685183</v>
      </c>
      <c r="P241" s="1">
        <v>44595.555069444446</v>
      </c>
      <c r="Q241">
        <v>1608</v>
      </c>
      <c r="R241">
        <v>623</v>
      </c>
      <c r="S241" t="b">
        <v>0</v>
      </c>
      <c r="T241" t="s">
        <v>86</v>
      </c>
      <c r="U241" t="b">
        <v>0</v>
      </c>
      <c r="V241" t="s">
        <v>101</v>
      </c>
      <c r="W241" s="1">
        <v>44595.543541666666</v>
      </c>
      <c r="X241">
        <v>364</v>
      </c>
      <c r="Y241">
        <v>50</v>
      </c>
      <c r="Z241">
        <v>0</v>
      </c>
      <c r="AA241">
        <v>50</v>
      </c>
      <c r="AB241">
        <v>0</v>
      </c>
      <c r="AC241">
        <v>43</v>
      </c>
      <c r="AD241">
        <v>5</v>
      </c>
      <c r="AE241">
        <v>0</v>
      </c>
      <c r="AF241">
        <v>0</v>
      </c>
      <c r="AG241">
        <v>0</v>
      </c>
      <c r="AH241" t="s">
        <v>102</v>
      </c>
      <c r="AI241" s="1">
        <v>44595.555069444446</v>
      </c>
      <c r="AJ241">
        <v>259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 t="s">
        <v>86</v>
      </c>
      <c r="BB241" t="s">
        <v>86</v>
      </c>
      <c r="BC241" t="s">
        <v>86</v>
      </c>
      <c r="BD241" t="s">
        <v>86</v>
      </c>
      <c r="BE241" t="s">
        <v>86</v>
      </c>
    </row>
    <row r="242" spans="1:57" x14ac:dyDescent="0.45">
      <c r="A242" t="s">
        <v>646</v>
      </c>
      <c r="B242" t="s">
        <v>77</v>
      </c>
      <c r="C242" t="s">
        <v>639</v>
      </c>
      <c r="D242" t="s">
        <v>79</v>
      </c>
      <c r="E242" s="2" t="str">
        <f>HYPERLINK("capsilon://?command=openfolder&amp;siteaddress=envoy.emaiq-na2.net&amp;folderid=FX8B86F2B3-40A1-DC25-5325-76EC85BE6ACD","FX220110")</f>
        <v>FX220110</v>
      </c>
      <c r="F242" t="s">
        <v>80</v>
      </c>
      <c r="G242" t="s">
        <v>80</v>
      </c>
      <c r="H242" t="s">
        <v>81</v>
      </c>
      <c r="I242" t="s">
        <v>647</v>
      </c>
      <c r="J242">
        <v>38</v>
      </c>
      <c r="K242" t="s">
        <v>83</v>
      </c>
      <c r="L242" t="s">
        <v>84</v>
      </c>
      <c r="M242" t="s">
        <v>85</v>
      </c>
      <c r="N242">
        <v>2</v>
      </c>
      <c r="O242" s="1">
        <v>44595.53224537037</v>
      </c>
      <c r="P242" s="1">
        <v>44595.557395833333</v>
      </c>
      <c r="Q242">
        <v>1746</v>
      </c>
      <c r="R242">
        <v>427</v>
      </c>
      <c r="S242" t="b">
        <v>0</v>
      </c>
      <c r="T242" t="s">
        <v>86</v>
      </c>
      <c r="U242" t="b">
        <v>0</v>
      </c>
      <c r="V242" t="s">
        <v>101</v>
      </c>
      <c r="W242" s="1">
        <v>44595.546180555553</v>
      </c>
      <c r="X242">
        <v>227</v>
      </c>
      <c r="Y242">
        <v>54</v>
      </c>
      <c r="Z242">
        <v>0</v>
      </c>
      <c r="AA242">
        <v>54</v>
      </c>
      <c r="AB242">
        <v>0</v>
      </c>
      <c r="AC242">
        <v>42</v>
      </c>
      <c r="AD242">
        <v>-16</v>
      </c>
      <c r="AE242">
        <v>0</v>
      </c>
      <c r="AF242">
        <v>0</v>
      </c>
      <c r="AG242">
        <v>0</v>
      </c>
      <c r="AH242" t="s">
        <v>102</v>
      </c>
      <c r="AI242" s="1">
        <v>44595.557395833333</v>
      </c>
      <c r="AJ242">
        <v>200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-16</v>
      </c>
      <c r="AQ242">
        <v>0</v>
      </c>
      <c r="AR242">
        <v>0</v>
      </c>
      <c r="AS242">
        <v>0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 t="s">
        <v>86</v>
      </c>
      <c r="BB242" t="s">
        <v>86</v>
      </c>
      <c r="BC242" t="s">
        <v>86</v>
      </c>
      <c r="BD242" t="s">
        <v>86</v>
      </c>
      <c r="BE242" t="s">
        <v>86</v>
      </c>
    </row>
    <row r="243" spans="1:57" hidden="1" x14ac:dyDescent="0.45">
      <c r="A243" t="s">
        <v>648</v>
      </c>
      <c r="B243" t="s">
        <v>77</v>
      </c>
      <c r="C243" t="s">
        <v>649</v>
      </c>
      <c r="D243" t="s">
        <v>79</v>
      </c>
      <c r="E243" s="2" t="str">
        <f>HYPERLINK("capsilon://?command=openfolder&amp;siteaddress=envoy.emaiq-na2.net&amp;folderid=FX886B8F36-B24A-F18A-77F7-02FC416E4298","FX2201139")</f>
        <v>FX2201139</v>
      </c>
      <c r="F243" t="s">
        <v>80</v>
      </c>
      <c r="G243" t="s">
        <v>80</v>
      </c>
      <c r="H243" t="s">
        <v>81</v>
      </c>
      <c r="I243" t="s">
        <v>650</v>
      </c>
      <c r="J243">
        <v>11</v>
      </c>
      <c r="K243" t="s">
        <v>83</v>
      </c>
      <c r="L243" t="s">
        <v>84</v>
      </c>
      <c r="M243" t="s">
        <v>85</v>
      </c>
      <c r="N243">
        <v>2</v>
      </c>
      <c r="O243" s="1">
        <v>44595.573645833334</v>
      </c>
      <c r="P243" s="1">
        <v>44595.590763888889</v>
      </c>
      <c r="Q243">
        <v>1418</v>
      </c>
      <c r="R243">
        <v>61</v>
      </c>
      <c r="S243" t="b">
        <v>0</v>
      </c>
      <c r="T243" t="s">
        <v>86</v>
      </c>
      <c r="U243" t="b">
        <v>0</v>
      </c>
      <c r="V243" t="s">
        <v>101</v>
      </c>
      <c r="W243" s="1">
        <v>44595.587280092594</v>
      </c>
      <c r="X243">
        <v>17</v>
      </c>
      <c r="Y243">
        <v>0</v>
      </c>
      <c r="Z243">
        <v>0</v>
      </c>
      <c r="AA243">
        <v>0</v>
      </c>
      <c r="AB243">
        <v>5</v>
      </c>
      <c r="AC243">
        <v>0</v>
      </c>
      <c r="AD243">
        <v>11</v>
      </c>
      <c r="AE243">
        <v>0</v>
      </c>
      <c r="AF243">
        <v>0</v>
      </c>
      <c r="AG243">
        <v>0</v>
      </c>
      <c r="AH243" t="s">
        <v>102</v>
      </c>
      <c r="AI243" s="1">
        <v>44595.590763888889</v>
      </c>
      <c r="AJ243">
        <v>20</v>
      </c>
      <c r="AK243">
        <v>0</v>
      </c>
      <c r="AL243">
        <v>0</v>
      </c>
      <c r="AM243">
        <v>0</v>
      </c>
      <c r="AN243">
        <v>5</v>
      </c>
      <c r="AO243">
        <v>0</v>
      </c>
      <c r="AP243">
        <v>11</v>
      </c>
      <c r="AQ243">
        <v>0</v>
      </c>
      <c r="AR243">
        <v>0</v>
      </c>
      <c r="AS243">
        <v>0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 t="s">
        <v>86</v>
      </c>
      <c r="BB243" t="s">
        <v>86</v>
      </c>
      <c r="BC243" t="s">
        <v>86</v>
      </c>
      <c r="BD243" t="s">
        <v>86</v>
      </c>
      <c r="BE243" t="s">
        <v>86</v>
      </c>
    </row>
    <row r="244" spans="1:57" hidden="1" x14ac:dyDescent="0.45">
      <c r="A244" t="s">
        <v>651</v>
      </c>
      <c r="B244" t="s">
        <v>77</v>
      </c>
      <c r="C244" t="s">
        <v>652</v>
      </c>
      <c r="D244" t="s">
        <v>79</v>
      </c>
      <c r="E244" s="2" t="str">
        <f>HYPERLINK("capsilon://?command=openfolder&amp;siteaddress=envoy.emaiq-na2.net&amp;folderid=FX7B697A82-01B5-1301-E439-F1AC3C1B8F59","FX2201308")</f>
        <v>FX2201308</v>
      </c>
      <c r="F244" t="s">
        <v>80</v>
      </c>
      <c r="G244" t="s">
        <v>80</v>
      </c>
      <c r="H244" t="s">
        <v>81</v>
      </c>
      <c r="I244" t="s">
        <v>653</v>
      </c>
      <c r="J244">
        <v>21</v>
      </c>
      <c r="K244" t="s">
        <v>83</v>
      </c>
      <c r="L244" t="s">
        <v>84</v>
      </c>
      <c r="M244" t="s">
        <v>85</v>
      </c>
      <c r="N244">
        <v>2</v>
      </c>
      <c r="O244" s="1">
        <v>44595.610648148147</v>
      </c>
      <c r="P244" s="1">
        <v>44595.620636574073</v>
      </c>
      <c r="Q244">
        <v>796</v>
      </c>
      <c r="R244">
        <v>67</v>
      </c>
      <c r="S244" t="b">
        <v>0</v>
      </c>
      <c r="T244" t="s">
        <v>86</v>
      </c>
      <c r="U244" t="b">
        <v>0</v>
      </c>
      <c r="V244" t="s">
        <v>101</v>
      </c>
      <c r="W244" s="1">
        <v>44595.614282407405</v>
      </c>
      <c r="X244">
        <v>43</v>
      </c>
      <c r="Y244">
        <v>0</v>
      </c>
      <c r="Z244">
        <v>0</v>
      </c>
      <c r="AA244">
        <v>0</v>
      </c>
      <c r="AB244">
        <v>9</v>
      </c>
      <c r="AC244">
        <v>1</v>
      </c>
      <c r="AD244">
        <v>21</v>
      </c>
      <c r="AE244">
        <v>0</v>
      </c>
      <c r="AF244">
        <v>0</v>
      </c>
      <c r="AG244">
        <v>0</v>
      </c>
      <c r="AH244" t="s">
        <v>102</v>
      </c>
      <c r="AI244" s="1">
        <v>44595.620636574073</v>
      </c>
      <c r="AJ244">
        <v>24</v>
      </c>
      <c r="AK244">
        <v>0</v>
      </c>
      <c r="AL244">
        <v>0</v>
      </c>
      <c r="AM244">
        <v>0</v>
      </c>
      <c r="AN244">
        <v>9</v>
      </c>
      <c r="AO244">
        <v>0</v>
      </c>
      <c r="AP244">
        <v>21</v>
      </c>
      <c r="AQ244">
        <v>0</v>
      </c>
      <c r="AR244">
        <v>0</v>
      </c>
      <c r="AS244">
        <v>0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 t="s">
        <v>86</v>
      </c>
      <c r="BB244" t="s">
        <v>86</v>
      </c>
      <c r="BC244" t="s">
        <v>86</v>
      </c>
      <c r="BD244" t="s">
        <v>86</v>
      </c>
      <c r="BE244" t="s">
        <v>86</v>
      </c>
    </row>
    <row r="245" spans="1:57" x14ac:dyDescent="0.45">
      <c r="A245" t="s">
        <v>654</v>
      </c>
      <c r="B245" t="s">
        <v>77</v>
      </c>
      <c r="C245" t="s">
        <v>634</v>
      </c>
      <c r="D245" t="s">
        <v>79</v>
      </c>
      <c r="E245" s="2" t="str">
        <f>HYPERLINK("capsilon://?command=openfolder&amp;siteaddress=envoy.emaiq-na2.net&amp;folderid=FX6EE1B512-6222-4A0A-A8ED-BDB076737E07","FX2201502")</f>
        <v>FX2201502</v>
      </c>
      <c r="F245" t="s">
        <v>80</v>
      </c>
      <c r="G245" t="s">
        <v>80</v>
      </c>
      <c r="H245" t="s">
        <v>81</v>
      </c>
      <c r="I245" t="s">
        <v>655</v>
      </c>
      <c r="J245">
        <v>38</v>
      </c>
      <c r="K245" t="s">
        <v>83</v>
      </c>
      <c r="L245" t="s">
        <v>84</v>
      </c>
      <c r="M245" t="s">
        <v>85</v>
      </c>
      <c r="N245">
        <v>2</v>
      </c>
      <c r="O245" s="1">
        <v>44595.644687499997</v>
      </c>
      <c r="P245" s="1">
        <v>44595.677048611113</v>
      </c>
      <c r="Q245">
        <v>2388</v>
      </c>
      <c r="R245">
        <v>408</v>
      </c>
      <c r="S245" t="b">
        <v>0</v>
      </c>
      <c r="T245" t="s">
        <v>86</v>
      </c>
      <c r="U245" t="b">
        <v>0</v>
      </c>
      <c r="V245" t="s">
        <v>101</v>
      </c>
      <c r="W245" s="1">
        <v>44595.663321759261</v>
      </c>
      <c r="X245">
        <v>108</v>
      </c>
      <c r="Y245">
        <v>37</v>
      </c>
      <c r="Z245">
        <v>0</v>
      </c>
      <c r="AA245">
        <v>37</v>
      </c>
      <c r="AB245">
        <v>0</v>
      </c>
      <c r="AC245">
        <v>21</v>
      </c>
      <c r="AD245">
        <v>1</v>
      </c>
      <c r="AE245">
        <v>0</v>
      </c>
      <c r="AF245">
        <v>0</v>
      </c>
      <c r="AG245">
        <v>0</v>
      </c>
      <c r="AH245" t="s">
        <v>102</v>
      </c>
      <c r="AI245" s="1">
        <v>44595.677048611113</v>
      </c>
      <c r="AJ245">
        <v>279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 t="s">
        <v>86</v>
      </c>
      <c r="BB245" t="s">
        <v>86</v>
      </c>
      <c r="BC245" t="s">
        <v>86</v>
      </c>
      <c r="BD245" t="s">
        <v>86</v>
      </c>
      <c r="BE245" t="s">
        <v>86</v>
      </c>
    </row>
    <row r="246" spans="1:57" x14ac:dyDescent="0.45">
      <c r="A246" t="s">
        <v>656</v>
      </c>
      <c r="B246" t="s">
        <v>77</v>
      </c>
      <c r="C246" t="s">
        <v>322</v>
      </c>
      <c r="D246" t="s">
        <v>79</v>
      </c>
      <c r="E246" s="2" t="str">
        <f>HYPERLINK("capsilon://?command=openfolder&amp;siteaddress=envoy.emaiq-na2.net&amp;folderid=FX9B327200-DDB4-5C4D-5FD7-CF1F10D2D35D","FX2201481")</f>
        <v>FX2201481</v>
      </c>
      <c r="F246" t="s">
        <v>80</v>
      </c>
      <c r="G246" t="s">
        <v>80</v>
      </c>
      <c r="H246" t="s">
        <v>81</v>
      </c>
      <c r="I246" t="s">
        <v>657</v>
      </c>
      <c r="J246">
        <v>192</v>
      </c>
      <c r="K246" t="s">
        <v>83</v>
      </c>
      <c r="L246" t="s">
        <v>84</v>
      </c>
      <c r="M246" t="s">
        <v>85</v>
      </c>
      <c r="N246">
        <v>2</v>
      </c>
      <c r="O246" s="1">
        <v>44595.647418981483</v>
      </c>
      <c r="P246" s="1">
        <v>44595.685081018521</v>
      </c>
      <c r="Q246">
        <v>1706</v>
      </c>
      <c r="R246">
        <v>1548</v>
      </c>
      <c r="S246" t="b">
        <v>0</v>
      </c>
      <c r="T246" t="s">
        <v>86</v>
      </c>
      <c r="U246" t="b">
        <v>0</v>
      </c>
      <c r="V246" t="s">
        <v>101</v>
      </c>
      <c r="W246" s="1">
        <v>44595.673229166663</v>
      </c>
      <c r="X246">
        <v>855</v>
      </c>
      <c r="Y246">
        <v>170</v>
      </c>
      <c r="Z246">
        <v>0</v>
      </c>
      <c r="AA246">
        <v>170</v>
      </c>
      <c r="AB246">
        <v>0</v>
      </c>
      <c r="AC246">
        <v>68</v>
      </c>
      <c r="AD246">
        <v>22</v>
      </c>
      <c r="AE246">
        <v>0</v>
      </c>
      <c r="AF246">
        <v>0</v>
      </c>
      <c r="AG246">
        <v>0</v>
      </c>
      <c r="AH246" t="s">
        <v>102</v>
      </c>
      <c r="AI246" s="1">
        <v>44595.685081018521</v>
      </c>
      <c r="AJ246">
        <v>693</v>
      </c>
      <c r="AK246">
        <v>2</v>
      </c>
      <c r="AL246">
        <v>0</v>
      </c>
      <c r="AM246">
        <v>2</v>
      </c>
      <c r="AN246">
        <v>0</v>
      </c>
      <c r="AO246">
        <v>2</v>
      </c>
      <c r="AP246">
        <v>20</v>
      </c>
      <c r="AQ246">
        <v>0</v>
      </c>
      <c r="AR246">
        <v>0</v>
      </c>
      <c r="AS246">
        <v>0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 t="s">
        <v>86</v>
      </c>
      <c r="BB246" t="s">
        <v>86</v>
      </c>
      <c r="BC246" t="s">
        <v>86</v>
      </c>
      <c r="BD246" t="s">
        <v>86</v>
      </c>
      <c r="BE246" t="s">
        <v>86</v>
      </c>
    </row>
    <row r="247" spans="1:57" hidden="1" x14ac:dyDescent="0.45">
      <c r="A247" t="s">
        <v>658</v>
      </c>
      <c r="B247" t="s">
        <v>77</v>
      </c>
      <c r="C247" t="s">
        <v>659</v>
      </c>
      <c r="D247" t="s">
        <v>79</v>
      </c>
      <c r="E247" s="2" t="str">
        <f>HYPERLINK("capsilon://?command=openfolder&amp;siteaddress=envoy.emaiq-na2.net&amp;folderid=FX5569EDA1-E8FA-AADA-CBEE-4C8A376EB174","FX220175")</f>
        <v>FX220175</v>
      </c>
      <c r="F247" t="s">
        <v>80</v>
      </c>
      <c r="G247" t="s">
        <v>80</v>
      </c>
      <c r="H247" t="s">
        <v>81</v>
      </c>
      <c r="I247" t="s">
        <v>660</v>
      </c>
      <c r="J247">
        <v>11</v>
      </c>
      <c r="K247" t="s">
        <v>83</v>
      </c>
      <c r="L247" t="s">
        <v>84</v>
      </c>
      <c r="M247" t="s">
        <v>85</v>
      </c>
      <c r="N247">
        <v>2</v>
      </c>
      <c r="O247" s="1">
        <v>44595.65724537037</v>
      </c>
      <c r="P247" s="1">
        <v>44595.685347222221</v>
      </c>
      <c r="Q247">
        <v>2391</v>
      </c>
      <c r="R247">
        <v>37</v>
      </c>
      <c r="S247" t="b">
        <v>0</v>
      </c>
      <c r="T247" t="s">
        <v>86</v>
      </c>
      <c r="U247" t="b">
        <v>0</v>
      </c>
      <c r="V247" t="s">
        <v>101</v>
      </c>
      <c r="W247" s="1">
        <v>44595.673414351855</v>
      </c>
      <c r="X247">
        <v>15</v>
      </c>
      <c r="Y247">
        <v>0</v>
      </c>
      <c r="Z247">
        <v>0</v>
      </c>
      <c r="AA247">
        <v>0</v>
      </c>
      <c r="AB247">
        <v>5</v>
      </c>
      <c r="AC247">
        <v>0</v>
      </c>
      <c r="AD247">
        <v>11</v>
      </c>
      <c r="AE247">
        <v>0</v>
      </c>
      <c r="AF247">
        <v>0</v>
      </c>
      <c r="AG247">
        <v>0</v>
      </c>
      <c r="AH247" t="s">
        <v>102</v>
      </c>
      <c r="AI247" s="1">
        <v>44595.685347222221</v>
      </c>
      <c r="AJ247">
        <v>22</v>
      </c>
      <c r="AK247">
        <v>0</v>
      </c>
      <c r="AL247">
        <v>0</v>
      </c>
      <c r="AM247">
        <v>0</v>
      </c>
      <c r="AN247">
        <v>5</v>
      </c>
      <c r="AO247">
        <v>0</v>
      </c>
      <c r="AP247">
        <v>11</v>
      </c>
      <c r="AQ247">
        <v>0</v>
      </c>
      <c r="AR247">
        <v>0</v>
      </c>
      <c r="AS247">
        <v>0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 t="s">
        <v>86</v>
      </c>
      <c r="BB247" t="s">
        <v>86</v>
      </c>
      <c r="BC247" t="s">
        <v>86</v>
      </c>
      <c r="BD247" t="s">
        <v>86</v>
      </c>
      <c r="BE247" t="s">
        <v>86</v>
      </c>
    </row>
    <row r="248" spans="1:57" hidden="1" x14ac:dyDescent="0.45">
      <c r="A248" t="s">
        <v>661</v>
      </c>
      <c r="B248" t="s">
        <v>77</v>
      </c>
      <c r="C248" t="s">
        <v>659</v>
      </c>
      <c r="D248" t="s">
        <v>79</v>
      </c>
      <c r="E248" s="2" t="str">
        <f>HYPERLINK("capsilon://?command=openfolder&amp;siteaddress=envoy.emaiq-na2.net&amp;folderid=FX5569EDA1-E8FA-AADA-CBEE-4C8A376EB174","FX220175")</f>
        <v>FX220175</v>
      </c>
      <c r="F248" t="s">
        <v>80</v>
      </c>
      <c r="G248" t="s">
        <v>80</v>
      </c>
      <c r="H248" t="s">
        <v>81</v>
      </c>
      <c r="I248" t="s">
        <v>662</v>
      </c>
      <c r="J248">
        <v>11</v>
      </c>
      <c r="K248" t="s">
        <v>83</v>
      </c>
      <c r="L248" t="s">
        <v>84</v>
      </c>
      <c r="M248" t="s">
        <v>85</v>
      </c>
      <c r="N248">
        <v>2</v>
      </c>
      <c r="O248" s="1">
        <v>44595.660266203704</v>
      </c>
      <c r="P248" s="1">
        <v>44595.685798611114</v>
      </c>
      <c r="Q248">
        <v>2154</v>
      </c>
      <c r="R248">
        <v>52</v>
      </c>
      <c r="S248" t="b">
        <v>0</v>
      </c>
      <c r="T248" t="s">
        <v>86</v>
      </c>
      <c r="U248" t="b">
        <v>0</v>
      </c>
      <c r="V248" t="s">
        <v>101</v>
      </c>
      <c r="W248" s="1">
        <v>44595.673587962963</v>
      </c>
      <c r="X248">
        <v>14</v>
      </c>
      <c r="Y248">
        <v>0</v>
      </c>
      <c r="Z248">
        <v>0</v>
      </c>
      <c r="AA248">
        <v>0</v>
      </c>
      <c r="AB248">
        <v>5</v>
      </c>
      <c r="AC248">
        <v>0</v>
      </c>
      <c r="AD248">
        <v>11</v>
      </c>
      <c r="AE248">
        <v>0</v>
      </c>
      <c r="AF248">
        <v>0</v>
      </c>
      <c r="AG248">
        <v>0</v>
      </c>
      <c r="AH248" t="s">
        <v>102</v>
      </c>
      <c r="AI248" s="1">
        <v>44595.685798611114</v>
      </c>
      <c r="AJ248">
        <v>38</v>
      </c>
      <c r="AK248">
        <v>0</v>
      </c>
      <c r="AL248">
        <v>0</v>
      </c>
      <c r="AM248">
        <v>0</v>
      </c>
      <c r="AN248">
        <v>5</v>
      </c>
      <c r="AO248">
        <v>0</v>
      </c>
      <c r="AP248">
        <v>11</v>
      </c>
      <c r="AQ248">
        <v>0</v>
      </c>
      <c r="AR248">
        <v>0</v>
      </c>
      <c r="AS248">
        <v>0</v>
      </c>
      <c r="AT248" t="s">
        <v>86</v>
      </c>
      <c r="AU248" t="s">
        <v>86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 t="s">
        <v>86</v>
      </c>
      <c r="BB248" t="s">
        <v>86</v>
      </c>
      <c r="BC248" t="s">
        <v>86</v>
      </c>
      <c r="BD248" t="s">
        <v>86</v>
      </c>
      <c r="BE248" t="s">
        <v>86</v>
      </c>
    </row>
    <row r="249" spans="1:57" x14ac:dyDescent="0.45">
      <c r="A249" t="s">
        <v>663</v>
      </c>
      <c r="B249" t="s">
        <v>77</v>
      </c>
      <c r="C249" t="s">
        <v>644</v>
      </c>
      <c r="D249" t="s">
        <v>79</v>
      </c>
      <c r="E249" s="2" t="str">
        <f>HYPERLINK("capsilon://?command=openfolder&amp;siteaddress=envoy.emaiq-na2.net&amp;folderid=FXB6261D27-7BC1-E3E9-EDFA-3FDE488931D9","FX2201536")</f>
        <v>FX2201536</v>
      </c>
      <c r="F249" t="s">
        <v>80</v>
      </c>
      <c r="G249" t="s">
        <v>80</v>
      </c>
      <c r="H249" t="s">
        <v>81</v>
      </c>
      <c r="I249" t="s">
        <v>664</v>
      </c>
      <c r="J249">
        <v>66</v>
      </c>
      <c r="K249" t="s">
        <v>83</v>
      </c>
      <c r="L249" t="s">
        <v>84</v>
      </c>
      <c r="M249" t="s">
        <v>85</v>
      </c>
      <c r="N249">
        <v>2</v>
      </c>
      <c r="O249" s="1">
        <v>44595.679062499999</v>
      </c>
      <c r="P249" s="1">
        <v>44595.688194444447</v>
      </c>
      <c r="Q249">
        <v>392</v>
      </c>
      <c r="R249">
        <v>397</v>
      </c>
      <c r="S249" t="b">
        <v>0</v>
      </c>
      <c r="T249" t="s">
        <v>86</v>
      </c>
      <c r="U249" t="b">
        <v>0</v>
      </c>
      <c r="V249" t="s">
        <v>101</v>
      </c>
      <c r="W249" s="1">
        <v>44595.684027777781</v>
      </c>
      <c r="X249">
        <v>191</v>
      </c>
      <c r="Y249">
        <v>52</v>
      </c>
      <c r="Z249">
        <v>0</v>
      </c>
      <c r="AA249">
        <v>52</v>
      </c>
      <c r="AB249">
        <v>0</v>
      </c>
      <c r="AC249">
        <v>22</v>
      </c>
      <c r="AD249">
        <v>14</v>
      </c>
      <c r="AE249">
        <v>0</v>
      </c>
      <c r="AF249">
        <v>0</v>
      </c>
      <c r="AG249">
        <v>0</v>
      </c>
      <c r="AH249" t="s">
        <v>102</v>
      </c>
      <c r="AI249" s="1">
        <v>44595.688194444447</v>
      </c>
      <c r="AJ249">
        <v>206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14</v>
      </c>
      <c r="AQ249">
        <v>0</v>
      </c>
      <c r="AR249">
        <v>0</v>
      </c>
      <c r="AS249">
        <v>0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 t="s">
        <v>86</v>
      </c>
      <c r="BB249" t="s">
        <v>86</v>
      </c>
      <c r="BC249" t="s">
        <v>86</v>
      </c>
      <c r="BD249" t="s">
        <v>86</v>
      </c>
      <c r="BE249" t="s">
        <v>86</v>
      </c>
    </row>
    <row r="250" spans="1:57" x14ac:dyDescent="0.45">
      <c r="A250" t="s">
        <v>665</v>
      </c>
      <c r="B250" t="s">
        <v>77</v>
      </c>
      <c r="C250" t="s">
        <v>214</v>
      </c>
      <c r="D250" t="s">
        <v>79</v>
      </c>
      <c r="E250" s="2" t="str">
        <f>HYPERLINK("capsilon://?command=openfolder&amp;siteaddress=envoy.emaiq-na2.net&amp;folderid=FX5BDA8060-5873-57B0-4584-A8FB4F27232C","FX2201577")</f>
        <v>FX2201577</v>
      </c>
      <c r="F250" t="s">
        <v>80</v>
      </c>
      <c r="G250" t="s">
        <v>80</v>
      </c>
      <c r="H250" t="s">
        <v>81</v>
      </c>
      <c r="I250" t="s">
        <v>666</v>
      </c>
      <c r="J250">
        <v>203</v>
      </c>
      <c r="K250" t="s">
        <v>83</v>
      </c>
      <c r="L250" t="s">
        <v>84</v>
      </c>
      <c r="M250" t="s">
        <v>85</v>
      </c>
      <c r="N250">
        <v>2</v>
      </c>
      <c r="O250" s="1">
        <v>44595.697615740741</v>
      </c>
      <c r="P250" s="1">
        <v>44595.835625</v>
      </c>
      <c r="Q250">
        <v>10134</v>
      </c>
      <c r="R250">
        <v>1790</v>
      </c>
      <c r="S250" t="b">
        <v>0</v>
      </c>
      <c r="T250" t="s">
        <v>86</v>
      </c>
      <c r="U250" t="b">
        <v>0</v>
      </c>
      <c r="V250" t="s">
        <v>101</v>
      </c>
      <c r="W250" s="1">
        <v>44595.716446759259</v>
      </c>
      <c r="X250">
        <v>781</v>
      </c>
      <c r="Y250">
        <v>172</v>
      </c>
      <c r="Z250">
        <v>0</v>
      </c>
      <c r="AA250">
        <v>172</v>
      </c>
      <c r="AB250">
        <v>21</v>
      </c>
      <c r="AC250">
        <v>33</v>
      </c>
      <c r="AD250">
        <v>31</v>
      </c>
      <c r="AE250">
        <v>0</v>
      </c>
      <c r="AF250">
        <v>0</v>
      </c>
      <c r="AG250">
        <v>0</v>
      </c>
      <c r="AH250" t="s">
        <v>102</v>
      </c>
      <c r="AI250" s="1">
        <v>44595.835625</v>
      </c>
      <c r="AJ250">
        <v>756</v>
      </c>
      <c r="AK250">
        <v>1</v>
      </c>
      <c r="AL250">
        <v>0</v>
      </c>
      <c r="AM250">
        <v>1</v>
      </c>
      <c r="AN250">
        <v>21</v>
      </c>
      <c r="AO250">
        <v>1</v>
      </c>
      <c r="AP250">
        <v>30</v>
      </c>
      <c r="AQ250">
        <v>0</v>
      </c>
      <c r="AR250">
        <v>0</v>
      </c>
      <c r="AS250">
        <v>0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 t="s">
        <v>86</v>
      </c>
      <c r="BB250" t="s">
        <v>86</v>
      </c>
      <c r="BC250" t="s">
        <v>86</v>
      </c>
      <c r="BD250" t="s">
        <v>86</v>
      </c>
      <c r="BE250" t="s">
        <v>86</v>
      </c>
    </row>
    <row r="251" spans="1:57" hidden="1" x14ac:dyDescent="0.45">
      <c r="A251" t="s">
        <v>667</v>
      </c>
      <c r="B251" t="s">
        <v>77</v>
      </c>
      <c r="C251" t="s">
        <v>668</v>
      </c>
      <c r="D251" t="s">
        <v>79</v>
      </c>
      <c r="E251" s="2" t="str">
        <f>HYPERLINK("capsilon://?command=openfolder&amp;siteaddress=envoy.emaiq-na2.net&amp;folderid=FXFF5278F0-8396-7B58-CA41-BA5D9A177CF6","FX2112262")</f>
        <v>FX2112262</v>
      </c>
      <c r="F251" t="s">
        <v>80</v>
      </c>
      <c r="G251" t="s">
        <v>80</v>
      </c>
      <c r="H251" t="s">
        <v>81</v>
      </c>
      <c r="I251" t="s">
        <v>669</v>
      </c>
      <c r="J251">
        <v>11</v>
      </c>
      <c r="K251" t="s">
        <v>83</v>
      </c>
      <c r="L251" t="s">
        <v>84</v>
      </c>
      <c r="M251" t="s">
        <v>85</v>
      </c>
      <c r="N251">
        <v>2</v>
      </c>
      <c r="O251" s="1">
        <v>44595.703958333332</v>
      </c>
      <c r="P251" s="1">
        <v>44595.835810185185</v>
      </c>
      <c r="Q251">
        <v>11354</v>
      </c>
      <c r="R251">
        <v>38</v>
      </c>
      <c r="S251" t="b">
        <v>0</v>
      </c>
      <c r="T251" t="s">
        <v>86</v>
      </c>
      <c r="U251" t="b">
        <v>0</v>
      </c>
      <c r="V251" t="s">
        <v>101</v>
      </c>
      <c r="W251" s="1">
        <v>44595.716724537036</v>
      </c>
      <c r="X251">
        <v>23</v>
      </c>
      <c r="Y251">
        <v>0</v>
      </c>
      <c r="Z251">
        <v>0</v>
      </c>
      <c r="AA251">
        <v>0</v>
      </c>
      <c r="AB251">
        <v>5</v>
      </c>
      <c r="AC251">
        <v>0</v>
      </c>
      <c r="AD251">
        <v>11</v>
      </c>
      <c r="AE251">
        <v>0</v>
      </c>
      <c r="AF251">
        <v>0</v>
      </c>
      <c r="AG251">
        <v>0</v>
      </c>
      <c r="AH251" t="s">
        <v>102</v>
      </c>
      <c r="AI251" s="1">
        <v>44595.835810185185</v>
      </c>
      <c r="AJ251">
        <v>15</v>
      </c>
      <c r="AK251">
        <v>0</v>
      </c>
      <c r="AL251">
        <v>0</v>
      </c>
      <c r="AM251">
        <v>0</v>
      </c>
      <c r="AN251">
        <v>5</v>
      </c>
      <c r="AO251">
        <v>0</v>
      </c>
      <c r="AP251">
        <v>11</v>
      </c>
      <c r="AQ251">
        <v>0</v>
      </c>
      <c r="AR251">
        <v>0</v>
      </c>
      <c r="AS251">
        <v>0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 t="s">
        <v>86</v>
      </c>
      <c r="BB251" t="s">
        <v>86</v>
      </c>
      <c r="BC251" t="s">
        <v>86</v>
      </c>
      <c r="BD251" t="s">
        <v>86</v>
      </c>
      <c r="BE251" t="s">
        <v>86</v>
      </c>
    </row>
    <row r="252" spans="1:57" hidden="1" x14ac:dyDescent="0.45">
      <c r="A252" t="s">
        <v>670</v>
      </c>
      <c r="B252" t="s">
        <v>77</v>
      </c>
      <c r="C252" t="s">
        <v>671</v>
      </c>
      <c r="D252" t="s">
        <v>79</v>
      </c>
      <c r="E252" s="2" t="str">
        <f>HYPERLINK("capsilon://?command=openfolder&amp;siteaddress=envoy.emaiq-na2.net&amp;folderid=FX659CA8B0-2B33-5BF5-84FB-770EF21F4994","FX220231")</f>
        <v>FX220231</v>
      </c>
      <c r="F252" t="s">
        <v>80</v>
      </c>
      <c r="G252" t="s">
        <v>80</v>
      </c>
      <c r="H252" t="s">
        <v>81</v>
      </c>
      <c r="I252" t="s">
        <v>672</v>
      </c>
      <c r="J252">
        <v>64</v>
      </c>
      <c r="K252" t="s">
        <v>83</v>
      </c>
      <c r="L252" t="s">
        <v>84</v>
      </c>
      <c r="M252" t="s">
        <v>85</v>
      </c>
      <c r="N252">
        <v>1</v>
      </c>
      <c r="O252" s="1">
        <v>44595.706122685187</v>
      </c>
      <c r="P252" s="1">
        <v>44595.724143518521</v>
      </c>
      <c r="Q252">
        <v>1376</v>
      </c>
      <c r="R252">
        <v>181</v>
      </c>
      <c r="S252" t="b">
        <v>0</v>
      </c>
      <c r="T252" t="s">
        <v>86</v>
      </c>
      <c r="U252" t="b">
        <v>0</v>
      </c>
      <c r="V252" t="s">
        <v>101</v>
      </c>
      <c r="W252" s="1">
        <v>44595.724143518521</v>
      </c>
      <c r="X252">
        <v>168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64</v>
      </c>
      <c r="AE252">
        <v>54</v>
      </c>
      <c r="AF252">
        <v>0</v>
      </c>
      <c r="AG252">
        <v>4</v>
      </c>
      <c r="AH252" t="s">
        <v>86</v>
      </c>
      <c r="AI252" t="s">
        <v>86</v>
      </c>
      <c r="AJ252" t="s">
        <v>86</v>
      </c>
      <c r="AK252" t="s">
        <v>86</v>
      </c>
      <c r="AL252" t="s">
        <v>86</v>
      </c>
      <c r="AM252" t="s">
        <v>86</v>
      </c>
      <c r="AN252" t="s">
        <v>86</v>
      </c>
      <c r="AO252" t="s">
        <v>86</v>
      </c>
      <c r="AP252" t="s">
        <v>86</v>
      </c>
      <c r="AQ252" t="s">
        <v>86</v>
      </c>
      <c r="AR252" t="s">
        <v>86</v>
      </c>
      <c r="AS252" t="s">
        <v>86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 t="s">
        <v>86</v>
      </c>
      <c r="BB252" t="s">
        <v>86</v>
      </c>
      <c r="BC252" t="s">
        <v>86</v>
      </c>
      <c r="BD252" t="s">
        <v>86</v>
      </c>
      <c r="BE252" t="s">
        <v>86</v>
      </c>
    </row>
    <row r="253" spans="1:57" hidden="1" x14ac:dyDescent="0.45">
      <c r="A253" t="s">
        <v>673</v>
      </c>
      <c r="B253" t="s">
        <v>77</v>
      </c>
      <c r="C253" t="s">
        <v>674</v>
      </c>
      <c r="D253" t="s">
        <v>79</v>
      </c>
      <c r="E253" s="2" t="str">
        <f>HYPERLINK("capsilon://?command=openfolder&amp;siteaddress=envoy.emaiq-na2.net&amp;folderid=FX134F967F-649B-8E51-6B30-8D10BE26AA3A","FX2112273")</f>
        <v>FX2112273</v>
      </c>
      <c r="F253" t="s">
        <v>80</v>
      </c>
      <c r="G253" t="s">
        <v>80</v>
      </c>
      <c r="H253" t="s">
        <v>81</v>
      </c>
      <c r="I253" t="s">
        <v>675</v>
      </c>
      <c r="J253">
        <v>11</v>
      </c>
      <c r="K253" t="s">
        <v>83</v>
      </c>
      <c r="L253" t="s">
        <v>84</v>
      </c>
      <c r="M253" t="s">
        <v>85</v>
      </c>
      <c r="N253">
        <v>2</v>
      </c>
      <c r="O253" s="1">
        <v>44595.706284722219</v>
      </c>
      <c r="P253" s="1">
        <v>44595.835995370369</v>
      </c>
      <c r="Q253">
        <v>11176</v>
      </c>
      <c r="R253">
        <v>31</v>
      </c>
      <c r="S253" t="b">
        <v>0</v>
      </c>
      <c r="T253" t="s">
        <v>86</v>
      </c>
      <c r="U253" t="b">
        <v>0</v>
      </c>
      <c r="V253" t="s">
        <v>101</v>
      </c>
      <c r="W253" s="1">
        <v>44595.724328703705</v>
      </c>
      <c r="X253">
        <v>16</v>
      </c>
      <c r="Y253">
        <v>0</v>
      </c>
      <c r="Z253">
        <v>0</v>
      </c>
      <c r="AA253">
        <v>0</v>
      </c>
      <c r="AB253">
        <v>5</v>
      </c>
      <c r="AC253">
        <v>0</v>
      </c>
      <c r="AD253">
        <v>11</v>
      </c>
      <c r="AE253">
        <v>0</v>
      </c>
      <c r="AF253">
        <v>0</v>
      </c>
      <c r="AG253">
        <v>0</v>
      </c>
      <c r="AH253" t="s">
        <v>102</v>
      </c>
      <c r="AI253" s="1">
        <v>44595.835995370369</v>
      </c>
      <c r="AJ253">
        <v>15</v>
      </c>
      <c r="AK253">
        <v>0</v>
      </c>
      <c r="AL253">
        <v>0</v>
      </c>
      <c r="AM253">
        <v>0</v>
      </c>
      <c r="AN253">
        <v>5</v>
      </c>
      <c r="AO253">
        <v>0</v>
      </c>
      <c r="AP253">
        <v>11</v>
      </c>
      <c r="AQ253">
        <v>0</v>
      </c>
      <c r="AR253">
        <v>0</v>
      </c>
      <c r="AS253">
        <v>0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 t="s">
        <v>86</v>
      </c>
      <c r="BB253" t="s">
        <v>86</v>
      </c>
      <c r="BC253" t="s">
        <v>86</v>
      </c>
      <c r="BD253" t="s">
        <v>86</v>
      </c>
      <c r="BE253" t="s">
        <v>86</v>
      </c>
    </row>
    <row r="254" spans="1:57" hidden="1" x14ac:dyDescent="0.45">
      <c r="A254" t="s">
        <v>676</v>
      </c>
      <c r="B254" t="s">
        <v>77</v>
      </c>
      <c r="C254" t="s">
        <v>146</v>
      </c>
      <c r="D254" t="s">
        <v>79</v>
      </c>
      <c r="E254" s="2" t="str">
        <f>HYPERLINK("capsilon://?command=openfolder&amp;siteaddress=envoy.emaiq-na2.net&amp;folderid=FXC7CE4D19-6250-9BB9-8B85-655BE1F6A856","FX2201591")</f>
        <v>FX2201591</v>
      </c>
      <c r="F254" t="s">
        <v>80</v>
      </c>
      <c r="G254" t="s">
        <v>80</v>
      </c>
      <c r="H254" t="s">
        <v>81</v>
      </c>
      <c r="I254" t="s">
        <v>677</v>
      </c>
      <c r="J254">
        <v>98</v>
      </c>
      <c r="K254" t="s">
        <v>83</v>
      </c>
      <c r="L254" t="s">
        <v>84</v>
      </c>
      <c r="M254" t="s">
        <v>85</v>
      </c>
      <c r="N254">
        <v>1</v>
      </c>
      <c r="O254" s="1">
        <v>44595.714328703703</v>
      </c>
      <c r="P254" s="1">
        <v>44595.725138888891</v>
      </c>
      <c r="Q254">
        <v>865</v>
      </c>
      <c r="R254">
        <v>69</v>
      </c>
      <c r="S254" t="b">
        <v>0</v>
      </c>
      <c r="T254" t="s">
        <v>86</v>
      </c>
      <c r="U254" t="b">
        <v>0</v>
      </c>
      <c r="V254" t="s">
        <v>101</v>
      </c>
      <c r="W254" s="1">
        <v>44595.725138888891</v>
      </c>
      <c r="X254">
        <v>69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98</v>
      </c>
      <c r="AE254">
        <v>79</v>
      </c>
      <c r="AF254">
        <v>0</v>
      </c>
      <c r="AG254">
        <v>2</v>
      </c>
      <c r="AH254" t="s">
        <v>86</v>
      </c>
      <c r="AI254" t="s">
        <v>86</v>
      </c>
      <c r="AJ254" t="s">
        <v>86</v>
      </c>
      <c r="AK254" t="s">
        <v>86</v>
      </c>
      <c r="AL254" t="s">
        <v>86</v>
      </c>
      <c r="AM254" t="s">
        <v>86</v>
      </c>
      <c r="AN254" t="s">
        <v>86</v>
      </c>
      <c r="AO254" t="s">
        <v>86</v>
      </c>
      <c r="AP254" t="s">
        <v>86</v>
      </c>
      <c r="AQ254" t="s">
        <v>86</v>
      </c>
      <c r="AR254" t="s">
        <v>86</v>
      </c>
      <c r="AS254" t="s">
        <v>86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 t="s">
        <v>86</v>
      </c>
      <c r="BB254" t="s">
        <v>86</v>
      </c>
      <c r="BC254" t="s">
        <v>86</v>
      </c>
      <c r="BD254" t="s">
        <v>86</v>
      </c>
      <c r="BE254" t="s">
        <v>86</v>
      </c>
    </row>
    <row r="255" spans="1:57" x14ac:dyDescent="0.45">
      <c r="A255" t="s">
        <v>678</v>
      </c>
      <c r="B255" t="s">
        <v>77</v>
      </c>
      <c r="C255" t="s">
        <v>679</v>
      </c>
      <c r="D255" t="s">
        <v>79</v>
      </c>
      <c r="E255" s="2" t="str">
        <f>HYPERLINK("capsilon://?command=openfolder&amp;siteaddress=envoy.emaiq-na2.net&amp;folderid=FXCA7A477B-77E4-A2AF-FE7B-18E62CC23011","FX2201490")</f>
        <v>FX2201490</v>
      </c>
      <c r="F255" t="s">
        <v>80</v>
      </c>
      <c r="G255" t="s">
        <v>80</v>
      </c>
      <c r="H255" t="s">
        <v>81</v>
      </c>
      <c r="I255" t="s">
        <v>680</v>
      </c>
      <c r="J255">
        <v>97</v>
      </c>
      <c r="K255" t="s">
        <v>83</v>
      </c>
      <c r="L255" t="s">
        <v>84</v>
      </c>
      <c r="M255" t="s">
        <v>85</v>
      </c>
      <c r="N255">
        <v>2</v>
      </c>
      <c r="O255" s="1">
        <v>44595.720208333332</v>
      </c>
      <c r="P255" s="1">
        <v>44595.840312499997</v>
      </c>
      <c r="Q255">
        <v>9407</v>
      </c>
      <c r="R255">
        <v>970</v>
      </c>
      <c r="S255" t="b">
        <v>0</v>
      </c>
      <c r="T255" t="s">
        <v>86</v>
      </c>
      <c r="U255" t="b">
        <v>0</v>
      </c>
      <c r="V255" t="s">
        <v>101</v>
      </c>
      <c r="W255" s="1">
        <v>44595.750810185185</v>
      </c>
      <c r="X255">
        <v>598</v>
      </c>
      <c r="Y255">
        <v>78</v>
      </c>
      <c r="Z255">
        <v>0</v>
      </c>
      <c r="AA255">
        <v>78</v>
      </c>
      <c r="AB255">
        <v>0</v>
      </c>
      <c r="AC255">
        <v>39</v>
      </c>
      <c r="AD255">
        <v>19</v>
      </c>
      <c r="AE255">
        <v>0</v>
      </c>
      <c r="AF255">
        <v>0</v>
      </c>
      <c r="AG255">
        <v>0</v>
      </c>
      <c r="AH255" t="s">
        <v>102</v>
      </c>
      <c r="AI255" s="1">
        <v>44595.840312499997</v>
      </c>
      <c r="AJ255">
        <v>372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19</v>
      </c>
      <c r="AQ255">
        <v>0</v>
      </c>
      <c r="AR255">
        <v>0</v>
      </c>
      <c r="AS255">
        <v>0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 t="s">
        <v>86</v>
      </c>
      <c r="BB255" t="s">
        <v>86</v>
      </c>
      <c r="BC255" t="s">
        <v>86</v>
      </c>
      <c r="BD255" t="s">
        <v>86</v>
      </c>
      <c r="BE255" t="s">
        <v>86</v>
      </c>
    </row>
    <row r="256" spans="1:57" x14ac:dyDescent="0.45">
      <c r="A256" t="s">
        <v>681</v>
      </c>
      <c r="B256" t="s">
        <v>77</v>
      </c>
      <c r="C256" t="s">
        <v>671</v>
      </c>
      <c r="D256" t="s">
        <v>79</v>
      </c>
      <c r="E256" s="2" t="str">
        <f>HYPERLINK("capsilon://?command=openfolder&amp;siteaddress=envoy.emaiq-na2.net&amp;folderid=FX659CA8B0-2B33-5BF5-84FB-770EF21F4994","FX220231")</f>
        <v>FX220231</v>
      </c>
      <c r="F256" t="s">
        <v>80</v>
      </c>
      <c r="G256" t="s">
        <v>80</v>
      </c>
      <c r="H256" t="s">
        <v>81</v>
      </c>
      <c r="I256" t="s">
        <v>672</v>
      </c>
      <c r="J256">
        <v>128</v>
      </c>
      <c r="K256" t="s">
        <v>83</v>
      </c>
      <c r="L256" t="s">
        <v>84</v>
      </c>
      <c r="M256" t="s">
        <v>85</v>
      </c>
      <c r="N256">
        <v>2</v>
      </c>
      <c r="O256" s="1">
        <v>44595.725138888891</v>
      </c>
      <c r="P256" s="1">
        <v>44595.817743055559</v>
      </c>
      <c r="Q256">
        <v>5860</v>
      </c>
      <c r="R256">
        <v>2141</v>
      </c>
      <c r="S256" t="b">
        <v>0</v>
      </c>
      <c r="T256" t="s">
        <v>86</v>
      </c>
      <c r="U256" t="b">
        <v>1</v>
      </c>
      <c r="V256" t="s">
        <v>101</v>
      </c>
      <c r="W256" s="1">
        <v>44595.739675925928</v>
      </c>
      <c r="X256">
        <v>1255</v>
      </c>
      <c r="Y256">
        <v>219</v>
      </c>
      <c r="Z256">
        <v>0</v>
      </c>
      <c r="AA256">
        <v>219</v>
      </c>
      <c r="AB256">
        <v>0</v>
      </c>
      <c r="AC256">
        <v>191</v>
      </c>
      <c r="AD256">
        <v>-91</v>
      </c>
      <c r="AE256">
        <v>0</v>
      </c>
      <c r="AF256">
        <v>0</v>
      </c>
      <c r="AG256">
        <v>0</v>
      </c>
      <c r="AH256" t="s">
        <v>102</v>
      </c>
      <c r="AI256" s="1">
        <v>44595.817743055559</v>
      </c>
      <c r="AJ256">
        <v>886</v>
      </c>
      <c r="AK256">
        <v>5</v>
      </c>
      <c r="AL256">
        <v>0</v>
      </c>
      <c r="AM256">
        <v>5</v>
      </c>
      <c r="AN256">
        <v>0</v>
      </c>
      <c r="AO256">
        <v>5</v>
      </c>
      <c r="AP256">
        <v>-96</v>
      </c>
      <c r="AQ256">
        <v>0</v>
      </c>
      <c r="AR256">
        <v>0</v>
      </c>
      <c r="AS256">
        <v>0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 t="s">
        <v>86</v>
      </c>
      <c r="BB256" t="s">
        <v>86</v>
      </c>
      <c r="BC256" t="s">
        <v>86</v>
      </c>
      <c r="BD256" t="s">
        <v>86</v>
      </c>
      <c r="BE256" t="s">
        <v>86</v>
      </c>
    </row>
    <row r="257" spans="1:57" x14ac:dyDescent="0.45">
      <c r="A257" t="s">
        <v>682</v>
      </c>
      <c r="B257" t="s">
        <v>77</v>
      </c>
      <c r="C257" t="s">
        <v>146</v>
      </c>
      <c r="D257" t="s">
        <v>79</v>
      </c>
      <c r="E257" s="2" t="str">
        <f>HYPERLINK("capsilon://?command=openfolder&amp;siteaddress=envoy.emaiq-na2.net&amp;folderid=FXC7CE4D19-6250-9BB9-8B85-655BE1F6A856","FX2201591")</f>
        <v>FX2201591</v>
      </c>
      <c r="F257" t="s">
        <v>80</v>
      </c>
      <c r="G257" t="s">
        <v>80</v>
      </c>
      <c r="H257" t="s">
        <v>81</v>
      </c>
      <c r="I257" t="s">
        <v>677</v>
      </c>
      <c r="J257">
        <v>70</v>
      </c>
      <c r="K257" t="s">
        <v>83</v>
      </c>
      <c r="L257" t="s">
        <v>84</v>
      </c>
      <c r="M257" t="s">
        <v>85</v>
      </c>
      <c r="N257">
        <v>2</v>
      </c>
      <c r="O257" s="1">
        <v>44595.726365740738</v>
      </c>
      <c r="P257" s="1">
        <v>44595.823888888888</v>
      </c>
      <c r="Q257">
        <v>7534</v>
      </c>
      <c r="R257">
        <v>892</v>
      </c>
      <c r="S257" t="b">
        <v>0</v>
      </c>
      <c r="T257" t="s">
        <v>86</v>
      </c>
      <c r="U257" t="b">
        <v>1</v>
      </c>
      <c r="V257" t="s">
        <v>101</v>
      </c>
      <c r="W257" s="1">
        <v>44595.743877314817</v>
      </c>
      <c r="X257">
        <v>362</v>
      </c>
      <c r="Y257">
        <v>94</v>
      </c>
      <c r="Z257">
        <v>0</v>
      </c>
      <c r="AA257">
        <v>94</v>
      </c>
      <c r="AB257">
        <v>0</v>
      </c>
      <c r="AC257">
        <v>76</v>
      </c>
      <c r="AD257">
        <v>-24</v>
      </c>
      <c r="AE257">
        <v>0</v>
      </c>
      <c r="AF257">
        <v>0</v>
      </c>
      <c r="AG257">
        <v>0</v>
      </c>
      <c r="AH257" t="s">
        <v>102</v>
      </c>
      <c r="AI257" s="1">
        <v>44595.823888888888</v>
      </c>
      <c r="AJ257">
        <v>530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-24</v>
      </c>
      <c r="AQ257">
        <v>0</v>
      </c>
      <c r="AR257">
        <v>0</v>
      </c>
      <c r="AS257">
        <v>0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 t="s">
        <v>86</v>
      </c>
      <c r="BB257" t="s">
        <v>86</v>
      </c>
      <c r="BC257" t="s">
        <v>86</v>
      </c>
      <c r="BD257" t="s">
        <v>86</v>
      </c>
      <c r="BE257" t="s">
        <v>86</v>
      </c>
    </row>
    <row r="258" spans="1:57" x14ac:dyDescent="0.45">
      <c r="A258" t="s">
        <v>683</v>
      </c>
      <c r="B258" t="s">
        <v>77</v>
      </c>
      <c r="C258" t="s">
        <v>684</v>
      </c>
      <c r="D258" t="s">
        <v>79</v>
      </c>
      <c r="E258" s="2" t="str">
        <f>HYPERLINK("capsilon://?command=openfolder&amp;siteaddress=envoy.emaiq-na2.net&amp;folderid=FX06C34879-F477-5090-1CE0-A38FDB5C460E","FX2201101")</f>
        <v>FX2201101</v>
      </c>
      <c r="F258" t="s">
        <v>80</v>
      </c>
      <c r="G258" t="s">
        <v>80</v>
      </c>
      <c r="H258" t="s">
        <v>81</v>
      </c>
      <c r="I258" t="s">
        <v>685</v>
      </c>
      <c r="J258">
        <v>32</v>
      </c>
      <c r="K258" t="s">
        <v>83</v>
      </c>
      <c r="L258" t="s">
        <v>84</v>
      </c>
      <c r="M258" t="s">
        <v>85</v>
      </c>
      <c r="N258">
        <v>2</v>
      </c>
      <c r="O258" s="1">
        <v>44595.818541666667</v>
      </c>
      <c r="P258" s="1">
        <v>44595.846145833333</v>
      </c>
      <c r="Q258">
        <v>960</v>
      </c>
      <c r="R258">
        <v>1425</v>
      </c>
      <c r="S258" t="b">
        <v>0</v>
      </c>
      <c r="T258" t="s">
        <v>86</v>
      </c>
      <c r="U258" t="b">
        <v>0</v>
      </c>
      <c r="V258" t="s">
        <v>101</v>
      </c>
      <c r="W258" s="1">
        <v>44595.835439814815</v>
      </c>
      <c r="X258">
        <v>921</v>
      </c>
      <c r="Y258">
        <v>30</v>
      </c>
      <c r="Z258">
        <v>0</v>
      </c>
      <c r="AA258">
        <v>30</v>
      </c>
      <c r="AB258">
        <v>0</v>
      </c>
      <c r="AC258">
        <v>12</v>
      </c>
      <c r="AD258">
        <v>2</v>
      </c>
      <c r="AE258">
        <v>0</v>
      </c>
      <c r="AF258">
        <v>0</v>
      </c>
      <c r="AG258">
        <v>0</v>
      </c>
      <c r="AH258" t="s">
        <v>102</v>
      </c>
      <c r="AI258" s="1">
        <v>44595.846145833333</v>
      </c>
      <c r="AJ258">
        <v>504</v>
      </c>
      <c r="AK258">
        <v>1</v>
      </c>
      <c r="AL258">
        <v>0</v>
      </c>
      <c r="AM258">
        <v>1</v>
      </c>
      <c r="AN258">
        <v>0</v>
      </c>
      <c r="AO258">
        <v>1</v>
      </c>
      <c r="AP258">
        <v>1</v>
      </c>
      <c r="AQ258">
        <v>0</v>
      </c>
      <c r="AR258">
        <v>0</v>
      </c>
      <c r="AS258">
        <v>0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 t="s">
        <v>86</v>
      </c>
      <c r="BB258" t="s">
        <v>86</v>
      </c>
      <c r="BC258" t="s">
        <v>86</v>
      </c>
      <c r="BD258" t="s">
        <v>86</v>
      </c>
      <c r="BE258" t="s">
        <v>86</v>
      </c>
    </row>
    <row r="259" spans="1:57" hidden="1" x14ac:dyDescent="0.45">
      <c r="A259" t="s">
        <v>686</v>
      </c>
      <c r="B259" t="s">
        <v>77</v>
      </c>
      <c r="C259" t="s">
        <v>687</v>
      </c>
      <c r="D259" t="s">
        <v>79</v>
      </c>
      <c r="E259" s="2" t="str">
        <f>HYPERLINK("capsilon://?command=openfolder&amp;siteaddress=envoy.emaiq-na2.net&amp;folderid=FX86C9B14C-650F-4651-6925-7E46675E4C47","FX2112220")</f>
        <v>FX2112220</v>
      </c>
      <c r="F259" t="s">
        <v>80</v>
      </c>
      <c r="G259" t="s">
        <v>80</v>
      </c>
      <c r="H259" t="s">
        <v>81</v>
      </c>
      <c r="I259" t="s">
        <v>688</v>
      </c>
      <c r="J259">
        <v>11</v>
      </c>
      <c r="K259" t="s">
        <v>83</v>
      </c>
      <c r="L259" t="s">
        <v>84</v>
      </c>
      <c r="M259" t="s">
        <v>85</v>
      </c>
      <c r="N259">
        <v>2</v>
      </c>
      <c r="O259" s="1">
        <v>44595.842395833337</v>
      </c>
      <c r="P259" s="1">
        <v>44596.155740740738</v>
      </c>
      <c r="Q259">
        <v>26817</v>
      </c>
      <c r="R259">
        <v>256</v>
      </c>
      <c r="S259" t="b">
        <v>0</v>
      </c>
      <c r="T259" t="s">
        <v>86</v>
      </c>
      <c r="U259" t="b">
        <v>0</v>
      </c>
      <c r="V259" t="s">
        <v>92</v>
      </c>
      <c r="W259" s="1">
        <v>44596.152071759258</v>
      </c>
      <c r="X259">
        <v>90</v>
      </c>
      <c r="Y259">
        <v>0</v>
      </c>
      <c r="Z259">
        <v>0</v>
      </c>
      <c r="AA259">
        <v>0</v>
      </c>
      <c r="AB259">
        <v>5</v>
      </c>
      <c r="AC259">
        <v>0</v>
      </c>
      <c r="AD259">
        <v>11</v>
      </c>
      <c r="AE259">
        <v>0</v>
      </c>
      <c r="AF259">
        <v>0</v>
      </c>
      <c r="AG259">
        <v>0</v>
      </c>
      <c r="AH259" t="s">
        <v>93</v>
      </c>
      <c r="AI259" s="1">
        <v>44596.155740740738</v>
      </c>
      <c r="AJ259">
        <v>104</v>
      </c>
      <c r="AK259">
        <v>0</v>
      </c>
      <c r="AL259">
        <v>0</v>
      </c>
      <c r="AM259">
        <v>0</v>
      </c>
      <c r="AN259">
        <v>5</v>
      </c>
      <c r="AO259">
        <v>0</v>
      </c>
      <c r="AP259">
        <v>11</v>
      </c>
      <c r="AQ259">
        <v>0</v>
      </c>
      <c r="AR259">
        <v>0</v>
      </c>
      <c r="AS259">
        <v>0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 t="s">
        <v>86</v>
      </c>
      <c r="BB259" t="s">
        <v>86</v>
      </c>
      <c r="BC259" t="s">
        <v>86</v>
      </c>
      <c r="BD259" t="s">
        <v>86</v>
      </c>
      <c r="BE259" t="s">
        <v>86</v>
      </c>
    </row>
    <row r="260" spans="1:57" x14ac:dyDescent="0.45">
      <c r="A260" t="s">
        <v>689</v>
      </c>
      <c r="B260" t="s">
        <v>77</v>
      </c>
      <c r="C260" t="s">
        <v>690</v>
      </c>
      <c r="D260" t="s">
        <v>79</v>
      </c>
      <c r="E260" s="2" t="str">
        <f>HYPERLINK("capsilon://?command=openfolder&amp;siteaddress=envoy.emaiq-na2.net&amp;folderid=FX0A356FDF-6642-4DDD-3478-13E6252A051C","FX2201427")</f>
        <v>FX2201427</v>
      </c>
      <c r="F260" t="s">
        <v>80</v>
      </c>
      <c r="G260" t="s">
        <v>80</v>
      </c>
      <c r="H260" t="s">
        <v>81</v>
      </c>
      <c r="I260" t="s">
        <v>691</v>
      </c>
      <c r="J260">
        <v>158</v>
      </c>
      <c r="K260" t="s">
        <v>83</v>
      </c>
      <c r="L260" t="s">
        <v>84</v>
      </c>
      <c r="M260" t="s">
        <v>85</v>
      </c>
      <c r="N260">
        <v>2</v>
      </c>
      <c r="O260" s="1">
        <v>44596.342673611114</v>
      </c>
      <c r="P260" s="1">
        <v>44596.401875000003</v>
      </c>
      <c r="Q260">
        <v>2272</v>
      </c>
      <c r="R260">
        <v>2843</v>
      </c>
      <c r="S260" t="b">
        <v>0</v>
      </c>
      <c r="T260" t="s">
        <v>86</v>
      </c>
      <c r="U260" t="b">
        <v>0</v>
      </c>
      <c r="V260" t="s">
        <v>92</v>
      </c>
      <c r="W260" s="1">
        <v>44596.375914351855</v>
      </c>
      <c r="X260">
        <v>1244</v>
      </c>
      <c r="Y260">
        <v>156</v>
      </c>
      <c r="Z260">
        <v>0</v>
      </c>
      <c r="AA260">
        <v>156</v>
      </c>
      <c r="AB260">
        <v>0</v>
      </c>
      <c r="AC260">
        <v>82</v>
      </c>
      <c r="AD260">
        <v>2</v>
      </c>
      <c r="AE260">
        <v>0</v>
      </c>
      <c r="AF260">
        <v>0</v>
      </c>
      <c r="AG260">
        <v>0</v>
      </c>
      <c r="AH260" t="s">
        <v>93</v>
      </c>
      <c r="AI260" s="1">
        <v>44596.401875000003</v>
      </c>
      <c r="AJ260">
        <v>1590</v>
      </c>
      <c r="AK260">
        <v>3</v>
      </c>
      <c r="AL260">
        <v>0</v>
      </c>
      <c r="AM260">
        <v>3</v>
      </c>
      <c r="AN260">
        <v>0</v>
      </c>
      <c r="AO260">
        <v>3</v>
      </c>
      <c r="AP260">
        <v>-1</v>
      </c>
      <c r="AQ260">
        <v>0</v>
      </c>
      <c r="AR260">
        <v>0</v>
      </c>
      <c r="AS260">
        <v>0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 t="s">
        <v>86</v>
      </c>
      <c r="BB260" t="s">
        <v>86</v>
      </c>
      <c r="BC260" t="s">
        <v>86</v>
      </c>
      <c r="BD260" t="s">
        <v>86</v>
      </c>
      <c r="BE260" t="s">
        <v>86</v>
      </c>
    </row>
    <row r="261" spans="1:57" x14ac:dyDescent="0.45">
      <c r="A261" t="s">
        <v>692</v>
      </c>
      <c r="B261" t="s">
        <v>77</v>
      </c>
      <c r="C261" t="s">
        <v>290</v>
      </c>
      <c r="D261" t="s">
        <v>79</v>
      </c>
      <c r="E261" s="2" t="str">
        <f>HYPERLINK("capsilon://?command=openfolder&amp;siteaddress=envoy.emaiq-na2.net&amp;folderid=FXE4A4A335-C3D1-5027-6A5C-126DB23DC97A","FX2201463")</f>
        <v>FX2201463</v>
      </c>
      <c r="F261" t="s">
        <v>80</v>
      </c>
      <c r="G261" t="s">
        <v>80</v>
      </c>
      <c r="H261" t="s">
        <v>81</v>
      </c>
      <c r="I261" t="s">
        <v>693</v>
      </c>
      <c r="J261">
        <v>47</v>
      </c>
      <c r="K261" t="s">
        <v>83</v>
      </c>
      <c r="L261" t="s">
        <v>84</v>
      </c>
      <c r="M261" t="s">
        <v>85</v>
      </c>
      <c r="N261">
        <v>2</v>
      </c>
      <c r="O261" s="1">
        <v>44596.407986111109</v>
      </c>
      <c r="P261" s="1">
        <v>44596.435254629629</v>
      </c>
      <c r="Q261">
        <v>1204</v>
      </c>
      <c r="R261">
        <v>1152</v>
      </c>
      <c r="S261" t="b">
        <v>0</v>
      </c>
      <c r="T261" t="s">
        <v>86</v>
      </c>
      <c r="U261" t="b">
        <v>0</v>
      </c>
      <c r="V261" t="s">
        <v>92</v>
      </c>
      <c r="W261" s="1">
        <v>44596.424189814818</v>
      </c>
      <c r="X261">
        <v>278</v>
      </c>
      <c r="Y261">
        <v>48</v>
      </c>
      <c r="Z261">
        <v>0</v>
      </c>
      <c r="AA261">
        <v>48</v>
      </c>
      <c r="AB261">
        <v>0</v>
      </c>
      <c r="AC261">
        <v>17</v>
      </c>
      <c r="AD261">
        <v>-1</v>
      </c>
      <c r="AE261">
        <v>0</v>
      </c>
      <c r="AF261">
        <v>0</v>
      </c>
      <c r="AG261">
        <v>0</v>
      </c>
      <c r="AH261" t="s">
        <v>93</v>
      </c>
      <c r="AI261" s="1">
        <v>44596.435254629629</v>
      </c>
      <c r="AJ261">
        <v>843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-2</v>
      </c>
      <c r="AQ261">
        <v>0</v>
      </c>
      <c r="AR261">
        <v>0</v>
      </c>
      <c r="AS261">
        <v>0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 t="s">
        <v>86</v>
      </c>
      <c r="BB261" t="s">
        <v>86</v>
      </c>
      <c r="BC261" t="s">
        <v>86</v>
      </c>
      <c r="BD261" t="s">
        <v>86</v>
      </c>
      <c r="BE261" t="s">
        <v>86</v>
      </c>
    </row>
    <row r="262" spans="1:57" hidden="1" x14ac:dyDescent="0.45">
      <c r="A262" t="s">
        <v>694</v>
      </c>
      <c r="B262" t="s">
        <v>77</v>
      </c>
      <c r="C262" t="s">
        <v>695</v>
      </c>
      <c r="D262" t="s">
        <v>79</v>
      </c>
      <c r="E262" s="2" t="str">
        <f>HYPERLINK("capsilon://?command=openfolder&amp;siteaddress=envoy.emaiq-na2.net&amp;folderid=FXABA32493-6057-8754-CD87-8BABBEE9954A","FX2201154")</f>
        <v>FX2201154</v>
      </c>
      <c r="F262" t="s">
        <v>80</v>
      </c>
      <c r="G262" t="s">
        <v>80</v>
      </c>
      <c r="H262" t="s">
        <v>81</v>
      </c>
      <c r="I262" t="s">
        <v>696</v>
      </c>
      <c r="J262">
        <v>66</v>
      </c>
      <c r="K262" t="s">
        <v>83</v>
      </c>
      <c r="L262" t="s">
        <v>84</v>
      </c>
      <c r="M262" t="s">
        <v>85</v>
      </c>
      <c r="N262">
        <v>2</v>
      </c>
      <c r="O262" s="1">
        <v>44596.429293981484</v>
      </c>
      <c r="P262" s="1">
        <v>44596.446145833332</v>
      </c>
      <c r="Q262">
        <v>1328</v>
      </c>
      <c r="R262">
        <v>128</v>
      </c>
      <c r="S262" t="b">
        <v>0</v>
      </c>
      <c r="T262" t="s">
        <v>86</v>
      </c>
      <c r="U262" t="b">
        <v>0</v>
      </c>
      <c r="V262" t="s">
        <v>433</v>
      </c>
      <c r="W262" s="1">
        <v>44596.444791666669</v>
      </c>
      <c r="X262">
        <v>65</v>
      </c>
      <c r="Y262">
        <v>0</v>
      </c>
      <c r="Z262">
        <v>0</v>
      </c>
      <c r="AA262">
        <v>0</v>
      </c>
      <c r="AB262">
        <v>52</v>
      </c>
      <c r="AC262">
        <v>0</v>
      </c>
      <c r="AD262">
        <v>66</v>
      </c>
      <c r="AE262">
        <v>0</v>
      </c>
      <c r="AF262">
        <v>0</v>
      </c>
      <c r="AG262">
        <v>0</v>
      </c>
      <c r="AH262" t="s">
        <v>93</v>
      </c>
      <c r="AI262" s="1">
        <v>44596.446145833332</v>
      </c>
      <c r="AJ262">
        <v>51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66</v>
      </c>
      <c r="AQ262">
        <v>0</v>
      </c>
      <c r="AR262">
        <v>0</v>
      </c>
      <c r="AS262">
        <v>0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 t="s">
        <v>86</v>
      </c>
      <c r="BB262" t="s">
        <v>86</v>
      </c>
      <c r="BC262" t="s">
        <v>86</v>
      </c>
      <c r="BD262" t="s">
        <v>86</v>
      </c>
      <c r="BE262" t="s">
        <v>86</v>
      </c>
    </row>
    <row r="263" spans="1:57" hidden="1" x14ac:dyDescent="0.45">
      <c r="A263" t="s">
        <v>697</v>
      </c>
      <c r="B263" t="s">
        <v>77</v>
      </c>
      <c r="C263" t="s">
        <v>698</v>
      </c>
      <c r="D263" t="s">
        <v>79</v>
      </c>
      <c r="E263" s="2" t="str">
        <f>HYPERLINK("capsilon://?command=openfolder&amp;siteaddress=envoy.emaiq-na2.net&amp;folderid=FX72A96176-8967-B11E-62D7-19B8B37E79AA","FX2112263")</f>
        <v>FX2112263</v>
      </c>
      <c r="F263" t="s">
        <v>80</v>
      </c>
      <c r="G263" t="s">
        <v>80</v>
      </c>
      <c r="H263" t="s">
        <v>81</v>
      </c>
      <c r="I263" t="s">
        <v>699</v>
      </c>
      <c r="J263">
        <v>66</v>
      </c>
      <c r="K263" t="s">
        <v>83</v>
      </c>
      <c r="L263" t="s">
        <v>84</v>
      </c>
      <c r="M263" t="s">
        <v>85</v>
      </c>
      <c r="N263">
        <v>2</v>
      </c>
      <c r="O263" s="1">
        <v>44596.44394675926</v>
      </c>
      <c r="P263" s="1">
        <v>44596.448067129626</v>
      </c>
      <c r="Q263">
        <v>18</v>
      </c>
      <c r="R263">
        <v>338</v>
      </c>
      <c r="S263" t="b">
        <v>0</v>
      </c>
      <c r="T263" t="s">
        <v>86</v>
      </c>
      <c r="U263" t="b">
        <v>0</v>
      </c>
      <c r="V263" t="s">
        <v>92</v>
      </c>
      <c r="W263" s="1">
        <v>44596.44672453704</v>
      </c>
      <c r="X263">
        <v>227</v>
      </c>
      <c r="Y263">
        <v>0</v>
      </c>
      <c r="Z263">
        <v>0</v>
      </c>
      <c r="AA263">
        <v>0</v>
      </c>
      <c r="AB263">
        <v>52</v>
      </c>
      <c r="AC263">
        <v>0</v>
      </c>
      <c r="AD263">
        <v>66</v>
      </c>
      <c r="AE263">
        <v>0</v>
      </c>
      <c r="AF263">
        <v>0</v>
      </c>
      <c r="AG263">
        <v>0</v>
      </c>
      <c r="AH263" t="s">
        <v>93</v>
      </c>
      <c r="AI263" s="1">
        <v>44596.448067129626</v>
      </c>
      <c r="AJ263">
        <v>111</v>
      </c>
      <c r="AK263">
        <v>0</v>
      </c>
      <c r="AL263">
        <v>0</v>
      </c>
      <c r="AM263">
        <v>0</v>
      </c>
      <c r="AN263">
        <v>52</v>
      </c>
      <c r="AO263">
        <v>0</v>
      </c>
      <c r="AP263">
        <v>66</v>
      </c>
      <c r="AQ263">
        <v>0</v>
      </c>
      <c r="AR263">
        <v>0</v>
      </c>
      <c r="AS263">
        <v>0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 t="s">
        <v>86</v>
      </c>
      <c r="BB263" t="s">
        <v>86</v>
      </c>
      <c r="BC263" t="s">
        <v>86</v>
      </c>
      <c r="BD263" t="s">
        <v>86</v>
      </c>
      <c r="BE263" t="s">
        <v>86</v>
      </c>
    </row>
    <row r="264" spans="1:57" x14ac:dyDescent="0.45">
      <c r="A264" t="s">
        <v>700</v>
      </c>
      <c r="B264" t="s">
        <v>77</v>
      </c>
      <c r="C264" t="s">
        <v>542</v>
      </c>
      <c r="D264" t="s">
        <v>79</v>
      </c>
      <c r="E264" s="2" t="str">
        <f>HYPERLINK("capsilon://?command=openfolder&amp;siteaddress=envoy.emaiq-na2.net&amp;folderid=FX5F347281-C0FE-FAD7-A2DA-F3FAA1609EFD","FX2201310")</f>
        <v>FX2201310</v>
      </c>
      <c r="F264" t="s">
        <v>80</v>
      </c>
      <c r="G264" t="s">
        <v>80</v>
      </c>
      <c r="H264" t="s">
        <v>81</v>
      </c>
      <c r="I264" t="s">
        <v>701</v>
      </c>
      <c r="J264">
        <v>134</v>
      </c>
      <c r="K264" t="s">
        <v>83</v>
      </c>
      <c r="L264" t="s">
        <v>84</v>
      </c>
      <c r="M264" t="s">
        <v>85</v>
      </c>
      <c r="N264">
        <v>1</v>
      </c>
      <c r="O264" s="1">
        <v>44596.465578703705</v>
      </c>
      <c r="P264" s="1">
        <v>44596.484675925924</v>
      </c>
      <c r="Q264">
        <v>1328</v>
      </c>
      <c r="R264">
        <v>322</v>
      </c>
      <c r="S264" t="b">
        <v>0</v>
      </c>
      <c r="T264" t="s">
        <v>86</v>
      </c>
      <c r="U264" t="b">
        <v>0</v>
      </c>
      <c r="V264" t="s">
        <v>92</v>
      </c>
      <c r="W264" s="1">
        <v>44596.484675925924</v>
      </c>
      <c r="X264">
        <v>248</v>
      </c>
      <c r="Y264">
        <v>15</v>
      </c>
      <c r="Z264">
        <v>0</v>
      </c>
      <c r="AA264">
        <v>15</v>
      </c>
      <c r="AB264">
        <v>0</v>
      </c>
      <c r="AC264">
        <v>1</v>
      </c>
      <c r="AD264">
        <v>119</v>
      </c>
      <c r="AE264">
        <v>89</v>
      </c>
      <c r="AF264">
        <v>0</v>
      </c>
      <c r="AG264">
        <v>2</v>
      </c>
      <c r="AH264" t="s">
        <v>86</v>
      </c>
      <c r="AI264" t="s">
        <v>86</v>
      </c>
      <c r="AJ264" t="s">
        <v>86</v>
      </c>
      <c r="AK264" t="s">
        <v>86</v>
      </c>
      <c r="AL264" t="s">
        <v>86</v>
      </c>
      <c r="AM264" t="s">
        <v>86</v>
      </c>
      <c r="AN264" t="s">
        <v>86</v>
      </c>
      <c r="AO264" t="s">
        <v>86</v>
      </c>
      <c r="AP264" t="s">
        <v>86</v>
      </c>
      <c r="AQ264" t="s">
        <v>86</v>
      </c>
      <c r="AR264" t="s">
        <v>86</v>
      </c>
      <c r="AS264" t="s">
        <v>86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 t="s">
        <v>86</v>
      </c>
      <c r="BB264" t="s">
        <v>86</v>
      </c>
      <c r="BC264" t="s">
        <v>86</v>
      </c>
      <c r="BD264" t="s">
        <v>86</v>
      </c>
      <c r="BE264" t="s">
        <v>86</v>
      </c>
    </row>
    <row r="265" spans="1:57" hidden="1" x14ac:dyDescent="0.45">
      <c r="A265" t="s">
        <v>702</v>
      </c>
      <c r="B265" t="s">
        <v>77</v>
      </c>
      <c r="C265" t="s">
        <v>649</v>
      </c>
      <c r="D265" t="s">
        <v>79</v>
      </c>
      <c r="E265" s="2" t="str">
        <f>HYPERLINK("capsilon://?command=openfolder&amp;siteaddress=envoy.emaiq-na2.net&amp;folderid=FX886B8F36-B24A-F18A-77F7-02FC416E4298","FX2201139")</f>
        <v>FX2201139</v>
      </c>
      <c r="F265" t="s">
        <v>80</v>
      </c>
      <c r="G265" t="s">
        <v>80</v>
      </c>
      <c r="H265" t="s">
        <v>81</v>
      </c>
      <c r="I265" t="s">
        <v>703</v>
      </c>
      <c r="J265">
        <v>11</v>
      </c>
      <c r="K265" t="s">
        <v>83</v>
      </c>
      <c r="L265" t="s">
        <v>84</v>
      </c>
      <c r="M265" t="s">
        <v>85</v>
      </c>
      <c r="N265">
        <v>2</v>
      </c>
      <c r="O265" s="1">
        <v>44596.474872685183</v>
      </c>
      <c r="P265" s="1">
        <v>44596.487696759257</v>
      </c>
      <c r="Q265">
        <v>921</v>
      </c>
      <c r="R265">
        <v>187</v>
      </c>
      <c r="S265" t="b">
        <v>0</v>
      </c>
      <c r="T265" t="s">
        <v>86</v>
      </c>
      <c r="U265" t="b">
        <v>0</v>
      </c>
      <c r="V265" t="s">
        <v>92</v>
      </c>
      <c r="W265" s="1">
        <v>44596.485810185186</v>
      </c>
      <c r="X265">
        <v>97</v>
      </c>
      <c r="Y265">
        <v>0</v>
      </c>
      <c r="Z265">
        <v>0</v>
      </c>
      <c r="AA265">
        <v>0</v>
      </c>
      <c r="AB265">
        <v>5</v>
      </c>
      <c r="AC265">
        <v>0</v>
      </c>
      <c r="AD265">
        <v>11</v>
      </c>
      <c r="AE265">
        <v>0</v>
      </c>
      <c r="AF265">
        <v>0</v>
      </c>
      <c r="AG265">
        <v>0</v>
      </c>
      <c r="AH265" t="s">
        <v>93</v>
      </c>
      <c r="AI265" s="1">
        <v>44596.487696759257</v>
      </c>
      <c r="AJ265">
        <v>80</v>
      </c>
      <c r="AK265">
        <v>0</v>
      </c>
      <c r="AL265">
        <v>0</v>
      </c>
      <c r="AM265">
        <v>0</v>
      </c>
      <c r="AN265">
        <v>5</v>
      </c>
      <c r="AO265">
        <v>0</v>
      </c>
      <c r="AP265">
        <v>11</v>
      </c>
      <c r="AQ265">
        <v>0</v>
      </c>
      <c r="AR265">
        <v>0</v>
      </c>
      <c r="AS265">
        <v>0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 t="s">
        <v>86</v>
      </c>
      <c r="BB265" t="s">
        <v>86</v>
      </c>
      <c r="BC265" t="s">
        <v>86</v>
      </c>
      <c r="BD265" t="s">
        <v>86</v>
      </c>
      <c r="BE265" t="s">
        <v>86</v>
      </c>
    </row>
    <row r="266" spans="1:57" hidden="1" x14ac:dyDescent="0.45">
      <c r="A266" t="s">
        <v>704</v>
      </c>
      <c r="B266" t="s">
        <v>77</v>
      </c>
      <c r="C266" t="s">
        <v>705</v>
      </c>
      <c r="D266" t="s">
        <v>79</v>
      </c>
      <c r="E266" s="2" t="str">
        <f>HYPERLINK("capsilon://?command=openfolder&amp;siteaddress=envoy.emaiq-na2.net&amp;folderid=FX02A488A4-8A3A-6889-FCC6-29C8B2622371","FX2201330")</f>
        <v>FX2201330</v>
      </c>
      <c r="F266" t="s">
        <v>80</v>
      </c>
      <c r="G266" t="s">
        <v>80</v>
      </c>
      <c r="H266" t="s">
        <v>81</v>
      </c>
      <c r="I266" t="s">
        <v>706</v>
      </c>
      <c r="J266">
        <v>11</v>
      </c>
      <c r="K266" t="s">
        <v>83</v>
      </c>
      <c r="L266" t="s">
        <v>84</v>
      </c>
      <c r="M266" t="s">
        <v>85</v>
      </c>
      <c r="N266">
        <v>2</v>
      </c>
      <c r="O266" s="1">
        <v>44596.483078703706</v>
      </c>
      <c r="P266" s="1">
        <v>44596.496099537035</v>
      </c>
      <c r="Q266">
        <v>953</v>
      </c>
      <c r="R266">
        <v>172</v>
      </c>
      <c r="S266" t="b">
        <v>0</v>
      </c>
      <c r="T266" t="s">
        <v>86</v>
      </c>
      <c r="U266" t="b">
        <v>0</v>
      </c>
      <c r="V266" t="s">
        <v>92</v>
      </c>
      <c r="W266" s="1">
        <v>44596.490590277775</v>
      </c>
      <c r="X266">
        <v>39</v>
      </c>
      <c r="Y266">
        <v>0</v>
      </c>
      <c r="Z266">
        <v>0</v>
      </c>
      <c r="AA266">
        <v>0</v>
      </c>
      <c r="AB266">
        <v>5</v>
      </c>
      <c r="AC266">
        <v>0</v>
      </c>
      <c r="AD266">
        <v>11</v>
      </c>
      <c r="AE266">
        <v>0</v>
      </c>
      <c r="AF266">
        <v>0</v>
      </c>
      <c r="AG266">
        <v>0</v>
      </c>
      <c r="AH266" t="s">
        <v>93</v>
      </c>
      <c r="AI266" s="1">
        <v>44596.496099537035</v>
      </c>
      <c r="AJ266">
        <v>73</v>
      </c>
      <c r="AK266">
        <v>0</v>
      </c>
      <c r="AL266">
        <v>0</v>
      </c>
      <c r="AM266">
        <v>0</v>
      </c>
      <c r="AN266">
        <v>5</v>
      </c>
      <c r="AO266">
        <v>0</v>
      </c>
      <c r="AP266">
        <v>11</v>
      </c>
      <c r="AQ266">
        <v>0</v>
      </c>
      <c r="AR266">
        <v>0</v>
      </c>
      <c r="AS266">
        <v>0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 t="s">
        <v>86</v>
      </c>
      <c r="BB266" t="s">
        <v>86</v>
      </c>
      <c r="BC266" t="s">
        <v>86</v>
      </c>
      <c r="BD266" t="s">
        <v>86</v>
      </c>
      <c r="BE266" t="s">
        <v>86</v>
      </c>
    </row>
    <row r="267" spans="1:57" x14ac:dyDescent="0.45">
      <c r="A267" t="s">
        <v>707</v>
      </c>
      <c r="B267" t="s">
        <v>77</v>
      </c>
      <c r="C267" t="s">
        <v>542</v>
      </c>
      <c r="D267" t="s">
        <v>79</v>
      </c>
      <c r="E267" s="2" t="str">
        <f>HYPERLINK("capsilon://?command=openfolder&amp;siteaddress=envoy.emaiq-na2.net&amp;folderid=FX5F347281-C0FE-FAD7-A2DA-F3FAA1609EFD","FX2201310")</f>
        <v>FX2201310</v>
      </c>
      <c r="F267" t="s">
        <v>80</v>
      </c>
      <c r="G267" t="s">
        <v>80</v>
      </c>
      <c r="H267" t="s">
        <v>81</v>
      </c>
      <c r="I267" t="s">
        <v>701</v>
      </c>
      <c r="J267">
        <v>76</v>
      </c>
      <c r="K267" t="s">
        <v>83</v>
      </c>
      <c r="L267" t="s">
        <v>84</v>
      </c>
      <c r="M267" t="s">
        <v>85</v>
      </c>
      <c r="N267">
        <v>2</v>
      </c>
      <c r="O267" s="1">
        <v>44596.485000000001</v>
      </c>
      <c r="P267" s="1">
        <v>44596.495243055557</v>
      </c>
      <c r="Q267">
        <v>88</v>
      </c>
      <c r="R267">
        <v>797</v>
      </c>
      <c r="S267" t="b">
        <v>0</v>
      </c>
      <c r="T267" t="s">
        <v>86</v>
      </c>
      <c r="U267" t="b">
        <v>1</v>
      </c>
      <c r="V267" t="s">
        <v>92</v>
      </c>
      <c r="W267" s="1">
        <v>44596.490127314813</v>
      </c>
      <c r="X267">
        <v>372</v>
      </c>
      <c r="Y267">
        <v>37</v>
      </c>
      <c r="Z267">
        <v>0</v>
      </c>
      <c r="AA267">
        <v>37</v>
      </c>
      <c r="AB267">
        <v>37</v>
      </c>
      <c r="AC267">
        <v>13</v>
      </c>
      <c r="AD267">
        <v>39</v>
      </c>
      <c r="AE267">
        <v>0</v>
      </c>
      <c r="AF267">
        <v>0</v>
      </c>
      <c r="AG267">
        <v>0</v>
      </c>
      <c r="AH267" t="s">
        <v>93</v>
      </c>
      <c r="AI267" s="1">
        <v>44596.495243055557</v>
      </c>
      <c r="AJ267">
        <v>402</v>
      </c>
      <c r="AK267">
        <v>0</v>
      </c>
      <c r="AL267">
        <v>0</v>
      </c>
      <c r="AM267">
        <v>0</v>
      </c>
      <c r="AN267">
        <v>37</v>
      </c>
      <c r="AO267">
        <v>0</v>
      </c>
      <c r="AP267">
        <v>39</v>
      </c>
      <c r="AQ267">
        <v>0</v>
      </c>
      <c r="AR267">
        <v>0</v>
      </c>
      <c r="AS267">
        <v>0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 t="s">
        <v>86</v>
      </c>
      <c r="BB267" t="s">
        <v>86</v>
      </c>
      <c r="BC267" t="s">
        <v>86</v>
      </c>
      <c r="BD267" t="s">
        <v>86</v>
      </c>
      <c r="BE267" t="s">
        <v>86</v>
      </c>
    </row>
    <row r="268" spans="1:57" x14ac:dyDescent="0.45">
      <c r="A268" t="s">
        <v>708</v>
      </c>
      <c r="B268" t="s">
        <v>77</v>
      </c>
      <c r="C268" t="s">
        <v>140</v>
      </c>
      <c r="D268" t="s">
        <v>79</v>
      </c>
      <c r="E268" s="2" t="str">
        <f>HYPERLINK("capsilon://?command=openfolder&amp;siteaddress=envoy.emaiq-na2.net&amp;folderid=FX67D3CD3F-4E98-D0C7-9CC8-2FF96E626889","FX2201515")</f>
        <v>FX2201515</v>
      </c>
      <c r="F268" t="s">
        <v>80</v>
      </c>
      <c r="G268" t="s">
        <v>80</v>
      </c>
      <c r="H268" t="s">
        <v>81</v>
      </c>
      <c r="I268" t="s">
        <v>709</v>
      </c>
      <c r="J268">
        <v>335</v>
      </c>
      <c r="K268" t="s">
        <v>83</v>
      </c>
      <c r="L268" t="s">
        <v>84</v>
      </c>
      <c r="M268" t="s">
        <v>85</v>
      </c>
      <c r="N268">
        <v>2</v>
      </c>
      <c r="O268" s="1">
        <v>44593.460613425923</v>
      </c>
      <c r="P268" s="1">
        <v>44593.572210648148</v>
      </c>
      <c r="Q268">
        <v>3938</v>
      </c>
      <c r="R268">
        <v>5704</v>
      </c>
      <c r="S268" t="b">
        <v>0</v>
      </c>
      <c r="T268" t="s">
        <v>86</v>
      </c>
      <c r="U268" t="b">
        <v>0</v>
      </c>
      <c r="V268" t="s">
        <v>101</v>
      </c>
      <c r="W268" s="1">
        <v>44593.552499999998</v>
      </c>
      <c r="X268">
        <v>4039</v>
      </c>
      <c r="Y268">
        <v>669</v>
      </c>
      <c r="Z268">
        <v>0</v>
      </c>
      <c r="AA268">
        <v>669</v>
      </c>
      <c r="AB268">
        <v>0</v>
      </c>
      <c r="AC268">
        <v>177</v>
      </c>
      <c r="AD268">
        <v>-334</v>
      </c>
      <c r="AE268">
        <v>0</v>
      </c>
      <c r="AF268">
        <v>0</v>
      </c>
      <c r="AG268">
        <v>0</v>
      </c>
      <c r="AH268" t="s">
        <v>102</v>
      </c>
      <c r="AI268" s="1">
        <v>44593.572210648148</v>
      </c>
      <c r="AJ268">
        <v>1517</v>
      </c>
      <c r="AK268">
        <v>2</v>
      </c>
      <c r="AL268">
        <v>0</v>
      </c>
      <c r="AM268">
        <v>2</v>
      </c>
      <c r="AN268">
        <v>0</v>
      </c>
      <c r="AO268">
        <v>2</v>
      </c>
      <c r="AP268">
        <v>-336</v>
      </c>
      <c r="AQ268">
        <v>0</v>
      </c>
      <c r="AR268">
        <v>0</v>
      </c>
      <c r="AS268">
        <v>0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 t="s">
        <v>86</v>
      </c>
      <c r="BB268" t="s">
        <v>86</v>
      </c>
      <c r="BC268" t="s">
        <v>86</v>
      </c>
      <c r="BD268" t="s">
        <v>86</v>
      </c>
      <c r="BE268" t="s">
        <v>86</v>
      </c>
    </row>
    <row r="269" spans="1:57" hidden="1" x14ac:dyDescent="0.45">
      <c r="A269" t="s">
        <v>710</v>
      </c>
      <c r="B269" t="s">
        <v>77</v>
      </c>
      <c r="C269" t="s">
        <v>711</v>
      </c>
      <c r="D269" t="s">
        <v>79</v>
      </c>
      <c r="E269" s="2" t="str">
        <f>HYPERLINK("capsilon://?command=openfolder&amp;siteaddress=envoy.emaiq-na2.net&amp;folderid=FX329D8D60-06E2-251B-73FA-7841423DA20D","FX2201521")</f>
        <v>FX2201521</v>
      </c>
      <c r="F269" t="s">
        <v>80</v>
      </c>
      <c r="G269" t="s">
        <v>80</v>
      </c>
      <c r="H269" t="s">
        <v>81</v>
      </c>
      <c r="I269" t="s">
        <v>712</v>
      </c>
      <c r="J269">
        <v>126</v>
      </c>
      <c r="K269" t="s">
        <v>83</v>
      </c>
      <c r="L269" t="s">
        <v>84</v>
      </c>
      <c r="M269" t="s">
        <v>85</v>
      </c>
      <c r="N269">
        <v>1</v>
      </c>
      <c r="O269" s="1">
        <v>44593.462766203702</v>
      </c>
      <c r="P269" s="1">
        <v>44593.491099537037</v>
      </c>
      <c r="Q269">
        <v>1946</v>
      </c>
      <c r="R269">
        <v>502</v>
      </c>
      <c r="S269" t="b">
        <v>0</v>
      </c>
      <c r="T269" t="s">
        <v>86</v>
      </c>
      <c r="U269" t="b">
        <v>0</v>
      </c>
      <c r="V269" t="s">
        <v>87</v>
      </c>
      <c r="W269" s="1">
        <v>44593.491099537037</v>
      </c>
      <c r="X269">
        <v>502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126</v>
      </c>
      <c r="AE269">
        <v>113</v>
      </c>
      <c r="AF269">
        <v>0</v>
      </c>
      <c r="AG269">
        <v>5</v>
      </c>
      <c r="AH269" t="s">
        <v>86</v>
      </c>
      <c r="AI269" t="s">
        <v>86</v>
      </c>
      <c r="AJ269" t="s">
        <v>86</v>
      </c>
      <c r="AK269" t="s">
        <v>86</v>
      </c>
      <c r="AL269" t="s">
        <v>86</v>
      </c>
      <c r="AM269" t="s">
        <v>86</v>
      </c>
      <c r="AN269" t="s">
        <v>86</v>
      </c>
      <c r="AO269" t="s">
        <v>86</v>
      </c>
      <c r="AP269" t="s">
        <v>86</v>
      </c>
      <c r="AQ269" t="s">
        <v>86</v>
      </c>
      <c r="AR269" t="s">
        <v>86</v>
      </c>
      <c r="AS269" t="s">
        <v>86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 t="s">
        <v>86</v>
      </c>
      <c r="BB269" t="s">
        <v>86</v>
      </c>
      <c r="BC269" t="s">
        <v>86</v>
      </c>
      <c r="BD269" t="s">
        <v>86</v>
      </c>
      <c r="BE269" t="s">
        <v>86</v>
      </c>
    </row>
    <row r="270" spans="1:57" x14ac:dyDescent="0.45">
      <c r="A270" t="s">
        <v>713</v>
      </c>
      <c r="B270" t="s">
        <v>77</v>
      </c>
      <c r="C270" t="s">
        <v>714</v>
      </c>
      <c r="D270" t="s">
        <v>79</v>
      </c>
      <c r="E270" s="2" t="str">
        <f>HYPERLINK("capsilon://?command=openfolder&amp;siteaddress=envoy.emaiq-na2.net&amp;folderid=FXD326CC76-07FC-2BCD-E352-19ABD40F88C5","FX2201489")</f>
        <v>FX2201489</v>
      </c>
      <c r="F270" t="s">
        <v>80</v>
      </c>
      <c r="G270" t="s">
        <v>80</v>
      </c>
      <c r="H270" t="s">
        <v>81</v>
      </c>
      <c r="I270" t="s">
        <v>715</v>
      </c>
      <c r="J270">
        <v>28</v>
      </c>
      <c r="K270" t="s">
        <v>83</v>
      </c>
      <c r="L270" t="s">
        <v>84</v>
      </c>
      <c r="M270" t="s">
        <v>85</v>
      </c>
      <c r="N270">
        <v>2</v>
      </c>
      <c r="O270" s="1">
        <v>44593.465914351851</v>
      </c>
      <c r="P270" s="1">
        <v>44593.538136574076</v>
      </c>
      <c r="Q270">
        <v>5474</v>
      </c>
      <c r="R270">
        <v>766</v>
      </c>
      <c r="S270" t="b">
        <v>0</v>
      </c>
      <c r="T270" t="s">
        <v>86</v>
      </c>
      <c r="U270" t="b">
        <v>0</v>
      </c>
      <c r="V270" t="s">
        <v>87</v>
      </c>
      <c r="W270" s="1">
        <v>44593.496249999997</v>
      </c>
      <c r="X270">
        <v>444</v>
      </c>
      <c r="Y270">
        <v>21</v>
      </c>
      <c r="Z270">
        <v>0</v>
      </c>
      <c r="AA270">
        <v>21</v>
      </c>
      <c r="AB270">
        <v>0</v>
      </c>
      <c r="AC270">
        <v>18</v>
      </c>
      <c r="AD270">
        <v>7</v>
      </c>
      <c r="AE270">
        <v>0</v>
      </c>
      <c r="AF270">
        <v>0</v>
      </c>
      <c r="AG270">
        <v>0</v>
      </c>
      <c r="AH270" t="s">
        <v>102</v>
      </c>
      <c r="AI270" s="1">
        <v>44593.538136574076</v>
      </c>
      <c r="AJ270">
        <v>312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7</v>
      </c>
      <c r="AQ270">
        <v>0</v>
      </c>
      <c r="AR270">
        <v>0</v>
      </c>
      <c r="AS270">
        <v>0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 t="s">
        <v>86</v>
      </c>
      <c r="BB270" t="s">
        <v>86</v>
      </c>
      <c r="BC270" t="s">
        <v>86</v>
      </c>
      <c r="BD270" t="s">
        <v>86</v>
      </c>
      <c r="BE270" t="s">
        <v>86</v>
      </c>
    </row>
    <row r="271" spans="1:57" x14ac:dyDescent="0.45">
      <c r="A271" t="s">
        <v>716</v>
      </c>
      <c r="B271" t="s">
        <v>77</v>
      </c>
      <c r="C271" t="s">
        <v>290</v>
      </c>
      <c r="D271" t="s">
        <v>79</v>
      </c>
      <c r="E271" s="2" t="str">
        <f>HYPERLINK("capsilon://?command=openfolder&amp;siteaddress=envoy.emaiq-na2.net&amp;folderid=FXE4A4A335-C3D1-5027-6A5C-126DB23DC97A","FX2201463")</f>
        <v>FX2201463</v>
      </c>
      <c r="F271" t="s">
        <v>80</v>
      </c>
      <c r="G271" t="s">
        <v>80</v>
      </c>
      <c r="H271" t="s">
        <v>81</v>
      </c>
      <c r="I271" t="s">
        <v>717</v>
      </c>
      <c r="J271">
        <v>66</v>
      </c>
      <c r="K271" t="s">
        <v>83</v>
      </c>
      <c r="L271" t="s">
        <v>84</v>
      </c>
      <c r="M271" t="s">
        <v>85</v>
      </c>
      <c r="N271">
        <v>2</v>
      </c>
      <c r="O271" s="1">
        <v>44596.523564814815</v>
      </c>
      <c r="P271" s="1">
        <v>44596.576168981483</v>
      </c>
      <c r="Q271">
        <v>3685</v>
      </c>
      <c r="R271">
        <v>860</v>
      </c>
      <c r="S271" t="b">
        <v>0</v>
      </c>
      <c r="T271" t="s">
        <v>86</v>
      </c>
      <c r="U271" t="b">
        <v>0</v>
      </c>
      <c r="V271" t="s">
        <v>101</v>
      </c>
      <c r="W271" s="1">
        <v>44596.532719907409</v>
      </c>
      <c r="X271">
        <v>374</v>
      </c>
      <c r="Y271">
        <v>52</v>
      </c>
      <c r="Z271">
        <v>0</v>
      </c>
      <c r="AA271">
        <v>52</v>
      </c>
      <c r="AB271">
        <v>0</v>
      </c>
      <c r="AC271">
        <v>33</v>
      </c>
      <c r="AD271">
        <v>14</v>
      </c>
      <c r="AE271">
        <v>0</v>
      </c>
      <c r="AF271">
        <v>0</v>
      </c>
      <c r="AG271">
        <v>0</v>
      </c>
      <c r="AH271" t="s">
        <v>102</v>
      </c>
      <c r="AI271" s="1">
        <v>44596.576168981483</v>
      </c>
      <c r="AJ271">
        <v>486</v>
      </c>
      <c r="AK271">
        <v>2</v>
      </c>
      <c r="AL271">
        <v>0</v>
      </c>
      <c r="AM271">
        <v>2</v>
      </c>
      <c r="AN271">
        <v>0</v>
      </c>
      <c r="AO271">
        <v>2</v>
      </c>
      <c r="AP271">
        <v>12</v>
      </c>
      <c r="AQ271">
        <v>0</v>
      </c>
      <c r="AR271">
        <v>0</v>
      </c>
      <c r="AS271">
        <v>0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 t="s">
        <v>86</v>
      </c>
      <c r="BB271" t="s">
        <v>86</v>
      </c>
      <c r="BC271" t="s">
        <v>86</v>
      </c>
      <c r="BD271" t="s">
        <v>86</v>
      </c>
      <c r="BE271" t="s">
        <v>86</v>
      </c>
    </row>
    <row r="272" spans="1:57" hidden="1" x14ac:dyDescent="0.45">
      <c r="A272" t="s">
        <v>718</v>
      </c>
      <c r="B272" t="s">
        <v>77</v>
      </c>
      <c r="C272" t="s">
        <v>684</v>
      </c>
      <c r="D272" t="s">
        <v>79</v>
      </c>
      <c r="E272" s="2" t="str">
        <f>HYPERLINK("capsilon://?command=openfolder&amp;siteaddress=envoy.emaiq-na2.net&amp;folderid=FX06C34879-F477-5090-1CE0-A38FDB5C460E","FX2201101")</f>
        <v>FX2201101</v>
      </c>
      <c r="F272" t="s">
        <v>80</v>
      </c>
      <c r="G272" t="s">
        <v>80</v>
      </c>
      <c r="H272" t="s">
        <v>81</v>
      </c>
      <c r="I272" t="s">
        <v>719</v>
      </c>
      <c r="J272">
        <v>66</v>
      </c>
      <c r="K272" t="s">
        <v>83</v>
      </c>
      <c r="L272" t="s">
        <v>84</v>
      </c>
      <c r="M272" t="s">
        <v>85</v>
      </c>
      <c r="N272">
        <v>1</v>
      </c>
      <c r="O272" s="1">
        <v>44596.535474537035</v>
      </c>
      <c r="P272" s="1">
        <v>44596.566064814811</v>
      </c>
      <c r="Q272">
        <v>1936</v>
      </c>
      <c r="R272">
        <v>707</v>
      </c>
      <c r="S272" t="b">
        <v>0</v>
      </c>
      <c r="T272" t="s">
        <v>86</v>
      </c>
      <c r="U272" t="b">
        <v>0</v>
      </c>
      <c r="V272" t="s">
        <v>101</v>
      </c>
      <c r="W272" s="1">
        <v>44596.566064814811</v>
      </c>
      <c r="X272">
        <v>233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66</v>
      </c>
      <c r="AE272">
        <v>52</v>
      </c>
      <c r="AF272">
        <v>0</v>
      </c>
      <c r="AG272">
        <v>4</v>
      </c>
      <c r="AH272" t="s">
        <v>86</v>
      </c>
      <c r="AI272" t="s">
        <v>86</v>
      </c>
      <c r="AJ272" t="s">
        <v>86</v>
      </c>
      <c r="AK272" t="s">
        <v>86</v>
      </c>
      <c r="AL272" t="s">
        <v>86</v>
      </c>
      <c r="AM272" t="s">
        <v>86</v>
      </c>
      <c r="AN272" t="s">
        <v>86</v>
      </c>
      <c r="AO272" t="s">
        <v>86</v>
      </c>
      <c r="AP272" t="s">
        <v>86</v>
      </c>
      <c r="AQ272" t="s">
        <v>86</v>
      </c>
      <c r="AR272" t="s">
        <v>86</v>
      </c>
      <c r="AS272" t="s">
        <v>86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 t="s">
        <v>86</v>
      </c>
      <c r="BB272" t="s">
        <v>86</v>
      </c>
      <c r="BC272" t="s">
        <v>86</v>
      </c>
      <c r="BD272" t="s">
        <v>86</v>
      </c>
      <c r="BE272" t="s">
        <v>86</v>
      </c>
    </row>
    <row r="273" spans="1:57" x14ac:dyDescent="0.45">
      <c r="A273" t="s">
        <v>720</v>
      </c>
      <c r="B273" t="s">
        <v>77</v>
      </c>
      <c r="C273" t="s">
        <v>711</v>
      </c>
      <c r="D273" t="s">
        <v>79</v>
      </c>
      <c r="E273" s="2" t="str">
        <f>HYPERLINK("capsilon://?command=openfolder&amp;siteaddress=envoy.emaiq-na2.net&amp;folderid=FX329D8D60-06E2-251B-73FA-7841423DA20D","FX2201521")</f>
        <v>FX2201521</v>
      </c>
      <c r="F273" t="s">
        <v>80</v>
      </c>
      <c r="G273" t="s">
        <v>80</v>
      </c>
      <c r="H273" t="s">
        <v>81</v>
      </c>
      <c r="I273" t="s">
        <v>721</v>
      </c>
      <c r="J273">
        <v>66</v>
      </c>
      <c r="K273" t="s">
        <v>83</v>
      </c>
      <c r="L273" t="s">
        <v>84</v>
      </c>
      <c r="M273" t="s">
        <v>85</v>
      </c>
      <c r="N273">
        <v>2</v>
      </c>
      <c r="O273" s="1">
        <v>44596.540497685186</v>
      </c>
      <c r="P273" s="1">
        <v>44596.591979166667</v>
      </c>
      <c r="Q273">
        <v>2562</v>
      </c>
      <c r="R273">
        <v>1886</v>
      </c>
      <c r="S273" t="b">
        <v>0</v>
      </c>
      <c r="T273" t="s">
        <v>86</v>
      </c>
      <c r="U273" t="b">
        <v>0</v>
      </c>
      <c r="V273" t="s">
        <v>101</v>
      </c>
      <c r="W273" s="1">
        <v>44596.548379629632</v>
      </c>
      <c r="X273">
        <v>521</v>
      </c>
      <c r="Y273">
        <v>52</v>
      </c>
      <c r="Z273">
        <v>0</v>
      </c>
      <c r="AA273">
        <v>52</v>
      </c>
      <c r="AB273">
        <v>0</v>
      </c>
      <c r="AC273">
        <v>43</v>
      </c>
      <c r="AD273">
        <v>14</v>
      </c>
      <c r="AE273">
        <v>0</v>
      </c>
      <c r="AF273">
        <v>0</v>
      </c>
      <c r="AG273">
        <v>0</v>
      </c>
      <c r="AH273" t="s">
        <v>102</v>
      </c>
      <c r="AI273" s="1">
        <v>44596.591979166667</v>
      </c>
      <c r="AJ273">
        <v>1365</v>
      </c>
      <c r="AK273">
        <v>3</v>
      </c>
      <c r="AL273">
        <v>0</v>
      </c>
      <c r="AM273">
        <v>3</v>
      </c>
      <c r="AN273">
        <v>0</v>
      </c>
      <c r="AO273">
        <v>3</v>
      </c>
      <c r="AP273">
        <v>11</v>
      </c>
      <c r="AQ273">
        <v>0</v>
      </c>
      <c r="AR273">
        <v>0</v>
      </c>
      <c r="AS273">
        <v>0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 t="s">
        <v>86</v>
      </c>
      <c r="BB273" t="s">
        <v>86</v>
      </c>
      <c r="BC273" t="s">
        <v>86</v>
      </c>
      <c r="BD273" t="s">
        <v>86</v>
      </c>
      <c r="BE273" t="s">
        <v>86</v>
      </c>
    </row>
    <row r="274" spans="1:57" hidden="1" x14ac:dyDescent="0.45">
      <c r="A274" t="s">
        <v>722</v>
      </c>
      <c r="B274" t="s">
        <v>77</v>
      </c>
      <c r="C274" t="s">
        <v>723</v>
      </c>
      <c r="D274" t="s">
        <v>79</v>
      </c>
      <c r="E274" s="2" t="str">
        <f>HYPERLINK("capsilon://?command=openfolder&amp;siteaddress=envoy.emaiq-na2.net&amp;folderid=FX1D7475A4-92BF-0606-2A82-2B74660A3986","FX2201600")</f>
        <v>FX2201600</v>
      </c>
      <c r="F274" t="s">
        <v>80</v>
      </c>
      <c r="G274" t="s">
        <v>80</v>
      </c>
      <c r="H274" t="s">
        <v>81</v>
      </c>
      <c r="I274" t="s">
        <v>724</v>
      </c>
      <c r="J274">
        <v>90</v>
      </c>
      <c r="K274" t="s">
        <v>83</v>
      </c>
      <c r="L274" t="s">
        <v>84</v>
      </c>
      <c r="M274" t="s">
        <v>85</v>
      </c>
      <c r="N274">
        <v>1</v>
      </c>
      <c r="O274" s="1">
        <v>44596.551620370374</v>
      </c>
      <c r="P274" s="1">
        <v>44596.567546296297</v>
      </c>
      <c r="Q274">
        <v>1249</v>
      </c>
      <c r="R274">
        <v>127</v>
      </c>
      <c r="S274" t="b">
        <v>0</v>
      </c>
      <c r="T274" t="s">
        <v>86</v>
      </c>
      <c r="U274" t="b">
        <v>0</v>
      </c>
      <c r="V274" t="s">
        <v>101</v>
      </c>
      <c r="W274" s="1">
        <v>44596.567546296297</v>
      </c>
      <c r="X274">
        <v>127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90</v>
      </c>
      <c r="AE274">
        <v>78</v>
      </c>
      <c r="AF274">
        <v>0</v>
      </c>
      <c r="AG274">
        <v>4</v>
      </c>
      <c r="AH274" t="s">
        <v>86</v>
      </c>
      <c r="AI274" t="s">
        <v>86</v>
      </c>
      <c r="AJ274" t="s">
        <v>86</v>
      </c>
      <c r="AK274" t="s">
        <v>86</v>
      </c>
      <c r="AL274" t="s">
        <v>86</v>
      </c>
      <c r="AM274" t="s">
        <v>86</v>
      </c>
      <c r="AN274" t="s">
        <v>86</v>
      </c>
      <c r="AO274" t="s">
        <v>86</v>
      </c>
      <c r="AP274" t="s">
        <v>86</v>
      </c>
      <c r="AQ274" t="s">
        <v>86</v>
      </c>
      <c r="AR274" t="s">
        <v>86</v>
      </c>
      <c r="AS274" t="s">
        <v>86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 t="s">
        <v>86</v>
      </c>
      <c r="BB274" t="s">
        <v>86</v>
      </c>
      <c r="BC274" t="s">
        <v>86</v>
      </c>
      <c r="BD274" t="s">
        <v>86</v>
      </c>
      <c r="BE274" t="s">
        <v>86</v>
      </c>
    </row>
    <row r="275" spans="1:57" x14ac:dyDescent="0.45">
      <c r="A275" t="s">
        <v>725</v>
      </c>
      <c r="B275" t="s">
        <v>77</v>
      </c>
      <c r="C275" t="s">
        <v>726</v>
      </c>
      <c r="D275" t="s">
        <v>79</v>
      </c>
      <c r="E275" s="2" t="str">
        <f>HYPERLINK("capsilon://?command=openfolder&amp;siteaddress=envoy.emaiq-na2.net&amp;folderid=FX29165220-2533-B6B0-D27E-A58603CEA6FD","FX220218")</f>
        <v>FX220218</v>
      </c>
      <c r="F275" t="s">
        <v>80</v>
      </c>
      <c r="G275" t="s">
        <v>80</v>
      </c>
      <c r="H275" t="s">
        <v>81</v>
      </c>
      <c r="I275" t="s">
        <v>727</v>
      </c>
      <c r="J275">
        <v>219</v>
      </c>
      <c r="K275" t="s">
        <v>83</v>
      </c>
      <c r="L275" t="s">
        <v>84</v>
      </c>
      <c r="M275" t="s">
        <v>85</v>
      </c>
      <c r="N275">
        <v>1</v>
      </c>
      <c r="O275" s="1">
        <v>44596.555509259262</v>
      </c>
      <c r="P275" s="1">
        <v>44596.605358796296</v>
      </c>
      <c r="Q275">
        <v>3615</v>
      </c>
      <c r="R275">
        <v>692</v>
      </c>
      <c r="S275" t="b">
        <v>0</v>
      </c>
      <c r="T275" t="s">
        <v>86</v>
      </c>
      <c r="U275" t="b">
        <v>0</v>
      </c>
      <c r="V275" t="s">
        <v>101</v>
      </c>
      <c r="W275" s="1">
        <v>44596.605358796296</v>
      </c>
      <c r="X275">
        <v>681</v>
      </c>
      <c r="Y275">
        <v>74</v>
      </c>
      <c r="Z275">
        <v>0</v>
      </c>
      <c r="AA275">
        <v>74</v>
      </c>
      <c r="AB275">
        <v>0</v>
      </c>
      <c r="AC275">
        <v>0</v>
      </c>
      <c r="AD275">
        <v>145</v>
      </c>
      <c r="AE275">
        <v>117</v>
      </c>
      <c r="AF275">
        <v>0</v>
      </c>
      <c r="AG275">
        <v>8</v>
      </c>
      <c r="AH275" t="s">
        <v>86</v>
      </c>
      <c r="AI275" t="s">
        <v>86</v>
      </c>
      <c r="AJ275" t="s">
        <v>86</v>
      </c>
      <c r="AK275" t="s">
        <v>86</v>
      </c>
      <c r="AL275" t="s">
        <v>86</v>
      </c>
      <c r="AM275" t="s">
        <v>86</v>
      </c>
      <c r="AN275" t="s">
        <v>86</v>
      </c>
      <c r="AO275" t="s">
        <v>86</v>
      </c>
      <c r="AP275" t="s">
        <v>86</v>
      </c>
      <c r="AQ275" t="s">
        <v>86</v>
      </c>
      <c r="AR275" t="s">
        <v>86</v>
      </c>
      <c r="AS275" t="s">
        <v>86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 t="s">
        <v>86</v>
      </c>
      <c r="BB275" t="s">
        <v>86</v>
      </c>
      <c r="BC275" t="s">
        <v>86</v>
      </c>
      <c r="BD275" t="s">
        <v>86</v>
      </c>
      <c r="BE275" t="s">
        <v>86</v>
      </c>
    </row>
    <row r="276" spans="1:57" x14ac:dyDescent="0.45">
      <c r="A276" t="s">
        <v>728</v>
      </c>
      <c r="B276" t="s">
        <v>77</v>
      </c>
      <c r="C276" t="s">
        <v>684</v>
      </c>
      <c r="D276" t="s">
        <v>79</v>
      </c>
      <c r="E276" s="2" t="str">
        <f>HYPERLINK("capsilon://?command=openfolder&amp;siteaddress=envoy.emaiq-na2.net&amp;folderid=FX06C34879-F477-5090-1CE0-A38FDB5C460E","FX2201101")</f>
        <v>FX2201101</v>
      </c>
      <c r="F276" t="s">
        <v>80</v>
      </c>
      <c r="G276" t="s">
        <v>80</v>
      </c>
      <c r="H276" t="s">
        <v>81</v>
      </c>
      <c r="I276" t="s">
        <v>719</v>
      </c>
      <c r="J276">
        <v>174</v>
      </c>
      <c r="K276" t="s">
        <v>83</v>
      </c>
      <c r="L276" t="s">
        <v>84</v>
      </c>
      <c r="M276" t="s">
        <v>85</v>
      </c>
      <c r="N276">
        <v>2</v>
      </c>
      <c r="O276" s="1">
        <v>44596.567002314812</v>
      </c>
      <c r="P276" s="1">
        <v>44596.597071759257</v>
      </c>
      <c r="Q276">
        <v>725</v>
      </c>
      <c r="R276">
        <v>1873</v>
      </c>
      <c r="S276" t="b">
        <v>0</v>
      </c>
      <c r="T276" t="s">
        <v>86</v>
      </c>
      <c r="U276" t="b">
        <v>1</v>
      </c>
      <c r="V276" t="s">
        <v>101</v>
      </c>
      <c r="W276" s="1">
        <v>44596.584143518521</v>
      </c>
      <c r="X276">
        <v>1433</v>
      </c>
      <c r="Y276">
        <v>87</v>
      </c>
      <c r="Z276">
        <v>0</v>
      </c>
      <c r="AA276">
        <v>87</v>
      </c>
      <c r="AB276">
        <v>52</v>
      </c>
      <c r="AC276">
        <v>57</v>
      </c>
      <c r="AD276">
        <v>87</v>
      </c>
      <c r="AE276">
        <v>0</v>
      </c>
      <c r="AF276">
        <v>0</v>
      </c>
      <c r="AG276">
        <v>0</v>
      </c>
      <c r="AH276" t="s">
        <v>102</v>
      </c>
      <c r="AI276" s="1">
        <v>44596.597071759257</v>
      </c>
      <c r="AJ276">
        <v>440</v>
      </c>
      <c r="AK276">
        <v>0</v>
      </c>
      <c r="AL276">
        <v>0</v>
      </c>
      <c r="AM276">
        <v>0</v>
      </c>
      <c r="AN276">
        <v>52</v>
      </c>
      <c r="AO276">
        <v>0</v>
      </c>
      <c r="AP276">
        <v>87</v>
      </c>
      <c r="AQ276">
        <v>0</v>
      </c>
      <c r="AR276">
        <v>0</v>
      </c>
      <c r="AS276">
        <v>0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 t="s">
        <v>86</v>
      </c>
      <c r="BB276" t="s">
        <v>86</v>
      </c>
      <c r="BC276" t="s">
        <v>86</v>
      </c>
      <c r="BD276" t="s">
        <v>86</v>
      </c>
      <c r="BE276" t="s">
        <v>86</v>
      </c>
    </row>
    <row r="277" spans="1:57" x14ac:dyDescent="0.45">
      <c r="A277" t="s">
        <v>729</v>
      </c>
      <c r="B277" t="s">
        <v>77</v>
      </c>
      <c r="C277" t="s">
        <v>730</v>
      </c>
      <c r="D277" t="s">
        <v>79</v>
      </c>
      <c r="E277" s="2" t="str">
        <f>HYPERLINK("capsilon://?command=openfolder&amp;siteaddress=envoy.emaiq-na2.net&amp;folderid=FX816FBC0A-CD82-39F2-75C2-458B8B960FB0","FX220262")</f>
        <v>FX220262</v>
      </c>
      <c r="F277" t="s">
        <v>80</v>
      </c>
      <c r="G277" t="s">
        <v>80</v>
      </c>
      <c r="H277" t="s">
        <v>81</v>
      </c>
      <c r="I277" t="s">
        <v>731</v>
      </c>
      <c r="J277">
        <v>70</v>
      </c>
      <c r="K277" t="s">
        <v>83</v>
      </c>
      <c r="L277" t="s">
        <v>84</v>
      </c>
      <c r="M277" t="s">
        <v>85</v>
      </c>
      <c r="N277">
        <v>1</v>
      </c>
      <c r="O277" s="1">
        <v>44596.567048611112</v>
      </c>
      <c r="P277" s="1">
        <v>44596.607731481483</v>
      </c>
      <c r="Q277">
        <v>3310</v>
      </c>
      <c r="R277">
        <v>205</v>
      </c>
      <c r="S277" t="b">
        <v>0</v>
      </c>
      <c r="T277" t="s">
        <v>86</v>
      </c>
      <c r="U277" t="b">
        <v>0</v>
      </c>
      <c r="V277" t="s">
        <v>101</v>
      </c>
      <c r="W277" s="1">
        <v>44596.607731481483</v>
      </c>
      <c r="X277">
        <v>205</v>
      </c>
      <c r="Y277">
        <v>37</v>
      </c>
      <c r="Z277">
        <v>0</v>
      </c>
      <c r="AA277">
        <v>37</v>
      </c>
      <c r="AB277">
        <v>0</v>
      </c>
      <c r="AC277">
        <v>0</v>
      </c>
      <c r="AD277">
        <v>33</v>
      </c>
      <c r="AE277">
        <v>27</v>
      </c>
      <c r="AF277">
        <v>0</v>
      </c>
      <c r="AG277">
        <v>2</v>
      </c>
      <c r="AH277" t="s">
        <v>86</v>
      </c>
      <c r="AI277" t="s">
        <v>86</v>
      </c>
      <c r="AJ277" t="s">
        <v>86</v>
      </c>
      <c r="AK277" t="s">
        <v>86</v>
      </c>
      <c r="AL277" t="s">
        <v>86</v>
      </c>
      <c r="AM277" t="s">
        <v>86</v>
      </c>
      <c r="AN277" t="s">
        <v>86</v>
      </c>
      <c r="AO277" t="s">
        <v>86</v>
      </c>
      <c r="AP277" t="s">
        <v>86</v>
      </c>
      <c r="AQ277" t="s">
        <v>86</v>
      </c>
      <c r="AR277" t="s">
        <v>86</v>
      </c>
      <c r="AS277" t="s">
        <v>86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 t="s">
        <v>86</v>
      </c>
      <c r="BB277" t="s">
        <v>86</v>
      </c>
      <c r="BC277" t="s">
        <v>86</v>
      </c>
      <c r="BD277" t="s">
        <v>86</v>
      </c>
      <c r="BE277" t="s">
        <v>86</v>
      </c>
    </row>
    <row r="278" spans="1:57" x14ac:dyDescent="0.45">
      <c r="A278" t="s">
        <v>732</v>
      </c>
      <c r="B278" t="s">
        <v>77</v>
      </c>
      <c r="C278" t="s">
        <v>711</v>
      </c>
      <c r="D278" t="s">
        <v>79</v>
      </c>
      <c r="E278" s="2" t="str">
        <f>HYPERLINK("capsilon://?command=openfolder&amp;siteaddress=envoy.emaiq-na2.net&amp;folderid=FX329D8D60-06E2-251B-73FA-7841423DA20D","FX2201521")</f>
        <v>FX2201521</v>
      </c>
      <c r="F278" t="s">
        <v>80</v>
      </c>
      <c r="G278" t="s">
        <v>80</v>
      </c>
      <c r="H278" t="s">
        <v>81</v>
      </c>
      <c r="I278" t="s">
        <v>712</v>
      </c>
      <c r="J278">
        <v>214</v>
      </c>
      <c r="K278" t="s">
        <v>83</v>
      </c>
      <c r="L278" t="s">
        <v>84</v>
      </c>
      <c r="M278" t="s">
        <v>85</v>
      </c>
      <c r="N278">
        <v>2</v>
      </c>
      <c r="O278" s="1">
        <v>44593.492326388892</v>
      </c>
      <c r="P278" s="1">
        <v>44593.534502314818</v>
      </c>
      <c r="Q278">
        <v>1270</v>
      </c>
      <c r="R278">
        <v>2374</v>
      </c>
      <c r="S278" t="b">
        <v>0</v>
      </c>
      <c r="T278" t="s">
        <v>86</v>
      </c>
      <c r="U278" t="b">
        <v>1</v>
      </c>
      <c r="V278" t="s">
        <v>101</v>
      </c>
      <c r="W278" s="1">
        <v>44593.508252314816</v>
      </c>
      <c r="X278">
        <v>1051</v>
      </c>
      <c r="Y278">
        <v>177</v>
      </c>
      <c r="Z278">
        <v>0</v>
      </c>
      <c r="AA278">
        <v>177</v>
      </c>
      <c r="AB278">
        <v>0</v>
      </c>
      <c r="AC278">
        <v>84</v>
      </c>
      <c r="AD278">
        <v>37</v>
      </c>
      <c r="AE278">
        <v>0</v>
      </c>
      <c r="AF278">
        <v>0</v>
      </c>
      <c r="AG278">
        <v>0</v>
      </c>
      <c r="AH278" t="s">
        <v>102</v>
      </c>
      <c r="AI278" s="1">
        <v>44593.534502314818</v>
      </c>
      <c r="AJ278">
        <v>1278</v>
      </c>
      <c r="AK278">
        <v>3</v>
      </c>
      <c r="AL278">
        <v>0</v>
      </c>
      <c r="AM278">
        <v>3</v>
      </c>
      <c r="AN278">
        <v>0</v>
      </c>
      <c r="AO278">
        <v>3</v>
      </c>
      <c r="AP278">
        <v>34</v>
      </c>
      <c r="AQ278">
        <v>0</v>
      </c>
      <c r="AR278">
        <v>0</v>
      </c>
      <c r="AS278">
        <v>0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 t="s">
        <v>86</v>
      </c>
      <c r="BB278" t="s">
        <v>86</v>
      </c>
      <c r="BC278" t="s">
        <v>86</v>
      </c>
      <c r="BD278" t="s">
        <v>86</v>
      </c>
      <c r="BE278" t="s">
        <v>86</v>
      </c>
    </row>
    <row r="279" spans="1:57" x14ac:dyDescent="0.45">
      <c r="A279" t="s">
        <v>733</v>
      </c>
      <c r="B279" t="s">
        <v>77</v>
      </c>
      <c r="C279" t="s">
        <v>723</v>
      </c>
      <c r="D279" t="s">
        <v>79</v>
      </c>
      <c r="E279" s="2" t="str">
        <f>HYPERLINK("capsilon://?command=openfolder&amp;siteaddress=envoy.emaiq-na2.net&amp;folderid=FX1D7475A4-92BF-0606-2A82-2B74660A3986","FX2201600")</f>
        <v>FX2201600</v>
      </c>
      <c r="F279" t="s">
        <v>80</v>
      </c>
      <c r="G279" t="s">
        <v>80</v>
      </c>
      <c r="H279" t="s">
        <v>81</v>
      </c>
      <c r="I279" t="s">
        <v>724</v>
      </c>
      <c r="J279">
        <v>175</v>
      </c>
      <c r="K279" t="s">
        <v>83</v>
      </c>
      <c r="L279" t="s">
        <v>84</v>
      </c>
      <c r="M279" t="s">
        <v>85</v>
      </c>
      <c r="N279">
        <v>2</v>
      </c>
      <c r="O279" s="1">
        <v>44596.568842592591</v>
      </c>
      <c r="P279" s="1">
        <v>44596.641585648147</v>
      </c>
      <c r="Q279">
        <v>4322</v>
      </c>
      <c r="R279">
        <v>1963</v>
      </c>
      <c r="S279" t="b">
        <v>0</v>
      </c>
      <c r="T279" t="s">
        <v>86</v>
      </c>
      <c r="U279" t="b">
        <v>1</v>
      </c>
      <c r="V279" t="s">
        <v>101</v>
      </c>
      <c r="W279" s="1">
        <v>44596.59747685185</v>
      </c>
      <c r="X279">
        <v>1151</v>
      </c>
      <c r="Y279">
        <v>192</v>
      </c>
      <c r="Z279">
        <v>0</v>
      </c>
      <c r="AA279">
        <v>192</v>
      </c>
      <c r="AB279">
        <v>0</v>
      </c>
      <c r="AC279">
        <v>120</v>
      </c>
      <c r="AD279">
        <v>-17</v>
      </c>
      <c r="AE279">
        <v>0</v>
      </c>
      <c r="AF279">
        <v>0</v>
      </c>
      <c r="AG279">
        <v>0</v>
      </c>
      <c r="AH279" t="s">
        <v>102</v>
      </c>
      <c r="AI279" s="1">
        <v>44596.641585648147</v>
      </c>
      <c r="AJ279">
        <v>812</v>
      </c>
      <c r="AK279">
        <v>3</v>
      </c>
      <c r="AL279">
        <v>0</v>
      </c>
      <c r="AM279">
        <v>3</v>
      </c>
      <c r="AN279">
        <v>0</v>
      </c>
      <c r="AO279">
        <v>3</v>
      </c>
      <c r="AP279">
        <v>-20</v>
      </c>
      <c r="AQ279">
        <v>0</v>
      </c>
      <c r="AR279">
        <v>0</v>
      </c>
      <c r="AS279">
        <v>0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C279" t="s">
        <v>86</v>
      </c>
      <c r="BD279" t="s">
        <v>86</v>
      </c>
      <c r="BE279" t="s">
        <v>86</v>
      </c>
    </row>
    <row r="280" spans="1:57" hidden="1" x14ac:dyDescent="0.45">
      <c r="A280" t="s">
        <v>734</v>
      </c>
      <c r="B280" t="s">
        <v>77</v>
      </c>
      <c r="C280" t="s">
        <v>599</v>
      </c>
      <c r="D280" t="s">
        <v>79</v>
      </c>
      <c r="E280" s="2" t="str">
        <f>HYPERLINK("capsilon://?command=openfolder&amp;siteaddress=envoy.emaiq-na2.net&amp;folderid=FX06F999DA-F444-4E85-5408-391E54A75439","FX2201212")</f>
        <v>FX2201212</v>
      </c>
      <c r="F280" t="s">
        <v>80</v>
      </c>
      <c r="G280" t="s">
        <v>80</v>
      </c>
      <c r="H280" t="s">
        <v>81</v>
      </c>
      <c r="I280" t="s">
        <v>735</v>
      </c>
      <c r="J280">
        <v>57</v>
      </c>
      <c r="K280" t="s">
        <v>83</v>
      </c>
      <c r="L280" t="s">
        <v>84</v>
      </c>
      <c r="M280" t="s">
        <v>85</v>
      </c>
      <c r="N280">
        <v>1</v>
      </c>
      <c r="O280" s="1">
        <v>44596.574328703704</v>
      </c>
      <c r="P280" s="1">
        <v>44596.628807870373</v>
      </c>
      <c r="Q280">
        <v>4445</v>
      </c>
      <c r="R280">
        <v>262</v>
      </c>
      <c r="S280" t="b">
        <v>0</v>
      </c>
      <c r="T280" t="s">
        <v>86</v>
      </c>
      <c r="U280" t="b">
        <v>0</v>
      </c>
      <c r="V280" t="s">
        <v>101</v>
      </c>
      <c r="W280" s="1">
        <v>44596.628807870373</v>
      </c>
      <c r="X280">
        <v>262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57</v>
      </c>
      <c r="AE280">
        <v>52</v>
      </c>
      <c r="AF280">
        <v>0</v>
      </c>
      <c r="AG280">
        <v>8</v>
      </c>
      <c r="AH280" t="s">
        <v>86</v>
      </c>
      <c r="AI280" t="s">
        <v>86</v>
      </c>
      <c r="AJ280" t="s">
        <v>86</v>
      </c>
      <c r="AK280" t="s">
        <v>86</v>
      </c>
      <c r="AL280" t="s">
        <v>86</v>
      </c>
      <c r="AM280" t="s">
        <v>86</v>
      </c>
      <c r="AN280" t="s">
        <v>86</v>
      </c>
      <c r="AO280" t="s">
        <v>86</v>
      </c>
      <c r="AP280" t="s">
        <v>86</v>
      </c>
      <c r="AQ280" t="s">
        <v>86</v>
      </c>
      <c r="AR280" t="s">
        <v>86</v>
      </c>
      <c r="AS280" t="s">
        <v>86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 t="s">
        <v>86</v>
      </c>
      <c r="BB280" t="s">
        <v>86</v>
      </c>
      <c r="BC280" t="s">
        <v>86</v>
      </c>
      <c r="BD280" t="s">
        <v>86</v>
      </c>
      <c r="BE280" t="s">
        <v>86</v>
      </c>
    </row>
    <row r="281" spans="1:57" hidden="1" x14ac:dyDescent="0.45">
      <c r="A281" t="s">
        <v>736</v>
      </c>
      <c r="B281" t="s">
        <v>77</v>
      </c>
      <c r="C281" t="s">
        <v>687</v>
      </c>
      <c r="D281" t="s">
        <v>79</v>
      </c>
      <c r="E281" s="2" t="str">
        <f>HYPERLINK("capsilon://?command=openfolder&amp;siteaddress=envoy.emaiq-na2.net&amp;folderid=FX86C9B14C-650F-4651-6925-7E46675E4C47","FX2112220")</f>
        <v>FX2112220</v>
      </c>
      <c r="F281" t="s">
        <v>80</v>
      </c>
      <c r="G281" t="s">
        <v>80</v>
      </c>
      <c r="H281" t="s">
        <v>81</v>
      </c>
      <c r="I281" t="s">
        <v>737</v>
      </c>
      <c r="J281">
        <v>11</v>
      </c>
      <c r="K281" t="s">
        <v>83</v>
      </c>
      <c r="L281" t="s">
        <v>84</v>
      </c>
      <c r="M281" t="s">
        <v>85</v>
      </c>
      <c r="N281">
        <v>2</v>
      </c>
      <c r="O281" s="1">
        <v>44596.594305555554</v>
      </c>
      <c r="P281" s="1">
        <v>44596.677662037036</v>
      </c>
      <c r="Q281">
        <v>7163</v>
      </c>
      <c r="R281">
        <v>39</v>
      </c>
      <c r="S281" t="b">
        <v>0</v>
      </c>
      <c r="T281" t="s">
        <v>86</v>
      </c>
      <c r="U281" t="b">
        <v>0</v>
      </c>
      <c r="V281" t="s">
        <v>101</v>
      </c>
      <c r="W281" s="1">
        <v>44596.62903935185</v>
      </c>
      <c r="X281">
        <v>19</v>
      </c>
      <c r="Y281">
        <v>0</v>
      </c>
      <c r="Z281">
        <v>0</v>
      </c>
      <c r="AA281">
        <v>0</v>
      </c>
      <c r="AB281">
        <v>5</v>
      </c>
      <c r="AC281">
        <v>0</v>
      </c>
      <c r="AD281">
        <v>11</v>
      </c>
      <c r="AE281">
        <v>0</v>
      </c>
      <c r="AF281">
        <v>0</v>
      </c>
      <c r="AG281">
        <v>0</v>
      </c>
      <c r="AH281" t="s">
        <v>102</v>
      </c>
      <c r="AI281" s="1">
        <v>44596.677662037036</v>
      </c>
      <c r="AJ281">
        <v>20</v>
      </c>
      <c r="AK281">
        <v>0</v>
      </c>
      <c r="AL281">
        <v>0</v>
      </c>
      <c r="AM281">
        <v>0</v>
      </c>
      <c r="AN281">
        <v>5</v>
      </c>
      <c r="AO281">
        <v>0</v>
      </c>
      <c r="AP281">
        <v>11</v>
      </c>
      <c r="AQ281">
        <v>0</v>
      </c>
      <c r="AR281">
        <v>0</v>
      </c>
      <c r="AS281">
        <v>0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 t="s">
        <v>86</v>
      </c>
      <c r="BB281" t="s">
        <v>86</v>
      </c>
      <c r="BC281" t="s">
        <v>86</v>
      </c>
      <c r="BD281" t="s">
        <v>86</v>
      </c>
      <c r="BE281" t="s">
        <v>86</v>
      </c>
    </row>
    <row r="282" spans="1:57" x14ac:dyDescent="0.45">
      <c r="A282" t="s">
        <v>738</v>
      </c>
      <c r="B282" t="s">
        <v>77</v>
      </c>
      <c r="C282" t="s">
        <v>739</v>
      </c>
      <c r="D282" t="s">
        <v>79</v>
      </c>
      <c r="E282" s="2" t="str">
        <f>HYPERLINK("capsilon://?command=openfolder&amp;siteaddress=envoy.emaiq-na2.net&amp;folderid=FXE0E901B9-C57C-F418-1246-57FA6BAF7D0C","FX2201240")</f>
        <v>FX2201240</v>
      </c>
      <c r="F282" t="s">
        <v>80</v>
      </c>
      <c r="G282" t="s">
        <v>80</v>
      </c>
      <c r="H282" t="s">
        <v>81</v>
      </c>
      <c r="I282" t="s">
        <v>740</v>
      </c>
      <c r="J282">
        <v>132</v>
      </c>
      <c r="K282" t="s">
        <v>83</v>
      </c>
      <c r="L282" t="s">
        <v>84</v>
      </c>
      <c r="M282" t="s">
        <v>85</v>
      </c>
      <c r="N282">
        <v>2</v>
      </c>
      <c r="O282" s="1">
        <v>44596.597361111111</v>
      </c>
      <c r="P282" s="1">
        <v>44596.679942129631</v>
      </c>
      <c r="Q282">
        <v>6696</v>
      </c>
      <c r="R282">
        <v>439</v>
      </c>
      <c r="S282" t="b">
        <v>0</v>
      </c>
      <c r="T282" t="s">
        <v>86</v>
      </c>
      <c r="U282" t="b">
        <v>0</v>
      </c>
      <c r="V282" t="s">
        <v>101</v>
      </c>
      <c r="W282" s="1">
        <v>44596.631863425922</v>
      </c>
      <c r="X282">
        <v>243</v>
      </c>
      <c r="Y282">
        <v>52</v>
      </c>
      <c r="Z282">
        <v>0</v>
      </c>
      <c r="AA282">
        <v>52</v>
      </c>
      <c r="AB282">
        <v>52</v>
      </c>
      <c r="AC282">
        <v>31</v>
      </c>
      <c r="AD282">
        <v>80</v>
      </c>
      <c r="AE282">
        <v>0</v>
      </c>
      <c r="AF282">
        <v>0</v>
      </c>
      <c r="AG282">
        <v>0</v>
      </c>
      <c r="AH282" t="s">
        <v>102</v>
      </c>
      <c r="AI282" s="1">
        <v>44596.679942129631</v>
      </c>
      <c r="AJ282">
        <v>196</v>
      </c>
      <c r="AK282">
        <v>1</v>
      </c>
      <c r="AL282">
        <v>0</v>
      </c>
      <c r="AM282">
        <v>1</v>
      </c>
      <c r="AN282">
        <v>52</v>
      </c>
      <c r="AO282">
        <v>1</v>
      </c>
      <c r="AP282">
        <v>79</v>
      </c>
      <c r="AQ282">
        <v>0</v>
      </c>
      <c r="AR282">
        <v>0</v>
      </c>
      <c r="AS282">
        <v>0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 t="s">
        <v>86</v>
      </c>
      <c r="BB282" t="s">
        <v>86</v>
      </c>
      <c r="BC282" t="s">
        <v>86</v>
      </c>
      <c r="BD282" t="s">
        <v>86</v>
      </c>
      <c r="BE282" t="s">
        <v>86</v>
      </c>
    </row>
    <row r="283" spans="1:57" x14ac:dyDescent="0.45">
      <c r="A283" t="s">
        <v>741</v>
      </c>
      <c r="B283" t="s">
        <v>77</v>
      </c>
      <c r="C283" t="s">
        <v>742</v>
      </c>
      <c r="D283" t="s">
        <v>79</v>
      </c>
      <c r="E283" s="2" t="str">
        <f>HYPERLINK("capsilon://?command=openfolder&amp;siteaddress=envoy.emaiq-na2.net&amp;folderid=FX28E3F226-FB44-1A30-DC9F-72ECACE53DB5","FX2201596")</f>
        <v>FX2201596</v>
      </c>
      <c r="F283" t="s">
        <v>80</v>
      </c>
      <c r="G283" t="s">
        <v>80</v>
      </c>
      <c r="H283" t="s">
        <v>81</v>
      </c>
      <c r="I283" t="s">
        <v>743</v>
      </c>
      <c r="J283">
        <v>178</v>
      </c>
      <c r="K283" t="s">
        <v>83</v>
      </c>
      <c r="L283" t="s">
        <v>84</v>
      </c>
      <c r="M283" t="s">
        <v>85</v>
      </c>
      <c r="N283">
        <v>2</v>
      </c>
      <c r="O283" s="1">
        <v>44596.598645833335</v>
      </c>
      <c r="P283" s="1">
        <v>44596.686724537038</v>
      </c>
      <c r="Q283">
        <v>6269</v>
      </c>
      <c r="R283">
        <v>1341</v>
      </c>
      <c r="S283" t="b">
        <v>0</v>
      </c>
      <c r="T283" t="s">
        <v>86</v>
      </c>
      <c r="U283" t="b">
        <v>0</v>
      </c>
      <c r="V283" t="s">
        <v>101</v>
      </c>
      <c r="W283" s="1">
        <v>44596.658900462964</v>
      </c>
      <c r="X283">
        <v>756</v>
      </c>
      <c r="Y283">
        <v>162</v>
      </c>
      <c r="Z283">
        <v>0</v>
      </c>
      <c r="AA283">
        <v>162</v>
      </c>
      <c r="AB283">
        <v>0</v>
      </c>
      <c r="AC283">
        <v>41</v>
      </c>
      <c r="AD283">
        <v>16</v>
      </c>
      <c r="AE283">
        <v>0</v>
      </c>
      <c r="AF283">
        <v>0</v>
      </c>
      <c r="AG283">
        <v>0</v>
      </c>
      <c r="AH283" t="s">
        <v>102</v>
      </c>
      <c r="AI283" s="1">
        <v>44596.686724537038</v>
      </c>
      <c r="AJ283">
        <v>585</v>
      </c>
      <c r="AK283">
        <v>3</v>
      </c>
      <c r="AL283">
        <v>0</v>
      </c>
      <c r="AM283">
        <v>3</v>
      </c>
      <c r="AN283">
        <v>0</v>
      </c>
      <c r="AO283">
        <v>3</v>
      </c>
      <c r="AP283">
        <v>13</v>
      </c>
      <c r="AQ283">
        <v>0</v>
      </c>
      <c r="AR283">
        <v>0</v>
      </c>
      <c r="AS283">
        <v>0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 t="s">
        <v>86</v>
      </c>
      <c r="BB283" t="s">
        <v>86</v>
      </c>
      <c r="BC283" t="s">
        <v>86</v>
      </c>
      <c r="BD283" t="s">
        <v>86</v>
      </c>
      <c r="BE283" t="s">
        <v>86</v>
      </c>
    </row>
    <row r="284" spans="1:57" x14ac:dyDescent="0.45">
      <c r="A284" t="s">
        <v>744</v>
      </c>
      <c r="B284" t="s">
        <v>77</v>
      </c>
      <c r="C284" t="s">
        <v>163</v>
      </c>
      <c r="D284" t="s">
        <v>79</v>
      </c>
      <c r="E284" s="2" t="str">
        <f>HYPERLINK("capsilon://?command=openfolder&amp;siteaddress=envoy.emaiq-na2.net&amp;folderid=FX49C1C81A-B9A7-452B-239F-972353588B2B","FX2201292")</f>
        <v>FX2201292</v>
      </c>
      <c r="F284" t="s">
        <v>80</v>
      </c>
      <c r="G284" t="s">
        <v>80</v>
      </c>
      <c r="H284" t="s">
        <v>81</v>
      </c>
      <c r="I284" t="s">
        <v>745</v>
      </c>
      <c r="J284">
        <v>30</v>
      </c>
      <c r="K284" t="s">
        <v>83</v>
      </c>
      <c r="L284" t="s">
        <v>84</v>
      </c>
      <c r="M284" t="s">
        <v>85</v>
      </c>
      <c r="N284">
        <v>2</v>
      </c>
      <c r="O284" s="1">
        <v>44596.600636574076</v>
      </c>
      <c r="P284" s="1">
        <v>44596.687465277777</v>
      </c>
      <c r="Q284">
        <v>7128</v>
      </c>
      <c r="R284">
        <v>374</v>
      </c>
      <c r="S284" t="b">
        <v>0</v>
      </c>
      <c r="T284" t="s">
        <v>86</v>
      </c>
      <c r="U284" t="b">
        <v>0</v>
      </c>
      <c r="V284" t="s">
        <v>101</v>
      </c>
      <c r="W284" s="1">
        <v>44596.662511574075</v>
      </c>
      <c r="X284">
        <v>311</v>
      </c>
      <c r="Y284">
        <v>9</v>
      </c>
      <c r="Z284">
        <v>0</v>
      </c>
      <c r="AA284">
        <v>9</v>
      </c>
      <c r="AB284">
        <v>0</v>
      </c>
      <c r="AC284">
        <v>9</v>
      </c>
      <c r="AD284">
        <v>21</v>
      </c>
      <c r="AE284">
        <v>0</v>
      </c>
      <c r="AF284">
        <v>0</v>
      </c>
      <c r="AG284">
        <v>0</v>
      </c>
      <c r="AH284" t="s">
        <v>102</v>
      </c>
      <c r="AI284" s="1">
        <v>44596.687465277777</v>
      </c>
      <c r="AJ284">
        <v>63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21</v>
      </c>
      <c r="AQ284">
        <v>0</v>
      </c>
      <c r="AR284">
        <v>0</v>
      </c>
      <c r="AS284">
        <v>0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 t="s">
        <v>86</v>
      </c>
      <c r="BB284" t="s">
        <v>86</v>
      </c>
      <c r="BC284" t="s">
        <v>86</v>
      </c>
      <c r="BD284" t="s">
        <v>86</v>
      </c>
      <c r="BE284" t="s">
        <v>86</v>
      </c>
    </row>
    <row r="285" spans="1:57" x14ac:dyDescent="0.45">
      <c r="A285" t="s">
        <v>746</v>
      </c>
      <c r="B285" t="s">
        <v>77</v>
      </c>
      <c r="C285" t="s">
        <v>726</v>
      </c>
      <c r="D285" t="s">
        <v>79</v>
      </c>
      <c r="E285" s="2" t="str">
        <f>HYPERLINK("capsilon://?command=openfolder&amp;siteaddress=envoy.emaiq-na2.net&amp;folderid=FX29165220-2533-B6B0-D27E-A58603CEA6FD","FX220218")</f>
        <v>FX220218</v>
      </c>
      <c r="F285" t="s">
        <v>80</v>
      </c>
      <c r="G285" t="s">
        <v>80</v>
      </c>
      <c r="H285" t="s">
        <v>81</v>
      </c>
      <c r="I285" t="s">
        <v>727</v>
      </c>
      <c r="J285">
        <v>300</v>
      </c>
      <c r="K285" t="s">
        <v>83</v>
      </c>
      <c r="L285" t="s">
        <v>84</v>
      </c>
      <c r="M285" t="s">
        <v>85</v>
      </c>
      <c r="N285">
        <v>2</v>
      </c>
      <c r="O285" s="1">
        <v>44596.606608796297</v>
      </c>
      <c r="P285" s="1">
        <v>44596.669525462959</v>
      </c>
      <c r="Q285">
        <v>2371</v>
      </c>
      <c r="R285">
        <v>3065</v>
      </c>
      <c r="S285" t="b">
        <v>0</v>
      </c>
      <c r="T285" t="s">
        <v>86</v>
      </c>
      <c r="U285" t="b">
        <v>1</v>
      </c>
      <c r="V285" t="s">
        <v>101</v>
      </c>
      <c r="W285" s="1">
        <v>44596.621041666665</v>
      </c>
      <c r="X285">
        <v>1150</v>
      </c>
      <c r="Y285">
        <v>316</v>
      </c>
      <c r="Z285">
        <v>0</v>
      </c>
      <c r="AA285">
        <v>316</v>
      </c>
      <c r="AB285">
        <v>37</v>
      </c>
      <c r="AC285">
        <v>115</v>
      </c>
      <c r="AD285">
        <v>-16</v>
      </c>
      <c r="AE285">
        <v>0</v>
      </c>
      <c r="AF285">
        <v>0</v>
      </c>
      <c r="AG285">
        <v>0</v>
      </c>
      <c r="AH285" t="s">
        <v>102</v>
      </c>
      <c r="AI285" s="1">
        <v>44596.669525462959</v>
      </c>
      <c r="AJ285">
        <v>179</v>
      </c>
      <c r="AK285">
        <v>0</v>
      </c>
      <c r="AL285">
        <v>0</v>
      </c>
      <c r="AM285">
        <v>0</v>
      </c>
      <c r="AN285">
        <v>74</v>
      </c>
      <c r="AO285">
        <v>0</v>
      </c>
      <c r="AP285">
        <v>-16</v>
      </c>
      <c r="AQ285">
        <v>0</v>
      </c>
      <c r="AR285">
        <v>0</v>
      </c>
      <c r="AS285">
        <v>0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 t="s">
        <v>86</v>
      </c>
      <c r="BB285" t="s">
        <v>86</v>
      </c>
      <c r="BC285" t="s">
        <v>86</v>
      </c>
      <c r="BD285" t="s">
        <v>86</v>
      </c>
      <c r="BE285" t="s">
        <v>86</v>
      </c>
    </row>
    <row r="286" spans="1:57" hidden="1" x14ac:dyDescent="0.45">
      <c r="A286" t="s">
        <v>747</v>
      </c>
      <c r="B286" t="s">
        <v>77</v>
      </c>
      <c r="C286" t="s">
        <v>748</v>
      </c>
      <c r="D286" t="s">
        <v>79</v>
      </c>
      <c r="E286" s="2" t="str">
        <f>HYPERLINK("capsilon://?command=openfolder&amp;siteaddress=envoy.emaiq-na2.net&amp;folderid=FXA32A6341-5128-5357-F3F7-F84DD895E228","FX2201497")</f>
        <v>FX2201497</v>
      </c>
      <c r="F286" t="s">
        <v>80</v>
      </c>
      <c r="G286" t="s">
        <v>80</v>
      </c>
      <c r="H286" t="s">
        <v>81</v>
      </c>
      <c r="I286" t="s">
        <v>749</v>
      </c>
      <c r="J286">
        <v>313</v>
      </c>
      <c r="K286" t="s">
        <v>83</v>
      </c>
      <c r="L286" t="s">
        <v>84</v>
      </c>
      <c r="M286" t="s">
        <v>85</v>
      </c>
      <c r="N286">
        <v>1</v>
      </c>
      <c r="O286" s="1">
        <v>44596.607777777775</v>
      </c>
      <c r="P286" s="1">
        <v>44596.670324074075</v>
      </c>
      <c r="Q286">
        <v>4730</v>
      </c>
      <c r="R286">
        <v>674</v>
      </c>
      <c r="S286" t="b">
        <v>0</v>
      </c>
      <c r="T286" t="s">
        <v>86</v>
      </c>
      <c r="U286" t="b">
        <v>0</v>
      </c>
      <c r="V286" t="s">
        <v>101</v>
      </c>
      <c r="W286" s="1">
        <v>44596.670324074075</v>
      </c>
      <c r="X286">
        <v>674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313</v>
      </c>
      <c r="AE286">
        <v>280</v>
      </c>
      <c r="AF286">
        <v>0</v>
      </c>
      <c r="AG286">
        <v>14</v>
      </c>
      <c r="AH286" t="s">
        <v>86</v>
      </c>
      <c r="AI286" t="s">
        <v>86</v>
      </c>
      <c r="AJ286" t="s">
        <v>86</v>
      </c>
      <c r="AK286" t="s">
        <v>86</v>
      </c>
      <c r="AL286" t="s">
        <v>86</v>
      </c>
      <c r="AM286" t="s">
        <v>86</v>
      </c>
      <c r="AN286" t="s">
        <v>86</v>
      </c>
      <c r="AO286" t="s">
        <v>86</v>
      </c>
      <c r="AP286" t="s">
        <v>86</v>
      </c>
      <c r="AQ286" t="s">
        <v>86</v>
      </c>
      <c r="AR286" t="s">
        <v>86</v>
      </c>
      <c r="AS286" t="s">
        <v>86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 t="s">
        <v>86</v>
      </c>
      <c r="BB286" t="s">
        <v>86</v>
      </c>
      <c r="BC286" t="s">
        <v>86</v>
      </c>
      <c r="BD286" t="s">
        <v>86</v>
      </c>
      <c r="BE286" t="s">
        <v>86</v>
      </c>
    </row>
    <row r="287" spans="1:57" x14ac:dyDescent="0.45">
      <c r="A287" t="s">
        <v>750</v>
      </c>
      <c r="B287" t="s">
        <v>77</v>
      </c>
      <c r="C287" t="s">
        <v>730</v>
      </c>
      <c r="D287" t="s">
        <v>79</v>
      </c>
      <c r="E287" s="2" t="str">
        <f>HYPERLINK("capsilon://?command=openfolder&amp;siteaddress=envoy.emaiq-na2.net&amp;folderid=FX816FBC0A-CD82-39F2-75C2-458B8B960FB0","FX220262")</f>
        <v>FX220262</v>
      </c>
      <c r="F287" t="s">
        <v>80</v>
      </c>
      <c r="G287" t="s">
        <v>80</v>
      </c>
      <c r="H287" t="s">
        <v>81</v>
      </c>
      <c r="I287" t="s">
        <v>731</v>
      </c>
      <c r="J287">
        <v>64</v>
      </c>
      <c r="K287" t="s">
        <v>83</v>
      </c>
      <c r="L287" t="s">
        <v>84</v>
      </c>
      <c r="M287" t="s">
        <v>85</v>
      </c>
      <c r="N287">
        <v>2</v>
      </c>
      <c r="O287" s="1">
        <v>44596.608923611115</v>
      </c>
      <c r="P287" s="1">
        <v>44596.671527777777</v>
      </c>
      <c r="Q287">
        <v>4101</v>
      </c>
      <c r="R287">
        <v>1308</v>
      </c>
      <c r="S287" t="b">
        <v>0</v>
      </c>
      <c r="T287" t="s">
        <v>86</v>
      </c>
      <c r="U287" t="b">
        <v>1</v>
      </c>
      <c r="V287" t="s">
        <v>101</v>
      </c>
      <c r="W287" s="1">
        <v>44596.625763888886</v>
      </c>
      <c r="X287">
        <v>407</v>
      </c>
      <c r="Y287">
        <v>72</v>
      </c>
      <c r="Z287">
        <v>0</v>
      </c>
      <c r="AA287">
        <v>72</v>
      </c>
      <c r="AB287">
        <v>0</v>
      </c>
      <c r="AC287">
        <v>60</v>
      </c>
      <c r="AD287">
        <v>-8</v>
      </c>
      <c r="AE287">
        <v>0</v>
      </c>
      <c r="AF287">
        <v>0</v>
      </c>
      <c r="AG287">
        <v>0</v>
      </c>
      <c r="AH287" t="s">
        <v>102</v>
      </c>
      <c r="AI287" s="1">
        <v>44596.671527777777</v>
      </c>
      <c r="AJ287">
        <v>172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-8</v>
      </c>
      <c r="AQ287">
        <v>0</v>
      </c>
      <c r="AR287">
        <v>0</v>
      </c>
      <c r="AS287">
        <v>0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 t="s">
        <v>86</v>
      </c>
      <c r="BB287" t="s">
        <v>86</v>
      </c>
      <c r="BC287" t="s">
        <v>86</v>
      </c>
      <c r="BD287" t="s">
        <v>86</v>
      </c>
      <c r="BE287" t="s">
        <v>86</v>
      </c>
    </row>
    <row r="288" spans="1:57" hidden="1" x14ac:dyDescent="0.45">
      <c r="A288" t="s">
        <v>751</v>
      </c>
      <c r="B288" t="s">
        <v>77</v>
      </c>
      <c r="C288" t="s">
        <v>604</v>
      </c>
      <c r="D288" t="s">
        <v>79</v>
      </c>
      <c r="E288" s="2" t="str">
        <f>HYPERLINK("capsilon://?command=openfolder&amp;siteaddress=envoy.emaiq-na2.net&amp;folderid=FX35EEF51A-C77D-1D68-AD9A-46BA710F5AF8","FX2112391")</f>
        <v>FX2112391</v>
      </c>
      <c r="F288" t="s">
        <v>80</v>
      </c>
      <c r="G288" t="s">
        <v>80</v>
      </c>
      <c r="H288" t="s">
        <v>81</v>
      </c>
      <c r="I288" t="s">
        <v>752</v>
      </c>
      <c r="J288">
        <v>11</v>
      </c>
      <c r="K288" t="s">
        <v>83</v>
      </c>
      <c r="L288" t="s">
        <v>84</v>
      </c>
      <c r="M288" t="s">
        <v>85</v>
      </c>
      <c r="N288">
        <v>2</v>
      </c>
      <c r="O288" s="1">
        <v>44596.622986111113</v>
      </c>
      <c r="P288" s="1">
        <v>44596.687708333331</v>
      </c>
      <c r="Q288">
        <v>5548</v>
      </c>
      <c r="R288">
        <v>44</v>
      </c>
      <c r="S288" t="b">
        <v>0</v>
      </c>
      <c r="T288" t="s">
        <v>86</v>
      </c>
      <c r="U288" t="b">
        <v>0</v>
      </c>
      <c r="V288" t="s">
        <v>101</v>
      </c>
      <c r="W288" s="1">
        <v>44596.670590277776</v>
      </c>
      <c r="X288">
        <v>23</v>
      </c>
      <c r="Y288">
        <v>0</v>
      </c>
      <c r="Z288">
        <v>0</v>
      </c>
      <c r="AA288">
        <v>0</v>
      </c>
      <c r="AB288">
        <v>5</v>
      </c>
      <c r="AC288">
        <v>0</v>
      </c>
      <c r="AD288">
        <v>11</v>
      </c>
      <c r="AE288">
        <v>0</v>
      </c>
      <c r="AF288">
        <v>0</v>
      </c>
      <c r="AG288">
        <v>0</v>
      </c>
      <c r="AH288" t="s">
        <v>102</v>
      </c>
      <c r="AI288" s="1">
        <v>44596.687708333331</v>
      </c>
      <c r="AJ288">
        <v>21</v>
      </c>
      <c r="AK288">
        <v>0</v>
      </c>
      <c r="AL288">
        <v>0</v>
      </c>
      <c r="AM288">
        <v>0</v>
      </c>
      <c r="AN288">
        <v>5</v>
      </c>
      <c r="AO288">
        <v>0</v>
      </c>
      <c r="AP288">
        <v>11</v>
      </c>
      <c r="AQ288">
        <v>0</v>
      </c>
      <c r="AR288">
        <v>0</v>
      </c>
      <c r="AS288">
        <v>0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 t="s">
        <v>86</v>
      </c>
      <c r="BB288" t="s">
        <v>86</v>
      </c>
      <c r="BC288" t="s">
        <v>86</v>
      </c>
      <c r="BD288" t="s">
        <v>86</v>
      </c>
      <c r="BE288" t="s">
        <v>86</v>
      </c>
    </row>
    <row r="289" spans="1:57" x14ac:dyDescent="0.45">
      <c r="A289" t="s">
        <v>753</v>
      </c>
      <c r="B289" t="s">
        <v>77</v>
      </c>
      <c r="C289" t="s">
        <v>599</v>
      </c>
      <c r="D289" t="s">
        <v>79</v>
      </c>
      <c r="E289" s="2" t="str">
        <f>HYPERLINK("capsilon://?command=openfolder&amp;siteaddress=envoy.emaiq-na2.net&amp;folderid=FX06F999DA-F444-4E85-5408-391E54A75439","FX2201212")</f>
        <v>FX2201212</v>
      </c>
      <c r="F289" t="s">
        <v>80</v>
      </c>
      <c r="G289" t="s">
        <v>80</v>
      </c>
      <c r="H289" t="s">
        <v>81</v>
      </c>
      <c r="I289" t="s">
        <v>735</v>
      </c>
      <c r="J289">
        <v>406</v>
      </c>
      <c r="K289" t="s">
        <v>83</v>
      </c>
      <c r="L289" t="s">
        <v>84</v>
      </c>
      <c r="M289" t="s">
        <v>85</v>
      </c>
      <c r="N289">
        <v>2</v>
      </c>
      <c r="O289" s="1">
        <v>44596.629791666666</v>
      </c>
      <c r="P289" s="1">
        <v>44596.677418981482</v>
      </c>
      <c r="Q289">
        <v>2028</v>
      </c>
      <c r="R289">
        <v>2087</v>
      </c>
      <c r="S289" t="b">
        <v>0</v>
      </c>
      <c r="T289" t="s">
        <v>86</v>
      </c>
      <c r="U289" t="b">
        <v>1</v>
      </c>
      <c r="V289" t="s">
        <v>101</v>
      </c>
      <c r="W289" s="1">
        <v>44596.650138888886</v>
      </c>
      <c r="X289">
        <v>1578</v>
      </c>
      <c r="Y289">
        <v>181</v>
      </c>
      <c r="Z289">
        <v>0</v>
      </c>
      <c r="AA289">
        <v>181</v>
      </c>
      <c r="AB289">
        <v>173</v>
      </c>
      <c r="AC289">
        <v>77</v>
      </c>
      <c r="AD289">
        <v>225</v>
      </c>
      <c r="AE289">
        <v>0</v>
      </c>
      <c r="AF289">
        <v>0</v>
      </c>
      <c r="AG289">
        <v>0</v>
      </c>
      <c r="AH289" t="s">
        <v>102</v>
      </c>
      <c r="AI289" s="1">
        <v>44596.677418981482</v>
      </c>
      <c r="AJ289">
        <v>509</v>
      </c>
      <c r="AK289">
        <v>1</v>
      </c>
      <c r="AL289">
        <v>0</v>
      </c>
      <c r="AM289">
        <v>1</v>
      </c>
      <c r="AN289">
        <v>173</v>
      </c>
      <c r="AO289">
        <v>1</v>
      </c>
      <c r="AP289">
        <v>224</v>
      </c>
      <c r="AQ289">
        <v>0</v>
      </c>
      <c r="AR289">
        <v>0</v>
      </c>
      <c r="AS289">
        <v>0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 t="s">
        <v>86</v>
      </c>
      <c r="BB289" t="s">
        <v>86</v>
      </c>
      <c r="BC289" t="s">
        <v>86</v>
      </c>
      <c r="BD289" t="s">
        <v>86</v>
      </c>
      <c r="BE289" t="s">
        <v>86</v>
      </c>
    </row>
    <row r="290" spans="1:57" hidden="1" x14ac:dyDescent="0.45">
      <c r="A290" t="s">
        <v>754</v>
      </c>
      <c r="B290" t="s">
        <v>77</v>
      </c>
      <c r="C290" t="s">
        <v>674</v>
      </c>
      <c r="D290" t="s">
        <v>79</v>
      </c>
      <c r="E290" s="2" t="str">
        <f>HYPERLINK("capsilon://?command=openfolder&amp;siteaddress=envoy.emaiq-na2.net&amp;folderid=FX134F967F-649B-8E51-6B30-8D10BE26AA3A","FX2112273")</f>
        <v>FX2112273</v>
      </c>
      <c r="F290" t="s">
        <v>80</v>
      </c>
      <c r="G290" t="s">
        <v>80</v>
      </c>
      <c r="H290" t="s">
        <v>81</v>
      </c>
      <c r="I290" t="s">
        <v>755</v>
      </c>
      <c r="J290">
        <v>11</v>
      </c>
      <c r="K290" t="s">
        <v>83</v>
      </c>
      <c r="L290" t="s">
        <v>84</v>
      </c>
      <c r="M290" t="s">
        <v>85</v>
      </c>
      <c r="N290">
        <v>2</v>
      </c>
      <c r="O290" s="1">
        <v>44596.638622685183</v>
      </c>
      <c r="P290" s="1">
        <v>44596.687997685185</v>
      </c>
      <c r="Q290">
        <v>4217</v>
      </c>
      <c r="R290">
        <v>49</v>
      </c>
      <c r="S290" t="b">
        <v>0</v>
      </c>
      <c r="T290" t="s">
        <v>86</v>
      </c>
      <c r="U290" t="b">
        <v>0</v>
      </c>
      <c r="V290" t="s">
        <v>101</v>
      </c>
      <c r="W290" s="1">
        <v>44596.670891203707</v>
      </c>
      <c r="X290">
        <v>25</v>
      </c>
      <c r="Y290">
        <v>0</v>
      </c>
      <c r="Z290">
        <v>0</v>
      </c>
      <c r="AA290">
        <v>0</v>
      </c>
      <c r="AB290">
        <v>5</v>
      </c>
      <c r="AC290">
        <v>0</v>
      </c>
      <c r="AD290">
        <v>11</v>
      </c>
      <c r="AE290">
        <v>0</v>
      </c>
      <c r="AF290">
        <v>0</v>
      </c>
      <c r="AG290">
        <v>0</v>
      </c>
      <c r="AH290" t="s">
        <v>102</v>
      </c>
      <c r="AI290" s="1">
        <v>44596.687997685185</v>
      </c>
      <c r="AJ290">
        <v>24</v>
      </c>
      <c r="AK290">
        <v>0</v>
      </c>
      <c r="AL290">
        <v>0</v>
      </c>
      <c r="AM290">
        <v>0</v>
      </c>
      <c r="AN290">
        <v>5</v>
      </c>
      <c r="AO290">
        <v>0</v>
      </c>
      <c r="AP290">
        <v>11</v>
      </c>
      <c r="AQ290">
        <v>0</v>
      </c>
      <c r="AR290">
        <v>0</v>
      </c>
      <c r="AS290">
        <v>0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 t="s">
        <v>86</v>
      </c>
      <c r="BB290" t="s">
        <v>86</v>
      </c>
      <c r="BC290" t="s">
        <v>86</v>
      </c>
      <c r="BD290" t="s">
        <v>86</v>
      </c>
      <c r="BE290" t="s">
        <v>86</v>
      </c>
    </row>
    <row r="291" spans="1:57" hidden="1" x14ac:dyDescent="0.45">
      <c r="A291" t="s">
        <v>756</v>
      </c>
      <c r="B291" t="s">
        <v>77</v>
      </c>
      <c r="C291" t="s">
        <v>757</v>
      </c>
      <c r="D291" t="s">
        <v>79</v>
      </c>
      <c r="E291" s="2" t="str">
        <f>HYPERLINK("capsilon://?command=openfolder&amp;siteaddress=envoy.emaiq-na2.net&amp;folderid=FX03D2CE36-B070-33FB-8E2B-B5875F95E9F5","FX2112170")</f>
        <v>FX2112170</v>
      </c>
      <c r="F291" t="s">
        <v>80</v>
      </c>
      <c r="G291" t="s">
        <v>80</v>
      </c>
      <c r="H291" t="s">
        <v>81</v>
      </c>
      <c r="I291" t="s">
        <v>758</v>
      </c>
      <c r="J291">
        <v>11</v>
      </c>
      <c r="K291" t="s">
        <v>83</v>
      </c>
      <c r="L291" t="s">
        <v>84</v>
      </c>
      <c r="M291" t="s">
        <v>85</v>
      </c>
      <c r="N291">
        <v>2</v>
      </c>
      <c r="O291" s="1">
        <v>44596.640150462961</v>
      </c>
      <c r="P291" s="1">
        <v>44596.688275462962</v>
      </c>
      <c r="Q291">
        <v>4112</v>
      </c>
      <c r="R291">
        <v>46</v>
      </c>
      <c r="S291" t="b">
        <v>0</v>
      </c>
      <c r="T291" t="s">
        <v>86</v>
      </c>
      <c r="U291" t="b">
        <v>0</v>
      </c>
      <c r="V291" t="s">
        <v>101</v>
      </c>
      <c r="W291" s="1">
        <v>44596.671157407407</v>
      </c>
      <c r="X291">
        <v>23</v>
      </c>
      <c r="Y291">
        <v>0</v>
      </c>
      <c r="Z291">
        <v>0</v>
      </c>
      <c r="AA291">
        <v>0</v>
      </c>
      <c r="AB291">
        <v>5</v>
      </c>
      <c r="AC291">
        <v>0</v>
      </c>
      <c r="AD291">
        <v>11</v>
      </c>
      <c r="AE291">
        <v>0</v>
      </c>
      <c r="AF291">
        <v>0</v>
      </c>
      <c r="AG291">
        <v>0</v>
      </c>
      <c r="AH291" t="s">
        <v>102</v>
      </c>
      <c r="AI291" s="1">
        <v>44596.688275462962</v>
      </c>
      <c r="AJ291">
        <v>23</v>
      </c>
      <c r="AK291">
        <v>0</v>
      </c>
      <c r="AL291">
        <v>0</v>
      </c>
      <c r="AM291">
        <v>0</v>
      </c>
      <c r="AN291">
        <v>5</v>
      </c>
      <c r="AO291">
        <v>0</v>
      </c>
      <c r="AP291">
        <v>11</v>
      </c>
      <c r="AQ291">
        <v>0</v>
      </c>
      <c r="AR291">
        <v>0</v>
      </c>
      <c r="AS291">
        <v>0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 t="s">
        <v>86</v>
      </c>
      <c r="BB291" t="s">
        <v>86</v>
      </c>
      <c r="BC291" t="s">
        <v>86</v>
      </c>
      <c r="BD291" t="s">
        <v>86</v>
      </c>
      <c r="BE291" t="s">
        <v>86</v>
      </c>
    </row>
    <row r="292" spans="1:57" x14ac:dyDescent="0.45">
      <c r="A292" t="s">
        <v>759</v>
      </c>
      <c r="B292" t="s">
        <v>77</v>
      </c>
      <c r="C292" t="s">
        <v>760</v>
      </c>
      <c r="D292" t="s">
        <v>79</v>
      </c>
      <c r="E292" s="2" t="str">
        <f>HYPERLINK("capsilon://?command=openfolder&amp;siteaddress=envoy.emaiq-na2.net&amp;folderid=FXFA7E4948-5534-B59D-171A-A662B2F02F1C","FX2201198")</f>
        <v>FX2201198</v>
      </c>
      <c r="F292" t="s">
        <v>80</v>
      </c>
      <c r="G292" t="s">
        <v>80</v>
      </c>
      <c r="H292" t="s">
        <v>81</v>
      </c>
      <c r="I292" t="s">
        <v>761</v>
      </c>
      <c r="J292">
        <v>351</v>
      </c>
      <c r="K292" t="s">
        <v>83</v>
      </c>
      <c r="L292" t="s">
        <v>84</v>
      </c>
      <c r="M292" t="s">
        <v>85</v>
      </c>
      <c r="N292">
        <v>1</v>
      </c>
      <c r="O292" s="1">
        <v>44596.643240740741</v>
      </c>
      <c r="P292" s="1">
        <v>44596.67765046296</v>
      </c>
      <c r="Q292">
        <v>2413</v>
      </c>
      <c r="R292">
        <v>560</v>
      </c>
      <c r="S292" t="b">
        <v>0</v>
      </c>
      <c r="T292" t="s">
        <v>86</v>
      </c>
      <c r="U292" t="b">
        <v>0</v>
      </c>
      <c r="V292" t="s">
        <v>101</v>
      </c>
      <c r="W292" s="1">
        <v>44596.67765046296</v>
      </c>
      <c r="X292">
        <v>560</v>
      </c>
      <c r="Y292">
        <v>76</v>
      </c>
      <c r="Z292">
        <v>0</v>
      </c>
      <c r="AA292">
        <v>76</v>
      </c>
      <c r="AB292">
        <v>0</v>
      </c>
      <c r="AC292">
        <v>0</v>
      </c>
      <c r="AD292">
        <v>275</v>
      </c>
      <c r="AE292">
        <v>207</v>
      </c>
      <c r="AF292">
        <v>0</v>
      </c>
      <c r="AG292">
        <v>12</v>
      </c>
      <c r="AH292" t="s">
        <v>86</v>
      </c>
      <c r="AI292" t="s">
        <v>86</v>
      </c>
      <c r="AJ292" t="s">
        <v>86</v>
      </c>
      <c r="AK292" t="s">
        <v>86</v>
      </c>
      <c r="AL292" t="s">
        <v>86</v>
      </c>
      <c r="AM292" t="s">
        <v>86</v>
      </c>
      <c r="AN292" t="s">
        <v>86</v>
      </c>
      <c r="AO292" t="s">
        <v>86</v>
      </c>
      <c r="AP292" t="s">
        <v>86</v>
      </c>
      <c r="AQ292" t="s">
        <v>86</v>
      </c>
      <c r="AR292" t="s">
        <v>86</v>
      </c>
      <c r="AS292" t="s">
        <v>86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 t="s">
        <v>86</v>
      </c>
      <c r="BB292" t="s">
        <v>86</v>
      </c>
      <c r="BC292" t="s">
        <v>86</v>
      </c>
      <c r="BD292" t="s">
        <v>86</v>
      </c>
      <c r="BE292" t="s">
        <v>86</v>
      </c>
    </row>
    <row r="293" spans="1:57" hidden="1" x14ac:dyDescent="0.45">
      <c r="A293" t="s">
        <v>762</v>
      </c>
      <c r="B293" t="s">
        <v>77</v>
      </c>
      <c r="C293" t="s">
        <v>668</v>
      </c>
      <c r="D293" t="s">
        <v>79</v>
      </c>
      <c r="E293" s="2" t="str">
        <f>HYPERLINK("capsilon://?command=openfolder&amp;siteaddress=envoy.emaiq-na2.net&amp;folderid=FXFF5278F0-8396-7B58-CA41-BA5D9A177CF6","FX2112262")</f>
        <v>FX2112262</v>
      </c>
      <c r="F293" t="s">
        <v>80</v>
      </c>
      <c r="G293" t="s">
        <v>80</v>
      </c>
      <c r="H293" t="s">
        <v>81</v>
      </c>
      <c r="I293" t="s">
        <v>763</v>
      </c>
      <c r="J293">
        <v>11</v>
      </c>
      <c r="K293" t="s">
        <v>83</v>
      </c>
      <c r="L293" t="s">
        <v>84</v>
      </c>
      <c r="M293" t="s">
        <v>85</v>
      </c>
      <c r="N293">
        <v>2</v>
      </c>
      <c r="O293" s="1">
        <v>44596.665300925924</v>
      </c>
      <c r="P293" s="1">
        <v>44596.688506944447</v>
      </c>
      <c r="Q293">
        <v>1970</v>
      </c>
      <c r="R293">
        <v>35</v>
      </c>
      <c r="S293" t="b">
        <v>0</v>
      </c>
      <c r="T293" t="s">
        <v>86</v>
      </c>
      <c r="U293" t="b">
        <v>0</v>
      </c>
      <c r="V293" t="s">
        <v>101</v>
      </c>
      <c r="W293" s="1">
        <v>44596.678460648145</v>
      </c>
      <c r="X293">
        <v>16</v>
      </c>
      <c r="Y293">
        <v>0</v>
      </c>
      <c r="Z293">
        <v>0</v>
      </c>
      <c r="AA293">
        <v>0</v>
      </c>
      <c r="AB293">
        <v>5</v>
      </c>
      <c r="AC293">
        <v>0</v>
      </c>
      <c r="AD293">
        <v>11</v>
      </c>
      <c r="AE293">
        <v>0</v>
      </c>
      <c r="AF293">
        <v>0</v>
      </c>
      <c r="AG293">
        <v>0</v>
      </c>
      <c r="AH293" t="s">
        <v>102</v>
      </c>
      <c r="AI293" s="1">
        <v>44596.688506944447</v>
      </c>
      <c r="AJ293">
        <v>19</v>
      </c>
      <c r="AK293">
        <v>0</v>
      </c>
      <c r="AL293">
        <v>0</v>
      </c>
      <c r="AM293">
        <v>0</v>
      </c>
      <c r="AN293">
        <v>5</v>
      </c>
      <c r="AO293">
        <v>0</v>
      </c>
      <c r="AP293">
        <v>11</v>
      </c>
      <c r="AQ293">
        <v>0</v>
      </c>
      <c r="AR293">
        <v>0</v>
      </c>
      <c r="AS293">
        <v>0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 t="s">
        <v>86</v>
      </c>
      <c r="BB293" t="s">
        <v>86</v>
      </c>
      <c r="BC293" t="s">
        <v>86</v>
      </c>
      <c r="BD293" t="s">
        <v>86</v>
      </c>
      <c r="BE293" t="s">
        <v>86</v>
      </c>
    </row>
    <row r="294" spans="1:57" hidden="1" x14ac:dyDescent="0.45">
      <c r="A294" t="s">
        <v>764</v>
      </c>
      <c r="B294" t="s">
        <v>77</v>
      </c>
      <c r="C294" t="s">
        <v>765</v>
      </c>
      <c r="D294" t="s">
        <v>79</v>
      </c>
      <c r="E294" s="2" t="str">
        <f>HYPERLINK("capsilon://?command=openfolder&amp;siteaddress=envoy.emaiq-na2.net&amp;folderid=FX6F7E3F63-366A-A1C9-732F-C1C65118B100","FX2201142")</f>
        <v>FX2201142</v>
      </c>
      <c r="F294" t="s">
        <v>80</v>
      </c>
      <c r="G294" t="s">
        <v>80</v>
      </c>
      <c r="H294" t="s">
        <v>81</v>
      </c>
      <c r="I294" t="s">
        <v>766</v>
      </c>
      <c r="J294">
        <v>11</v>
      </c>
      <c r="K294" t="s">
        <v>83</v>
      </c>
      <c r="L294" t="s">
        <v>84</v>
      </c>
      <c r="M294" t="s">
        <v>85</v>
      </c>
      <c r="N294">
        <v>2</v>
      </c>
      <c r="O294" s="1">
        <v>44596.668414351851</v>
      </c>
      <c r="P294" s="1">
        <v>44596.688715277778</v>
      </c>
      <c r="Q294">
        <v>1721</v>
      </c>
      <c r="R294">
        <v>33</v>
      </c>
      <c r="S294" t="b">
        <v>0</v>
      </c>
      <c r="T294" t="s">
        <v>86</v>
      </c>
      <c r="U294" t="b">
        <v>0</v>
      </c>
      <c r="V294" t="s">
        <v>101</v>
      </c>
      <c r="W294" s="1">
        <v>44596.678657407407</v>
      </c>
      <c r="X294">
        <v>16</v>
      </c>
      <c r="Y294">
        <v>0</v>
      </c>
      <c r="Z294">
        <v>0</v>
      </c>
      <c r="AA294">
        <v>0</v>
      </c>
      <c r="AB294">
        <v>5</v>
      </c>
      <c r="AC294">
        <v>0</v>
      </c>
      <c r="AD294">
        <v>11</v>
      </c>
      <c r="AE294">
        <v>0</v>
      </c>
      <c r="AF294">
        <v>0</v>
      </c>
      <c r="AG294">
        <v>0</v>
      </c>
      <c r="AH294" t="s">
        <v>102</v>
      </c>
      <c r="AI294" s="1">
        <v>44596.688715277778</v>
      </c>
      <c r="AJ294">
        <v>17</v>
      </c>
      <c r="AK294">
        <v>0</v>
      </c>
      <c r="AL294">
        <v>0</v>
      </c>
      <c r="AM294">
        <v>0</v>
      </c>
      <c r="AN294">
        <v>5</v>
      </c>
      <c r="AO294">
        <v>0</v>
      </c>
      <c r="AP294">
        <v>11</v>
      </c>
      <c r="AQ294">
        <v>0</v>
      </c>
      <c r="AR294">
        <v>0</v>
      </c>
      <c r="AS294">
        <v>0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 t="s">
        <v>86</v>
      </c>
      <c r="BB294" t="s">
        <v>86</v>
      </c>
      <c r="BC294" t="s">
        <v>86</v>
      </c>
      <c r="BD294" t="s">
        <v>86</v>
      </c>
      <c r="BE294" t="s">
        <v>86</v>
      </c>
    </row>
    <row r="295" spans="1:57" hidden="1" x14ac:dyDescent="0.45">
      <c r="A295" t="s">
        <v>767</v>
      </c>
      <c r="B295" t="s">
        <v>77</v>
      </c>
      <c r="C295" t="s">
        <v>765</v>
      </c>
      <c r="D295" t="s">
        <v>79</v>
      </c>
      <c r="E295" s="2" t="str">
        <f>HYPERLINK("capsilon://?command=openfolder&amp;siteaddress=envoy.emaiq-na2.net&amp;folderid=FX6F7E3F63-366A-A1C9-732F-C1C65118B100","FX2201142")</f>
        <v>FX2201142</v>
      </c>
      <c r="F295" t="s">
        <v>80</v>
      </c>
      <c r="G295" t="s">
        <v>80</v>
      </c>
      <c r="H295" t="s">
        <v>81</v>
      </c>
      <c r="I295" t="s">
        <v>768</v>
      </c>
      <c r="J295">
        <v>11</v>
      </c>
      <c r="K295" t="s">
        <v>83</v>
      </c>
      <c r="L295" t="s">
        <v>84</v>
      </c>
      <c r="M295" t="s">
        <v>85</v>
      </c>
      <c r="N295">
        <v>2</v>
      </c>
      <c r="O295" s="1">
        <v>44596.670775462961</v>
      </c>
      <c r="P295" s="1">
        <v>44596.688935185186</v>
      </c>
      <c r="Q295">
        <v>1533</v>
      </c>
      <c r="R295">
        <v>36</v>
      </c>
      <c r="S295" t="b">
        <v>0</v>
      </c>
      <c r="T295" t="s">
        <v>86</v>
      </c>
      <c r="U295" t="b">
        <v>0</v>
      </c>
      <c r="V295" t="s">
        <v>101</v>
      </c>
      <c r="W295" s="1">
        <v>44596.678865740738</v>
      </c>
      <c r="X295">
        <v>17</v>
      </c>
      <c r="Y295">
        <v>0</v>
      </c>
      <c r="Z295">
        <v>0</v>
      </c>
      <c r="AA295">
        <v>0</v>
      </c>
      <c r="AB295">
        <v>5</v>
      </c>
      <c r="AC295">
        <v>0</v>
      </c>
      <c r="AD295">
        <v>11</v>
      </c>
      <c r="AE295">
        <v>0</v>
      </c>
      <c r="AF295">
        <v>0</v>
      </c>
      <c r="AG295">
        <v>0</v>
      </c>
      <c r="AH295" t="s">
        <v>102</v>
      </c>
      <c r="AI295" s="1">
        <v>44596.688935185186</v>
      </c>
      <c r="AJ295">
        <v>19</v>
      </c>
      <c r="AK295">
        <v>0</v>
      </c>
      <c r="AL295">
        <v>0</v>
      </c>
      <c r="AM295">
        <v>0</v>
      </c>
      <c r="AN295">
        <v>5</v>
      </c>
      <c r="AO295">
        <v>0</v>
      </c>
      <c r="AP295">
        <v>11</v>
      </c>
      <c r="AQ295">
        <v>0</v>
      </c>
      <c r="AR295">
        <v>0</v>
      </c>
      <c r="AS295">
        <v>0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 t="s">
        <v>86</v>
      </c>
      <c r="BB295" t="s">
        <v>86</v>
      </c>
      <c r="BC295" t="s">
        <v>86</v>
      </c>
      <c r="BD295" t="s">
        <v>86</v>
      </c>
      <c r="BE295" t="s">
        <v>86</v>
      </c>
    </row>
    <row r="296" spans="1:57" x14ac:dyDescent="0.45">
      <c r="A296" t="s">
        <v>769</v>
      </c>
      <c r="B296" t="s">
        <v>77</v>
      </c>
      <c r="C296" t="s">
        <v>723</v>
      </c>
      <c r="D296" t="s">
        <v>79</v>
      </c>
      <c r="E296" s="2" t="str">
        <f>HYPERLINK("capsilon://?command=openfolder&amp;siteaddress=envoy.emaiq-na2.net&amp;folderid=FX1D7475A4-92BF-0606-2A82-2B74660A3986","FX2201600")</f>
        <v>FX2201600</v>
      </c>
      <c r="F296" t="s">
        <v>80</v>
      </c>
      <c r="G296" t="s">
        <v>80</v>
      </c>
      <c r="H296" t="s">
        <v>81</v>
      </c>
      <c r="I296" t="s">
        <v>770</v>
      </c>
      <c r="J296">
        <v>30</v>
      </c>
      <c r="K296" t="s">
        <v>83</v>
      </c>
      <c r="L296" t="s">
        <v>84</v>
      </c>
      <c r="M296" t="s">
        <v>85</v>
      </c>
      <c r="N296">
        <v>2</v>
      </c>
      <c r="O296" s="1">
        <v>44596.671770833331</v>
      </c>
      <c r="P296" s="1">
        <v>44596.760150462964</v>
      </c>
      <c r="Q296">
        <v>7544</v>
      </c>
      <c r="R296">
        <v>92</v>
      </c>
      <c r="S296" t="b">
        <v>0</v>
      </c>
      <c r="T296" t="s">
        <v>86</v>
      </c>
      <c r="U296" t="b">
        <v>0</v>
      </c>
      <c r="V296" t="s">
        <v>101</v>
      </c>
      <c r="W296" s="1">
        <v>44596.718344907407</v>
      </c>
      <c r="X296">
        <v>43</v>
      </c>
      <c r="Y296">
        <v>9</v>
      </c>
      <c r="Z296">
        <v>0</v>
      </c>
      <c r="AA296">
        <v>9</v>
      </c>
      <c r="AB296">
        <v>0</v>
      </c>
      <c r="AC296">
        <v>3</v>
      </c>
      <c r="AD296">
        <v>21</v>
      </c>
      <c r="AE296">
        <v>0</v>
      </c>
      <c r="AF296">
        <v>0</v>
      </c>
      <c r="AG296">
        <v>0</v>
      </c>
      <c r="AH296" t="s">
        <v>102</v>
      </c>
      <c r="AI296" s="1">
        <v>44596.760150462964</v>
      </c>
      <c r="AJ296">
        <v>49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21</v>
      </c>
      <c r="AQ296">
        <v>0</v>
      </c>
      <c r="AR296">
        <v>0</v>
      </c>
      <c r="AS296">
        <v>0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 t="s">
        <v>86</v>
      </c>
      <c r="BB296" t="s">
        <v>86</v>
      </c>
      <c r="BC296" t="s">
        <v>86</v>
      </c>
      <c r="BD296" t="s">
        <v>86</v>
      </c>
      <c r="BE296" t="s">
        <v>86</v>
      </c>
    </row>
    <row r="297" spans="1:57" x14ac:dyDescent="0.45">
      <c r="A297" t="s">
        <v>771</v>
      </c>
      <c r="B297" t="s">
        <v>77</v>
      </c>
      <c r="C297" t="s">
        <v>748</v>
      </c>
      <c r="D297" t="s">
        <v>79</v>
      </c>
      <c r="E297" s="2" t="str">
        <f>HYPERLINK("capsilon://?command=openfolder&amp;siteaddress=envoy.emaiq-na2.net&amp;folderid=FXA32A6341-5128-5357-F3F7-F84DD895E228","FX2201497")</f>
        <v>FX2201497</v>
      </c>
      <c r="F297" t="s">
        <v>80</v>
      </c>
      <c r="G297" t="s">
        <v>80</v>
      </c>
      <c r="H297" t="s">
        <v>81</v>
      </c>
      <c r="I297" t="s">
        <v>749</v>
      </c>
      <c r="J297">
        <v>602</v>
      </c>
      <c r="K297" t="s">
        <v>83</v>
      </c>
      <c r="L297" t="s">
        <v>84</v>
      </c>
      <c r="M297" t="s">
        <v>85</v>
      </c>
      <c r="N297">
        <v>2</v>
      </c>
      <c r="O297" s="1">
        <v>44596.671967592592</v>
      </c>
      <c r="P297" s="1">
        <v>44596.759583333333</v>
      </c>
      <c r="Q297">
        <v>3329</v>
      </c>
      <c r="R297">
        <v>4241</v>
      </c>
      <c r="S297" t="b">
        <v>0</v>
      </c>
      <c r="T297" t="s">
        <v>86</v>
      </c>
      <c r="U297" t="b">
        <v>1</v>
      </c>
      <c r="V297" t="s">
        <v>101</v>
      </c>
      <c r="W297" s="1">
        <v>44596.717442129629</v>
      </c>
      <c r="X297">
        <v>2542</v>
      </c>
      <c r="Y297">
        <v>550</v>
      </c>
      <c r="Z297">
        <v>0</v>
      </c>
      <c r="AA297">
        <v>550</v>
      </c>
      <c r="AB297">
        <v>27</v>
      </c>
      <c r="AC297">
        <v>227</v>
      </c>
      <c r="AD297">
        <v>52</v>
      </c>
      <c r="AE297">
        <v>0</v>
      </c>
      <c r="AF297">
        <v>0</v>
      </c>
      <c r="AG297">
        <v>0</v>
      </c>
      <c r="AH297" t="s">
        <v>102</v>
      </c>
      <c r="AI297" s="1">
        <v>44596.759583333333</v>
      </c>
      <c r="AJ297">
        <v>1601</v>
      </c>
      <c r="AK297">
        <v>2</v>
      </c>
      <c r="AL297">
        <v>0</v>
      </c>
      <c r="AM297">
        <v>2</v>
      </c>
      <c r="AN297">
        <v>27</v>
      </c>
      <c r="AO297">
        <v>2</v>
      </c>
      <c r="AP297">
        <v>50</v>
      </c>
      <c r="AQ297">
        <v>0</v>
      </c>
      <c r="AR297">
        <v>0</v>
      </c>
      <c r="AS297">
        <v>0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 t="s">
        <v>86</v>
      </c>
      <c r="BB297" t="s">
        <v>86</v>
      </c>
      <c r="BC297" t="s">
        <v>86</v>
      </c>
      <c r="BD297" t="s">
        <v>86</v>
      </c>
      <c r="BE297" t="s">
        <v>86</v>
      </c>
    </row>
    <row r="298" spans="1:57" x14ac:dyDescent="0.45">
      <c r="A298" t="s">
        <v>772</v>
      </c>
      <c r="B298" t="s">
        <v>77</v>
      </c>
      <c r="C298" t="s">
        <v>760</v>
      </c>
      <c r="D298" t="s">
        <v>79</v>
      </c>
      <c r="E298" s="2" t="str">
        <f>HYPERLINK("capsilon://?command=openfolder&amp;siteaddress=envoy.emaiq-na2.net&amp;folderid=FXFA7E4948-5534-B59D-171A-A662B2F02F1C","FX2201198")</f>
        <v>FX2201198</v>
      </c>
      <c r="F298" t="s">
        <v>80</v>
      </c>
      <c r="G298" t="s">
        <v>80</v>
      </c>
      <c r="H298" t="s">
        <v>81</v>
      </c>
      <c r="I298" t="s">
        <v>761</v>
      </c>
      <c r="J298">
        <v>502</v>
      </c>
      <c r="K298" t="s">
        <v>83</v>
      </c>
      <c r="L298" t="s">
        <v>84</v>
      </c>
      <c r="M298" t="s">
        <v>85</v>
      </c>
      <c r="N298">
        <v>2</v>
      </c>
      <c r="O298" s="1">
        <v>44596.678831018522</v>
      </c>
      <c r="P298" s="1">
        <v>44596.821851851855</v>
      </c>
      <c r="Q298">
        <v>5294</v>
      </c>
      <c r="R298">
        <v>7063</v>
      </c>
      <c r="S298" t="b">
        <v>0</v>
      </c>
      <c r="T298" t="s">
        <v>86</v>
      </c>
      <c r="U298" t="b">
        <v>1</v>
      </c>
      <c r="V298" t="s">
        <v>101</v>
      </c>
      <c r="W298" s="1">
        <v>44596.778310185182</v>
      </c>
      <c r="X298">
        <v>4310</v>
      </c>
      <c r="Y298">
        <v>457</v>
      </c>
      <c r="Z298">
        <v>0</v>
      </c>
      <c r="AA298">
        <v>457</v>
      </c>
      <c r="AB298">
        <v>83</v>
      </c>
      <c r="AC298">
        <v>250</v>
      </c>
      <c r="AD298">
        <v>45</v>
      </c>
      <c r="AE298">
        <v>0</v>
      </c>
      <c r="AF298">
        <v>0</v>
      </c>
      <c r="AG298">
        <v>0</v>
      </c>
      <c r="AH298" t="s">
        <v>102</v>
      </c>
      <c r="AI298" s="1">
        <v>44596.821851851855</v>
      </c>
      <c r="AJ298">
        <v>87</v>
      </c>
      <c r="AK298">
        <v>0</v>
      </c>
      <c r="AL298">
        <v>0</v>
      </c>
      <c r="AM298">
        <v>0</v>
      </c>
      <c r="AN298">
        <v>92</v>
      </c>
      <c r="AO298">
        <v>0</v>
      </c>
      <c r="AP298">
        <v>45</v>
      </c>
      <c r="AQ298">
        <v>0</v>
      </c>
      <c r="AR298">
        <v>0</v>
      </c>
      <c r="AS298">
        <v>0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 t="s">
        <v>86</v>
      </c>
      <c r="BB298" t="s">
        <v>86</v>
      </c>
      <c r="BC298" t="s">
        <v>86</v>
      </c>
      <c r="BD298" t="s">
        <v>86</v>
      </c>
      <c r="BE298" t="s">
        <v>86</v>
      </c>
    </row>
    <row r="299" spans="1:57" hidden="1" x14ac:dyDescent="0.45">
      <c r="A299" t="s">
        <v>773</v>
      </c>
      <c r="B299" t="s">
        <v>77</v>
      </c>
      <c r="C299" t="s">
        <v>774</v>
      </c>
      <c r="D299" t="s">
        <v>79</v>
      </c>
      <c r="E299" s="2" t="str">
        <f>HYPERLINK("capsilon://?command=openfolder&amp;siteaddress=envoy.emaiq-na2.net&amp;folderid=FX630CC4D4-D2AC-F713-FB9F-93BE987567B1","FX2201470")</f>
        <v>FX2201470</v>
      </c>
      <c r="F299" t="s">
        <v>80</v>
      </c>
      <c r="G299" t="s">
        <v>80</v>
      </c>
      <c r="H299" t="s">
        <v>81</v>
      </c>
      <c r="I299" t="s">
        <v>775</v>
      </c>
      <c r="J299">
        <v>301</v>
      </c>
      <c r="K299" t="s">
        <v>83</v>
      </c>
      <c r="L299" t="s">
        <v>84</v>
      </c>
      <c r="M299" t="s">
        <v>85</v>
      </c>
      <c r="N299">
        <v>1</v>
      </c>
      <c r="O299" s="1">
        <v>44596.680601851855</v>
      </c>
      <c r="P299" s="1">
        <v>44599.163321759261</v>
      </c>
      <c r="Q299">
        <v>210644</v>
      </c>
      <c r="R299">
        <v>3863</v>
      </c>
      <c r="S299" t="b">
        <v>0</v>
      </c>
      <c r="T299" t="s">
        <v>86</v>
      </c>
      <c r="U299" t="b">
        <v>0</v>
      </c>
      <c r="V299" t="s">
        <v>433</v>
      </c>
      <c r="W299" s="1">
        <v>44599.163321759261</v>
      </c>
      <c r="X299">
        <v>486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301</v>
      </c>
      <c r="AE299">
        <v>275</v>
      </c>
      <c r="AF299">
        <v>0</v>
      </c>
      <c r="AG299">
        <v>7</v>
      </c>
      <c r="AH299" t="s">
        <v>86</v>
      </c>
      <c r="AI299" t="s">
        <v>86</v>
      </c>
      <c r="AJ299" t="s">
        <v>86</v>
      </c>
      <c r="AK299" t="s">
        <v>86</v>
      </c>
      <c r="AL299" t="s">
        <v>86</v>
      </c>
      <c r="AM299" t="s">
        <v>86</v>
      </c>
      <c r="AN299" t="s">
        <v>86</v>
      </c>
      <c r="AO299" t="s">
        <v>86</v>
      </c>
      <c r="AP299" t="s">
        <v>86</v>
      </c>
      <c r="AQ299" t="s">
        <v>86</v>
      </c>
      <c r="AR299" t="s">
        <v>86</v>
      </c>
      <c r="AS299" t="s">
        <v>86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 t="s">
        <v>86</v>
      </c>
      <c r="BB299" t="s">
        <v>86</v>
      </c>
      <c r="BC299" t="s">
        <v>86</v>
      </c>
      <c r="BD299" t="s">
        <v>86</v>
      </c>
      <c r="BE299" t="s">
        <v>86</v>
      </c>
    </row>
    <row r="300" spans="1:57" hidden="1" x14ac:dyDescent="0.45">
      <c r="A300" t="s">
        <v>776</v>
      </c>
      <c r="B300" t="s">
        <v>77</v>
      </c>
      <c r="C300" t="s">
        <v>483</v>
      </c>
      <c r="D300" t="s">
        <v>79</v>
      </c>
      <c r="E300" s="2" t="str">
        <f>HYPERLINK("capsilon://?command=openfolder&amp;siteaddress=envoy.emaiq-na2.net&amp;folderid=FXF1A2EB64-E13D-67C8-7F50-384AA93F4B12","FX220249")</f>
        <v>FX220249</v>
      </c>
      <c r="F300" t="s">
        <v>80</v>
      </c>
      <c r="G300" t="s">
        <v>80</v>
      </c>
      <c r="H300" t="s">
        <v>81</v>
      </c>
      <c r="I300" t="s">
        <v>777</v>
      </c>
      <c r="J300">
        <v>388</v>
      </c>
      <c r="K300" t="s">
        <v>83</v>
      </c>
      <c r="L300" t="s">
        <v>84</v>
      </c>
      <c r="M300" t="s">
        <v>85</v>
      </c>
      <c r="N300">
        <v>1</v>
      </c>
      <c r="O300" s="1">
        <v>44596.696840277778</v>
      </c>
      <c r="P300" s="1">
        <v>44599.182060185187</v>
      </c>
      <c r="Q300">
        <v>210487</v>
      </c>
      <c r="R300">
        <v>4236</v>
      </c>
      <c r="S300" t="b">
        <v>0</v>
      </c>
      <c r="T300" t="s">
        <v>86</v>
      </c>
      <c r="U300" t="b">
        <v>0</v>
      </c>
      <c r="V300" t="s">
        <v>433</v>
      </c>
      <c r="W300" s="1">
        <v>44599.182060185187</v>
      </c>
      <c r="X300">
        <v>1618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388</v>
      </c>
      <c r="AE300">
        <v>353</v>
      </c>
      <c r="AF300">
        <v>0</v>
      </c>
      <c r="AG300">
        <v>20</v>
      </c>
      <c r="AH300" t="s">
        <v>86</v>
      </c>
      <c r="AI300" t="s">
        <v>86</v>
      </c>
      <c r="AJ300" t="s">
        <v>86</v>
      </c>
      <c r="AK300" t="s">
        <v>86</v>
      </c>
      <c r="AL300" t="s">
        <v>86</v>
      </c>
      <c r="AM300" t="s">
        <v>86</v>
      </c>
      <c r="AN300" t="s">
        <v>86</v>
      </c>
      <c r="AO300" t="s">
        <v>86</v>
      </c>
      <c r="AP300" t="s">
        <v>86</v>
      </c>
      <c r="AQ300" t="s">
        <v>86</v>
      </c>
      <c r="AR300" t="s">
        <v>86</v>
      </c>
      <c r="AS300" t="s">
        <v>86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 t="s">
        <v>86</v>
      </c>
      <c r="BB300" t="s">
        <v>86</v>
      </c>
      <c r="BC300" t="s">
        <v>86</v>
      </c>
      <c r="BD300" t="s">
        <v>86</v>
      </c>
      <c r="BE300" t="s">
        <v>86</v>
      </c>
    </row>
    <row r="301" spans="1:57" x14ac:dyDescent="0.45">
      <c r="A301" t="s">
        <v>778</v>
      </c>
      <c r="B301" t="s">
        <v>77</v>
      </c>
      <c r="C301" t="s">
        <v>779</v>
      </c>
      <c r="D301" t="s">
        <v>79</v>
      </c>
      <c r="E301" s="2" t="str">
        <f>HYPERLINK("capsilon://?command=openfolder&amp;siteaddress=envoy.emaiq-na2.net&amp;folderid=FX03C5CCD9-2EDD-8E58-F2D5-9261434315FE","FX220258")</f>
        <v>FX220258</v>
      </c>
      <c r="F301" t="s">
        <v>80</v>
      </c>
      <c r="G301" t="s">
        <v>80</v>
      </c>
      <c r="H301" t="s">
        <v>81</v>
      </c>
      <c r="I301" t="s">
        <v>780</v>
      </c>
      <c r="J301">
        <v>253</v>
      </c>
      <c r="K301" t="s">
        <v>83</v>
      </c>
      <c r="L301" t="s">
        <v>84</v>
      </c>
      <c r="M301" t="s">
        <v>85</v>
      </c>
      <c r="N301">
        <v>2</v>
      </c>
      <c r="O301" s="1">
        <v>44596.697731481479</v>
      </c>
      <c r="P301" s="1">
        <v>44596.835462962961</v>
      </c>
      <c r="Q301">
        <v>9140</v>
      </c>
      <c r="R301">
        <v>2760</v>
      </c>
      <c r="S301" t="b">
        <v>0</v>
      </c>
      <c r="T301" t="s">
        <v>86</v>
      </c>
      <c r="U301" t="b">
        <v>0</v>
      </c>
      <c r="V301" t="s">
        <v>101</v>
      </c>
      <c r="W301" s="1">
        <v>44596.795069444444</v>
      </c>
      <c r="X301">
        <v>1122</v>
      </c>
      <c r="Y301">
        <v>223</v>
      </c>
      <c r="Z301">
        <v>0</v>
      </c>
      <c r="AA301">
        <v>223</v>
      </c>
      <c r="AB301">
        <v>0</v>
      </c>
      <c r="AC301">
        <v>91</v>
      </c>
      <c r="AD301">
        <v>30</v>
      </c>
      <c r="AE301">
        <v>0</v>
      </c>
      <c r="AF301">
        <v>0</v>
      </c>
      <c r="AG301">
        <v>0</v>
      </c>
      <c r="AH301" t="s">
        <v>102</v>
      </c>
      <c r="AI301" s="1">
        <v>44596.835462962961</v>
      </c>
      <c r="AJ301">
        <v>91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30</v>
      </c>
      <c r="AQ301">
        <v>0</v>
      </c>
      <c r="AR301">
        <v>0</v>
      </c>
      <c r="AS301">
        <v>0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 t="s">
        <v>86</v>
      </c>
      <c r="BB301" t="s">
        <v>86</v>
      </c>
      <c r="BC301" t="s">
        <v>86</v>
      </c>
      <c r="BD301" t="s">
        <v>86</v>
      </c>
      <c r="BE301" t="s">
        <v>86</v>
      </c>
    </row>
    <row r="302" spans="1:57" x14ac:dyDescent="0.45">
      <c r="A302" t="s">
        <v>781</v>
      </c>
      <c r="B302" t="s">
        <v>77</v>
      </c>
      <c r="C302" t="s">
        <v>782</v>
      </c>
      <c r="D302" t="s">
        <v>79</v>
      </c>
      <c r="E302" s="2" t="str">
        <f>HYPERLINK("capsilon://?command=openfolder&amp;siteaddress=envoy.emaiq-na2.net&amp;folderid=FX7AE492E9-585E-854E-BA2D-F8603B6158D5","FX220245")</f>
        <v>FX220245</v>
      </c>
      <c r="F302" t="s">
        <v>80</v>
      </c>
      <c r="G302" t="s">
        <v>80</v>
      </c>
      <c r="H302" t="s">
        <v>81</v>
      </c>
      <c r="I302" t="s">
        <v>783</v>
      </c>
      <c r="J302">
        <v>134</v>
      </c>
      <c r="K302" t="s">
        <v>83</v>
      </c>
      <c r="L302" t="s">
        <v>84</v>
      </c>
      <c r="M302" t="s">
        <v>85</v>
      </c>
      <c r="N302">
        <v>2</v>
      </c>
      <c r="O302" s="1">
        <v>44596.717164351852</v>
      </c>
      <c r="P302" s="1">
        <v>44596.764374999999</v>
      </c>
      <c r="Q302">
        <v>3101</v>
      </c>
      <c r="R302">
        <v>978</v>
      </c>
      <c r="S302" t="b">
        <v>0</v>
      </c>
      <c r="T302" t="s">
        <v>86</v>
      </c>
      <c r="U302" t="b">
        <v>0</v>
      </c>
      <c r="V302" t="s">
        <v>101</v>
      </c>
      <c r="W302" s="1">
        <v>44596.727349537039</v>
      </c>
      <c r="X302">
        <v>614</v>
      </c>
      <c r="Y302">
        <v>110</v>
      </c>
      <c r="Z302">
        <v>0</v>
      </c>
      <c r="AA302">
        <v>110</v>
      </c>
      <c r="AB302">
        <v>37</v>
      </c>
      <c r="AC302">
        <v>66</v>
      </c>
      <c r="AD302">
        <v>24</v>
      </c>
      <c r="AE302">
        <v>0</v>
      </c>
      <c r="AF302">
        <v>0</v>
      </c>
      <c r="AG302">
        <v>0</v>
      </c>
      <c r="AH302" t="s">
        <v>102</v>
      </c>
      <c r="AI302" s="1">
        <v>44596.764374999999</v>
      </c>
      <c r="AJ302">
        <v>364</v>
      </c>
      <c r="AK302">
        <v>3</v>
      </c>
      <c r="AL302">
        <v>0</v>
      </c>
      <c r="AM302">
        <v>3</v>
      </c>
      <c r="AN302">
        <v>37</v>
      </c>
      <c r="AO302">
        <v>3</v>
      </c>
      <c r="AP302">
        <v>21</v>
      </c>
      <c r="AQ302">
        <v>0</v>
      </c>
      <c r="AR302">
        <v>0</v>
      </c>
      <c r="AS302">
        <v>0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 t="s">
        <v>86</v>
      </c>
      <c r="BB302" t="s">
        <v>86</v>
      </c>
      <c r="BC302" t="s">
        <v>86</v>
      </c>
      <c r="BD302" t="s">
        <v>86</v>
      </c>
      <c r="BE302" t="s">
        <v>86</v>
      </c>
    </row>
    <row r="303" spans="1:57" hidden="1" x14ac:dyDescent="0.45">
      <c r="A303" t="s">
        <v>784</v>
      </c>
      <c r="B303" t="s">
        <v>77</v>
      </c>
      <c r="C303" t="s">
        <v>785</v>
      </c>
      <c r="D303" t="s">
        <v>79</v>
      </c>
      <c r="E303" s="2" t="str">
        <f>HYPERLINK("capsilon://?command=openfolder&amp;siteaddress=envoy.emaiq-na2.net&amp;folderid=FX5065B72A-4E9C-CF37-A8BB-F3456C730F10","FX2201448")</f>
        <v>FX2201448</v>
      </c>
      <c r="F303" t="s">
        <v>80</v>
      </c>
      <c r="G303" t="s">
        <v>80</v>
      </c>
      <c r="H303" t="s">
        <v>81</v>
      </c>
      <c r="I303" t="s">
        <v>786</v>
      </c>
      <c r="J303">
        <v>66</v>
      </c>
      <c r="K303" t="s">
        <v>83</v>
      </c>
      <c r="L303" t="s">
        <v>84</v>
      </c>
      <c r="M303" t="s">
        <v>85</v>
      </c>
      <c r="N303">
        <v>1</v>
      </c>
      <c r="O303" s="1">
        <v>44596.720879629633</v>
      </c>
      <c r="P303" s="1">
        <v>44596.727986111109</v>
      </c>
      <c r="Q303">
        <v>560</v>
      </c>
      <c r="R303">
        <v>54</v>
      </c>
      <c r="S303" t="b">
        <v>0</v>
      </c>
      <c r="T303" t="s">
        <v>86</v>
      </c>
      <c r="U303" t="b">
        <v>0</v>
      </c>
      <c r="V303" t="s">
        <v>101</v>
      </c>
      <c r="W303" s="1">
        <v>44596.727986111109</v>
      </c>
      <c r="X303">
        <v>54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66</v>
      </c>
      <c r="AE303">
        <v>52</v>
      </c>
      <c r="AF303">
        <v>0</v>
      </c>
      <c r="AG303">
        <v>1</v>
      </c>
      <c r="AH303" t="s">
        <v>86</v>
      </c>
      <c r="AI303" t="s">
        <v>86</v>
      </c>
      <c r="AJ303" t="s">
        <v>86</v>
      </c>
      <c r="AK303" t="s">
        <v>86</v>
      </c>
      <c r="AL303" t="s">
        <v>86</v>
      </c>
      <c r="AM303" t="s">
        <v>86</v>
      </c>
      <c r="AN303" t="s">
        <v>86</v>
      </c>
      <c r="AO303" t="s">
        <v>86</v>
      </c>
      <c r="AP303" t="s">
        <v>86</v>
      </c>
      <c r="AQ303" t="s">
        <v>86</v>
      </c>
      <c r="AR303" t="s">
        <v>86</v>
      </c>
      <c r="AS303" t="s">
        <v>86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 t="s">
        <v>86</v>
      </c>
      <c r="BB303" t="s">
        <v>86</v>
      </c>
      <c r="BC303" t="s">
        <v>86</v>
      </c>
      <c r="BD303" t="s">
        <v>86</v>
      </c>
      <c r="BE303" t="s">
        <v>86</v>
      </c>
    </row>
    <row r="304" spans="1:57" x14ac:dyDescent="0.45">
      <c r="A304" t="s">
        <v>787</v>
      </c>
      <c r="B304" t="s">
        <v>77</v>
      </c>
      <c r="C304" t="s">
        <v>785</v>
      </c>
      <c r="D304" t="s">
        <v>79</v>
      </c>
      <c r="E304" s="2" t="str">
        <f>HYPERLINK("capsilon://?command=openfolder&amp;siteaddress=envoy.emaiq-na2.net&amp;folderid=FX5065B72A-4E9C-CF37-A8BB-F3456C730F10","FX2201448")</f>
        <v>FX2201448</v>
      </c>
      <c r="F304" t="s">
        <v>80</v>
      </c>
      <c r="G304" t="s">
        <v>80</v>
      </c>
      <c r="H304" t="s">
        <v>81</v>
      </c>
      <c r="I304" t="s">
        <v>786</v>
      </c>
      <c r="J304">
        <v>38</v>
      </c>
      <c r="K304" t="s">
        <v>83</v>
      </c>
      <c r="L304" t="s">
        <v>84</v>
      </c>
      <c r="M304" t="s">
        <v>85</v>
      </c>
      <c r="N304">
        <v>2</v>
      </c>
      <c r="O304" s="1">
        <v>44596.72828703704</v>
      </c>
      <c r="P304" s="1">
        <v>44596.820833333331</v>
      </c>
      <c r="Q304">
        <v>7595</v>
      </c>
      <c r="R304">
        <v>401</v>
      </c>
      <c r="S304" t="b">
        <v>0</v>
      </c>
      <c r="T304" t="s">
        <v>86</v>
      </c>
      <c r="U304" t="b">
        <v>1</v>
      </c>
      <c r="V304" t="s">
        <v>101</v>
      </c>
      <c r="W304" s="1">
        <v>44596.780844907407</v>
      </c>
      <c r="X304">
        <v>219</v>
      </c>
      <c r="Y304">
        <v>37</v>
      </c>
      <c r="Z304">
        <v>0</v>
      </c>
      <c r="AA304">
        <v>37</v>
      </c>
      <c r="AB304">
        <v>0</v>
      </c>
      <c r="AC304">
        <v>32</v>
      </c>
      <c r="AD304">
        <v>1</v>
      </c>
      <c r="AE304">
        <v>0</v>
      </c>
      <c r="AF304">
        <v>0</v>
      </c>
      <c r="AG304">
        <v>0</v>
      </c>
      <c r="AH304" t="s">
        <v>102</v>
      </c>
      <c r="AI304" s="1">
        <v>44596.820833333331</v>
      </c>
      <c r="AJ304">
        <v>148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0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 t="s">
        <v>86</v>
      </c>
      <c r="BB304" t="s">
        <v>86</v>
      </c>
      <c r="BC304" t="s">
        <v>86</v>
      </c>
      <c r="BD304" t="s">
        <v>86</v>
      </c>
      <c r="BE304" t="s">
        <v>86</v>
      </c>
    </row>
    <row r="305" spans="1:57" hidden="1" x14ac:dyDescent="0.45">
      <c r="A305" t="s">
        <v>788</v>
      </c>
      <c r="B305" t="s">
        <v>77</v>
      </c>
      <c r="C305" t="s">
        <v>760</v>
      </c>
      <c r="D305" t="s">
        <v>79</v>
      </c>
      <c r="E305" s="2" t="str">
        <f>HYPERLINK("capsilon://?command=openfolder&amp;siteaddress=envoy.emaiq-na2.net&amp;folderid=FXFA7E4948-5534-B59D-171A-A662B2F02F1C","FX2201198")</f>
        <v>FX2201198</v>
      </c>
      <c r="F305" t="s">
        <v>80</v>
      </c>
      <c r="G305" t="s">
        <v>80</v>
      </c>
      <c r="H305" t="s">
        <v>81</v>
      </c>
      <c r="I305" t="s">
        <v>789</v>
      </c>
      <c r="J305">
        <v>66</v>
      </c>
      <c r="K305" t="s">
        <v>83</v>
      </c>
      <c r="L305" t="s">
        <v>84</v>
      </c>
      <c r="M305" t="s">
        <v>85</v>
      </c>
      <c r="N305">
        <v>1</v>
      </c>
      <c r="O305" s="1">
        <v>44596.756388888891</v>
      </c>
      <c r="P305" s="1">
        <v>44596.795671296299</v>
      </c>
      <c r="Q305">
        <v>3343</v>
      </c>
      <c r="R305">
        <v>51</v>
      </c>
      <c r="S305" t="b">
        <v>0</v>
      </c>
      <c r="T305" t="s">
        <v>86</v>
      </c>
      <c r="U305" t="b">
        <v>0</v>
      </c>
      <c r="V305" t="s">
        <v>101</v>
      </c>
      <c r="W305" s="1">
        <v>44596.795671296299</v>
      </c>
      <c r="X305">
        <v>51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66</v>
      </c>
      <c r="AE305">
        <v>52</v>
      </c>
      <c r="AF305">
        <v>0</v>
      </c>
      <c r="AG305">
        <v>1</v>
      </c>
      <c r="AH305" t="s">
        <v>86</v>
      </c>
      <c r="AI305" t="s">
        <v>86</v>
      </c>
      <c r="AJ305" t="s">
        <v>86</v>
      </c>
      <c r="AK305" t="s">
        <v>86</v>
      </c>
      <c r="AL305" t="s">
        <v>86</v>
      </c>
      <c r="AM305" t="s">
        <v>86</v>
      </c>
      <c r="AN305" t="s">
        <v>86</v>
      </c>
      <c r="AO305" t="s">
        <v>86</v>
      </c>
      <c r="AP305" t="s">
        <v>86</v>
      </c>
      <c r="AQ305" t="s">
        <v>86</v>
      </c>
      <c r="AR305" t="s">
        <v>86</v>
      </c>
      <c r="AS305" t="s">
        <v>86</v>
      </c>
      <c r="AT305" t="s">
        <v>86</v>
      </c>
      <c r="AU305" t="s">
        <v>86</v>
      </c>
      <c r="AV305" t="s">
        <v>86</v>
      </c>
      <c r="AW305" t="s">
        <v>86</v>
      </c>
      <c r="AX305" t="s">
        <v>86</v>
      </c>
      <c r="AY305" t="s">
        <v>86</v>
      </c>
      <c r="AZ305" t="s">
        <v>86</v>
      </c>
      <c r="BA305" t="s">
        <v>86</v>
      </c>
      <c r="BB305" t="s">
        <v>86</v>
      </c>
      <c r="BC305" t="s">
        <v>86</v>
      </c>
      <c r="BD305" t="s">
        <v>86</v>
      </c>
      <c r="BE305" t="s">
        <v>86</v>
      </c>
    </row>
    <row r="306" spans="1:57" x14ac:dyDescent="0.45">
      <c r="A306" t="s">
        <v>790</v>
      </c>
      <c r="B306" t="s">
        <v>77</v>
      </c>
      <c r="C306" t="s">
        <v>791</v>
      </c>
      <c r="D306" t="s">
        <v>79</v>
      </c>
      <c r="E306" s="2" t="str">
        <f>HYPERLINK("capsilon://?command=openfolder&amp;siteaddress=envoy.emaiq-na2.net&amp;folderid=FXEA45E9D1-617C-1378-E33B-9CD37D549B7D","FX2201553")</f>
        <v>FX2201553</v>
      </c>
      <c r="F306" t="s">
        <v>80</v>
      </c>
      <c r="G306" t="s">
        <v>80</v>
      </c>
      <c r="H306" t="s">
        <v>81</v>
      </c>
      <c r="I306" t="s">
        <v>792</v>
      </c>
      <c r="J306">
        <v>1460</v>
      </c>
      <c r="K306" t="s">
        <v>83</v>
      </c>
      <c r="L306" t="s">
        <v>84</v>
      </c>
      <c r="M306" t="s">
        <v>85</v>
      </c>
      <c r="N306">
        <v>2</v>
      </c>
      <c r="O306" s="1">
        <v>44596.780185185184</v>
      </c>
      <c r="P306" s="1">
        <v>44599.422754629632</v>
      </c>
      <c r="Q306">
        <v>212333</v>
      </c>
      <c r="R306">
        <v>15985</v>
      </c>
      <c r="S306" t="b">
        <v>0</v>
      </c>
      <c r="T306" t="s">
        <v>86</v>
      </c>
      <c r="U306" t="b">
        <v>0</v>
      </c>
      <c r="V306" t="s">
        <v>87</v>
      </c>
      <c r="W306" s="1">
        <v>44599.263391203705</v>
      </c>
      <c r="X306">
        <v>3878</v>
      </c>
      <c r="Y306">
        <v>801</v>
      </c>
      <c r="Z306">
        <v>0</v>
      </c>
      <c r="AA306">
        <v>801</v>
      </c>
      <c r="AB306">
        <v>1689</v>
      </c>
      <c r="AC306">
        <v>361</v>
      </c>
      <c r="AD306">
        <v>659</v>
      </c>
      <c r="AE306">
        <v>0</v>
      </c>
      <c r="AF306">
        <v>0</v>
      </c>
      <c r="AG306">
        <v>0</v>
      </c>
      <c r="AH306" t="s">
        <v>93</v>
      </c>
      <c r="AI306" s="1">
        <v>44599.422754629632</v>
      </c>
      <c r="AJ306">
        <v>1036</v>
      </c>
      <c r="AK306">
        <v>0</v>
      </c>
      <c r="AL306">
        <v>0</v>
      </c>
      <c r="AM306">
        <v>0</v>
      </c>
      <c r="AN306">
        <v>642</v>
      </c>
      <c r="AO306">
        <v>0</v>
      </c>
      <c r="AP306">
        <v>659</v>
      </c>
      <c r="AQ306">
        <v>0</v>
      </c>
      <c r="AR306">
        <v>0</v>
      </c>
      <c r="AS306">
        <v>0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 t="s">
        <v>86</v>
      </c>
      <c r="BB306" t="s">
        <v>86</v>
      </c>
      <c r="BC306" t="s">
        <v>86</v>
      </c>
      <c r="BD306" t="s">
        <v>86</v>
      </c>
      <c r="BE306" t="s">
        <v>86</v>
      </c>
    </row>
    <row r="307" spans="1:57" x14ac:dyDescent="0.45">
      <c r="A307" t="s">
        <v>793</v>
      </c>
      <c r="B307" t="s">
        <v>77</v>
      </c>
      <c r="C307" t="s">
        <v>760</v>
      </c>
      <c r="D307" t="s">
        <v>79</v>
      </c>
      <c r="E307" s="2" t="str">
        <f>HYPERLINK("capsilon://?command=openfolder&amp;siteaddress=envoy.emaiq-na2.net&amp;folderid=FXFA7E4948-5534-B59D-171A-A662B2F02F1C","FX2201198")</f>
        <v>FX2201198</v>
      </c>
      <c r="F307" t="s">
        <v>80</v>
      </c>
      <c r="G307" t="s">
        <v>80</v>
      </c>
      <c r="H307" t="s">
        <v>81</v>
      </c>
      <c r="I307" t="s">
        <v>789</v>
      </c>
      <c r="J307">
        <v>38</v>
      </c>
      <c r="K307" t="s">
        <v>83</v>
      </c>
      <c r="L307" t="s">
        <v>84</v>
      </c>
      <c r="M307" t="s">
        <v>85</v>
      </c>
      <c r="N307">
        <v>2</v>
      </c>
      <c r="O307" s="1">
        <v>44596.795983796299</v>
      </c>
      <c r="P307" s="1">
        <v>44596.824618055558</v>
      </c>
      <c r="Q307">
        <v>2067</v>
      </c>
      <c r="R307">
        <v>407</v>
      </c>
      <c r="S307" t="b">
        <v>0</v>
      </c>
      <c r="T307" t="s">
        <v>86</v>
      </c>
      <c r="U307" t="b">
        <v>1</v>
      </c>
      <c r="V307" t="s">
        <v>101</v>
      </c>
      <c r="W307" s="1">
        <v>44596.798252314817</v>
      </c>
      <c r="X307">
        <v>169</v>
      </c>
      <c r="Y307">
        <v>37</v>
      </c>
      <c r="Z307">
        <v>0</v>
      </c>
      <c r="AA307">
        <v>37</v>
      </c>
      <c r="AB307">
        <v>0</v>
      </c>
      <c r="AC307">
        <v>23</v>
      </c>
      <c r="AD307">
        <v>1</v>
      </c>
      <c r="AE307">
        <v>0</v>
      </c>
      <c r="AF307">
        <v>0</v>
      </c>
      <c r="AG307">
        <v>0</v>
      </c>
      <c r="AH307" t="s">
        <v>102</v>
      </c>
      <c r="AI307" s="1">
        <v>44596.824618055558</v>
      </c>
      <c r="AJ307">
        <v>238</v>
      </c>
      <c r="AK307">
        <v>1</v>
      </c>
      <c r="AL307">
        <v>0</v>
      </c>
      <c r="AM307">
        <v>1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0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 t="s">
        <v>86</v>
      </c>
      <c r="BB307" t="s">
        <v>86</v>
      </c>
      <c r="BC307" t="s">
        <v>86</v>
      </c>
      <c r="BD307" t="s">
        <v>86</v>
      </c>
      <c r="BE307" t="s">
        <v>86</v>
      </c>
    </row>
    <row r="308" spans="1:57" x14ac:dyDescent="0.45">
      <c r="A308" t="s">
        <v>794</v>
      </c>
      <c r="B308" t="s">
        <v>77</v>
      </c>
      <c r="C308" t="s">
        <v>795</v>
      </c>
      <c r="D308" t="s">
        <v>79</v>
      </c>
      <c r="E308" s="2" t="str">
        <f>HYPERLINK("capsilon://?command=openfolder&amp;siteaddress=envoy.emaiq-na2.net&amp;folderid=FXD41C6B6F-D0DA-7AEC-4135-85B07BCCCE63","FX2201518")</f>
        <v>FX2201518</v>
      </c>
      <c r="F308" t="s">
        <v>80</v>
      </c>
      <c r="G308" t="s">
        <v>80</v>
      </c>
      <c r="H308" t="s">
        <v>81</v>
      </c>
      <c r="I308" t="s">
        <v>796</v>
      </c>
      <c r="J308">
        <v>348</v>
      </c>
      <c r="K308" t="s">
        <v>83</v>
      </c>
      <c r="L308" t="s">
        <v>84</v>
      </c>
      <c r="M308" t="s">
        <v>85</v>
      </c>
      <c r="N308">
        <v>2</v>
      </c>
      <c r="O308" s="1">
        <v>44596.992962962962</v>
      </c>
      <c r="P308" s="1">
        <v>44599.228703703702</v>
      </c>
      <c r="Q308">
        <v>187712</v>
      </c>
      <c r="R308">
        <v>5456</v>
      </c>
      <c r="S308" t="b">
        <v>0</v>
      </c>
      <c r="T308" t="s">
        <v>86</v>
      </c>
      <c r="U308" t="b">
        <v>0</v>
      </c>
      <c r="V308" t="s">
        <v>92</v>
      </c>
      <c r="W308" s="1">
        <v>44599.198020833333</v>
      </c>
      <c r="X308">
        <v>2974</v>
      </c>
      <c r="Y308">
        <v>305</v>
      </c>
      <c r="Z308">
        <v>0</v>
      </c>
      <c r="AA308">
        <v>305</v>
      </c>
      <c r="AB308">
        <v>0</v>
      </c>
      <c r="AC308">
        <v>129</v>
      </c>
      <c r="AD308">
        <v>43</v>
      </c>
      <c r="AE308">
        <v>0</v>
      </c>
      <c r="AF308">
        <v>0</v>
      </c>
      <c r="AG308">
        <v>0</v>
      </c>
      <c r="AH308" t="s">
        <v>93</v>
      </c>
      <c r="AI308" s="1">
        <v>44599.228703703702</v>
      </c>
      <c r="AJ308">
        <v>2482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42</v>
      </c>
      <c r="AQ308">
        <v>0</v>
      </c>
      <c r="AR308">
        <v>0</v>
      </c>
      <c r="AS308">
        <v>0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 t="s">
        <v>86</v>
      </c>
      <c r="BB308" t="s">
        <v>86</v>
      </c>
      <c r="BC308" t="s">
        <v>86</v>
      </c>
      <c r="BD308" t="s">
        <v>86</v>
      </c>
      <c r="BE308" t="s">
        <v>86</v>
      </c>
    </row>
    <row r="309" spans="1:57" x14ac:dyDescent="0.45">
      <c r="A309" t="s">
        <v>797</v>
      </c>
      <c r="B309" t="s">
        <v>77</v>
      </c>
      <c r="C309" t="s">
        <v>774</v>
      </c>
      <c r="D309" t="s">
        <v>79</v>
      </c>
      <c r="E309" s="2" t="str">
        <f>HYPERLINK("capsilon://?command=openfolder&amp;siteaddress=envoy.emaiq-na2.net&amp;folderid=FX630CC4D4-D2AC-F713-FB9F-93BE987567B1","FX2201470")</f>
        <v>FX2201470</v>
      </c>
      <c r="F309" t="s">
        <v>80</v>
      </c>
      <c r="G309" t="s">
        <v>80</v>
      </c>
      <c r="H309" t="s">
        <v>81</v>
      </c>
      <c r="I309" t="s">
        <v>775</v>
      </c>
      <c r="J309">
        <v>339</v>
      </c>
      <c r="K309" t="s">
        <v>83</v>
      </c>
      <c r="L309" t="s">
        <v>84</v>
      </c>
      <c r="M309" t="s">
        <v>85</v>
      </c>
      <c r="N309">
        <v>2</v>
      </c>
      <c r="O309" s="1">
        <v>44599.164733796293</v>
      </c>
      <c r="P309" s="1">
        <v>44599.25986111111</v>
      </c>
      <c r="Q309">
        <v>2954</v>
      </c>
      <c r="R309">
        <v>5265</v>
      </c>
      <c r="S309" t="b">
        <v>0</v>
      </c>
      <c r="T309" t="s">
        <v>86</v>
      </c>
      <c r="U309" t="b">
        <v>1</v>
      </c>
      <c r="V309" t="s">
        <v>87</v>
      </c>
      <c r="W309" s="1">
        <v>44599.218391203707</v>
      </c>
      <c r="X309">
        <v>2543</v>
      </c>
      <c r="Y309">
        <v>241</v>
      </c>
      <c r="Z309">
        <v>0</v>
      </c>
      <c r="AA309">
        <v>241</v>
      </c>
      <c r="AB309">
        <v>111</v>
      </c>
      <c r="AC309">
        <v>149</v>
      </c>
      <c r="AD309">
        <v>98</v>
      </c>
      <c r="AE309">
        <v>0</v>
      </c>
      <c r="AF309">
        <v>0</v>
      </c>
      <c r="AG309">
        <v>0</v>
      </c>
      <c r="AH309" t="s">
        <v>93</v>
      </c>
      <c r="AI309" s="1">
        <v>44599.25986111111</v>
      </c>
      <c r="AJ309">
        <v>2691</v>
      </c>
      <c r="AK309">
        <v>8</v>
      </c>
      <c r="AL309">
        <v>0</v>
      </c>
      <c r="AM309">
        <v>8</v>
      </c>
      <c r="AN309">
        <v>37</v>
      </c>
      <c r="AO309">
        <v>8</v>
      </c>
      <c r="AP309">
        <v>90</v>
      </c>
      <c r="AQ309">
        <v>0</v>
      </c>
      <c r="AR309">
        <v>0</v>
      </c>
      <c r="AS309">
        <v>0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 t="s">
        <v>86</v>
      </c>
      <c r="BB309" t="s">
        <v>86</v>
      </c>
      <c r="BC309" t="s">
        <v>86</v>
      </c>
      <c r="BD309" t="s">
        <v>86</v>
      </c>
      <c r="BE309" t="s">
        <v>86</v>
      </c>
    </row>
    <row r="310" spans="1:57" x14ac:dyDescent="0.45">
      <c r="A310" t="s">
        <v>798</v>
      </c>
      <c r="B310" t="s">
        <v>77</v>
      </c>
      <c r="C310" t="s">
        <v>483</v>
      </c>
      <c r="D310" t="s">
        <v>79</v>
      </c>
      <c r="E310" s="2" t="str">
        <f>HYPERLINK("capsilon://?command=openfolder&amp;siteaddress=envoy.emaiq-na2.net&amp;folderid=FXF1A2EB64-E13D-67C8-7F50-384AA93F4B12","FX220249")</f>
        <v>FX220249</v>
      </c>
      <c r="F310" t="s">
        <v>80</v>
      </c>
      <c r="G310" t="s">
        <v>80</v>
      </c>
      <c r="H310" t="s">
        <v>81</v>
      </c>
      <c r="I310" t="s">
        <v>777</v>
      </c>
      <c r="J310">
        <v>902</v>
      </c>
      <c r="K310" t="s">
        <v>83</v>
      </c>
      <c r="L310" t="s">
        <v>84</v>
      </c>
      <c r="M310" t="s">
        <v>85</v>
      </c>
      <c r="N310">
        <v>2</v>
      </c>
      <c r="O310" s="1">
        <v>44599.183969907404</v>
      </c>
      <c r="P310" s="1">
        <v>44599.352025462962</v>
      </c>
      <c r="Q310">
        <v>3780</v>
      </c>
      <c r="R310">
        <v>10740</v>
      </c>
      <c r="S310" t="b">
        <v>0</v>
      </c>
      <c r="T310" t="s">
        <v>86</v>
      </c>
      <c r="U310" t="b">
        <v>1</v>
      </c>
      <c r="V310" t="s">
        <v>92</v>
      </c>
      <c r="W310" s="1">
        <v>44599.272013888891</v>
      </c>
      <c r="X310">
        <v>5963</v>
      </c>
      <c r="Y310">
        <v>747</v>
      </c>
      <c r="Z310">
        <v>0</v>
      </c>
      <c r="AA310">
        <v>747</v>
      </c>
      <c r="AB310">
        <v>111</v>
      </c>
      <c r="AC310">
        <v>246</v>
      </c>
      <c r="AD310">
        <v>155</v>
      </c>
      <c r="AE310">
        <v>0</v>
      </c>
      <c r="AF310">
        <v>0</v>
      </c>
      <c r="AG310">
        <v>0</v>
      </c>
      <c r="AH310" t="s">
        <v>93</v>
      </c>
      <c r="AI310" s="1">
        <v>44599.352025462962</v>
      </c>
      <c r="AJ310">
        <v>4753</v>
      </c>
      <c r="AK310">
        <v>3</v>
      </c>
      <c r="AL310">
        <v>0</v>
      </c>
      <c r="AM310">
        <v>3</v>
      </c>
      <c r="AN310">
        <v>37</v>
      </c>
      <c r="AO310">
        <v>3</v>
      </c>
      <c r="AP310">
        <v>152</v>
      </c>
      <c r="AQ310">
        <v>0</v>
      </c>
      <c r="AR310">
        <v>0</v>
      </c>
      <c r="AS310">
        <v>0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 t="s">
        <v>86</v>
      </c>
      <c r="BB310" t="s">
        <v>86</v>
      </c>
      <c r="BC310" t="s">
        <v>86</v>
      </c>
      <c r="BD310" t="s">
        <v>86</v>
      </c>
      <c r="BE310" t="s">
        <v>86</v>
      </c>
    </row>
    <row r="311" spans="1:57" x14ac:dyDescent="0.45">
      <c r="A311" t="s">
        <v>799</v>
      </c>
      <c r="B311" t="s">
        <v>77</v>
      </c>
      <c r="C311" t="s">
        <v>800</v>
      </c>
      <c r="D311" t="s">
        <v>79</v>
      </c>
      <c r="E311" s="2" t="str">
        <f>HYPERLINK("capsilon://?command=openfolder&amp;siteaddress=envoy.emaiq-na2.net&amp;folderid=FXBFC4F663-7261-9B27-5516-73DABDB949E4","FX2201383")</f>
        <v>FX2201383</v>
      </c>
      <c r="F311" t="s">
        <v>80</v>
      </c>
      <c r="G311" t="s">
        <v>80</v>
      </c>
      <c r="H311" t="s">
        <v>81</v>
      </c>
      <c r="I311" t="s">
        <v>801</v>
      </c>
      <c r="J311">
        <v>68</v>
      </c>
      <c r="K311" t="s">
        <v>83</v>
      </c>
      <c r="L311" t="s">
        <v>84</v>
      </c>
      <c r="M311" t="s">
        <v>85</v>
      </c>
      <c r="N311">
        <v>2</v>
      </c>
      <c r="O311" s="1">
        <v>44599.382557870369</v>
      </c>
      <c r="P311" s="1">
        <v>44599.431967592594</v>
      </c>
      <c r="Q311">
        <v>2891</v>
      </c>
      <c r="R311">
        <v>1378</v>
      </c>
      <c r="S311" t="b">
        <v>0</v>
      </c>
      <c r="T311" t="s">
        <v>86</v>
      </c>
      <c r="U311" t="b">
        <v>0</v>
      </c>
      <c r="V311" t="s">
        <v>87</v>
      </c>
      <c r="W311" s="1">
        <v>44599.390138888892</v>
      </c>
      <c r="X311">
        <v>583</v>
      </c>
      <c r="Y311">
        <v>72</v>
      </c>
      <c r="Z311">
        <v>0</v>
      </c>
      <c r="AA311">
        <v>72</v>
      </c>
      <c r="AB311">
        <v>0</v>
      </c>
      <c r="AC311">
        <v>30</v>
      </c>
      <c r="AD311">
        <v>-4</v>
      </c>
      <c r="AE311">
        <v>0</v>
      </c>
      <c r="AF311">
        <v>0</v>
      </c>
      <c r="AG311">
        <v>0</v>
      </c>
      <c r="AH311" t="s">
        <v>93</v>
      </c>
      <c r="AI311" s="1">
        <v>44599.431967592594</v>
      </c>
      <c r="AJ311">
        <v>795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-5</v>
      </c>
      <c r="AQ311">
        <v>0</v>
      </c>
      <c r="AR311">
        <v>0</v>
      </c>
      <c r="AS311">
        <v>0</v>
      </c>
      <c r="AT311" t="s">
        <v>86</v>
      </c>
      <c r="AU311" t="s">
        <v>86</v>
      </c>
      <c r="AV311" t="s">
        <v>86</v>
      </c>
      <c r="AW311" t="s">
        <v>86</v>
      </c>
      <c r="AX311" t="s">
        <v>86</v>
      </c>
      <c r="AY311" t="s">
        <v>86</v>
      </c>
      <c r="AZ311" t="s">
        <v>86</v>
      </c>
      <c r="BA311" t="s">
        <v>86</v>
      </c>
      <c r="BB311" t="s">
        <v>86</v>
      </c>
      <c r="BC311" t="s">
        <v>86</v>
      </c>
      <c r="BD311" t="s">
        <v>86</v>
      </c>
      <c r="BE311" t="s">
        <v>86</v>
      </c>
    </row>
    <row r="312" spans="1:57" hidden="1" x14ac:dyDescent="0.45">
      <c r="A312" t="s">
        <v>802</v>
      </c>
      <c r="B312" t="s">
        <v>77</v>
      </c>
      <c r="C312" t="s">
        <v>803</v>
      </c>
      <c r="D312" t="s">
        <v>79</v>
      </c>
      <c r="E312" s="2" t="str">
        <f>HYPERLINK("capsilon://?command=openfolder&amp;siteaddress=envoy.emaiq-na2.net&amp;folderid=FXD81C280A-378D-D6A5-671A-F017F72706FA","FX2201556")</f>
        <v>FX2201556</v>
      </c>
      <c r="F312" t="s">
        <v>80</v>
      </c>
      <c r="G312" t="s">
        <v>80</v>
      </c>
      <c r="H312" t="s">
        <v>81</v>
      </c>
      <c r="I312" t="s">
        <v>804</v>
      </c>
      <c r="J312">
        <v>49</v>
      </c>
      <c r="K312" t="s">
        <v>83</v>
      </c>
      <c r="L312" t="s">
        <v>84</v>
      </c>
      <c r="M312" t="s">
        <v>85</v>
      </c>
      <c r="N312">
        <v>1</v>
      </c>
      <c r="O312" s="1">
        <v>44599.420358796298</v>
      </c>
      <c r="P312" s="1">
        <v>44599.426770833335</v>
      </c>
      <c r="Q312">
        <v>178</v>
      </c>
      <c r="R312">
        <v>376</v>
      </c>
      <c r="S312" t="b">
        <v>0</v>
      </c>
      <c r="T312" t="s">
        <v>86</v>
      </c>
      <c r="U312" t="b">
        <v>0</v>
      </c>
      <c r="V312" t="s">
        <v>87</v>
      </c>
      <c r="W312" s="1">
        <v>44599.426770833335</v>
      </c>
      <c r="X312">
        <v>352</v>
      </c>
      <c r="Y312">
        <v>0</v>
      </c>
      <c r="Z312">
        <v>0</v>
      </c>
      <c r="AA312">
        <v>0</v>
      </c>
      <c r="AB312">
        <v>27</v>
      </c>
      <c r="AC312">
        <v>0</v>
      </c>
      <c r="AD312">
        <v>49</v>
      </c>
      <c r="AE312">
        <v>21</v>
      </c>
      <c r="AF312">
        <v>0</v>
      </c>
      <c r="AG312">
        <v>2</v>
      </c>
      <c r="AH312" t="s">
        <v>86</v>
      </c>
      <c r="AI312" t="s">
        <v>86</v>
      </c>
      <c r="AJ312" t="s">
        <v>86</v>
      </c>
      <c r="AK312" t="s">
        <v>86</v>
      </c>
      <c r="AL312" t="s">
        <v>86</v>
      </c>
      <c r="AM312" t="s">
        <v>86</v>
      </c>
      <c r="AN312" t="s">
        <v>86</v>
      </c>
      <c r="AO312" t="s">
        <v>86</v>
      </c>
      <c r="AP312" t="s">
        <v>86</v>
      </c>
      <c r="AQ312" t="s">
        <v>86</v>
      </c>
      <c r="AR312" t="s">
        <v>86</v>
      </c>
      <c r="AS312" t="s">
        <v>86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 t="s">
        <v>86</v>
      </c>
      <c r="BB312" t="s">
        <v>86</v>
      </c>
      <c r="BC312" t="s">
        <v>86</v>
      </c>
      <c r="BD312" t="s">
        <v>86</v>
      </c>
      <c r="BE312" t="s">
        <v>86</v>
      </c>
    </row>
    <row r="313" spans="1:57" x14ac:dyDescent="0.45">
      <c r="A313" t="s">
        <v>805</v>
      </c>
      <c r="B313" t="s">
        <v>77</v>
      </c>
      <c r="C313" t="s">
        <v>803</v>
      </c>
      <c r="D313" t="s">
        <v>79</v>
      </c>
      <c r="E313" s="2" t="str">
        <f>HYPERLINK("capsilon://?command=openfolder&amp;siteaddress=envoy.emaiq-na2.net&amp;folderid=FXD81C280A-378D-D6A5-671A-F017F72706FA","FX2201556")</f>
        <v>FX2201556</v>
      </c>
      <c r="F313" t="s">
        <v>80</v>
      </c>
      <c r="G313" t="s">
        <v>80</v>
      </c>
      <c r="H313" t="s">
        <v>81</v>
      </c>
      <c r="I313" t="s">
        <v>804</v>
      </c>
      <c r="J313">
        <v>28</v>
      </c>
      <c r="K313" t="s">
        <v>83</v>
      </c>
      <c r="L313" t="s">
        <v>84</v>
      </c>
      <c r="M313" t="s">
        <v>85</v>
      </c>
      <c r="N313">
        <v>2</v>
      </c>
      <c r="O313" s="1">
        <v>44599.427083333336</v>
      </c>
      <c r="P313" s="1">
        <v>44599.447557870371</v>
      </c>
      <c r="Q313">
        <v>57</v>
      </c>
      <c r="R313">
        <v>1712</v>
      </c>
      <c r="S313" t="b">
        <v>0</v>
      </c>
      <c r="T313" t="s">
        <v>86</v>
      </c>
      <c r="U313" t="b">
        <v>1</v>
      </c>
      <c r="V313" t="s">
        <v>87</v>
      </c>
      <c r="W313" s="1">
        <v>44599.437060185184</v>
      </c>
      <c r="X313">
        <v>856</v>
      </c>
      <c r="Y313">
        <v>21</v>
      </c>
      <c r="Z313">
        <v>0</v>
      </c>
      <c r="AA313">
        <v>21</v>
      </c>
      <c r="AB313">
        <v>9</v>
      </c>
      <c r="AC313">
        <v>18</v>
      </c>
      <c r="AD313">
        <v>7</v>
      </c>
      <c r="AE313">
        <v>0</v>
      </c>
      <c r="AF313">
        <v>0</v>
      </c>
      <c r="AG313">
        <v>0</v>
      </c>
      <c r="AH313" t="s">
        <v>93</v>
      </c>
      <c r="AI313" s="1">
        <v>44599.447557870371</v>
      </c>
      <c r="AJ313">
        <v>856</v>
      </c>
      <c r="AK313">
        <v>3</v>
      </c>
      <c r="AL313">
        <v>0</v>
      </c>
      <c r="AM313">
        <v>3</v>
      </c>
      <c r="AN313">
        <v>9</v>
      </c>
      <c r="AO313">
        <v>3</v>
      </c>
      <c r="AP313">
        <v>4</v>
      </c>
      <c r="AQ313">
        <v>0</v>
      </c>
      <c r="AR313">
        <v>0</v>
      </c>
      <c r="AS313">
        <v>0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 t="s">
        <v>86</v>
      </c>
      <c r="BB313" t="s">
        <v>86</v>
      </c>
      <c r="BC313" t="s">
        <v>86</v>
      </c>
      <c r="BD313" t="s">
        <v>86</v>
      </c>
      <c r="BE313" t="s">
        <v>86</v>
      </c>
    </row>
    <row r="314" spans="1:57" x14ac:dyDescent="0.45">
      <c r="A314" t="s">
        <v>806</v>
      </c>
      <c r="B314" t="s">
        <v>77</v>
      </c>
      <c r="C314" t="s">
        <v>807</v>
      </c>
      <c r="D314" t="s">
        <v>79</v>
      </c>
      <c r="E314" s="2" t="str">
        <f>HYPERLINK("capsilon://?command=openfolder&amp;siteaddress=envoy.emaiq-na2.net&amp;folderid=FXE291D2B7-4B32-F777-AD5D-3254E7113ACD","FX2201526")</f>
        <v>FX2201526</v>
      </c>
      <c r="F314" t="s">
        <v>80</v>
      </c>
      <c r="G314" t="s">
        <v>80</v>
      </c>
      <c r="H314" t="s">
        <v>81</v>
      </c>
      <c r="I314" t="s">
        <v>808</v>
      </c>
      <c r="J314">
        <v>38</v>
      </c>
      <c r="K314" t="s">
        <v>83</v>
      </c>
      <c r="L314" t="s">
        <v>84</v>
      </c>
      <c r="M314" t="s">
        <v>85</v>
      </c>
      <c r="N314">
        <v>2</v>
      </c>
      <c r="O314" s="1">
        <v>44599.438009259262</v>
      </c>
      <c r="P314" s="1">
        <v>44599.451956018522</v>
      </c>
      <c r="Q314">
        <v>707</v>
      </c>
      <c r="R314">
        <v>498</v>
      </c>
      <c r="S314" t="b">
        <v>0</v>
      </c>
      <c r="T314" t="s">
        <v>86</v>
      </c>
      <c r="U314" t="b">
        <v>0</v>
      </c>
      <c r="V314" t="s">
        <v>87</v>
      </c>
      <c r="W314" s="1">
        <v>44599.44630787037</v>
      </c>
      <c r="X314">
        <v>112</v>
      </c>
      <c r="Y314">
        <v>37</v>
      </c>
      <c r="Z314">
        <v>0</v>
      </c>
      <c r="AA314">
        <v>37</v>
      </c>
      <c r="AB314">
        <v>0</v>
      </c>
      <c r="AC314">
        <v>12</v>
      </c>
      <c r="AD314">
        <v>1</v>
      </c>
      <c r="AE314">
        <v>0</v>
      </c>
      <c r="AF314">
        <v>0</v>
      </c>
      <c r="AG314">
        <v>0</v>
      </c>
      <c r="AH314" t="s">
        <v>93</v>
      </c>
      <c r="AI314" s="1">
        <v>44599.451956018522</v>
      </c>
      <c r="AJ314">
        <v>379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 t="s">
        <v>86</v>
      </c>
      <c r="BB314" t="s">
        <v>86</v>
      </c>
      <c r="BC314" t="s">
        <v>86</v>
      </c>
      <c r="BD314" t="s">
        <v>86</v>
      </c>
      <c r="BE314" t="s">
        <v>86</v>
      </c>
    </row>
    <row r="315" spans="1:57" hidden="1" x14ac:dyDescent="0.45">
      <c r="A315" t="s">
        <v>809</v>
      </c>
      <c r="B315" t="s">
        <v>77</v>
      </c>
      <c r="C315" t="s">
        <v>644</v>
      </c>
      <c r="D315" t="s">
        <v>79</v>
      </c>
      <c r="E315" s="2" t="str">
        <f>HYPERLINK("capsilon://?command=openfolder&amp;siteaddress=envoy.emaiq-na2.net&amp;folderid=FXB6261D27-7BC1-E3E9-EDFA-3FDE488931D9","FX2201536")</f>
        <v>FX2201536</v>
      </c>
      <c r="F315" t="s">
        <v>80</v>
      </c>
      <c r="G315" t="s">
        <v>80</v>
      </c>
      <c r="H315" t="s">
        <v>81</v>
      </c>
      <c r="I315" t="s">
        <v>810</v>
      </c>
      <c r="J315">
        <v>66</v>
      </c>
      <c r="K315" t="s">
        <v>83</v>
      </c>
      <c r="L315" t="s">
        <v>84</v>
      </c>
      <c r="M315" t="s">
        <v>85</v>
      </c>
      <c r="N315">
        <v>2</v>
      </c>
      <c r="O315" s="1">
        <v>44593.524398148147</v>
      </c>
      <c r="P315" s="1">
        <v>44593.572511574072</v>
      </c>
      <c r="Q315">
        <v>4050</v>
      </c>
      <c r="R315">
        <v>107</v>
      </c>
      <c r="S315" t="b">
        <v>0</v>
      </c>
      <c r="T315" t="s">
        <v>86</v>
      </c>
      <c r="U315" t="b">
        <v>0</v>
      </c>
      <c r="V315" t="s">
        <v>101</v>
      </c>
      <c r="W315" s="1">
        <v>44593.552789351852</v>
      </c>
      <c r="X315">
        <v>24</v>
      </c>
      <c r="Y315">
        <v>0</v>
      </c>
      <c r="Z315">
        <v>0</v>
      </c>
      <c r="AA315">
        <v>0</v>
      </c>
      <c r="AB315">
        <v>52</v>
      </c>
      <c r="AC315">
        <v>0</v>
      </c>
      <c r="AD315">
        <v>66</v>
      </c>
      <c r="AE315">
        <v>0</v>
      </c>
      <c r="AF315">
        <v>0</v>
      </c>
      <c r="AG315">
        <v>0</v>
      </c>
      <c r="AH315" t="s">
        <v>102</v>
      </c>
      <c r="AI315" s="1">
        <v>44593.572511574072</v>
      </c>
      <c r="AJ315">
        <v>25</v>
      </c>
      <c r="AK315">
        <v>0</v>
      </c>
      <c r="AL315">
        <v>0</v>
      </c>
      <c r="AM315">
        <v>0</v>
      </c>
      <c r="AN315">
        <v>52</v>
      </c>
      <c r="AO315">
        <v>0</v>
      </c>
      <c r="AP315">
        <v>66</v>
      </c>
      <c r="AQ315">
        <v>0</v>
      </c>
      <c r="AR315">
        <v>0</v>
      </c>
      <c r="AS315">
        <v>0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 t="s">
        <v>86</v>
      </c>
      <c r="BB315" t="s">
        <v>86</v>
      </c>
      <c r="BC315" t="s">
        <v>86</v>
      </c>
      <c r="BD315" t="s">
        <v>86</v>
      </c>
      <c r="BE315" t="s">
        <v>86</v>
      </c>
    </row>
    <row r="316" spans="1:57" x14ac:dyDescent="0.45">
      <c r="A316" t="s">
        <v>811</v>
      </c>
      <c r="B316" t="s">
        <v>77</v>
      </c>
      <c r="C316" t="s">
        <v>607</v>
      </c>
      <c r="D316" t="s">
        <v>79</v>
      </c>
      <c r="E316" s="2" t="str">
        <f>HYPERLINK("capsilon://?command=openfolder&amp;siteaddress=envoy.emaiq-na2.net&amp;folderid=FX985A229C-7F31-0296-DAED-7244ECEB0DA4","FX2112339")</f>
        <v>FX2112339</v>
      </c>
      <c r="F316" t="s">
        <v>80</v>
      </c>
      <c r="G316" t="s">
        <v>80</v>
      </c>
      <c r="H316" t="s">
        <v>81</v>
      </c>
      <c r="I316" t="s">
        <v>812</v>
      </c>
      <c r="J316">
        <v>84</v>
      </c>
      <c r="K316" t="s">
        <v>83</v>
      </c>
      <c r="L316" t="s">
        <v>84</v>
      </c>
      <c r="M316" t="s">
        <v>85</v>
      </c>
      <c r="N316">
        <v>2</v>
      </c>
      <c r="O316" s="1">
        <v>44599.451990740738</v>
      </c>
      <c r="P316" s="1">
        <v>44599.472939814812</v>
      </c>
      <c r="Q316">
        <v>1094</v>
      </c>
      <c r="R316">
        <v>716</v>
      </c>
      <c r="S316" t="b">
        <v>0</v>
      </c>
      <c r="T316" t="s">
        <v>86</v>
      </c>
      <c r="U316" t="b">
        <v>0</v>
      </c>
      <c r="V316" t="s">
        <v>87</v>
      </c>
      <c r="W316" s="1">
        <v>44599.462141203701</v>
      </c>
      <c r="X316">
        <v>169</v>
      </c>
      <c r="Y316">
        <v>21</v>
      </c>
      <c r="Z316">
        <v>0</v>
      </c>
      <c r="AA316">
        <v>21</v>
      </c>
      <c r="AB316">
        <v>42</v>
      </c>
      <c r="AC316">
        <v>3</v>
      </c>
      <c r="AD316">
        <v>63</v>
      </c>
      <c r="AE316">
        <v>0</v>
      </c>
      <c r="AF316">
        <v>0</v>
      </c>
      <c r="AG316">
        <v>0</v>
      </c>
      <c r="AH316" t="s">
        <v>93</v>
      </c>
      <c r="AI316" s="1">
        <v>44599.472939814812</v>
      </c>
      <c r="AJ316">
        <v>489</v>
      </c>
      <c r="AK316">
        <v>0</v>
      </c>
      <c r="AL316">
        <v>0</v>
      </c>
      <c r="AM316">
        <v>0</v>
      </c>
      <c r="AN316">
        <v>42</v>
      </c>
      <c r="AO316">
        <v>0</v>
      </c>
      <c r="AP316">
        <v>63</v>
      </c>
      <c r="AQ316">
        <v>0</v>
      </c>
      <c r="AR316">
        <v>0</v>
      </c>
      <c r="AS316">
        <v>0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 t="s">
        <v>86</v>
      </c>
      <c r="BB316" t="s">
        <v>86</v>
      </c>
      <c r="BC316" t="s">
        <v>86</v>
      </c>
      <c r="BD316" t="s">
        <v>86</v>
      </c>
      <c r="BE316" t="s">
        <v>86</v>
      </c>
    </row>
    <row r="317" spans="1:57" x14ac:dyDescent="0.45">
      <c r="A317" t="s">
        <v>813</v>
      </c>
      <c r="B317" t="s">
        <v>77</v>
      </c>
      <c r="C317" t="s">
        <v>335</v>
      </c>
      <c r="D317" t="s">
        <v>79</v>
      </c>
      <c r="E317" s="2" t="str">
        <f>HYPERLINK("capsilon://?command=openfolder&amp;siteaddress=envoy.emaiq-na2.net&amp;folderid=FX18DF1149-1244-8665-8FB4-2EA326A870C1","FX2112103")</f>
        <v>FX2112103</v>
      </c>
      <c r="F317" t="s">
        <v>80</v>
      </c>
      <c r="G317" t="s">
        <v>80</v>
      </c>
      <c r="H317" t="s">
        <v>81</v>
      </c>
      <c r="I317" t="s">
        <v>814</v>
      </c>
      <c r="J317">
        <v>66</v>
      </c>
      <c r="K317" t="s">
        <v>83</v>
      </c>
      <c r="L317" t="s">
        <v>84</v>
      </c>
      <c r="M317" t="s">
        <v>85</v>
      </c>
      <c r="N317">
        <v>2</v>
      </c>
      <c r="O317" s="1">
        <v>44599.455011574071</v>
      </c>
      <c r="P317" s="1">
        <v>44599.480520833335</v>
      </c>
      <c r="Q317">
        <v>625</v>
      </c>
      <c r="R317">
        <v>1579</v>
      </c>
      <c r="S317" t="b">
        <v>0</v>
      </c>
      <c r="T317" t="s">
        <v>86</v>
      </c>
      <c r="U317" t="b">
        <v>0</v>
      </c>
      <c r="V317" t="s">
        <v>87</v>
      </c>
      <c r="W317" s="1">
        <v>44599.472858796296</v>
      </c>
      <c r="X317">
        <v>925</v>
      </c>
      <c r="Y317">
        <v>52</v>
      </c>
      <c r="Z317">
        <v>0</v>
      </c>
      <c r="AA317">
        <v>52</v>
      </c>
      <c r="AB317">
        <v>0</v>
      </c>
      <c r="AC317">
        <v>37</v>
      </c>
      <c r="AD317">
        <v>14</v>
      </c>
      <c r="AE317">
        <v>0</v>
      </c>
      <c r="AF317">
        <v>0</v>
      </c>
      <c r="AG317">
        <v>0</v>
      </c>
      <c r="AH317" t="s">
        <v>93</v>
      </c>
      <c r="AI317" s="1">
        <v>44599.480520833335</v>
      </c>
      <c r="AJ317">
        <v>654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13</v>
      </c>
      <c r="AQ317">
        <v>0</v>
      </c>
      <c r="AR317">
        <v>0</v>
      </c>
      <c r="AS317">
        <v>0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 t="s">
        <v>86</v>
      </c>
      <c r="BB317" t="s">
        <v>86</v>
      </c>
      <c r="BC317" t="s">
        <v>86</v>
      </c>
      <c r="BD317" t="s">
        <v>86</v>
      </c>
      <c r="BE317" t="s">
        <v>86</v>
      </c>
    </row>
    <row r="318" spans="1:57" hidden="1" x14ac:dyDescent="0.45">
      <c r="A318" t="s">
        <v>815</v>
      </c>
      <c r="B318" t="s">
        <v>77</v>
      </c>
      <c r="C318" t="s">
        <v>335</v>
      </c>
      <c r="D318" t="s">
        <v>79</v>
      </c>
      <c r="E318" s="2" t="str">
        <f>HYPERLINK("capsilon://?command=openfolder&amp;siteaddress=envoy.emaiq-na2.net&amp;folderid=FX18DF1149-1244-8665-8FB4-2EA326A870C1","FX2112103")</f>
        <v>FX2112103</v>
      </c>
      <c r="F318" t="s">
        <v>80</v>
      </c>
      <c r="G318" t="s">
        <v>80</v>
      </c>
      <c r="H318" t="s">
        <v>81</v>
      </c>
      <c r="I318" t="s">
        <v>816</v>
      </c>
      <c r="J318">
        <v>66</v>
      </c>
      <c r="K318" t="s">
        <v>83</v>
      </c>
      <c r="L318" t="s">
        <v>84</v>
      </c>
      <c r="M318" t="s">
        <v>85</v>
      </c>
      <c r="N318">
        <v>2</v>
      </c>
      <c r="O318" s="1">
        <v>44599.459409722222</v>
      </c>
      <c r="P318" s="1">
        <v>44599.489155092589</v>
      </c>
      <c r="Q318">
        <v>2395</v>
      </c>
      <c r="R318">
        <v>175</v>
      </c>
      <c r="S318" t="b">
        <v>0</v>
      </c>
      <c r="T318" t="s">
        <v>86</v>
      </c>
      <c r="U318" t="b">
        <v>0</v>
      </c>
      <c r="V318" t="s">
        <v>87</v>
      </c>
      <c r="W318" s="1">
        <v>44599.474293981482</v>
      </c>
      <c r="X318">
        <v>124</v>
      </c>
      <c r="Y318">
        <v>0</v>
      </c>
      <c r="Z318">
        <v>0</v>
      </c>
      <c r="AA318">
        <v>0</v>
      </c>
      <c r="AB318">
        <v>52</v>
      </c>
      <c r="AC318">
        <v>0</v>
      </c>
      <c r="AD318">
        <v>66</v>
      </c>
      <c r="AE318">
        <v>0</v>
      </c>
      <c r="AF318">
        <v>0</v>
      </c>
      <c r="AG318">
        <v>0</v>
      </c>
      <c r="AH318" t="s">
        <v>93</v>
      </c>
      <c r="AI318" s="1">
        <v>44599.489155092589</v>
      </c>
      <c r="AJ318">
        <v>51</v>
      </c>
      <c r="AK318">
        <v>0</v>
      </c>
      <c r="AL318">
        <v>0</v>
      </c>
      <c r="AM318">
        <v>0</v>
      </c>
      <c r="AN318">
        <v>52</v>
      </c>
      <c r="AO318">
        <v>0</v>
      </c>
      <c r="AP318">
        <v>66</v>
      </c>
      <c r="AQ318">
        <v>0</v>
      </c>
      <c r="AR318">
        <v>0</v>
      </c>
      <c r="AS318">
        <v>0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 t="s">
        <v>86</v>
      </c>
      <c r="BB318" t="s">
        <v>86</v>
      </c>
      <c r="BC318" t="s">
        <v>86</v>
      </c>
      <c r="BD318" t="s">
        <v>86</v>
      </c>
      <c r="BE318" t="s">
        <v>86</v>
      </c>
    </row>
    <row r="319" spans="1:57" x14ac:dyDescent="0.45">
      <c r="A319" t="s">
        <v>817</v>
      </c>
      <c r="B319" t="s">
        <v>77</v>
      </c>
      <c r="C319" t="s">
        <v>644</v>
      </c>
      <c r="D319" t="s">
        <v>79</v>
      </c>
      <c r="E319" s="2" t="str">
        <f>HYPERLINK("capsilon://?command=openfolder&amp;siteaddress=envoy.emaiq-na2.net&amp;folderid=FXB6261D27-7BC1-E3E9-EDFA-3FDE488931D9","FX2201536")</f>
        <v>FX2201536</v>
      </c>
      <c r="F319" t="s">
        <v>80</v>
      </c>
      <c r="G319" t="s">
        <v>80</v>
      </c>
      <c r="H319" t="s">
        <v>81</v>
      </c>
      <c r="I319" t="s">
        <v>818</v>
      </c>
      <c r="J319">
        <v>66</v>
      </c>
      <c r="K319" t="s">
        <v>83</v>
      </c>
      <c r="L319" t="s">
        <v>84</v>
      </c>
      <c r="M319" t="s">
        <v>85</v>
      </c>
      <c r="N319">
        <v>2</v>
      </c>
      <c r="O319" s="1">
        <v>44593.525150462963</v>
      </c>
      <c r="P319" s="1">
        <v>44593.57640046296</v>
      </c>
      <c r="Q319">
        <v>3766</v>
      </c>
      <c r="R319">
        <v>662</v>
      </c>
      <c r="S319" t="b">
        <v>0</v>
      </c>
      <c r="T319" t="s">
        <v>86</v>
      </c>
      <c r="U319" t="b">
        <v>0</v>
      </c>
      <c r="V319" t="s">
        <v>101</v>
      </c>
      <c r="W319" s="1">
        <v>44593.556585648148</v>
      </c>
      <c r="X319">
        <v>327</v>
      </c>
      <c r="Y319">
        <v>52</v>
      </c>
      <c r="Z319">
        <v>0</v>
      </c>
      <c r="AA319">
        <v>52</v>
      </c>
      <c r="AB319">
        <v>0</v>
      </c>
      <c r="AC319">
        <v>30</v>
      </c>
      <c r="AD319">
        <v>14</v>
      </c>
      <c r="AE319">
        <v>0</v>
      </c>
      <c r="AF319">
        <v>0</v>
      </c>
      <c r="AG319">
        <v>0</v>
      </c>
      <c r="AH319" t="s">
        <v>102</v>
      </c>
      <c r="AI319" s="1">
        <v>44593.57640046296</v>
      </c>
      <c r="AJ319">
        <v>335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14</v>
      </c>
      <c r="AQ319">
        <v>0</v>
      </c>
      <c r="AR319">
        <v>0</v>
      </c>
      <c r="AS319">
        <v>0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 t="s">
        <v>86</v>
      </c>
      <c r="BB319" t="s">
        <v>86</v>
      </c>
      <c r="BC319" t="s">
        <v>86</v>
      </c>
      <c r="BD319" t="s">
        <v>86</v>
      </c>
      <c r="BE319" t="s">
        <v>86</v>
      </c>
    </row>
    <row r="320" spans="1:57" hidden="1" x14ac:dyDescent="0.45">
      <c r="A320" t="s">
        <v>819</v>
      </c>
      <c r="B320" t="s">
        <v>77</v>
      </c>
      <c r="C320" t="s">
        <v>496</v>
      </c>
      <c r="D320" t="s">
        <v>79</v>
      </c>
      <c r="E320" s="2" t="str">
        <f>HYPERLINK("capsilon://?command=openfolder&amp;siteaddress=envoy.emaiq-na2.net&amp;folderid=FXD731D1C4-3D75-BDF9-9947-B567F91CD878","FX2201432")</f>
        <v>FX2201432</v>
      </c>
      <c r="F320" t="s">
        <v>80</v>
      </c>
      <c r="G320" t="s">
        <v>80</v>
      </c>
      <c r="H320" t="s">
        <v>81</v>
      </c>
      <c r="I320" t="s">
        <v>820</v>
      </c>
      <c r="J320">
        <v>28</v>
      </c>
      <c r="K320" t="s">
        <v>83</v>
      </c>
      <c r="L320" t="s">
        <v>84</v>
      </c>
      <c r="M320" t="s">
        <v>85</v>
      </c>
      <c r="N320">
        <v>1</v>
      </c>
      <c r="O320" s="1">
        <v>44599.459976851853</v>
      </c>
      <c r="P320" s="1">
        <v>44599.475717592592</v>
      </c>
      <c r="Q320">
        <v>1238</v>
      </c>
      <c r="R320">
        <v>122</v>
      </c>
      <c r="S320" t="b">
        <v>0</v>
      </c>
      <c r="T320" t="s">
        <v>86</v>
      </c>
      <c r="U320" t="b">
        <v>0</v>
      </c>
      <c r="V320" t="s">
        <v>87</v>
      </c>
      <c r="W320" s="1">
        <v>44599.475717592592</v>
      </c>
      <c r="X320">
        <v>122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28</v>
      </c>
      <c r="AE320">
        <v>21</v>
      </c>
      <c r="AF320">
        <v>0</v>
      </c>
      <c r="AG320">
        <v>2</v>
      </c>
      <c r="AH320" t="s">
        <v>86</v>
      </c>
      <c r="AI320" t="s">
        <v>86</v>
      </c>
      <c r="AJ320" t="s">
        <v>86</v>
      </c>
      <c r="AK320" t="s">
        <v>86</v>
      </c>
      <c r="AL320" t="s">
        <v>86</v>
      </c>
      <c r="AM320" t="s">
        <v>86</v>
      </c>
      <c r="AN320" t="s">
        <v>86</v>
      </c>
      <c r="AO320" t="s">
        <v>86</v>
      </c>
      <c r="AP320" t="s">
        <v>86</v>
      </c>
      <c r="AQ320" t="s">
        <v>86</v>
      </c>
      <c r="AR320" t="s">
        <v>86</v>
      </c>
      <c r="AS320" t="s">
        <v>86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 t="s">
        <v>86</v>
      </c>
      <c r="BB320" t="s">
        <v>86</v>
      </c>
      <c r="BC320" t="s">
        <v>86</v>
      </c>
      <c r="BD320" t="s">
        <v>86</v>
      </c>
      <c r="BE320" t="s">
        <v>86</v>
      </c>
    </row>
    <row r="321" spans="1:57" hidden="1" x14ac:dyDescent="0.45">
      <c r="A321" t="s">
        <v>821</v>
      </c>
      <c r="B321" t="s">
        <v>77</v>
      </c>
      <c r="C321" t="s">
        <v>765</v>
      </c>
      <c r="D321" t="s">
        <v>79</v>
      </c>
      <c r="E321" s="2" t="str">
        <f>HYPERLINK("capsilon://?command=openfolder&amp;siteaddress=envoy.emaiq-na2.net&amp;folderid=FX6F7E3F63-366A-A1C9-732F-C1C65118B100","FX2201142")</f>
        <v>FX2201142</v>
      </c>
      <c r="F321" t="s">
        <v>80</v>
      </c>
      <c r="G321" t="s">
        <v>80</v>
      </c>
      <c r="H321" t="s">
        <v>81</v>
      </c>
      <c r="I321" t="s">
        <v>822</v>
      </c>
      <c r="J321">
        <v>11</v>
      </c>
      <c r="K321" t="s">
        <v>83</v>
      </c>
      <c r="L321" t="s">
        <v>84</v>
      </c>
      <c r="M321" t="s">
        <v>85</v>
      </c>
      <c r="N321">
        <v>2</v>
      </c>
      <c r="O321" s="1">
        <v>44599.467280092591</v>
      </c>
      <c r="P321" s="1">
        <v>44599.489884259259</v>
      </c>
      <c r="Q321">
        <v>1849</v>
      </c>
      <c r="R321">
        <v>104</v>
      </c>
      <c r="S321" t="b">
        <v>0</v>
      </c>
      <c r="T321" t="s">
        <v>86</v>
      </c>
      <c r="U321" t="b">
        <v>0</v>
      </c>
      <c r="V321" t="s">
        <v>87</v>
      </c>
      <c r="W321" s="1">
        <v>44599.476215277777</v>
      </c>
      <c r="X321">
        <v>42</v>
      </c>
      <c r="Y321">
        <v>0</v>
      </c>
      <c r="Z321">
        <v>0</v>
      </c>
      <c r="AA321">
        <v>0</v>
      </c>
      <c r="AB321">
        <v>5</v>
      </c>
      <c r="AC321">
        <v>0</v>
      </c>
      <c r="AD321">
        <v>11</v>
      </c>
      <c r="AE321">
        <v>0</v>
      </c>
      <c r="AF321">
        <v>0</v>
      </c>
      <c r="AG321">
        <v>0</v>
      </c>
      <c r="AH321" t="s">
        <v>93</v>
      </c>
      <c r="AI321" s="1">
        <v>44599.489884259259</v>
      </c>
      <c r="AJ321">
        <v>62</v>
      </c>
      <c r="AK321">
        <v>0</v>
      </c>
      <c r="AL321">
        <v>0</v>
      </c>
      <c r="AM321">
        <v>0</v>
      </c>
      <c r="AN321">
        <v>5</v>
      </c>
      <c r="AO321">
        <v>0</v>
      </c>
      <c r="AP321">
        <v>11</v>
      </c>
      <c r="AQ321">
        <v>0</v>
      </c>
      <c r="AR321">
        <v>0</v>
      </c>
      <c r="AS321">
        <v>0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 t="s">
        <v>86</v>
      </c>
      <c r="BB321" t="s">
        <v>86</v>
      </c>
      <c r="BC321" t="s">
        <v>86</v>
      </c>
      <c r="BD321" t="s">
        <v>86</v>
      </c>
      <c r="BE321" t="s">
        <v>86</v>
      </c>
    </row>
    <row r="322" spans="1:57" x14ac:dyDescent="0.45">
      <c r="A322" t="s">
        <v>823</v>
      </c>
      <c r="B322" t="s">
        <v>77</v>
      </c>
      <c r="C322" t="s">
        <v>496</v>
      </c>
      <c r="D322" t="s">
        <v>79</v>
      </c>
      <c r="E322" s="2" t="str">
        <f>HYPERLINK("capsilon://?command=openfolder&amp;siteaddress=envoy.emaiq-na2.net&amp;folderid=FXD731D1C4-3D75-BDF9-9947-B567F91CD878","FX2201432")</f>
        <v>FX2201432</v>
      </c>
      <c r="F322" t="s">
        <v>80</v>
      </c>
      <c r="G322" t="s">
        <v>80</v>
      </c>
      <c r="H322" t="s">
        <v>81</v>
      </c>
      <c r="I322" t="s">
        <v>820</v>
      </c>
      <c r="J322">
        <v>56</v>
      </c>
      <c r="K322" t="s">
        <v>83</v>
      </c>
      <c r="L322" t="s">
        <v>84</v>
      </c>
      <c r="M322" t="s">
        <v>85</v>
      </c>
      <c r="N322">
        <v>2</v>
      </c>
      <c r="O322" s="1">
        <v>44599.476145833331</v>
      </c>
      <c r="P322" s="1">
        <v>44599.488553240742</v>
      </c>
      <c r="Q322">
        <v>207</v>
      </c>
      <c r="R322">
        <v>865</v>
      </c>
      <c r="S322" t="b">
        <v>0</v>
      </c>
      <c r="T322" t="s">
        <v>86</v>
      </c>
      <c r="U322" t="b">
        <v>1</v>
      </c>
      <c r="V322" t="s">
        <v>87</v>
      </c>
      <c r="W322" s="1">
        <v>44599.478206018517</v>
      </c>
      <c r="X322">
        <v>171</v>
      </c>
      <c r="Y322">
        <v>42</v>
      </c>
      <c r="Z322">
        <v>0</v>
      </c>
      <c r="AA322">
        <v>42</v>
      </c>
      <c r="AB322">
        <v>0</v>
      </c>
      <c r="AC322">
        <v>9</v>
      </c>
      <c r="AD322">
        <v>14</v>
      </c>
      <c r="AE322">
        <v>0</v>
      </c>
      <c r="AF322">
        <v>0</v>
      </c>
      <c r="AG322">
        <v>0</v>
      </c>
      <c r="AH322" t="s">
        <v>93</v>
      </c>
      <c r="AI322" s="1">
        <v>44599.488553240742</v>
      </c>
      <c r="AJ322">
        <v>694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14</v>
      </c>
      <c r="AQ322">
        <v>0</v>
      </c>
      <c r="AR322">
        <v>0</v>
      </c>
      <c r="AS322">
        <v>0</v>
      </c>
      <c r="AT322" t="s">
        <v>86</v>
      </c>
      <c r="AU322" t="s">
        <v>86</v>
      </c>
      <c r="AV322" t="s">
        <v>86</v>
      </c>
      <c r="AW322" t="s">
        <v>86</v>
      </c>
      <c r="AX322" t="s">
        <v>86</v>
      </c>
      <c r="AY322" t="s">
        <v>86</v>
      </c>
      <c r="AZ322" t="s">
        <v>86</v>
      </c>
      <c r="BA322" t="s">
        <v>86</v>
      </c>
      <c r="BB322" t="s">
        <v>86</v>
      </c>
      <c r="BC322" t="s">
        <v>86</v>
      </c>
      <c r="BD322" t="s">
        <v>86</v>
      </c>
      <c r="BE322" t="s">
        <v>86</v>
      </c>
    </row>
    <row r="323" spans="1:57" hidden="1" x14ac:dyDescent="0.45">
      <c r="A323" t="s">
        <v>824</v>
      </c>
      <c r="B323" t="s">
        <v>77</v>
      </c>
      <c r="C323" t="s">
        <v>90</v>
      </c>
      <c r="D323" t="s">
        <v>79</v>
      </c>
      <c r="E323" s="2" t="str">
        <f>HYPERLINK("capsilon://?command=openfolder&amp;siteaddress=envoy.emaiq-na2.net&amp;folderid=FXB5C20122-89B5-AE08-A54E-DC1C7040B926","FX220283")</f>
        <v>FX220283</v>
      </c>
      <c r="F323" t="s">
        <v>80</v>
      </c>
      <c r="G323" t="s">
        <v>80</v>
      </c>
      <c r="H323" t="s">
        <v>81</v>
      </c>
      <c r="I323" t="s">
        <v>825</v>
      </c>
      <c r="J323">
        <v>252</v>
      </c>
      <c r="K323" t="s">
        <v>83</v>
      </c>
      <c r="L323" t="s">
        <v>84</v>
      </c>
      <c r="M323" t="s">
        <v>85</v>
      </c>
      <c r="N323">
        <v>1</v>
      </c>
      <c r="O323" s="1">
        <v>44599.478530092594</v>
      </c>
      <c r="P323" s="1">
        <v>44599.508703703701</v>
      </c>
      <c r="Q323">
        <v>1475</v>
      </c>
      <c r="R323">
        <v>1132</v>
      </c>
      <c r="S323" t="b">
        <v>0</v>
      </c>
      <c r="T323" t="s">
        <v>86</v>
      </c>
      <c r="U323" t="b">
        <v>0</v>
      </c>
      <c r="V323" t="s">
        <v>101</v>
      </c>
      <c r="W323" s="1">
        <v>44599.508703703701</v>
      </c>
      <c r="X323">
        <v>525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252</v>
      </c>
      <c r="AE323">
        <v>200</v>
      </c>
      <c r="AF323">
        <v>0</v>
      </c>
      <c r="AG323">
        <v>14</v>
      </c>
      <c r="AH323" t="s">
        <v>86</v>
      </c>
      <c r="AI323" t="s">
        <v>86</v>
      </c>
      <c r="AJ323" t="s">
        <v>86</v>
      </c>
      <c r="AK323" t="s">
        <v>86</v>
      </c>
      <c r="AL323" t="s">
        <v>86</v>
      </c>
      <c r="AM323" t="s">
        <v>86</v>
      </c>
      <c r="AN323" t="s">
        <v>86</v>
      </c>
      <c r="AO323" t="s">
        <v>86</v>
      </c>
      <c r="AP323" t="s">
        <v>86</v>
      </c>
      <c r="AQ323" t="s">
        <v>86</v>
      </c>
      <c r="AR323" t="s">
        <v>86</v>
      </c>
      <c r="AS323" t="s">
        <v>86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 t="s">
        <v>86</v>
      </c>
      <c r="BB323" t="s">
        <v>86</v>
      </c>
      <c r="BC323" t="s">
        <v>86</v>
      </c>
      <c r="BD323" t="s">
        <v>86</v>
      </c>
      <c r="BE323" t="s">
        <v>86</v>
      </c>
    </row>
    <row r="324" spans="1:57" x14ac:dyDescent="0.45">
      <c r="A324" t="s">
        <v>826</v>
      </c>
      <c r="B324" t="s">
        <v>77</v>
      </c>
      <c r="C324" t="s">
        <v>785</v>
      </c>
      <c r="D324" t="s">
        <v>79</v>
      </c>
      <c r="E324" s="2" t="str">
        <f>HYPERLINK("capsilon://?command=openfolder&amp;siteaddress=envoy.emaiq-na2.net&amp;folderid=FX5065B72A-4E9C-CF37-A8BB-F3456C730F10","FX2201448")</f>
        <v>FX2201448</v>
      </c>
      <c r="F324" t="s">
        <v>80</v>
      </c>
      <c r="G324" t="s">
        <v>80</v>
      </c>
      <c r="H324" t="s">
        <v>81</v>
      </c>
      <c r="I324" t="s">
        <v>827</v>
      </c>
      <c r="J324">
        <v>30</v>
      </c>
      <c r="K324" t="s">
        <v>83</v>
      </c>
      <c r="L324" t="s">
        <v>84</v>
      </c>
      <c r="M324" t="s">
        <v>85</v>
      </c>
      <c r="N324">
        <v>2</v>
      </c>
      <c r="O324" s="1">
        <v>44599.493437500001</v>
      </c>
      <c r="P324" s="1">
        <v>44599.503969907404</v>
      </c>
      <c r="Q324">
        <v>548</v>
      </c>
      <c r="R324">
        <v>362</v>
      </c>
      <c r="S324" t="b">
        <v>0</v>
      </c>
      <c r="T324" t="s">
        <v>86</v>
      </c>
      <c r="U324" t="b">
        <v>0</v>
      </c>
      <c r="V324" t="s">
        <v>87</v>
      </c>
      <c r="W324" s="1">
        <v>44599.496990740743</v>
      </c>
      <c r="X324">
        <v>124</v>
      </c>
      <c r="Y324">
        <v>11</v>
      </c>
      <c r="Z324">
        <v>0</v>
      </c>
      <c r="AA324">
        <v>11</v>
      </c>
      <c r="AB324">
        <v>0</v>
      </c>
      <c r="AC324">
        <v>7</v>
      </c>
      <c r="AD324">
        <v>19</v>
      </c>
      <c r="AE324">
        <v>0</v>
      </c>
      <c r="AF324">
        <v>0</v>
      </c>
      <c r="AG324">
        <v>0</v>
      </c>
      <c r="AH324" t="s">
        <v>102</v>
      </c>
      <c r="AI324" s="1">
        <v>44599.503969907404</v>
      </c>
      <c r="AJ324">
        <v>238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19</v>
      </c>
      <c r="AQ324">
        <v>0</v>
      </c>
      <c r="AR324">
        <v>0</v>
      </c>
      <c r="AS324">
        <v>0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 t="s">
        <v>86</v>
      </c>
      <c r="BB324" t="s">
        <v>86</v>
      </c>
      <c r="BC324" t="s">
        <v>86</v>
      </c>
      <c r="BD324" t="s">
        <v>86</v>
      </c>
      <c r="BE324" t="s">
        <v>86</v>
      </c>
    </row>
    <row r="325" spans="1:57" hidden="1" x14ac:dyDescent="0.45">
      <c r="A325" t="s">
        <v>828</v>
      </c>
      <c r="B325" t="s">
        <v>77</v>
      </c>
      <c r="C325" t="s">
        <v>829</v>
      </c>
      <c r="D325" t="s">
        <v>79</v>
      </c>
      <c r="E325" s="2" t="str">
        <f>HYPERLINK("capsilon://?command=openfolder&amp;siteaddress=envoy.emaiq-na2.net&amp;folderid=FXC8363C92-65FB-2AD4-1051-63C10D258CC9","FX2201498")</f>
        <v>FX2201498</v>
      </c>
      <c r="F325" t="s">
        <v>80</v>
      </c>
      <c r="G325" t="s">
        <v>80</v>
      </c>
      <c r="H325" t="s">
        <v>81</v>
      </c>
      <c r="I325" t="s">
        <v>830</v>
      </c>
      <c r="J325">
        <v>11</v>
      </c>
      <c r="K325" t="s">
        <v>83</v>
      </c>
      <c r="L325" t="s">
        <v>84</v>
      </c>
      <c r="M325" t="s">
        <v>85</v>
      </c>
      <c r="N325">
        <v>2</v>
      </c>
      <c r="O325" s="1">
        <v>44599.499166666668</v>
      </c>
      <c r="P325" s="1">
        <v>44599.502824074072</v>
      </c>
      <c r="Q325">
        <v>210</v>
      </c>
      <c r="R325">
        <v>106</v>
      </c>
      <c r="S325" t="b">
        <v>0</v>
      </c>
      <c r="T325" t="s">
        <v>86</v>
      </c>
      <c r="U325" t="b">
        <v>0</v>
      </c>
      <c r="V325" t="s">
        <v>87</v>
      </c>
      <c r="W325" s="1">
        <v>44599.4997337963</v>
      </c>
      <c r="X325">
        <v>41</v>
      </c>
      <c r="Y325">
        <v>0</v>
      </c>
      <c r="Z325">
        <v>0</v>
      </c>
      <c r="AA325">
        <v>0</v>
      </c>
      <c r="AB325">
        <v>5</v>
      </c>
      <c r="AC325">
        <v>0</v>
      </c>
      <c r="AD325">
        <v>11</v>
      </c>
      <c r="AE325">
        <v>0</v>
      </c>
      <c r="AF325">
        <v>0</v>
      </c>
      <c r="AG325">
        <v>0</v>
      </c>
      <c r="AH325" t="s">
        <v>93</v>
      </c>
      <c r="AI325" s="1">
        <v>44599.502824074072</v>
      </c>
      <c r="AJ325">
        <v>65</v>
      </c>
      <c r="AK325">
        <v>0</v>
      </c>
      <c r="AL325">
        <v>0</v>
      </c>
      <c r="AM325">
        <v>0</v>
      </c>
      <c r="AN325">
        <v>5</v>
      </c>
      <c r="AO325">
        <v>0</v>
      </c>
      <c r="AP325">
        <v>11</v>
      </c>
      <c r="AQ325">
        <v>0</v>
      </c>
      <c r="AR325">
        <v>0</v>
      </c>
      <c r="AS325">
        <v>0</v>
      </c>
      <c r="AT325" t="s">
        <v>86</v>
      </c>
      <c r="AU325" t="s">
        <v>86</v>
      </c>
      <c r="AV325" t="s">
        <v>86</v>
      </c>
      <c r="AW325" t="s">
        <v>86</v>
      </c>
      <c r="AX325" t="s">
        <v>86</v>
      </c>
      <c r="AY325" t="s">
        <v>86</v>
      </c>
      <c r="AZ325" t="s">
        <v>86</v>
      </c>
      <c r="BA325" t="s">
        <v>86</v>
      </c>
      <c r="BB325" t="s">
        <v>86</v>
      </c>
      <c r="BC325" t="s">
        <v>86</v>
      </c>
      <c r="BD325" t="s">
        <v>86</v>
      </c>
      <c r="BE325" t="s">
        <v>86</v>
      </c>
    </row>
    <row r="326" spans="1:57" x14ac:dyDescent="0.45">
      <c r="A326" t="s">
        <v>831</v>
      </c>
      <c r="B326" t="s">
        <v>77</v>
      </c>
      <c r="C326" t="s">
        <v>131</v>
      </c>
      <c r="D326" t="s">
        <v>79</v>
      </c>
      <c r="E326" s="2" t="str">
        <f>HYPERLINK("capsilon://?command=openfolder&amp;siteaddress=envoy.emaiq-na2.net&amp;folderid=FX39BA36CA-E778-5FF8-CC21-FB0CF28320C5","FX2201450")</f>
        <v>FX2201450</v>
      </c>
      <c r="F326" t="s">
        <v>80</v>
      </c>
      <c r="G326" t="s">
        <v>80</v>
      </c>
      <c r="H326" t="s">
        <v>81</v>
      </c>
      <c r="I326" t="s">
        <v>832</v>
      </c>
      <c r="J326">
        <v>168</v>
      </c>
      <c r="K326" t="s">
        <v>83</v>
      </c>
      <c r="L326" t="s">
        <v>84</v>
      </c>
      <c r="M326" t="s">
        <v>85</v>
      </c>
      <c r="N326">
        <v>2</v>
      </c>
      <c r="O326" s="1">
        <v>44599.508969907409</v>
      </c>
      <c r="P326" s="1">
        <v>44599.595891203702</v>
      </c>
      <c r="Q326">
        <v>6074</v>
      </c>
      <c r="R326">
        <v>1436</v>
      </c>
      <c r="S326" t="b">
        <v>0</v>
      </c>
      <c r="T326" t="s">
        <v>86</v>
      </c>
      <c r="U326" t="b">
        <v>0</v>
      </c>
      <c r="V326" t="s">
        <v>101</v>
      </c>
      <c r="W326" s="1">
        <v>44599.555393518516</v>
      </c>
      <c r="X326">
        <v>817</v>
      </c>
      <c r="Y326">
        <v>144</v>
      </c>
      <c r="Z326">
        <v>0</v>
      </c>
      <c r="AA326">
        <v>144</v>
      </c>
      <c r="AB326">
        <v>0</v>
      </c>
      <c r="AC326">
        <v>66</v>
      </c>
      <c r="AD326">
        <v>24</v>
      </c>
      <c r="AE326">
        <v>0</v>
      </c>
      <c r="AF326">
        <v>0</v>
      </c>
      <c r="AG326">
        <v>0</v>
      </c>
      <c r="AH326" t="s">
        <v>102</v>
      </c>
      <c r="AI326" s="1">
        <v>44599.595891203702</v>
      </c>
      <c r="AJ326">
        <v>602</v>
      </c>
      <c r="AK326">
        <v>3</v>
      </c>
      <c r="AL326">
        <v>0</v>
      </c>
      <c r="AM326">
        <v>3</v>
      </c>
      <c r="AN326">
        <v>0</v>
      </c>
      <c r="AO326">
        <v>3</v>
      </c>
      <c r="AP326">
        <v>21</v>
      </c>
      <c r="AQ326">
        <v>0</v>
      </c>
      <c r="AR326">
        <v>0</v>
      </c>
      <c r="AS326">
        <v>0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 t="s">
        <v>86</v>
      </c>
      <c r="BB326" t="s">
        <v>86</v>
      </c>
      <c r="BC326" t="s">
        <v>86</v>
      </c>
      <c r="BD326" t="s">
        <v>86</v>
      </c>
      <c r="BE326" t="s">
        <v>86</v>
      </c>
    </row>
    <row r="327" spans="1:57" hidden="1" x14ac:dyDescent="0.45">
      <c r="A327" t="s">
        <v>833</v>
      </c>
      <c r="B327" t="s">
        <v>77</v>
      </c>
      <c r="C327" t="s">
        <v>644</v>
      </c>
      <c r="D327" t="s">
        <v>79</v>
      </c>
      <c r="E327" s="2" t="str">
        <f>HYPERLINK("capsilon://?command=openfolder&amp;siteaddress=envoy.emaiq-na2.net&amp;folderid=FXB6261D27-7BC1-E3E9-EDFA-3FDE488931D9","FX2201536")</f>
        <v>FX2201536</v>
      </c>
      <c r="F327" t="s">
        <v>80</v>
      </c>
      <c r="G327" t="s">
        <v>80</v>
      </c>
      <c r="H327" t="s">
        <v>81</v>
      </c>
      <c r="I327" t="s">
        <v>834</v>
      </c>
      <c r="J327">
        <v>66</v>
      </c>
      <c r="K327" t="s">
        <v>83</v>
      </c>
      <c r="L327" t="s">
        <v>84</v>
      </c>
      <c r="M327" t="s">
        <v>85</v>
      </c>
      <c r="N327">
        <v>2</v>
      </c>
      <c r="O327" s="1">
        <v>44593.525821759256</v>
      </c>
      <c r="P327" s="1">
        <v>44593.590532407405</v>
      </c>
      <c r="Q327">
        <v>5534</v>
      </c>
      <c r="R327">
        <v>57</v>
      </c>
      <c r="S327" t="b">
        <v>0</v>
      </c>
      <c r="T327" t="s">
        <v>86</v>
      </c>
      <c r="U327" t="b">
        <v>0</v>
      </c>
      <c r="V327" t="s">
        <v>101</v>
      </c>
      <c r="W327" s="1">
        <v>44593.556909722225</v>
      </c>
      <c r="X327">
        <v>27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66</v>
      </c>
      <c r="AE327">
        <v>0</v>
      </c>
      <c r="AF327">
        <v>0</v>
      </c>
      <c r="AG327">
        <v>0</v>
      </c>
      <c r="AH327" t="s">
        <v>102</v>
      </c>
      <c r="AI327" s="1">
        <v>44593.590532407405</v>
      </c>
      <c r="AJ327">
        <v>22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66</v>
      </c>
      <c r="AQ327">
        <v>0</v>
      </c>
      <c r="AR327">
        <v>0</v>
      </c>
      <c r="AS327">
        <v>0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 t="s">
        <v>86</v>
      </c>
      <c r="BB327" t="s">
        <v>86</v>
      </c>
      <c r="BC327" t="s">
        <v>86</v>
      </c>
      <c r="BD327" t="s">
        <v>86</v>
      </c>
      <c r="BE327" t="s">
        <v>86</v>
      </c>
    </row>
    <row r="328" spans="1:57" x14ac:dyDescent="0.45">
      <c r="A328" t="s">
        <v>835</v>
      </c>
      <c r="B328" t="s">
        <v>77</v>
      </c>
      <c r="C328" t="s">
        <v>90</v>
      </c>
      <c r="D328" t="s">
        <v>79</v>
      </c>
      <c r="E328" s="2" t="str">
        <f>HYPERLINK("capsilon://?command=openfolder&amp;siteaddress=envoy.emaiq-na2.net&amp;folderid=FXB5C20122-89B5-AE08-A54E-DC1C7040B926","FX220283")</f>
        <v>FX220283</v>
      </c>
      <c r="F328" t="s">
        <v>80</v>
      </c>
      <c r="G328" t="s">
        <v>80</v>
      </c>
      <c r="H328" t="s">
        <v>81</v>
      </c>
      <c r="I328" t="s">
        <v>825</v>
      </c>
      <c r="J328">
        <v>471</v>
      </c>
      <c r="K328" t="s">
        <v>83</v>
      </c>
      <c r="L328" t="s">
        <v>84</v>
      </c>
      <c r="M328" t="s">
        <v>85</v>
      </c>
      <c r="N328">
        <v>2</v>
      </c>
      <c r="O328" s="1">
        <v>44599.510046296295</v>
      </c>
      <c r="P328" s="1">
        <v>44599.588912037034</v>
      </c>
      <c r="Q328">
        <v>2116</v>
      </c>
      <c r="R328">
        <v>4698</v>
      </c>
      <c r="S328" t="b">
        <v>0</v>
      </c>
      <c r="T328" t="s">
        <v>86</v>
      </c>
      <c r="U328" t="b">
        <v>1</v>
      </c>
      <c r="V328" t="s">
        <v>101</v>
      </c>
      <c r="W328" s="1">
        <v>44599.545925925922</v>
      </c>
      <c r="X328">
        <v>2562</v>
      </c>
      <c r="Y328">
        <v>642</v>
      </c>
      <c r="Z328">
        <v>0</v>
      </c>
      <c r="AA328">
        <v>642</v>
      </c>
      <c r="AB328">
        <v>0</v>
      </c>
      <c r="AC328">
        <v>406</v>
      </c>
      <c r="AD328">
        <v>-171</v>
      </c>
      <c r="AE328">
        <v>0</v>
      </c>
      <c r="AF328">
        <v>0</v>
      </c>
      <c r="AG328">
        <v>0</v>
      </c>
      <c r="AH328" t="s">
        <v>102</v>
      </c>
      <c r="AI328" s="1">
        <v>44599.588912037034</v>
      </c>
      <c r="AJ328">
        <v>2125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-171</v>
      </c>
      <c r="AQ328">
        <v>0</v>
      </c>
      <c r="AR328">
        <v>0</v>
      </c>
      <c r="AS328">
        <v>0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 t="s">
        <v>86</v>
      </c>
      <c r="BB328" t="s">
        <v>86</v>
      </c>
      <c r="BC328" t="s">
        <v>86</v>
      </c>
      <c r="BD328" t="s">
        <v>86</v>
      </c>
      <c r="BE328" t="s">
        <v>86</v>
      </c>
    </row>
    <row r="329" spans="1:57" x14ac:dyDescent="0.45">
      <c r="A329" t="s">
        <v>836</v>
      </c>
      <c r="B329" t="s">
        <v>77</v>
      </c>
      <c r="C329" t="s">
        <v>233</v>
      </c>
      <c r="D329" t="s">
        <v>79</v>
      </c>
      <c r="E329" s="2" t="str">
        <f>HYPERLINK("capsilon://?command=openfolder&amp;siteaddress=envoy.emaiq-na2.net&amp;folderid=FX86DFD52A-59A3-9ED0-749B-5DA2E864011D","FX2201411")</f>
        <v>FX2201411</v>
      </c>
      <c r="F329" t="s">
        <v>80</v>
      </c>
      <c r="G329" t="s">
        <v>80</v>
      </c>
      <c r="H329" t="s">
        <v>81</v>
      </c>
      <c r="I329" t="s">
        <v>837</v>
      </c>
      <c r="J329">
        <v>66</v>
      </c>
      <c r="K329" t="s">
        <v>83</v>
      </c>
      <c r="L329" t="s">
        <v>84</v>
      </c>
      <c r="M329" t="s">
        <v>85</v>
      </c>
      <c r="N329">
        <v>2</v>
      </c>
      <c r="O329" s="1">
        <v>44599.519571759258</v>
      </c>
      <c r="P329" s="1">
        <v>44599.601921296293</v>
      </c>
      <c r="Q329">
        <v>6406</v>
      </c>
      <c r="R329">
        <v>709</v>
      </c>
      <c r="S329" t="b">
        <v>0</v>
      </c>
      <c r="T329" t="s">
        <v>86</v>
      </c>
      <c r="U329" t="b">
        <v>0</v>
      </c>
      <c r="V329" t="s">
        <v>101</v>
      </c>
      <c r="W329" s="1">
        <v>44599.559432870374</v>
      </c>
      <c r="X329">
        <v>348</v>
      </c>
      <c r="Y329">
        <v>52</v>
      </c>
      <c r="Z329">
        <v>0</v>
      </c>
      <c r="AA329">
        <v>52</v>
      </c>
      <c r="AB329">
        <v>0</v>
      </c>
      <c r="AC329">
        <v>42</v>
      </c>
      <c r="AD329">
        <v>14</v>
      </c>
      <c r="AE329">
        <v>0</v>
      </c>
      <c r="AF329">
        <v>0</v>
      </c>
      <c r="AG329">
        <v>0</v>
      </c>
      <c r="AH329" t="s">
        <v>102</v>
      </c>
      <c r="AI329" s="1">
        <v>44599.601921296293</v>
      </c>
      <c r="AJ329">
        <v>361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14</v>
      </c>
      <c r="AQ329">
        <v>0</v>
      </c>
      <c r="AR329">
        <v>0</v>
      </c>
      <c r="AS329">
        <v>0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 t="s">
        <v>86</v>
      </c>
      <c r="BB329" t="s">
        <v>86</v>
      </c>
      <c r="BC329" t="s">
        <v>86</v>
      </c>
      <c r="BD329" t="s">
        <v>86</v>
      </c>
      <c r="BE329" t="s">
        <v>86</v>
      </c>
    </row>
    <row r="330" spans="1:57" hidden="1" x14ac:dyDescent="0.45">
      <c r="A330" t="s">
        <v>838</v>
      </c>
      <c r="B330" t="s">
        <v>77</v>
      </c>
      <c r="C330" t="s">
        <v>760</v>
      </c>
      <c r="D330" t="s">
        <v>79</v>
      </c>
      <c r="E330" s="2" t="str">
        <f>HYPERLINK("capsilon://?command=openfolder&amp;siteaddress=envoy.emaiq-na2.net&amp;folderid=FXFA7E4948-5534-B59D-171A-A662B2F02F1C","FX2201198")</f>
        <v>FX2201198</v>
      </c>
      <c r="F330" t="s">
        <v>80</v>
      </c>
      <c r="G330" t="s">
        <v>80</v>
      </c>
      <c r="H330" t="s">
        <v>81</v>
      </c>
      <c r="I330" t="s">
        <v>839</v>
      </c>
      <c r="J330">
        <v>66</v>
      </c>
      <c r="K330" t="s">
        <v>83</v>
      </c>
      <c r="L330" t="s">
        <v>84</v>
      </c>
      <c r="M330" t="s">
        <v>85</v>
      </c>
      <c r="N330">
        <v>1</v>
      </c>
      <c r="O330" s="1">
        <v>44599.533391203702</v>
      </c>
      <c r="P330" s="1">
        <v>44599.562222222223</v>
      </c>
      <c r="Q330">
        <v>2251</v>
      </c>
      <c r="R330">
        <v>240</v>
      </c>
      <c r="S330" t="b">
        <v>0</v>
      </c>
      <c r="T330" t="s">
        <v>86</v>
      </c>
      <c r="U330" t="b">
        <v>0</v>
      </c>
      <c r="V330" t="s">
        <v>101</v>
      </c>
      <c r="W330" s="1">
        <v>44599.562222222223</v>
      </c>
      <c r="X330">
        <v>240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66</v>
      </c>
      <c r="AE330">
        <v>52</v>
      </c>
      <c r="AF330">
        <v>0</v>
      </c>
      <c r="AG330">
        <v>1</v>
      </c>
      <c r="AH330" t="s">
        <v>86</v>
      </c>
      <c r="AI330" t="s">
        <v>86</v>
      </c>
      <c r="AJ330" t="s">
        <v>86</v>
      </c>
      <c r="AK330" t="s">
        <v>86</v>
      </c>
      <c r="AL330" t="s">
        <v>86</v>
      </c>
      <c r="AM330" t="s">
        <v>86</v>
      </c>
      <c r="AN330" t="s">
        <v>86</v>
      </c>
      <c r="AO330" t="s">
        <v>86</v>
      </c>
      <c r="AP330" t="s">
        <v>86</v>
      </c>
      <c r="AQ330" t="s">
        <v>86</v>
      </c>
      <c r="AR330" t="s">
        <v>86</v>
      </c>
      <c r="AS330" t="s">
        <v>86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 t="s">
        <v>86</v>
      </c>
      <c r="BB330" t="s">
        <v>86</v>
      </c>
      <c r="BC330" t="s">
        <v>86</v>
      </c>
      <c r="BD330" t="s">
        <v>86</v>
      </c>
      <c r="BE330" t="s">
        <v>86</v>
      </c>
    </row>
    <row r="331" spans="1:57" hidden="1" x14ac:dyDescent="0.45">
      <c r="A331" t="s">
        <v>840</v>
      </c>
      <c r="B331" t="s">
        <v>77</v>
      </c>
      <c r="C331" t="s">
        <v>841</v>
      </c>
      <c r="D331" t="s">
        <v>79</v>
      </c>
      <c r="E331" s="2" t="str">
        <f>HYPERLINK("capsilon://?command=openfolder&amp;siteaddress=envoy.emaiq-na2.net&amp;folderid=FXDA914617-A2A2-5847-1741-B01C20656A30","FX2201221")</f>
        <v>FX2201221</v>
      </c>
      <c r="F331" t="s">
        <v>80</v>
      </c>
      <c r="G331" t="s">
        <v>80</v>
      </c>
      <c r="H331" t="s">
        <v>81</v>
      </c>
      <c r="I331" t="s">
        <v>842</v>
      </c>
      <c r="J331">
        <v>11</v>
      </c>
      <c r="K331" t="s">
        <v>83</v>
      </c>
      <c r="L331" t="s">
        <v>84</v>
      </c>
      <c r="M331" t="s">
        <v>85</v>
      </c>
      <c r="N331">
        <v>2</v>
      </c>
      <c r="O331" s="1">
        <v>44593.531736111108</v>
      </c>
      <c r="P331" s="1">
        <v>44593.595925925925</v>
      </c>
      <c r="Q331">
        <v>5473</v>
      </c>
      <c r="R331">
        <v>73</v>
      </c>
      <c r="S331" t="b">
        <v>0</v>
      </c>
      <c r="T331" t="s">
        <v>86</v>
      </c>
      <c r="U331" t="b">
        <v>0</v>
      </c>
      <c r="V331" t="s">
        <v>101</v>
      </c>
      <c r="W331" s="1">
        <v>44593.557175925926</v>
      </c>
      <c r="X331">
        <v>22</v>
      </c>
      <c r="Y331">
        <v>0</v>
      </c>
      <c r="Z331">
        <v>0</v>
      </c>
      <c r="AA331">
        <v>0</v>
      </c>
      <c r="AB331">
        <v>5</v>
      </c>
      <c r="AC331">
        <v>0</v>
      </c>
      <c r="AD331">
        <v>11</v>
      </c>
      <c r="AE331">
        <v>0</v>
      </c>
      <c r="AF331">
        <v>0</v>
      </c>
      <c r="AG331">
        <v>0</v>
      </c>
      <c r="AH331" t="s">
        <v>102</v>
      </c>
      <c r="AI331" s="1">
        <v>44593.595925925925</v>
      </c>
      <c r="AJ331">
        <v>40</v>
      </c>
      <c r="AK331">
        <v>0</v>
      </c>
      <c r="AL331">
        <v>0</v>
      </c>
      <c r="AM331">
        <v>0</v>
      </c>
      <c r="AN331">
        <v>5</v>
      </c>
      <c r="AO331">
        <v>0</v>
      </c>
      <c r="AP331">
        <v>11</v>
      </c>
      <c r="AQ331">
        <v>0</v>
      </c>
      <c r="AR331">
        <v>0</v>
      </c>
      <c r="AS331">
        <v>0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 t="s">
        <v>86</v>
      </c>
      <c r="BB331" t="s">
        <v>86</v>
      </c>
      <c r="BC331" t="s">
        <v>86</v>
      </c>
      <c r="BD331" t="s">
        <v>86</v>
      </c>
      <c r="BE331" t="s">
        <v>86</v>
      </c>
    </row>
    <row r="332" spans="1:57" x14ac:dyDescent="0.45">
      <c r="A332" t="s">
        <v>843</v>
      </c>
      <c r="B332" t="s">
        <v>77</v>
      </c>
      <c r="C332" t="s">
        <v>844</v>
      </c>
      <c r="D332" t="s">
        <v>79</v>
      </c>
      <c r="E332" s="2" t="str">
        <f>HYPERLINK("capsilon://?command=openfolder&amp;siteaddress=envoy.emaiq-na2.net&amp;folderid=FX22FB698C-3477-045F-6C14-0EE8A7429350","FX2201103")</f>
        <v>FX2201103</v>
      </c>
      <c r="F332" t="s">
        <v>80</v>
      </c>
      <c r="G332" t="s">
        <v>80</v>
      </c>
      <c r="H332" t="s">
        <v>81</v>
      </c>
      <c r="I332" t="s">
        <v>845</v>
      </c>
      <c r="J332">
        <v>170</v>
      </c>
      <c r="K332" t="s">
        <v>83</v>
      </c>
      <c r="L332" t="s">
        <v>84</v>
      </c>
      <c r="M332" t="s">
        <v>85</v>
      </c>
      <c r="N332">
        <v>2</v>
      </c>
      <c r="O332" s="1">
        <v>44593.54011574074</v>
      </c>
      <c r="P332" s="1">
        <v>44593.609722222223</v>
      </c>
      <c r="Q332">
        <v>4384</v>
      </c>
      <c r="R332">
        <v>1630</v>
      </c>
      <c r="S332" t="b">
        <v>0</v>
      </c>
      <c r="T332" t="s">
        <v>86</v>
      </c>
      <c r="U332" t="b">
        <v>0</v>
      </c>
      <c r="V332" t="s">
        <v>101</v>
      </c>
      <c r="W332" s="1">
        <v>44593.568807870368</v>
      </c>
      <c r="X332">
        <v>1004</v>
      </c>
      <c r="Y332">
        <v>154</v>
      </c>
      <c r="Z332">
        <v>0</v>
      </c>
      <c r="AA332">
        <v>154</v>
      </c>
      <c r="AB332">
        <v>0</v>
      </c>
      <c r="AC332">
        <v>74</v>
      </c>
      <c r="AD332">
        <v>16</v>
      </c>
      <c r="AE332">
        <v>0</v>
      </c>
      <c r="AF332">
        <v>0</v>
      </c>
      <c r="AG332">
        <v>0</v>
      </c>
      <c r="AH332" t="s">
        <v>102</v>
      </c>
      <c r="AI332" s="1">
        <v>44593.609722222223</v>
      </c>
      <c r="AJ332">
        <v>616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16</v>
      </c>
      <c r="AQ332">
        <v>0</v>
      </c>
      <c r="AR332">
        <v>0</v>
      </c>
      <c r="AS332">
        <v>0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 t="s">
        <v>86</v>
      </c>
      <c r="BB332" t="s">
        <v>86</v>
      </c>
      <c r="BC332" t="s">
        <v>86</v>
      </c>
      <c r="BD332" t="s">
        <v>86</v>
      </c>
      <c r="BE332" t="s">
        <v>86</v>
      </c>
    </row>
    <row r="333" spans="1:57" hidden="1" x14ac:dyDescent="0.45">
      <c r="A333" t="s">
        <v>846</v>
      </c>
      <c r="B333" t="s">
        <v>77</v>
      </c>
      <c r="C333" t="s">
        <v>847</v>
      </c>
      <c r="D333" t="s">
        <v>79</v>
      </c>
      <c r="E333" s="2" t="str">
        <f>HYPERLINK("capsilon://?command=openfolder&amp;siteaddress=envoy.emaiq-na2.net&amp;folderid=FX6C6B1A97-1676-2BD8-2533-D2A722FC1A44","FX2201593")</f>
        <v>FX2201593</v>
      </c>
      <c r="F333" t="s">
        <v>80</v>
      </c>
      <c r="G333" t="s">
        <v>80</v>
      </c>
      <c r="H333" t="s">
        <v>81</v>
      </c>
      <c r="I333" t="s">
        <v>848</v>
      </c>
      <c r="J333">
        <v>116</v>
      </c>
      <c r="K333" t="s">
        <v>83</v>
      </c>
      <c r="L333" t="s">
        <v>84</v>
      </c>
      <c r="M333" t="s">
        <v>85</v>
      </c>
      <c r="N333">
        <v>1</v>
      </c>
      <c r="O333" s="1">
        <v>44599.559328703705</v>
      </c>
      <c r="P333" s="1">
        <v>44599.598900462966</v>
      </c>
      <c r="Q333">
        <v>3188</v>
      </c>
      <c r="R333">
        <v>231</v>
      </c>
      <c r="S333" t="b">
        <v>0</v>
      </c>
      <c r="T333" t="s">
        <v>86</v>
      </c>
      <c r="U333" t="b">
        <v>0</v>
      </c>
      <c r="V333" t="s">
        <v>101</v>
      </c>
      <c r="W333" s="1">
        <v>44599.598900462966</v>
      </c>
      <c r="X333">
        <v>208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116</v>
      </c>
      <c r="AE333">
        <v>104</v>
      </c>
      <c r="AF333">
        <v>0</v>
      </c>
      <c r="AG333">
        <v>3</v>
      </c>
      <c r="AH333" t="s">
        <v>86</v>
      </c>
      <c r="AI333" t="s">
        <v>86</v>
      </c>
      <c r="AJ333" t="s">
        <v>86</v>
      </c>
      <c r="AK333" t="s">
        <v>86</v>
      </c>
      <c r="AL333" t="s">
        <v>86</v>
      </c>
      <c r="AM333" t="s">
        <v>86</v>
      </c>
      <c r="AN333" t="s">
        <v>86</v>
      </c>
      <c r="AO333" t="s">
        <v>86</v>
      </c>
      <c r="AP333" t="s">
        <v>86</v>
      </c>
      <c r="AQ333" t="s">
        <v>86</v>
      </c>
      <c r="AR333" t="s">
        <v>86</v>
      </c>
      <c r="AS333" t="s">
        <v>86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 t="s">
        <v>86</v>
      </c>
      <c r="BB333" t="s">
        <v>86</v>
      </c>
      <c r="BC333" t="s">
        <v>86</v>
      </c>
      <c r="BD333" t="s">
        <v>86</v>
      </c>
      <c r="BE333" t="s">
        <v>86</v>
      </c>
    </row>
    <row r="334" spans="1:57" x14ac:dyDescent="0.45">
      <c r="A334" t="s">
        <v>849</v>
      </c>
      <c r="B334" t="s">
        <v>77</v>
      </c>
      <c r="C334" t="s">
        <v>760</v>
      </c>
      <c r="D334" t="s">
        <v>79</v>
      </c>
      <c r="E334" s="2" t="str">
        <f>HYPERLINK("capsilon://?command=openfolder&amp;siteaddress=envoy.emaiq-na2.net&amp;folderid=FXFA7E4948-5534-B59D-171A-A662B2F02F1C","FX2201198")</f>
        <v>FX2201198</v>
      </c>
      <c r="F334" t="s">
        <v>80</v>
      </c>
      <c r="G334" t="s">
        <v>80</v>
      </c>
      <c r="H334" t="s">
        <v>81</v>
      </c>
      <c r="I334" t="s">
        <v>839</v>
      </c>
      <c r="J334">
        <v>38</v>
      </c>
      <c r="K334" t="s">
        <v>83</v>
      </c>
      <c r="L334" t="s">
        <v>84</v>
      </c>
      <c r="M334" t="s">
        <v>85</v>
      </c>
      <c r="N334">
        <v>2</v>
      </c>
      <c r="O334" s="1">
        <v>44599.562569444446</v>
      </c>
      <c r="P334" s="1">
        <v>44599.597731481481</v>
      </c>
      <c r="Q334">
        <v>2704</v>
      </c>
      <c r="R334">
        <v>334</v>
      </c>
      <c r="S334" t="b">
        <v>0</v>
      </c>
      <c r="T334" t="s">
        <v>86</v>
      </c>
      <c r="U334" t="b">
        <v>1</v>
      </c>
      <c r="V334" t="s">
        <v>101</v>
      </c>
      <c r="W334" s="1">
        <v>44599.592395833337</v>
      </c>
      <c r="X334">
        <v>176</v>
      </c>
      <c r="Y334">
        <v>37</v>
      </c>
      <c r="Z334">
        <v>0</v>
      </c>
      <c r="AA334">
        <v>37</v>
      </c>
      <c r="AB334">
        <v>0</v>
      </c>
      <c r="AC334">
        <v>23</v>
      </c>
      <c r="AD334">
        <v>1</v>
      </c>
      <c r="AE334">
        <v>0</v>
      </c>
      <c r="AF334">
        <v>0</v>
      </c>
      <c r="AG334">
        <v>0</v>
      </c>
      <c r="AH334" t="s">
        <v>102</v>
      </c>
      <c r="AI334" s="1">
        <v>44599.597731481481</v>
      </c>
      <c r="AJ334">
        <v>158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 t="s">
        <v>86</v>
      </c>
      <c r="AU334" t="s">
        <v>86</v>
      </c>
      <c r="AV334" t="s">
        <v>86</v>
      </c>
      <c r="AW334" t="s">
        <v>86</v>
      </c>
      <c r="AX334" t="s">
        <v>86</v>
      </c>
      <c r="AY334" t="s">
        <v>86</v>
      </c>
      <c r="AZ334" t="s">
        <v>86</v>
      </c>
      <c r="BA334" t="s">
        <v>86</v>
      </c>
      <c r="BB334" t="s">
        <v>86</v>
      </c>
      <c r="BC334" t="s">
        <v>86</v>
      </c>
      <c r="BD334" t="s">
        <v>86</v>
      </c>
      <c r="BE334" t="s">
        <v>86</v>
      </c>
    </row>
    <row r="335" spans="1:57" hidden="1" x14ac:dyDescent="0.45">
      <c r="A335" t="s">
        <v>850</v>
      </c>
      <c r="B335" t="s">
        <v>77</v>
      </c>
      <c r="C335" t="s">
        <v>748</v>
      </c>
      <c r="D335" t="s">
        <v>79</v>
      </c>
      <c r="E335" s="2" t="str">
        <f>HYPERLINK("capsilon://?command=openfolder&amp;siteaddress=envoy.emaiq-na2.net&amp;folderid=FXA32A6341-5128-5357-F3F7-F84DD895E228","FX2201497")</f>
        <v>FX2201497</v>
      </c>
      <c r="F335" t="s">
        <v>80</v>
      </c>
      <c r="G335" t="s">
        <v>80</v>
      </c>
      <c r="H335" t="s">
        <v>81</v>
      </c>
      <c r="I335" t="s">
        <v>851</v>
      </c>
      <c r="J335">
        <v>11</v>
      </c>
      <c r="K335" t="s">
        <v>83</v>
      </c>
      <c r="L335" t="s">
        <v>84</v>
      </c>
      <c r="M335" t="s">
        <v>85</v>
      </c>
      <c r="N335">
        <v>2</v>
      </c>
      <c r="O335" s="1">
        <v>44599.565497685187</v>
      </c>
      <c r="P335" s="1">
        <v>44599.602152777778</v>
      </c>
      <c r="Q335">
        <v>3130</v>
      </c>
      <c r="R335">
        <v>37</v>
      </c>
      <c r="S335" t="b">
        <v>0</v>
      </c>
      <c r="T335" t="s">
        <v>86</v>
      </c>
      <c r="U335" t="b">
        <v>0</v>
      </c>
      <c r="V335" t="s">
        <v>101</v>
      </c>
      <c r="W335" s="1">
        <v>44599.599120370367</v>
      </c>
      <c r="X335">
        <v>18</v>
      </c>
      <c r="Y335">
        <v>0</v>
      </c>
      <c r="Z335">
        <v>0</v>
      </c>
      <c r="AA335">
        <v>0</v>
      </c>
      <c r="AB335">
        <v>5</v>
      </c>
      <c r="AC335">
        <v>0</v>
      </c>
      <c r="AD335">
        <v>11</v>
      </c>
      <c r="AE335">
        <v>0</v>
      </c>
      <c r="AF335">
        <v>0</v>
      </c>
      <c r="AG335">
        <v>0</v>
      </c>
      <c r="AH335" t="s">
        <v>102</v>
      </c>
      <c r="AI335" s="1">
        <v>44599.602152777778</v>
      </c>
      <c r="AJ335">
        <v>19</v>
      </c>
      <c r="AK335">
        <v>0</v>
      </c>
      <c r="AL335">
        <v>0</v>
      </c>
      <c r="AM335">
        <v>0</v>
      </c>
      <c r="AN335">
        <v>5</v>
      </c>
      <c r="AO335">
        <v>0</v>
      </c>
      <c r="AP335">
        <v>11</v>
      </c>
      <c r="AQ335">
        <v>0</v>
      </c>
      <c r="AR335">
        <v>0</v>
      </c>
      <c r="AS335">
        <v>0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 t="s">
        <v>86</v>
      </c>
      <c r="BB335" t="s">
        <v>86</v>
      </c>
      <c r="BC335" t="s">
        <v>86</v>
      </c>
      <c r="BD335" t="s">
        <v>86</v>
      </c>
      <c r="BE335" t="s">
        <v>86</v>
      </c>
    </row>
    <row r="336" spans="1:57" hidden="1" x14ac:dyDescent="0.45">
      <c r="A336" t="s">
        <v>852</v>
      </c>
      <c r="B336" t="s">
        <v>77</v>
      </c>
      <c r="C336" t="s">
        <v>723</v>
      </c>
      <c r="D336" t="s">
        <v>79</v>
      </c>
      <c r="E336" s="2" t="str">
        <f>HYPERLINK("capsilon://?command=openfolder&amp;siteaddress=envoy.emaiq-na2.net&amp;folderid=FX1D7475A4-92BF-0606-2A82-2B74660A3986","FX2201600")</f>
        <v>FX2201600</v>
      </c>
      <c r="F336" t="s">
        <v>80</v>
      </c>
      <c r="G336" t="s">
        <v>80</v>
      </c>
      <c r="H336" t="s">
        <v>81</v>
      </c>
      <c r="I336" t="s">
        <v>853</v>
      </c>
      <c r="J336">
        <v>62</v>
      </c>
      <c r="K336" t="s">
        <v>83</v>
      </c>
      <c r="L336" t="s">
        <v>84</v>
      </c>
      <c r="M336" t="s">
        <v>85</v>
      </c>
      <c r="N336">
        <v>1</v>
      </c>
      <c r="O336" s="1">
        <v>44599.570613425924</v>
      </c>
      <c r="P336" s="1">
        <v>44599.600694444445</v>
      </c>
      <c r="Q336">
        <v>2463</v>
      </c>
      <c r="R336">
        <v>136</v>
      </c>
      <c r="S336" t="b">
        <v>0</v>
      </c>
      <c r="T336" t="s">
        <v>86</v>
      </c>
      <c r="U336" t="b">
        <v>0</v>
      </c>
      <c r="V336" t="s">
        <v>101</v>
      </c>
      <c r="W336" s="1">
        <v>44599.600694444445</v>
      </c>
      <c r="X336">
        <v>136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62</v>
      </c>
      <c r="AE336">
        <v>57</v>
      </c>
      <c r="AF336">
        <v>0</v>
      </c>
      <c r="AG336">
        <v>3</v>
      </c>
      <c r="AH336" t="s">
        <v>86</v>
      </c>
      <c r="AI336" t="s">
        <v>86</v>
      </c>
      <c r="AJ336" t="s">
        <v>86</v>
      </c>
      <c r="AK336" t="s">
        <v>86</v>
      </c>
      <c r="AL336" t="s">
        <v>86</v>
      </c>
      <c r="AM336" t="s">
        <v>86</v>
      </c>
      <c r="AN336" t="s">
        <v>86</v>
      </c>
      <c r="AO336" t="s">
        <v>86</v>
      </c>
      <c r="AP336" t="s">
        <v>86</v>
      </c>
      <c r="AQ336" t="s">
        <v>86</v>
      </c>
      <c r="AR336" t="s">
        <v>86</v>
      </c>
      <c r="AS336" t="s">
        <v>86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 t="s">
        <v>86</v>
      </c>
      <c r="BB336" t="s">
        <v>86</v>
      </c>
      <c r="BC336" t="s">
        <v>86</v>
      </c>
      <c r="BD336" t="s">
        <v>86</v>
      </c>
      <c r="BE336" t="s">
        <v>86</v>
      </c>
    </row>
    <row r="337" spans="1:57" hidden="1" x14ac:dyDescent="0.45">
      <c r="A337" t="s">
        <v>854</v>
      </c>
      <c r="B337" t="s">
        <v>77</v>
      </c>
      <c r="C337" t="s">
        <v>855</v>
      </c>
      <c r="D337" t="s">
        <v>79</v>
      </c>
      <c r="E337" s="2" t="str">
        <f>HYPERLINK("capsilon://?command=openfolder&amp;siteaddress=envoy.emaiq-na2.net&amp;folderid=FX2568C981-D8D0-41DA-8313-CD04AD1FAC32","FX2201197")</f>
        <v>FX2201197</v>
      </c>
      <c r="F337" t="s">
        <v>80</v>
      </c>
      <c r="G337" t="s">
        <v>80</v>
      </c>
      <c r="H337" t="s">
        <v>81</v>
      </c>
      <c r="I337" t="s">
        <v>856</v>
      </c>
      <c r="J337">
        <v>11</v>
      </c>
      <c r="K337" t="s">
        <v>83</v>
      </c>
      <c r="L337" t="s">
        <v>84</v>
      </c>
      <c r="M337" t="s">
        <v>85</v>
      </c>
      <c r="N337">
        <v>2</v>
      </c>
      <c r="O337" s="1">
        <v>44599.577372685184</v>
      </c>
      <c r="P337" s="1">
        <v>44599.626851851855</v>
      </c>
      <c r="Q337">
        <v>4214</v>
      </c>
      <c r="R337">
        <v>61</v>
      </c>
      <c r="S337" t="b">
        <v>0</v>
      </c>
      <c r="T337" t="s">
        <v>86</v>
      </c>
      <c r="U337" t="b">
        <v>0</v>
      </c>
      <c r="V337" t="s">
        <v>101</v>
      </c>
      <c r="W337" s="1">
        <v>44599.62023148148</v>
      </c>
      <c r="X337">
        <v>25</v>
      </c>
      <c r="Y337">
        <v>0</v>
      </c>
      <c r="Z337">
        <v>0</v>
      </c>
      <c r="AA337">
        <v>0</v>
      </c>
      <c r="AB337">
        <v>5</v>
      </c>
      <c r="AC337">
        <v>0</v>
      </c>
      <c r="AD337">
        <v>11</v>
      </c>
      <c r="AE337">
        <v>0</v>
      </c>
      <c r="AF337">
        <v>0</v>
      </c>
      <c r="AG337">
        <v>0</v>
      </c>
      <c r="AH337" t="s">
        <v>102</v>
      </c>
      <c r="AI337" s="1">
        <v>44599.626851851855</v>
      </c>
      <c r="AJ337">
        <v>27</v>
      </c>
      <c r="AK337">
        <v>0</v>
      </c>
      <c r="AL337">
        <v>0</v>
      </c>
      <c r="AM337">
        <v>0</v>
      </c>
      <c r="AN337">
        <v>5</v>
      </c>
      <c r="AO337">
        <v>0</v>
      </c>
      <c r="AP337">
        <v>11</v>
      </c>
      <c r="AQ337">
        <v>0</v>
      </c>
      <c r="AR337">
        <v>0</v>
      </c>
      <c r="AS337">
        <v>0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 t="s">
        <v>86</v>
      </c>
      <c r="BB337" t="s">
        <v>86</v>
      </c>
      <c r="BC337" t="s">
        <v>86</v>
      </c>
      <c r="BD337" t="s">
        <v>86</v>
      </c>
      <c r="BE337" t="s">
        <v>86</v>
      </c>
    </row>
    <row r="338" spans="1:57" hidden="1" x14ac:dyDescent="0.45">
      <c r="A338" t="s">
        <v>857</v>
      </c>
      <c r="B338" t="s">
        <v>77</v>
      </c>
      <c r="C338" t="s">
        <v>254</v>
      </c>
      <c r="D338" t="s">
        <v>79</v>
      </c>
      <c r="E338" s="2" t="str">
        <f>HYPERLINK("capsilon://?command=openfolder&amp;siteaddress=envoy.emaiq-na2.net&amp;folderid=FX74052207-DDC6-1C3D-A669-EFB144A4D4A9","FX220173")</f>
        <v>FX220173</v>
      </c>
      <c r="F338" t="s">
        <v>80</v>
      </c>
      <c r="G338" t="s">
        <v>80</v>
      </c>
      <c r="H338" t="s">
        <v>81</v>
      </c>
      <c r="I338" t="s">
        <v>858</v>
      </c>
      <c r="J338">
        <v>11</v>
      </c>
      <c r="K338" t="s">
        <v>83</v>
      </c>
      <c r="L338" t="s">
        <v>84</v>
      </c>
      <c r="M338" t="s">
        <v>85</v>
      </c>
      <c r="N338">
        <v>1</v>
      </c>
      <c r="O338" s="1">
        <v>44599.581122685187</v>
      </c>
      <c r="P338" s="1">
        <v>44599.621261574073</v>
      </c>
      <c r="Q338">
        <v>3379</v>
      </c>
      <c r="R338">
        <v>89</v>
      </c>
      <c r="S338" t="b">
        <v>0</v>
      </c>
      <c r="T338" t="s">
        <v>86</v>
      </c>
      <c r="U338" t="b">
        <v>0</v>
      </c>
      <c r="V338" t="s">
        <v>101</v>
      </c>
      <c r="W338" s="1">
        <v>44599.621261574073</v>
      </c>
      <c r="X338">
        <v>89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11</v>
      </c>
      <c r="AE338">
        <v>5</v>
      </c>
      <c r="AF338">
        <v>0</v>
      </c>
      <c r="AG338">
        <v>2</v>
      </c>
      <c r="AH338" t="s">
        <v>86</v>
      </c>
      <c r="AI338" t="s">
        <v>86</v>
      </c>
      <c r="AJ338" t="s">
        <v>86</v>
      </c>
      <c r="AK338" t="s">
        <v>86</v>
      </c>
      <c r="AL338" t="s">
        <v>86</v>
      </c>
      <c r="AM338" t="s">
        <v>86</v>
      </c>
      <c r="AN338" t="s">
        <v>86</v>
      </c>
      <c r="AO338" t="s">
        <v>86</v>
      </c>
      <c r="AP338" t="s">
        <v>86</v>
      </c>
      <c r="AQ338" t="s">
        <v>86</v>
      </c>
      <c r="AR338" t="s">
        <v>86</v>
      </c>
      <c r="AS338" t="s">
        <v>86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 t="s">
        <v>86</v>
      </c>
      <c r="BB338" t="s">
        <v>86</v>
      </c>
      <c r="BC338" t="s">
        <v>86</v>
      </c>
      <c r="BD338" t="s">
        <v>86</v>
      </c>
      <c r="BE338" t="s">
        <v>86</v>
      </c>
    </row>
    <row r="339" spans="1:57" x14ac:dyDescent="0.45">
      <c r="A339" t="s">
        <v>859</v>
      </c>
      <c r="B339" t="s">
        <v>77</v>
      </c>
      <c r="C339" t="s">
        <v>844</v>
      </c>
      <c r="D339" t="s">
        <v>79</v>
      </c>
      <c r="E339" s="2" t="str">
        <f>HYPERLINK("capsilon://?command=openfolder&amp;siteaddress=envoy.emaiq-na2.net&amp;folderid=FX22FB698C-3477-045F-6C14-0EE8A7429350","FX2201103")</f>
        <v>FX2201103</v>
      </c>
      <c r="F339" t="s">
        <v>80</v>
      </c>
      <c r="G339" t="s">
        <v>80</v>
      </c>
      <c r="H339" t="s">
        <v>81</v>
      </c>
      <c r="I339" t="s">
        <v>860</v>
      </c>
      <c r="J339">
        <v>28</v>
      </c>
      <c r="K339" t="s">
        <v>83</v>
      </c>
      <c r="L339" t="s">
        <v>84</v>
      </c>
      <c r="M339" t="s">
        <v>85</v>
      </c>
      <c r="N339">
        <v>2</v>
      </c>
      <c r="O339" s="1">
        <v>44593.544027777774</v>
      </c>
      <c r="P339" s="1">
        <v>44593.610995370371</v>
      </c>
      <c r="Q339">
        <v>5576</v>
      </c>
      <c r="R339">
        <v>210</v>
      </c>
      <c r="S339" t="b">
        <v>0</v>
      </c>
      <c r="T339" t="s">
        <v>86</v>
      </c>
      <c r="U339" t="b">
        <v>0</v>
      </c>
      <c r="V339" t="s">
        <v>101</v>
      </c>
      <c r="W339" s="1">
        <v>44593.569988425923</v>
      </c>
      <c r="X339">
        <v>101</v>
      </c>
      <c r="Y339">
        <v>21</v>
      </c>
      <c r="Z339">
        <v>0</v>
      </c>
      <c r="AA339">
        <v>21</v>
      </c>
      <c r="AB339">
        <v>0</v>
      </c>
      <c r="AC339">
        <v>2</v>
      </c>
      <c r="AD339">
        <v>7</v>
      </c>
      <c r="AE339">
        <v>0</v>
      </c>
      <c r="AF339">
        <v>0</v>
      </c>
      <c r="AG339">
        <v>0</v>
      </c>
      <c r="AH339" t="s">
        <v>102</v>
      </c>
      <c r="AI339" s="1">
        <v>44593.610995370371</v>
      </c>
      <c r="AJ339">
        <v>109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7</v>
      </c>
      <c r="AQ339">
        <v>0</v>
      </c>
      <c r="AR339">
        <v>0</v>
      </c>
      <c r="AS339">
        <v>0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 t="s">
        <v>86</v>
      </c>
      <c r="BB339" t="s">
        <v>86</v>
      </c>
      <c r="BC339" t="s">
        <v>86</v>
      </c>
      <c r="BD339" t="s">
        <v>86</v>
      </c>
      <c r="BE339" t="s">
        <v>86</v>
      </c>
    </row>
    <row r="340" spans="1:57" x14ac:dyDescent="0.45">
      <c r="A340" t="s">
        <v>861</v>
      </c>
      <c r="B340" t="s">
        <v>77</v>
      </c>
      <c r="C340" t="s">
        <v>847</v>
      </c>
      <c r="D340" t="s">
        <v>79</v>
      </c>
      <c r="E340" s="2" t="str">
        <f>HYPERLINK("capsilon://?command=openfolder&amp;siteaddress=envoy.emaiq-na2.net&amp;folderid=FX6C6B1A97-1676-2BD8-2533-D2A722FC1A44","FX2201593")</f>
        <v>FX2201593</v>
      </c>
      <c r="F340" t="s">
        <v>80</v>
      </c>
      <c r="G340" t="s">
        <v>80</v>
      </c>
      <c r="H340" t="s">
        <v>81</v>
      </c>
      <c r="I340" t="s">
        <v>848</v>
      </c>
      <c r="J340">
        <v>199</v>
      </c>
      <c r="K340" t="s">
        <v>83</v>
      </c>
      <c r="L340" t="s">
        <v>84</v>
      </c>
      <c r="M340" t="s">
        <v>85</v>
      </c>
      <c r="N340">
        <v>2</v>
      </c>
      <c r="O340" s="1">
        <v>44599.600381944445</v>
      </c>
      <c r="P340" s="1">
        <v>44599.620335648149</v>
      </c>
      <c r="Q340">
        <v>300</v>
      </c>
      <c r="R340">
        <v>1424</v>
      </c>
      <c r="S340" t="b">
        <v>0</v>
      </c>
      <c r="T340" t="s">
        <v>86</v>
      </c>
      <c r="U340" t="b">
        <v>1</v>
      </c>
      <c r="V340" t="s">
        <v>101</v>
      </c>
      <c r="W340" s="1">
        <v>44599.61074074074</v>
      </c>
      <c r="X340">
        <v>867</v>
      </c>
      <c r="Y340">
        <v>124</v>
      </c>
      <c r="Z340">
        <v>0</v>
      </c>
      <c r="AA340">
        <v>124</v>
      </c>
      <c r="AB340">
        <v>0</v>
      </c>
      <c r="AC340">
        <v>49</v>
      </c>
      <c r="AD340">
        <v>75</v>
      </c>
      <c r="AE340">
        <v>0</v>
      </c>
      <c r="AF340">
        <v>0</v>
      </c>
      <c r="AG340">
        <v>0</v>
      </c>
      <c r="AH340" t="s">
        <v>102</v>
      </c>
      <c r="AI340" s="1">
        <v>44599.620335648149</v>
      </c>
      <c r="AJ340">
        <v>557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75</v>
      </c>
      <c r="AQ340">
        <v>0</v>
      </c>
      <c r="AR340">
        <v>0</v>
      </c>
      <c r="AS340">
        <v>0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 t="s">
        <v>86</v>
      </c>
      <c r="BB340" t="s">
        <v>86</v>
      </c>
      <c r="BC340" t="s">
        <v>86</v>
      </c>
      <c r="BD340" t="s">
        <v>86</v>
      </c>
      <c r="BE340" t="s">
        <v>86</v>
      </c>
    </row>
    <row r="341" spans="1:57" x14ac:dyDescent="0.45">
      <c r="A341" t="s">
        <v>862</v>
      </c>
      <c r="B341" t="s">
        <v>77</v>
      </c>
      <c r="C341" t="s">
        <v>723</v>
      </c>
      <c r="D341" t="s">
        <v>79</v>
      </c>
      <c r="E341" s="2" t="str">
        <f>HYPERLINK("capsilon://?command=openfolder&amp;siteaddress=envoy.emaiq-na2.net&amp;folderid=FX1D7475A4-92BF-0606-2A82-2B74660A3986","FX2201600")</f>
        <v>FX2201600</v>
      </c>
      <c r="F341" t="s">
        <v>80</v>
      </c>
      <c r="G341" t="s">
        <v>80</v>
      </c>
      <c r="H341" t="s">
        <v>81</v>
      </c>
      <c r="I341" t="s">
        <v>853</v>
      </c>
      <c r="J341">
        <v>147</v>
      </c>
      <c r="K341" t="s">
        <v>83</v>
      </c>
      <c r="L341" t="s">
        <v>84</v>
      </c>
      <c r="M341" t="s">
        <v>85</v>
      </c>
      <c r="N341">
        <v>2</v>
      </c>
      <c r="O341" s="1">
        <v>44599.602233796293</v>
      </c>
      <c r="P341" s="1">
        <v>44599.626527777778</v>
      </c>
      <c r="Q341">
        <v>772</v>
      </c>
      <c r="R341">
        <v>1327</v>
      </c>
      <c r="S341" t="b">
        <v>0</v>
      </c>
      <c r="T341" t="s">
        <v>86</v>
      </c>
      <c r="U341" t="b">
        <v>1</v>
      </c>
      <c r="V341" t="s">
        <v>101</v>
      </c>
      <c r="W341" s="1">
        <v>44599.619930555556</v>
      </c>
      <c r="X341">
        <v>793</v>
      </c>
      <c r="Y341">
        <v>171</v>
      </c>
      <c r="Z341">
        <v>0</v>
      </c>
      <c r="AA341">
        <v>171</v>
      </c>
      <c r="AB341">
        <v>0</v>
      </c>
      <c r="AC341">
        <v>109</v>
      </c>
      <c r="AD341">
        <v>-24</v>
      </c>
      <c r="AE341">
        <v>0</v>
      </c>
      <c r="AF341">
        <v>0</v>
      </c>
      <c r="AG341">
        <v>0</v>
      </c>
      <c r="AH341" t="s">
        <v>102</v>
      </c>
      <c r="AI341" s="1">
        <v>44599.626527777778</v>
      </c>
      <c r="AJ341">
        <v>534</v>
      </c>
      <c r="AK341">
        <v>1</v>
      </c>
      <c r="AL341">
        <v>0</v>
      </c>
      <c r="AM341">
        <v>1</v>
      </c>
      <c r="AN341">
        <v>0</v>
      </c>
      <c r="AO341">
        <v>1</v>
      </c>
      <c r="AP341">
        <v>-25</v>
      </c>
      <c r="AQ341">
        <v>0</v>
      </c>
      <c r="AR341">
        <v>0</v>
      </c>
      <c r="AS341">
        <v>0</v>
      </c>
      <c r="AT341" t="s">
        <v>86</v>
      </c>
      <c r="AU341" t="s">
        <v>86</v>
      </c>
      <c r="AV341" t="s">
        <v>86</v>
      </c>
      <c r="AW341" t="s">
        <v>86</v>
      </c>
      <c r="AX341" t="s">
        <v>86</v>
      </c>
      <c r="AY341" t="s">
        <v>86</v>
      </c>
      <c r="AZ341" t="s">
        <v>86</v>
      </c>
      <c r="BA341" t="s">
        <v>86</v>
      </c>
      <c r="BB341" t="s">
        <v>86</v>
      </c>
      <c r="BC341" t="s">
        <v>86</v>
      </c>
      <c r="BD341" t="s">
        <v>86</v>
      </c>
      <c r="BE341" t="s">
        <v>86</v>
      </c>
    </row>
    <row r="342" spans="1:57" x14ac:dyDescent="0.45">
      <c r="A342" t="s">
        <v>863</v>
      </c>
      <c r="B342" t="s">
        <v>77</v>
      </c>
      <c r="C342" t="s">
        <v>254</v>
      </c>
      <c r="D342" t="s">
        <v>79</v>
      </c>
      <c r="E342" s="2" t="str">
        <f>HYPERLINK("capsilon://?command=openfolder&amp;siteaddress=envoy.emaiq-na2.net&amp;folderid=FX74052207-DDC6-1C3D-A669-EFB144A4D4A9","FX220173")</f>
        <v>FX220173</v>
      </c>
      <c r="F342" t="s">
        <v>80</v>
      </c>
      <c r="G342" t="s">
        <v>80</v>
      </c>
      <c r="H342" t="s">
        <v>81</v>
      </c>
      <c r="I342" t="s">
        <v>858</v>
      </c>
      <c r="J342">
        <v>77</v>
      </c>
      <c r="K342" t="s">
        <v>83</v>
      </c>
      <c r="L342" t="s">
        <v>84</v>
      </c>
      <c r="M342" t="s">
        <v>85</v>
      </c>
      <c r="N342">
        <v>2</v>
      </c>
      <c r="O342" s="1">
        <v>44599.621678240743</v>
      </c>
      <c r="P342" s="1">
        <v>44599.663298611114</v>
      </c>
      <c r="Q342">
        <v>2731</v>
      </c>
      <c r="R342">
        <v>865</v>
      </c>
      <c r="S342" t="b">
        <v>0</v>
      </c>
      <c r="T342" t="s">
        <v>86</v>
      </c>
      <c r="U342" t="b">
        <v>1</v>
      </c>
      <c r="V342" t="s">
        <v>101</v>
      </c>
      <c r="W342" s="1">
        <v>44599.655671296299</v>
      </c>
      <c r="X342">
        <v>441</v>
      </c>
      <c r="Y342">
        <v>52</v>
      </c>
      <c r="Z342">
        <v>0</v>
      </c>
      <c r="AA342">
        <v>52</v>
      </c>
      <c r="AB342">
        <v>5</v>
      </c>
      <c r="AC342">
        <v>41</v>
      </c>
      <c r="AD342">
        <v>25</v>
      </c>
      <c r="AE342">
        <v>0</v>
      </c>
      <c r="AF342">
        <v>0</v>
      </c>
      <c r="AG342">
        <v>0</v>
      </c>
      <c r="AH342" t="s">
        <v>102</v>
      </c>
      <c r="AI342" s="1">
        <v>44599.663298611114</v>
      </c>
      <c r="AJ342">
        <v>416</v>
      </c>
      <c r="AK342">
        <v>2</v>
      </c>
      <c r="AL342">
        <v>0</v>
      </c>
      <c r="AM342">
        <v>2</v>
      </c>
      <c r="AN342">
        <v>5</v>
      </c>
      <c r="AO342">
        <v>2</v>
      </c>
      <c r="AP342">
        <v>23</v>
      </c>
      <c r="AQ342">
        <v>0</v>
      </c>
      <c r="AR342">
        <v>0</v>
      </c>
      <c r="AS342">
        <v>0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 t="s">
        <v>86</v>
      </c>
      <c r="BB342" t="s">
        <v>86</v>
      </c>
      <c r="BC342" t="s">
        <v>86</v>
      </c>
      <c r="BD342" t="s">
        <v>86</v>
      </c>
      <c r="BE342" t="s">
        <v>86</v>
      </c>
    </row>
    <row r="343" spans="1:57" x14ac:dyDescent="0.45">
      <c r="A343" t="s">
        <v>864</v>
      </c>
      <c r="B343" t="s">
        <v>77</v>
      </c>
      <c r="C343" t="s">
        <v>865</v>
      </c>
      <c r="D343" t="s">
        <v>79</v>
      </c>
      <c r="E343" s="2" t="str">
        <f>HYPERLINK("capsilon://?command=openfolder&amp;siteaddress=envoy.emaiq-na2.net&amp;folderid=FX72EE5AC9-B53D-98DF-30FD-EEF41F68E741","FX2201376")</f>
        <v>FX2201376</v>
      </c>
      <c r="F343" t="s">
        <v>80</v>
      </c>
      <c r="G343" t="s">
        <v>80</v>
      </c>
      <c r="H343" t="s">
        <v>81</v>
      </c>
      <c r="I343" t="s">
        <v>866</v>
      </c>
      <c r="J343">
        <v>75</v>
      </c>
      <c r="K343" t="s">
        <v>83</v>
      </c>
      <c r="L343" t="s">
        <v>84</v>
      </c>
      <c r="M343" t="s">
        <v>85</v>
      </c>
      <c r="N343">
        <v>2</v>
      </c>
      <c r="O343" s="1">
        <v>44593.553402777776</v>
      </c>
      <c r="P343" s="1">
        <v>44593.621759259258</v>
      </c>
      <c r="Q343">
        <v>3911</v>
      </c>
      <c r="R343">
        <v>1995</v>
      </c>
      <c r="S343" t="b">
        <v>0</v>
      </c>
      <c r="T343" t="s">
        <v>86</v>
      </c>
      <c r="U343" t="b">
        <v>0</v>
      </c>
      <c r="V343" t="s">
        <v>101</v>
      </c>
      <c r="W343" s="1">
        <v>44593.582326388889</v>
      </c>
      <c r="X343">
        <v>1066</v>
      </c>
      <c r="Y343">
        <v>171</v>
      </c>
      <c r="Z343">
        <v>0</v>
      </c>
      <c r="AA343">
        <v>171</v>
      </c>
      <c r="AB343">
        <v>0</v>
      </c>
      <c r="AC343">
        <v>135</v>
      </c>
      <c r="AD343">
        <v>-96</v>
      </c>
      <c r="AE343">
        <v>0</v>
      </c>
      <c r="AF343">
        <v>0</v>
      </c>
      <c r="AG343">
        <v>0</v>
      </c>
      <c r="AH343" t="s">
        <v>102</v>
      </c>
      <c r="AI343" s="1">
        <v>44593.621759259258</v>
      </c>
      <c r="AJ343">
        <v>929</v>
      </c>
      <c r="AK343">
        <v>6</v>
      </c>
      <c r="AL343">
        <v>0</v>
      </c>
      <c r="AM343">
        <v>6</v>
      </c>
      <c r="AN343">
        <v>0</v>
      </c>
      <c r="AO343">
        <v>6</v>
      </c>
      <c r="AP343">
        <v>-102</v>
      </c>
      <c r="AQ343">
        <v>0</v>
      </c>
      <c r="AR343">
        <v>0</v>
      </c>
      <c r="AS343">
        <v>0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 t="s">
        <v>86</v>
      </c>
      <c r="BB343" t="s">
        <v>86</v>
      </c>
      <c r="BC343" t="s">
        <v>86</v>
      </c>
      <c r="BD343" t="s">
        <v>86</v>
      </c>
      <c r="BE343" t="s">
        <v>86</v>
      </c>
    </row>
    <row r="344" spans="1:57" x14ac:dyDescent="0.45">
      <c r="A344" t="s">
        <v>867</v>
      </c>
      <c r="B344" t="s">
        <v>77</v>
      </c>
      <c r="C344" t="s">
        <v>868</v>
      </c>
      <c r="D344" t="s">
        <v>79</v>
      </c>
      <c r="E344" s="2" t="str">
        <f>HYPERLINK("capsilon://?command=openfolder&amp;siteaddress=envoy.emaiq-na2.net&amp;folderid=FX55D23E44-955C-524E-A203-65FBED4A25C6","FX2201507")</f>
        <v>FX2201507</v>
      </c>
      <c r="F344" t="s">
        <v>80</v>
      </c>
      <c r="G344" t="s">
        <v>80</v>
      </c>
      <c r="H344" t="s">
        <v>81</v>
      </c>
      <c r="I344" t="s">
        <v>869</v>
      </c>
      <c r="J344">
        <v>220</v>
      </c>
      <c r="K344" t="s">
        <v>83</v>
      </c>
      <c r="L344" t="s">
        <v>84</v>
      </c>
      <c r="M344" t="s">
        <v>85</v>
      </c>
      <c r="N344">
        <v>1</v>
      </c>
      <c r="O344" s="1">
        <v>44599.649097222224</v>
      </c>
      <c r="P344" s="1">
        <v>44599.666990740741</v>
      </c>
      <c r="Q344">
        <v>1185</v>
      </c>
      <c r="R344">
        <v>361</v>
      </c>
      <c r="S344" t="b">
        <v>0</v>
      </c>
      <c r="T344" t="s">
        <v>86</v>
      </c>
      <c r="U344" t="b">
        <v>0</v>
      </c>
      <c r="V344" t="s">
        <v>101</v>
      </c>
      <c r="W344" s="1">
        <v>44599.666990740741</v>
      </c>
      <c r="X344">
        <v>218</v>
      </c>
      <c r="Y344">
        <v>42</v>
      </c>
      <c r="Z344">
        <v>0</v>
      </c>
      <c r="AA344">
        <v>42</v>
      </c>
      <c r="AB344">
        <v>0</v>
      </c>
      <c r="AC344">
        <v>0</v>
      </c>
      <c r="AD344">
        <v>178</v>
      </c>
      <c r="AE344">
        <v>144</v>
      </c>
      <c r="AF344">
        <v>0</v>
      </c>
      <c r="AG344">
        <v>7</v>
      </c>
      <c r="AH344" t="s">
        <v>86</v>
      </c>
      <c r="AI344" t="s">
        <v>86</v>
      </c>
      <c r="AJ344" t="s">
        <v>86</v>
      </c>
      <c r="AK344" t="s">
        <v>86</v>
      </c>
      <c r="AL344" t="s">
        <v>86</v>
      </c>
      <c r="AM344" t="s">
        <v>86</v>
      </c>
      <c r="AN344" t="s">
        <v>86</v>
      </c>
      <c r="AO344" t="s">
        <v>86</v>
      </c>
      <c r="AP344" t="s">
        <v>86</v>
      </c>
      <c r="AQ344" t="s">
        <v>86</v>
      </c>
      <c r="AR344" t="s">
        <v>86</v>
      </c>
      <c r="AS344" t="s">
        <v>86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 t="s">
        <v>86</v>
      </c>
      <c r="BB344" t="s">
        <v>86</v>
      </c>
      <c r="BC344" t="s">
        <v>86</v>
      </c>
      <c r="BD344" t="s">
        <v>86</v>
      </c>
      <c r="BE344" t="s">
        <v>86</v>
      </c>
    </row>
    <row r="345" spans="1:57" x14ac:dyDescent="0.45">
      <c r="A345" t="s">
        <v>870</v>
      </c>
      <c r="B345" t="s">
        <v>77</v>
      </c>
      <c r="C345" t="s">
        <v>868</v>
      </c>
      <c r="D345" t="s">
        <v>79</v>
      </c>
      <c r="E345" s="2" t="str">
        <f>HYPERLINK("capsilon://?command=openfolder&amp;siteaddress=envoy.emaiq-na2.net&amp;folderid=FX55D23E44-955C-524E-A203-65FBED4A25C6","FX2201507")</f>
        <v>FX2201507</v>
      </c>
      <c r="F345" t="s">
        <v>80</v>
      </c>
      <c r="G345" t="s">
        <v>80</v>
      </c>
      <c r="H345" t="s">
        <v>81</v>
      </c>
      <c r="I345" t="s">
        <v>869</v>
      </c>
      <c r="J345">
        <v>287</v>
      </c>
      <c r="K345" t="s">
        <v>83</v>
      </c>
      <c r="L345" t="s">
        <v>84</v>
      </c>
      <c r="M345" t="s">
        <v>85</v>
      </c>
      <c r="N345">
        <v>2</v>
      </c>
      <c r="O345" s="1">
        <v>44599.668182870373</v>
      </c>
      <c r="P345" s="1">
        <v>44599.735891203702</v>
      </c>
      <c r="Q345">
        <v>4104</v>
      </c>
      <c r="R345">
        <v>1746</v>
      </c>
      <c r="S345" t="b">
        <v>0</v>
      </c>
      <c r="T345" t="s">
        <v>86</v>
      </c>
      <c r="U345" t="b">
        <v>1</v>
      </c>
      <c r="V345" t="s">
        <v>101</v>
      </c>
      <c r="W345" s="1">
        <v>44599.712476851855</v>
      </c>
      <c r="X345">
        <v>738</v>
      </c>
      <c r="Y345">
        <v>229</v>
      </c>
      <c r="Z345">
        <v>0</v>
      </c>
      <c r="AA345">
        <v>229</v>
      </c>
      <c r="AB345">
        <v>108</v>
      </c>
      <c r="AC345">
        <v>146</v>
      </c>
      <c r="AD345">
        <v>58</v>
      </c>
      <c r="AE345">
        <v>0</v>
      </c>
      <c r="AF345">
        <v>0</v>
      </c>
      <c r="AG345">
        <v>0</v>
      </c>
      <c r="AH345" t="s">
        <v>102</v>
      </c>
      <c r="AI345" s="1">
        <v>44599.735891203702</v>
      </c>
      <c r="AJ345">
        <v>938</v>
      </c>
      <c r="AK345">
        <v>2</v>
      </c>
      <c r="AL345">
        <v>0</v>
      </c>
      <c r="AM345">
        <v>2</v>
      </c>
      <c r="AN345">
        <v>108</v>
      </c>
      <c r="AO345">
        <v>2</v>
      </c>
      <c r="AP345">
        <v>56</v>
      </c>
      <c r="AQ345">
        <v>0</v>
      </c>
      <c r="AR345">
        <v>0</v>
      </c>
      <c r="AS345">
        <v>0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 t="s">
        <v>86</v>
      </c>
      <c r="BB345" t="s">
        <v>86</v>
      </c>
      <c r="BC345" t="s">
        <v>86</v>
      </c>
      <c r="BD345" t="s">
        <v>86</v>
      </c>
      <c r="BE345" t="s">
        <v>86</v>
      </c>
    </row>
    <row r="346" spans="1:57" hidden="1" x14ac:dyDescent="0.45">
      <c r="A346" t="s">
        <v>871</v>
      </c>
      <c r="B346" t="s">
        <v>77</v>
      </c>
      <c r="C346" t="s">
        <v>872</v>
      </c>
      <c r="D346" t="s">
        <v>79</v>
      </c>
      <c r="E346" s="2" t="str">
        <f>HYPERLINK("capsilon://?command=openfolder&amp;siteaddress=envoy.emaiq-na2.net&amp;folderid=FXEA982788-3498-7181-07D0-C18EC085DA55","FX2201455")</f>
        <v>FX2201455</v>
      </c>
      <c r="F346" t="s">
        <v>80</v>
      </c>
      <c r="G346" t="s">
        <v>80</v>
      </c>
      <c r="H346" t="s">
        <v>81</v>
      </c>
      <c r="I346" t="s">
        <v>873</v>
      </c>
      <c r="J346">
        <v>695</v>
      </c>
      <c r="K346" t="s">
        <v>83</v>
      </c>
      <c r="L346" t="s">
        <v>84</v>
      </c>
      <c r="M346" t="s">
        <v>85</v>
      </c>
      <c r="N346">
        <v>1</v>
      </c>
      <c r="O346" s="1">
        <v>44599.672060185185</v>
      </c>
      <c r="P346" s="1">
        <v>44599.718206018515</v>
      </c>
      <c r="Q346">
        <v>3451</v>
      </c>
      <c r="R346">
        <v>536</v>
      </c>
      <c r="S346" t="b">
        <v>0</v>
      </c>
      <c r="T346" t="s">
        <v>86</v>
      </c>
      <c r="U346" t="b">
        <v>0</v>
      </c>
      <c r="V346" t="s">
        <v>101</v>
      </c>
      <c r="W346" s="1">
        <v>44599.718206018515</v>
      </c>
      <c r="X346">
        <v>491</v>
      </c>
      <c r="Y346">
        <v>0</v>
      </c>
      <c r="Z346">
        <v>0</v>
      </c>
      <c r="AA346">
        <v>0</v>
      </c>
      <c r="AB346">
        <v>0</v>
      </c>
      <c r="AC346">
        <v>17</v>
      </c>
      <c r="AD346">
        <v>695</v>
      </c>
      <c r="AE346">
        <v>620</v>
      </c>
      <c r="AF346">
        <v>0</v>
      </c>
      <c r="AG346">
        <v>17</v>
      </c>
      <c r="AH346" t="s">
        <v>86</v>
      </c>
      <c r="AI346" t="s">
        <v>86</v>
      </c>
      <c r="AJ346" t="s">
        <v>86</v>
      </c>
      <c r="AK346" t="s">
        <v>86</v>
      </c>
      <c r="AL346" t="s">
        <v>86</v>
      </c>
      <c r="AM346" t="s">
        <v>86</v>
      </c>
      <c r="AN346" t="s">
        <v>86</v>
      </c>
      <c r="AO346" t="s">
        <v>86</v>
      </c>
      <c r="AP346" t="s">
        <v>86</v>
      </c>
      <c r="AQ346" t="s">
        <v>86</v>
      </c>
      <c r="AR346" t="s">
        <v>86</v>
      </c>
      <c r="AS346" t="s">
        <v>86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 t="s">
        <v>86</v>
      </c>
      <c r="BB346" t="s">
        <v>86</v>
      </c>
      <c r="BC346" t="s">
        <v>86</v>
      </c>
      <c r="BD346" t="s">
        <v>86</v>
      </c>
      <c r="BE346" t="s">
        <v>86</v>
      </c>
    </row>
    <row r="347" spans="1:57" x14ac:dyDescent="0.45">
      <c r="A347" t="s">
        <v>874</v>
      </c>
      <c r="B347" t="s">
        <v>77</v>
      </c>
      <c r="C347" t="s">
        <v>865</v>
      </c>
      <c r="D347" t="s">
        <v>79</v>
      </c>
      <c r="E347" s="2" t="str">
        <f>HYPERLINK("capsilon://?command=openfolder&amp;siteaddress=envoy.emaiq-na2.net&amp;folderid=FX72EE5AC9-B53D-98DF-30FD-EEF41F68E741","FX2201376")</f>
        <v>FX2201376</v>
      </c>
      <c r="F347" t="s">
        <v>80</v>
      </c>
      <c r="G347" t="s">
        <v>80</v>
      </c>
      <c r="H347" t="s">
        <v>81</v>
      </c>
      <c r="I347" t="s">
        <v>875</v>
      </c>
      <c r="J347">
        <v>32</v>
      </c>
      <c r="K347" t="s">
        <v>83</v>
      </c>
      <c r="L347" t="s">
        <v>84</v>
      </c>
      <c r="M347" t="s">
        <v>85</v>
      </c>
      <c r="N347">
        <v>2</v>
      </c>
      <c r="O347" s="1">
        <v>44593.557442129626</v>
      </c>
      <c r="P347" s="1">
        <v>44593.641747685186</v>
      </c>
      <c r="Q347">
        <v>4377</v>
      </c>
      <c r="R347">
        <v>2907</v>
      </c>
      <c r="S347" t="b">
        <v>0</v>
      </c>
      <c r="T347" t="s">
        <v>86</v>
      </c>
      <c r="U347" t="b">
        <v>0</v>
      </c>
      <c r="V347" t="s">
        <v>101</v>
      </c>
      <c r="W347" s="1">
        <v>44593.604502314818</v>
      </c>
      <c r="X347">
        <v>1173</v>
      </c>
      <c r="Y347">
        <v>108</v>
      </c>
      <c r="Z347">
        <v>0</v>
      </c>
      <c r="AA347">
        <v>108</v>
      </c>
      <c r="AB347">
        <v>0</v>
      </c>
      <c r="AC347">
        <v>189</v>
      </c>
      <c r="AD347">
        <v>-76</v>
      </c>
      <c r="AE347">
        <v>0</v>
      </c>
      <c r="AF347">
        <v>0</v>
      </c>
      <c r="AG347">
        <v>0</v>
      </c>
      <c r="AH347" t="s">
        <v>102</v>
      </c>
      <c r="AI347" s="1">
        <v>44593.641747685186</v>
      </c>
      <c r="AJ347">
        <v>1726</v>
      </c>
      <c r="AK347">
        <v>7</v>
      </c>
      <c r="AL347">
        <v>0</v>
      </c>
      <c r="AM347">
        <v>7</v>
      </c>
      <c r="AN347">
        <v>0</v>
      </c>
      <c r="AO347">
        <v>7</v>
      </c>
      <c r="AP347">
        <v>-83</v>
      </c>
      <c r="AQ347">
        <v>0</v>
      </c>
      <c r="AR347">
        <v>0</v>
      </c>
      <c r="AS347">
        <v>0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 t="s">
        <v>86</v>
      </c>
      <c r="BB347" t="s">
        <v>86</v>
      </c>
      <c r="BC347" t="s">
        <v>86</v>
      </c>
      <c r="BD347" t="s">
        <v>86</v>
      </c>
      <c r="BE347" t="s">
        <v>86</v>
      </c>
    </row>
    <row r="348" spans="1:57" x14ac:dyDescent="0.45">
      <c r="A348" t="s">
        <v>876</v>
      </c>
      <c r="B348" t="s">
        <v>77</v>
      </c>
      <c r="C348" t="s">
        <v>332</v>
      </c>
      <c r="D348" t="s">
        <v>79</v>
      </c>
      <c r="E348" s="2" t="str">
        <f>HYPERLINK("capsilon://?command=openfolder&amp;siteaddress=envoy.emaiq-na2.net&amp;folderid=FX86B353F9-53F5-F58F-7295-DC1F3FEF0A57","FX2201580")</f>
        <v>FX2201580</v>
      </c>
      <c r="F348" t="s">
        <v>80</v>
      </c>
      <c r="G348" t="s">
        <v>80</v>
      </c>
      <c r="H348" t="s">
        <v>81</v>
      </c>
      <c r="I348" t="s">
        <v>877</v>
      </c>
      <c r="J348">
        <v>92</v>
      </c>
      <c r="K348" t="s">
        <v>83</v>
      </c>
      <c r="L348" t="s">
        <v>84</v>
      </c>
      <c r="M348" t="s">
        <v>85</v>
      </c>
      <c r="N348">
        <v>2</v>
      </c>
      <c r="O348" s="1">
        <v>44599.679224537038</v>
      </c>
      <c r="P348" s="1">
        <v>44599.738703703704</v>
      </c>
      <c r="Q348">
        <v>4704</v>
      </c>
      <c r="R348">
        <v>435</v>
      </c>
      <c r="S348" t="b">
        <v>0</v>
      </c>
      <c r="T348" t="s">
        <v>86</v>
      </c>
      <c r="U348" t="b">
        <v>0</v>
      </c>
      <c r="V348" t="s">
        <v>101</v>
      </c>
      <c r="W348" s="1">
        <v>44599.720451388886</v>
      </c>
      <c r="X348">
        <v>193</v>
      </c>
      <c r="Y348">
        <v>65</v>
      </c>
      <c r="Z348">
        <v>0</v>
      </c>
      <c r="AA348">
        <v>65</v>
      </c>
      <c r="AB348">
        <v>0</v>
      </c>
      <c r="AC348">
        <v>21</v>
      </c>
      <c r="AD348">
        <v>27</v>
      </c>
      <c r="AE348">
        <v>0</v>
      </c>
      <c r="AF348">
        <v>0</v>
      </c>
      <c r="AG348">
        <v>0</v>
      </c>
      <c r="AH348" t="s">
        <v>102</v>
      </c>
      <c r="AI348" s="1">
        <v>44599.738703703704</v>
      </c>
      <c r="AJ348">
        <v>242</v>
      </c>
      <c r="AK348">
        <v>1</v>
      </c>
      <c r="AL348">
        <v>0</v>
      </c>
      <c r="AM348">
        <v>1</v>
      </c>
      <c r="AN348">
        <v>0</v>
      </c>
      <c r="AO348">
        <v>1</v>
      </c>
      <c r="AP348">
        <v>26</v>
      </c>
      <c r="AQ348">
        <v>0</v>
      </c>
      <c r="AR348">
        <v>0</v>
      </c>
      <c r="AS348">
        <v>0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 t="s">
        <v>86</v>
      </c>
      <c r="BB348" t="s">
        <v>86</v>
      </c>
      <c r="BC348" t="s">
        <v>86</v>
      </c>
      <c r="BD348" t="s">
        <v>86</v>
      </c>
      <c r="BE348" t="s">
        <v>86</v>
      </c>
    </row>
    <row r="349" spans="1:57" x14ac:dyDescent="0.45">
      <c r="A349" t="s">
        <v>878</v>
      </c>
      <c r="B349" t="s">
        <v>77</v>
      </c>
      <c r="C349" t="s">
        <v>879</v>
      </c>
      <c r="D349" t="s">
        <v>79</v>
      </c>
      <c r="E349" s="2" t="str">
        <f>HYPERLINK("capsilon://?command=openfolder&amp;siteaddress=envoy.emaiq-na2.net&amp;folderid=FX3F92662B-EC00-9C5F-A936-7B4875FB4C9F","FX220216")</f>
        <v>FX220216</v>
      </c>
      <c r="F349" t="s">
        <v>80</v>
      </c>
      <c r="G349" t="s">
        <v>80</v>
      </c>
      <c r="H349" t="s">
        <v>81</v>
      </c>
      <c r="I349" t="s">
        <v>880</v>
      </c>
      <c r="J349">
        <v>38</v>
      </c>
      <c r="K349" t="s">
        <v>83</v>
      </c>
      <c r="L349" t="s">
        <v>84</v>
      </c>
      <c r="M349" t="s">
        <v>85</v>
      </c>
      <c r="N349">
        <v>2</v>
      </c>
      <c r="O349" s="1">
        <v>44599.683125000003</v>
      </c>
      <c r="P349" s="1">
        <v>44599.740405092591</v>
      </c>
      <c r="Q349">
        <v>4685</v>
      </c>
      <c r="R349">
        <v>264</v>
      </c>
      <c r="S349" t="b">
        <v>0</v>
      </c>
      <c r="T349" t="s">
        <v>86</v>
      </c>
      <c r="U349" t="b">
        <v>0</v>
      </c>
      <c r="V349" t="s">
        <v>101</v>
      </c>
      <c r="W349" s="1">
        <v>44599.72215277778</v>
      </c>
      <c r="X349">
        <v>118</v>
      </c>
      <c r="Y349">
        <v>37</v>
      </c>
      <c r="Z349">
        <v>0</v>
      </c>
      <c r="AA349">
        <v>37</v>
      </c>
      <c r="AB349">
        <v>0</v>
      </c>
      <c r="AC349">
        <v>24</v>
      </c>
      <c r="AD349">
        <v>1</v>
      </c>
      <c r="AE349">
        <v>0</v>
      </c>
      <c r="AF349">
        <v>0</v>
      </c>
      <c r="AG349">
        <v>0</v>
      </c>
      <c r="AH349" t="s">
        <v>102</v>
      </c>
      <c r="AI349" s="1">
        <v>44599.740405092591</v>
      </c>
      <c r="AJ349">
        <v>146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 t="s">
        <v>86</v>
      </c>
      <c r="BB349" t="s">
        <v>86</v>
      </c>
      <c r="BC349" t="s">
        <v>86</v>
      </c>
      <c r="BD349" t="s">
        <v>86</v>
      </c>
      <c r="BE349" t="s">
        <v>86</v>
      </c>
    </row>
    <row r="350" spans="1:57" x14ac:dyDescent="0.45">
      <c r="A350" t="s">
        <v>881</v>
      </c>
      <c r="B350" t="s">
        <v>77</v>
      </c>
      <c r="C350" t="s">
        <v>882</v>
      </c>
      <c r="D350" t="s">
        <v>79</v>
      </c>
      <c r="E350" s="2" t="str">
        <f>HYPERLINK("capsilon://?command=openfolder&amp;siteaddress=envoy.emaiq-na2.net&amp;folderid=FX3B70897F-23EB-7145-1C0C-DA27091A100E","FX220171")</f>
        <v>FX220171</v>
      </c>
      <c r="F350" t="s">
        <v>80</v>
      </c>
      <c r="G350" t="s">
        <v>80</v>
      </c>
      <c r="H350" t="s">
        <v>81</v>
      </c>
      <c r="I350" t="s">
        <v>883</v>
      </c>
      <c r="J350">
        <v>132</v>
      </c>
      <c r="K350" t="s">
        <v>83</v>
      </c>
      <c r="L350" t="s">
        <v>84</v>
      </c>
      <c r="M350" t="s">
        <v>85</v>
      </c>
      <c r="N350">
        <v>2</v>
      </c>
      <c r="O350" s="1">
        <v>44593.577546296299</v>
      </c>
      <c r="P350" s="1">
        <v>44593.696388888886</v>
      </c>
      <c r="Q350">
        <v>8862</v>
      </c>
      <c r="R350">
        <v>1406</v>
      </c>
      <c r="S350" t="b">
        <v>0</v>
      </c>
      <c r="T350" t="s">
        <v>86</v>
      </c>
      <c r="U350" t="b">
        <v>0</v>
      </c>
      <c r="V350" t="s">
        <v>101</v>
      </c>
      <c r="W350" s="1">
        <v>44593.616689814815</v>
      </c>
      <c r="X350">
        <v>715</v>
      </c>
      <c r="Y350">
        <v>104</v>
      </c>
      <c r="Z350">
        <v>0</v>
      </c>
      <c r="AA350">
        <v>104</v>
      </c>
      <c r="AB350">
        <v>0</v>
      </c>
      <c r="AC350">
        <v>128</v>
      </c>
      <c r="AD350">
        <v>28</v>
      </c>
      <c r="AE350">
        <v>0</v>
      </c>
      <c r="AF350">
        <v>0</v>
      </c>
      <c r="AG350">
        <v>0</v>
      </c>
      <c r="AH350" t="s">
        <v>102</v>
      </c>
      <c r="AI350" s="1">
        <v>44593.696388888886</v>
      </c>
      <c r="AJ350">
        <v>684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28</v>
      </c>
      <c r="AQ350">
        <v>0</v>
      </c>
      <c r="AR350">
        <v>0</v>
      </c>
      <c r="AS350">
        <v>0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 t="s">
        <v>86</v>
      </c>
      <c r="BB350" t="s">
        <v>86</v>
      </c>
      <c r="BC350" t="s">
        <v>86</v>
      </c>
      <c r="BD350" t="s">
        <v>86</v>
      </c>
      <c r="BE350" t="s">
        <v>86</v>
      </c>
    </row>
    <row r="351" spans="1:57" hidden="1" x14ac:dyDescent="0.45">
      <c r="A351" t="s">
        <v>884</v>
      </c>
      <c r="B351" t="s">
        <v>77</v>
      </c>
      <c r="C351" t="s">
        <v>885</v>
      </c>
      <c r="D351" t="s">
        <v>79</v>
      </c>
      <c r="E351" s="2" t="str">
        <f>HYPERLINK("capsilon://?command=openfolder&amp;siteaddress=envoy.emaiq-na2.net&amp;folderid=FX96206119-B74E-5421-0013-674347B45F9D","FX220196")</f>
        <v>FX220196</v>
      </c>
      <c r="F351" t="s">
        <v>80</v>
      </c>
      <c r="G351" t="s">
        <v>80</v>
      </c>
      <c r="H351" t="s">
        <v>81</v>
      </c>
      <c r="I351" t="s">
        <v>886</v>
      </c>
      <c r="J351">
        <v>11</v>
      </c>
      <c r="K351" t="s">
        <v>83</v>
      </c>
      <c r="L351" t="s">
        <v>84</v>
      </c>
      <c r="M351" t="s">
        <v>85</v>
      </c>
      <c r="N351">
        <v>2</v>
      </c>
      <c r="O351" s="1">
        <v>44593.590370370373</v>
      </c>
      <c r="P351" s="1">
        <v>44593.764999999999</v>
      </c>
      <c r="Q351">
        <v>14986</v>
      </c>
      <c r="R351">
        <v>102</v>
      </c>
      <c r="S351" t="b">
        <v>0</v>
      </c>
      <c r="T351" t="s">
        <v>86</v>
      </c>
      <c r="U351" t="b">
        <v>0</v>
      </c>
      <c r="V351" t="s">
        <v>101</v>
      </c>
      <c r="W351" s="1">
        <v>44593.617534722223</v>
      </c>
      <c r="X351">
        <v>72</v>
      </c>
      <c r="Y351">
        <v>0</v>
      </c>
      <c r="Z351">
        <v>0</v>
      </c>
      <c r="AA351">
        <v>0</v>
      </c>
      <c r="AB351">
        <v>5</v>
      </c>
      <c r="AC351">
        <v>0</v>
      </c>
      <c r="AD351">
        <v>11</v>
      </c>
      <c r="AE351">
        <v>0</v>
      </c>
      <c r="AF351">
        <v>0</v>
      </c>
      <c r="AG351">
        <v>0</v>
      </c>
      <c r="AH351" t="s">
        <v>102</v>
      </c>
      <c r="AI351" s="1">
        <v>44593.764999999999</v>
      </c>
      <c r="AJ351">
        <v>30</v>
      </c>
      <c r="AK351">
        <v>0</v>
      </c>
      <c r="AL351">
        <v>0</v>
      </c>
      <c r="AM351">
        <v>0</v>
      </c>
      <c r="AN351">
        <v>5</v>
      </c>
      <c r="AO351">
        <v>0</v>
      </c>
      <c r="AP351">
        <v>11</v>
      </c>
      <c r="AQ351">
        <v>0</v>
      </c>
      <c r="AR351">
        <v>0</v>
      </c>
      <c r="AS351">
        <v>0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 t="s">
        <v>86</v>
      </c>
      <c r="BB351" t="s">
        <v>86</v>
      </c>
      <c r="BC351" t="s">
        <v>86</v>
      </c>
      <c r="BD351" t="s">
        <v>86</v>
      </c>
      <c r="BE351" t="s">
        <v>86</v>
      </c>
    </row>
    <row r="352" spans="1:57" x14ac:dyDescent="0.45">
      <c r="A352" t="s">
        <v>887</v>
      </c>
      <c r="B352" t="s">
        <v>77</v>
      </c>
      <c r="C352" t="s">
        <v>319</v>
      </c>
      <c r="D352" t="s">
        <v>79</v>
      </c>
      <c r="E352" s="2" t="str">
        <f>HYPERLINK("capsilon://?command=openfolder&amp;siteaddress=envoy.emaiq-na2.net&amp;folderid=FX60560C04-5B78-9C08-57D8-C9D4480C0A49","FX2201549")</f>
        <v>FX2201549</v>
      </c>
      <c r="F352" t="s">
        <v>80</v>
      </c>
      <c r="G352" t="s">
        <v>80</v>
      </c>
      <c r="H352" t="s">
        <v>81</v>
      </c>
      <c r="I352" t="s">
        <v>888</v>
      </c>
      <c r="J352">
        <v>28</v>
      </c>
      <c r="K352" t="s">
        <v>83</v>
      </c>
      <c r="L352" t="s">
        <v>84</v>
      </c>
      <c r="M352" t="s">
        <v>85</v>
      </c>
      <c r="N352">
        <v>2</v>
      </c>
      <c r="O352" s="1">
        <v>44599.691666666666</v>
      </c>
      <c r="P352" s="1">
        <v>44599.741828703707</v>
      </c>
      <c r="Q352">
        <v>4137</v>
      </c>
      <c r="R352">
        <v>197</v>
      </c>
      <c r="S352" t="b">
        <v>0</v>
      </c>
      <c r="T352" t="s">
        <v>86</v>
      </c>
      <c r="U352" t="b">
        <v>0</v>
      </c>
      <c r="V352" t="s">
        <v>101</v>
      </c>
      <c r="W352" s="1">
        <v>44599.723032407404</v>
      </c>
      <c r="X352">
        <v>75</v>
      </c>
      <c r="Y352">
        <v>21</v>
      </c>
      <c r="Z352">
        <v>0</v>
      </c>
      <c r="AA352">
        <v>21</v>
      </c>
      <c r="AB352">
        <v>0</v>
      </c>
      <c r="AC352">
        <v>5</v>
      </c>
      <c r="AD352">
        <v>7</v>
      </c>
      <c r="AE352">
        <v>0</v>
      </c>
      <c r="AF352">
        <v>0</v>
      </c>
      <c r="AG352">
        <v>0</v>
      </c>
      <c r="AH352" t="s">
        <v>102</v>
      </c>
      <c r="AI352" s="1">
        <v>44599.741828703707</v>
      </c>
      <c r="AJ352">
        <v>122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7</v>
      </c>
      <c r="AQ352">
        <v>0</v>
      </c>
      <c r="AR352">
        <v>0</v>
      </c>
      <c r="AS352">
        <v>0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 t="s">
        <v>86</v>
      </c>
      <c r="BB352" t="s">
        <v>86</v>
      </c>
      <c r="BC352" t="s">
        <v>86</v>
      </c>
      <c r="BD352" t="s">
        <v>86</v>
      </c>
      <c r="BE352" t="s">
        <v>86</v>
      </c>
    </row>
    <row r="353" spans="1:57" x14ac:dyDescent="0.45">
      <c r="A353" t="s">
        <v>889</v>
      </c>
      <c r="B353" t="s">
        <v>77</v>
      </c>
      <c r="C353" t="s">
        <v>149</v>
      </c>
      <c r="D353" t="s">
        <v>79</v>
      </c>
      <c r="E353" s="2" t="str">
        <f>HYPERLINK("capsilon://?command=openfolder&amp;siteaddress=envoy.emaiq-na2.net&amp;folderid=FX8E65B18E-642B-A38C-DFF4-88389D12183F","FX220281")</f>
        <v>FX220281</v>
      </c>
      <c r="F353" t="s">
        <v>80</v>
      </c>
      <c r="G353" t="s">
        <v>80</v>
      </c>
      <c r="H353" t="s">
        <v>81</v>
      </c>
      <c r="I353" t="s">
        <v>890</v>
      </c>
      <c r="J353">
        <v>224</v>
      </c>
      <c r="K353" t="s">
        <v>83</v>
      </c>
      <c r="L353" t="s">
        <v>84</v>
      </c>
      <c r="M353" t="s">
        <v>85</v>
      </c>
      <c r="N353">
        <v>2</v>
      </c>
      <c r="O353" s="1">
        <v>44599.698136574072</v>
      </c>
      <c r="P353" s="1">
        <v>44599.807812500003</v>
      </c>
      <c r="Q353">
        <v>8074</v>
      </c>
      <c r="R353">
        <v>1402</v>
      </c>
      <c r="S353" t="b">
        <v>0</v>
      </c>
      <c r="T353" t="s">
        <v>86</v>
      </c>
      <c r="U353" t="b">
        <v>0</v>
      </c>
      <c r="V353" t="s">
        <v>101</v>
      </c>
      <c r="W353" s="1">
        <v>44599.750254629631</v>
      </c>
      <c r="X353">
        <v>754</v>
      </c>
      <c r="Y353">
        <v>135</v>
      </c>
      <c r="Z353">
        <v>0</v>
      </c>
      <c r="AA353">
        <v>135</v>
      </c>
      <c r="AB353">
        <v>36</v>
      </c>
      <c r="AC353">
        <v>58</v>
      </c>
      <c r="AD353">
        <v>89</v>
      </c>
      <c r="AE353">
        <v>0</v>
      </c>
      <c r="AF353">
        <v>0</v>
      </c>
      <c r="AG353">
        <v>0</v>
      </c>
      <c r="AH353" t="s">
        <v>102</v>
      </c>
      <c r="AI353" s="1">
        <v>44599.807812500003</v>
      </c>
      <c r="AJ353">
        <v>497</v>
      </c>
      <c r="AK353">
        <v>0</v>
      </c>
      <c r="AL353">
        <v>0</v>
      </c>
      <c r="AM353">
        <v>0</v>
      </c>
      <c r="AN353">
        <v>36</v>
      </c>
      <c r="AO353">
        <v>0</v>
      </c>
      <c r="AP353">
        <v>89</v>
      </c>
      <c r="AQ353">
        <v>0</v>
      </c>
      <c r="AR353">
        <v>0</v>
      </c>
      <c r="AS353">
        <v>0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 t="s">
        <v>86</v>
      </c>
      <c r="BB353" t="s">
        <v>86</v>
      </c>
      <c r="BC353" t="s">
        <v>86</v>
      </c>
      <c r="BD353" t="s">
        <v>86</v>
      </c>
      <c r="BE353" t="s">
        <v>86</v>
      </c>
    </row>
    <row r="354" spans="1:57" x14ac:dyDescent="0.45">
      <c r="A354" t="s">
        <v>891</v>
      </c>
      <c r="B354" t="s">
        <v>77</v>
      </c>
      <c r="C354" t="s">
        <v>173</v>
      </c>
      <c r="D354" t="s">
        <v>79</v>
      </c>
      <c r="E354" s="2" t="str">
        <f>HYPERLINK("capsilon://?command=openfolder&amp;siteaddress=envoy.emaiq-na2.net&amp;folderid=FXAAD7B184-E3C1-E193-04BE-287B45FC8A2E","FX2201279")</f>
        <v>FX2201279</v>
      </c>
      <c r="F354" t="s">
        <v>80</v>
      </c>
      <c r="G354" t="s">
        <v>80</v>
      </c>
      <c r="H354" t="s">
        <v>81</v>
      </c>
      <c r="I354" t="s">
        <v>892</v>
      </c>
      <c r="J354">
        <v>28</v>
      </c>
      <c r="K354" t="s">
        <v>83</v>
      </c>
      <c r="L354" t="s">
        <v>84</v>
      </c>
      <c r="M354" t="s">
        <v>85</v>
      </c>
      <c r="N354">
        <v>2</v>
      </c>
      <c r="O354" s="1">
        <v>44599.706770833334</v>
      </c>
      <c r="P354" s="1">
        <v>44599.814363425925</v>
      </c>
      <c r="Q354">
        <v>9030</v>
      </c>
      <c r="R354">
        <v>266</v>
      </c>
      <c r="S354" t="b">
        <v>0</v>
      </c>
      <c r="T354" t="s">
        <v>86</v>
      </c>
      <c r="U354" t="b">
        <v>0</v>
      </c>
      <c r="V354" t="s">
        <v>101</v>
      </c>
      <c r="W354" s="1">
        <v>44599.724641203706</v>
      </c>
      <c r="X354">
        <v>99</v>
      </c>
      <c r="Y354">
        <v>21</v>
      </c>
      <c r="Z354">
        <v>0</v>
      </c>
      <c r="AA354">
        <v>21</v>
      </c>
      <c r="AB354">
        <v>0</v>
      </c>
      <c r="AC354">
        <v>12</v>
      </c>
      <c r="AD354">
        <v>7</v>
      </c>
      <c r="AE354">
        <v>0</v>
      </c>
      <c r="AF354">
        <v>0</v>
      </c>
      <c r="AG354">
        <v>0</v>
      </c>
      <c r="AH354" t="s">
        <v>102</v>
      </c>
      <c r="AI354" s="1">
        <v>44599.814363425925</v>
      </c>
      <c r="AJ354">
        <v>162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6</v>
      </c>
      <c r="AQ354">
        <v>0</v>
      </c>
      <c r="AR354">
        <v>0</v>
      </c>
      <c r="AS354">
        <v>0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 t="s">
        <v>86</v>
      </c>
      <c r="BB354" t="s">
        <v>86</v>
      </c>
      <c r="BC354" t="s">
        <v>86</v>
      </c>
      <c r="BD354" t="s">
        <v>86</v>
      </c>
      <c r="BE354" t="s">
        <v>86</v>
      </c>
    </row>
    <row r="355" spans="1:57" x14ac:dyDescent="0.45">
      <c r="A355" t="s">
        <v>893</v>
      </c>
      <c r="B355" t="s">
        <v>77</v>
      </c>
      <c r="C355" t="s">
        <v>671</v>
      </c>
      <c r="D355" t="s">
        <v>79</v>
      </c>
      <c r="E355" s="2" t="str">
        <f>HYPERLINK("capsilon://?command=openfolder&amp;siteaddress=envoy.emaiq-na2.net&amp;folderid=FX659CA8B0-2B33-5BF5-84FB-770EF21F4994","FX220231")</f>
        <v>FX220231</v>
      </c>
      <c r="F355" t="s">
        <v>80</v>
      </c>
      <c r="G355" t="s">
        <v>80</v>
      </c>
      <c r="H355" t="s">
        <v>81</v>
      </c>
      <c r="I355" t="s">
        <v>894</v>
      </c>
      <c r="J355">
        <v>92</v>
      </c>
      <c r="K355" t="s">
        <v>83</v>
      </c>
      <c r="L355" t="s">
        <v>84</v>
      </c>
      <c r="M355" t="s">
        <v>85</v>
      </c>
      <c r="N355">
        <v>2</v>
      </c>
      <c r="O355" s="1">
        <v>44599.707812499997</v>
      </c>
      <c r="P355" s="1">
        <v>44599.817824074074</v>
      </c>
      <c r="Q355">
        <v>7870</v>
      </c>
      <c r="R355">
        <v>1635</v>
      </c>
      <c r="S355" t="b">
        <v>0</v>
      </c>
      <c r="T355" t="s">
        <v>86</v>
      </c>
      <c r="U355" t="b">
        <v>0</v>
      </c>
      <c r="V355" t="s">
        <v>101</v>
      </c>
      <c r="W355" s="1">
        <v>44599.780648148146</v>
      </c>
      <c r="X355">
        <v>517</v>
      </c>
      <c r="Y355">
        <v>81</v>
      </c>
      <c r="Z355">
        <v>0</v>
      </c>
      <c r="AA355">
        <v>81</v>
      </c>
      <c r="AB355">
        <v>0</v>
      </c>
      <c r="AC355">
        <v>38</v>
      </c>
      <c r="AD355">
        <v>11</v>
      </c>
      <c r="AE355">
        <v>0</v>
      </c>
      <c r="AF355">
        <v>0</v>
      </c>
      <c r="AG355">
        <v>0</v>
      </c>
      <c r="AH355" t="s">
        <v>102</v>
      </c>
      <c r="AI355" s="1">
        <v>44599.817824074074</v>
      </c>
      <c r="AJ355">
        <v>298</v>
      </c>
      <c r="AK355">
        <v>1</v>
      </c>
      <c r="AL355">
        <v>0</v>
      </c>
      <c r="AM355">
        <v>1</v>
      </c>
      <c r="AN355">
        <v>0</v>
      </c>
      <c r="AO355">
        <v>1</v>
      </c>
      <c r="AP355">
        <v>10</v>
      </c>
      <c r="AQ355">
        <v>0</v>
      </c>
      <c r="AR355">
        <v>0</v>
      </c>
      <c r="AS355">
        <v>0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 t="s">
        <v>86</v>
      </c>
      <c r="BB355" t="s">
        <v>86</v>
      </c>
      <c r="BC355" t="s">
        <v>86</v>
      </c>
      <c r="BD355" t="s">
        <v>86</v>
      </c>
      <c r="BE355" t="s">
        <v>86</v>
      </c>
    </row>
    <row r="356" spans="1:57" hidden="1" x14ac:dyDescent="0.45">
      <c r="A356" t="s">
        <v>895</v>
      </c>
      <c r="B356" t="s">
        <v>77</v>
      </c>
      <c r="C356" t="s">
        <v>885</v>
      </c>
      <c r="D356" t="s">
        <v>79</v>
      </c>
      <c r="E356" s="2" t="str">
        <f>HYPERLINK("capsilon://?command=openfolder&amp;siteaddress=envoy.emaiq-na2.net&amp;folderid=FX96206119-B74E-5421-0013-674347B45F9D","FX220196")</f>
        <v>FX220196</v>
      </c>
      <c r="F356" t="s">
        <v>80</v>
      </c>
      <c r="G356" t="s">
        <v>80</v>
      </c>
      <c r="H356" t="s">
        <v>81</v>
      </c>
      <c r="I356" t="s">
        <v>896</v>
      </c>
      <c r="J356">
        <v>11</v>
      </c>
      <c r="K356" t="s">
        <v>83</v>
      </c>
      <c r="L356" t="s">
        <v>84</v>
      </c>
      <c r="M356" t="s">
        <v>85</v>
      </c>
      <c r="N356">
        <v>2</v>
      </c>
      <c r="O356" s="1">
        <v>44593.592719907407</v>
      </c>
      <c r="P356" s="1">
        <v>44593.765243055554</v>
      </c>
      <c r="Q356">
        <v>14837</v>
      </c>
      <c r="R356">
        <v>69</v>
      </c>
      <c r="S356" t="b">
        <v>0</v>
      </c>
      <c r="T356" t="s">
        <v>86</v>
      </c>
      <c r="U356" t="b">
        <v>0</v>
      </c>
      <c r="V356" t="s">
        <v>101</v>
      </c>
      <c r="W356" s="1">
        <v>44593.618101851855</v>
      </c>
      <c r="X356">
        <v>49</v>
      </c>
      <c r="Y356">
        <v>0</v>
      </c>
      <c r="Z356">
        <v>0</v>
      </c>
      <c r="AA356">
        <v>0</v>
      </c>
      <c r="AB356">
        <v>5</v>
      </c>
      <c r="AC356">
        <v>0</v>
      </c>
      <c r="AD356">
        <v>11</v>
      </c>
      <c r="AE356">
        <v>0</v>
      </c>
      <c r="AF356">
        <v>0</v>
      </c>
      <c r="AG356">
        <v>0</v>
      </c>
      <c r="AH356" t="s">
        <v>102</v>
      </c>
      <c r="AI356" s="1">
        <v>44593.765243055554</v>
      </c>
      <c r="AJ356">
        <v>20</v>
      </c>
      <c r="AK356">
        <v>0</v>
      </c>
      <c r="AL356">
        <v>0</v>
      </c>
      <c r="AM356">
        <v>0</v>
      </c>
      <c r="AN356">
        <v>5</v>
      </c>
      <c r="AO356">
        <v>0</v>
      </c>
      <c r="AP356">
        <v>11</v>
      </c>
      <c r="AQ356">
        <v>0</v>
      </c>
      <c r="AR356">
        <v>0</v>
      </c>
      <c r="AS356">
        <v>0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 t="s">
        <v>86</v>
      </c>
      <c r="BB356" t="s">
        <v>86</v>
      </c>
      <c r="BC356" t="s">
        <v>86</v>
      </c>
      <c r="BD356" t="s">
        <v>86</v>
      </c>
      <c r="BE356" t="s">
        <v>86</v>
      </c>
    </row>
    <row r="357" spans="1:57" x14ac:dyDescent="0.45">
      <c r="A357" t="s">
        <v>897</v>
      </c>
      <c r="B357" t="s">
        <v>77</v>
      </c>
      <c r="C357" t="s">
        <v>898</v>
      </c>
      <c r="D357" t="s">
        <v>79</v>
      </c>
      <c r="E357" s="2" t="str">
        <f>HYPERLINK("capsilon://?command=openfolder&amp;siteaddress=envoy.emaiq-na2.net&amp;folderid=FX600A47C5-84A7-652D-5482-C534F3E5C5DF","FX220232")</f>
        <v>FX220232</v>
      </c>
      <c r="F357" t="s">
        <v>80</v>
      </c>
      <c r="G357" t="s">
        <v>80</v>
      </c>
      <c r="H357" t="s">
        <v>81</v>
      </c>
      <c r="I357" t="s">
        <v>899</v>
      </c>
      <c r="J357">
        <v>416</v>
      </c>
      <c r="K357" t="s">
        <v>83</v>
      </c>
      <c r="L357" t="s">
        <v>84</v>
      </c>
      <c r="M357" t="s">
        <v>85</v>
      </c>
      <c r="N357">
        <v>2</v>
      </c>
      <c r="O357" s="1">
        <v>44599.709062499998</v>
      </c>
      <c r="P357" s="1">
        <v>44599.8594212963</v>
      </c>
      <c r="Q357">
        <v>8347</v>
      </c>
      <c r="R357">
        <v>4644</v>
      </c>
      <c r="S357" t="b">
        <v>0</v>
      </c>
      <c r="T357" t="s">
        <v>86</v>
      </c>
      <c r="U357" t="b">
        <v>0</v>
      </c>
      <c r="V357" t="s">
        <v>101</v>
      </c>
      <c r="W357" s="1">
        <v>44599.83834490741</v>
      </c>
      <c r="X357">
        <v>2191</v>
      </c>
      <c r="Y357">
        <v>329</v>
      </c>
      <c r="Z357">
        <v>0</v>
      </c>
      <c r="AA357">
        <v>329</v>
      </c>
      <c r="AB357">
        <v>108</v>
      </c>
      <c r="AC357">
        <v>207</v>
      </c>
      <c r="AD357">
        <v>87</v>
      </c>
      <c r="AE357">
        <v>0</v>
      </c>
      <c r="AF357">
        <v>0</v>
      </c>
      <c r="AG357">
        <v>0</v>
      </c>
      <c r="AH357" t="s">
        <v>102</v>
      </c>
      <c r="AI357" s="1">
        <v>44599.8594212963</v>
      </c>
      <c r="AJ357">
        <v>1706</v>
      </c>
      <c r="AK357">
        <v>10</v>
      </c>
      <c r="AL357">
        <v>0</v>
      </c>
      <c r="AM357">
        <v>10</v>
      </c>
      <c r="AN357">
        <v>27</v>
      </c>
      <c r="AO357">
        <v>10</v>
      </c>
      <c r="AP357">
        <v>77</v>
      </c>
      <c r="AQ357">
        <v>0</v>
      </c>
      <c r="AR357">
        <v>0</v>
      </c>
      <c r="AS357">
        <v>0</v>
      </c>
      <c r="AT357" t="s">
        <v>86</v>
      </c>
      <c r="AU357" t="s">
        <v>86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 t="s">
        <v>86</v>
      </c>
      <c r="BB357" t="s">
        <v>86</v>
      </c>
      <c r="BC357" t="s">
        <v>86</v>
      </c>
      <c r="BD357" t="s">
        <v>86</v>
      </c>
      <c r="BE357" t="s">
        <v>86</v>
      </c>
    </row>
    <row r="358" spans="1:57" hidden="1" x14ac:dyDescent="0.45">
      <c r="A358" t="s">
        <v>900</v>
      </c>
      <c r="B358" t="s">
        <v>77</v>
      </c>
      <c r="C358" t="s">
        <v>847</v>
      </c>
      <c r="D358" t="s">
        <v>79</v>
      </c>
      <c r="E358" s="2" t="str">
        <f>HYPERLINK("capsilon://?command=openfolder&amp;siteaddress=envoy.emaiq-na2.net&amp;folderid=FX6C6B1A97-1676-2BD8-2533-D2A722FC1A44","FX2201593")</f>
        <v>FX2201593</v>
      </c>
      <c r="F358" t="s">
        <v>80</v>
      </c>
      <c r="G358" t="s">
        <v>80</v>
      </c>
      <c r="H358" t="s">
        <v>81</v>
      </c>
      <c r="I358" t="s">
        <v>901</v>
      </c>
      <c r="J358">
        <v>66</v>
      </c>
      <c r="K358" t="s">
        <v>83</v>
      </c>
      <c r="L358" t="s">
        <v>84</v>
      </c>
      <c r="M358" t="s">
        <v>85</v>
      </c>
      <c r="N358">
        <v>1</v>
      </c>
      <c r="O358" s="1">
        <v>44599.70921296296</v>
      </c>
      <c r="P358" s="1">
        <v>44599.752766203703</v>
      </c>
      <c r="Q358">
        <v>3706</v>
      </c>
      <c r="R358">
        <v>57</v>
      </c>
      <c r="S358" t="b">
        <v>0</v>
      </c>
      <c r="T358" t="s">
        <v>86</v>
      </c>
      <c r="U358" t="b">
        <v>0</v>
      </c>
      <c r="V358" t="s">
        <v>101</v>
      </c>
      <c r="W358" s="1">
        <v>44599.752766203703</v>
      </c>
      <c r="X358">
        <v>57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66</v>
      </c>
      <c r="AE358">
        <v>52</v>
      </c>
      <c r="AF358">
        <v>0</v>
      </c>
      <c r="AG358">
        <v>1</v>
      </c>
      <c r="AH358" t="s">
        <v>86</v>
      </c>
      <c r="AI358" t="s">
        <v>86</v>
      </c>
      <c r="AJ358" t="s">
        <v>86</v>
      </c>
      <c r="AK358" t="s">
        <v>86</v>
      </c>
      <c r="AL358" t="s">
        <v>86</v>
      </c>
      <c r="AM358" t="s">
        <v>86</v>
      </c>
      <c r="AN358" t="s">
        <v>86</v>
      </c>
      <c r="AO358" t="s">
        <v>86</v>
      </c>
      <c r="AP358" t="s">
        <v>86</v>
      </c>
      <c r="AQ358" t="s">
        <v>86</v>
      </c>
      <c r="AR358" t="s">
        <v>86</v>
      </c>
      <c r="AS358" t="s">
        <v>86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 t="s">
        <v>86</v>
      </c>
      <c r="BB358" t="s">
        <v>86</v>
      </c>
      <c r="BC358" t="s">
        <v>86</v>
      </c>
      <c r="BD358" t="s">
        <v>86</v>
      </c>
      <c r="BE358" t="s">
        <v>86</v>
      </c>
    </row>
    <row r="359" spans="1:57" x14ac:dyDescent="0.45">
      <c r="A359" t="s">
        <v>902</v>
      </c>
      <c r="B359" t="s">
        <v>77</v>
      </c>
      <c r="C359" t="s">
        <v>872</v>
      </c>
      <c r="D359" t="s">
        <v>79</v>
      </c>
      <c r="E359" s="2" t="str">
        <f>HYPERLINK("capsilon://?command=openfolder&amp;siteaddress=envoy.emaiq-na2.net&amp;folderid=FXEA982788-3498-7181-07D0-C18EC085DA55","FX2201455")</f>
        <v>FX2201455</v>
      </c>
      <c r="F359" t="s">
        <v>80</v>
      </c>
      <c r="G359" t="s">
        <v>80</v>
      </c>
      <c r="H359" t="s">
        <v>81</v>
      </c>
      <c r="I359" t="s">
        <v>873</v>
      </c>
      <c r="J359">
        <v>923</v>
      </c>
      <c r="K359" t="s">
        <v>83</v>
      </c>
      <c r="L359" t="s">
        <v>84</v>
      </c>
      <c r="M359" t="s">
        <v>85</v>
      </c>
      <c r="N359">
        <v>2</v>
      </c>
      <c r="O359" s="1">
        <v>44599.720381944448</v>
      </c>
      <c r="P359" s="1">
        <v>44599.753287037034</v>
      </c>
      <c r="Q359">
        <v>403</v>
      </c>
      <c r="R359">
        <v>2440</v>
      </c>
      <c r="S359" t="b">
        <v>0</v>
      </c>
      <c r="T359" t="s">
        <v>86</v>
      </c>
      <c r="U359" t="b">
        <v>1</v>
      </c>
      <c r="V359" t="s">
        <v>101</v>
      </c>
      <c r="W359" s="1">
        <v>44599.741516203707</v>
      </c>
      <c r="X359">
        <v>1079</v>
      </c>
      <c r="Y359">
        <v>293</v>
      </c>
      <c r="Z359">
        <v>0</v>
      </c>
      <c r="AA359">
        <v>293</v>
      </c>
      <c r="AB359">
        <v>503</v>
      </c>
      <c r="AC359">
        <v>101</v>
      </c>
      <c r="AD359">
        <v>630</v>
      </c>
      <c r="AE359">
        <v>0</v>
      </c>
      <c r="AF359">
        <v>0</v>
      </c>
      <c r="AG359">
        <v>0</v>
      </c>
      <c r="AH359" t="s">
        <v>102</v>
      </c>
      <c r="AI359" s="1">
        <v>44599.753287037034</v>
      </c>
      <c r="AJ359">
        <v>989</v>
      </c>
      <c r="AK359">
        <v>0</v>
      </c>
      <c r="AL359">
        <v>0</v>
      </c>
      <c r="AM359">
        <v>0</v>
      </c>
      <c r="AN359">
        <v>503</v>
      </c>
      <c r="AO359">
        <v>0</v>
      </c>
      <c r="AP359">
        <v>630</v>
      </c>
      <c r="AQ359">
        <v>0</v>
      </c>
      <c r="AR359">
        <v>0</v>
      </c>
      <c r="AS359">
        <v>0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 t="s">
        <v>86</v>
      </c>
      <c r="BB359" t="s">
        <v>86</v>
      </c>
      <c r="BC359" t="s">
        <v>86</v>
      </c>
      <c r="BD359" t="s">
        <v>86</v>
      </c>
      <c r="BE359" t="s">
        <v>86</v>
      </c>
    </row>
    <row r="360" spans="1:57" hidden="1" x14ac:dyDescent="0.45">
      <c r="A360" t="s">
        <v>903</v>
      </c>
      <c r="B360" t="s">
        <v>77</v>
      </c>
      <c r="C360" t="s">
        <v>904</v>
      </c>
      <c r="D360" t="s">
        <v>79</v>
      </c>
      <c r="E360" s="2" t="str">
        <f>HYPERLINK("capsilon://?command=openfolder&amp;siteaddress=envoy.emaiq-na2.net&amp;folderid=FX1BBBDFE7-1029-BCCA-635C-A9D69FE769A1","FX220256")</f>
        <v>FX220256</v>
      </c>
      <c r="F360" t="s">
        <v>80</v>
      </c>
      <c r="G360" t="s">
        <v>80</v>
      </c>
      <c r="H360" t="s">
        <v>81</v>
      </c>
      <c r="I360" t="s">
        <v>905</v>
      </c>
      <c r="J360">
        <v>848</v>
      </c>
      <c r="K360" t="s">
        <v>83</v>
      </c>
      <c r="L360" t="s">
        <v>84</v>
      </c>
      <c r="M360" t="s">
        <v>85</v>
      </c>
      <c r="N360">
        <v>1</v>
      </c>
      <c r="O360" s="1">
        <v>44599.720578703702</v>
      </c>
      <c r="P360" s="1">
        <v>44600.167847222219</v>
      </c>
      <c r="Q360">
        <v>37194</v>
      </c>
      <c r="R360">
        <v>1450</v>
      </c>
      <c r="S360" t="b">
        <v>0</v>
      </c>
      <c r="T360" t="s">
        <v>86</v>
      </c>
      <c r="U360" t="b">
        <v>0</v>
      </c>
      <c r="V360" t="s">
        <v>433</v>
      </c>
      <c r="W360" s="1">
        <v>44600.167847222219</v>
      </c>
      <c r="X360">
        <v>427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848</v>
      </c>
      <c r="AE360">
        <v>702</v>
      </c>
      <c r="AF360">
        <v>0</v>
      </c>
      <c r="AG360">
        <v>24</v>
      </c>
      <c r="AH360" t="s">
        <v>86</v>
      </c>
      <c r="AI360" t="s">
        <v>86</v>
      </c>
      <c r="AJ360" t="s">
        <v>86</v>
      </c>
      <c r="AK360" t="s">
        <v>86</v>
      </c>
      <c r="AL360" t="s">
        <v>86</v>
      </c>
      <c r="AM360" t="s">
        <v>86</v>
      </c>
      <c r="AN360" t="s">
        <v>86</v>
      </c>
      <c r="AO360" t="s">
        <v>86</v>
      </c>
      <c r="AP360" t="s">
        <v>86</v>
      </c>
      <c r="AQ360" t="s">
        <v>86</v>
      </c>
      <c r="AR360" t="s">
        <v>86</v>
      </c>
      <c r="AS360" t="s">
        <v>86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 t="s">
        <v>86</v>
      </c>
      <c r="BB360" t="s">
        <v>86</v>
      </c>
      <c r="BC360" t="s">
        <v>86</v>
      </c>
      <c r="BD360" t="s">
        <v>86</v>
      </c>
      <c r="BE360" t="s">
        <v>86</v>
      </c>
    </row>
    <row r="361" spans="1:57" x14ac:dyDescent="0.45">
      <c r="A361" t="s">
        <v>906</v>
      </c>
      <c r="B361" t="s">
        <v>77</v>
      </c>
      <c r="C361" t="s">
        <v>907</v>
      </c>
      <c r="D361" t="s">
        <v>79</v>
      </c>
      <c r="E361" s="2" t="str">
        <f>HYPERLINK("capsilon://?command=openfolder&amp;siteaddress=envoy.emaiq-na2.net&amp;folderid=FXF70B31CF-95B7-6650-E366-715CB33A038D","FX2201320")</f>
        <v>FX2201320</v>
      </c>
      <c r="F361" t="s">
        <v>80</v>
      </c>
      <c r="G361" t="s">
        <v>80</v>
      </c>
      <c r="H361" t="s">
        <v>81</v>
      </c>
      <c r="I361" t="s">
        <v>908</v>
      </c>
      <c r="J361">
        <v>98</v>
      </c>
      <c r="K361" t="s">
        <v>83</v>
      </c>
      <c r="L361" t="s">
        <v>84</v>
      </c>
      <c r="M361" t="s">
        <v>85</v>
      </c>
      <c r="N361">
        <v>1</v>
      </c>
      <c r="O361" s="1">
        <v>44599.721944444442</v>
      </c>
      <c r="P361" s="1">
        <v>44599.759293981479</v>
      </c>
      <c r="Q361">
        <v>2915</v>
      </c>
      <c r="R361">
        <v>312</v>
      </c>
      <c r="S361" t="b">
        <v>0</v>
      </c>
      <c r="T361" t="s">
        <v>86</v>
      </c>
      <c r="U361" t="b">
        <v>0</v>
      </c>
      <c r="V361" t="s">
        <v>101</v>
      </c>
      <c r="W361" s="1">
        <v>44599.759293981479</v>
      </c>
      <c r="X361">
        <v>312</v>
      </c>
      <c r="Y361">
        <v>37</v>
      </c>
      <c r="Z361">
        <v>0</v>
      </c>
      <c r="AA361">
        <v>37</v>
      </c>
      <c r="AB361">
        <v>0</v>
      </c>
      <c r="AC361">
        <v>23</v>
      </c>
      <c r="AD361">
        <v>61</v>
      </c>
      <c r="AE361">
        <v>48</v>
      </c>
      <c r="AF361">
        <v>0</v>
      </c>
      <c r="AG361">
        <v>4</v>
      </c>
      <c r="AH361" t="s">
        <v>86</v>
      </c>
      <c r="AI361" t="s">
        <v>86</v>
      </c>
      <c r="AJ361" t="s">
        <v>86</v>
      </c>
      <c r="AK361" t="s">
        <v>86</v>
      </c>
      <c r="AL361" t="s">
        <v>86</v>
      </c>
      <c r="AM361" t="s">
        <v>86</v>
      </c>
      <c r="AN361" t="s">
        <v>86</v>
      </c>
      <c r="AO361" t="s">
        <v>86</v>
      </c>
      <c r="AP361" t="s">
        <v>86</v>
      </c>
      <c r="AQ361" t="s">
        <v>86</v>
      </c>
      <c r="AR361" t="s">
        <v>86</v>
      </c>
      <c r="AS361" t="s">
        <v>86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 t="s">
        <v>86</v>
      </c>
      <c r="BB361" t="s">
        <v>86</v>
      </c>
      <c r="BC361" t="s">
        <v>86</v>
      </c>
      <c r="BD361" t="s">
        <v>86</v>
      </c>
      <c r="BE361" t="s">
        <v>86</v>
      </c>
    </row>
    <row r="362" spans="1:57" hidden="1" x14ac:dyDescent="0.45">
      <c r="A362" t="s">
        <v>909</v>
      </c>
      <c r="B362" t="s">
        <v>77</v>
      </c>
      <c r="C362" t="s">
        <v>910</v>
      </c>
      <c r="D362" t="s">
        <v>79</v>
      </c>
      <c r="E362" s="2" t="str">
        <f>HYPERLINK("capsilon://?command=openfolder&amp;siteaddress=envoy.emaiq-na2.net&amp;folderid=FX9F44ACEF-2D94-B6C4-E7B6-B90EB3A20471","FX2201202")</f>
        <v>FX2201202</v>
      </c>
      <c r="F362" t="s">
        <v>80</v>
      </c>
      <c r="G362" t="s">
        <v>80</v>
      </c>
      <c r="H362" t="s">
        <v>81</v>
      </c>
      <c r="I362" t="s">
        <v>911</v>
      </c>
      <c r="J362">
        <v>11</v>
      </c>
      <c r="K362" t="s">
        <v>83</v>
      </c>
      <c r="L362" t="s">
        <v>84</v>
      </c>
      <c r="M362" t="s">
        <v>85</v>
      </c>
      <c r="N362">
        <v>2</v>
      </c>
      <c r="O362" s="1">
        <v>44599.737210648149</v>
      </c>
      <c r="P362" s="1">
        <v>44599.818159722221</v>
      </c>
      <c r="Q362">
        <v>6944</v>
      </c>
      <c r="R362">
        <v>50</v>
      </c>
      <c r="S362" t="b">
        <v>0</v>
      </c>
      <c r="T362" t="s">
        <v>86</v>
      </c>
      <c r="U362" t="b">
        <v>0</v>
      </c>
      <c r="V362" t="s">
        <v>101</v>
      </c>
      <c r="W362" s="1">
        <v>44599.759560185186</v>
      </c>
      <c r="X362">
        <v>22</v>
      </c>
      <c r="Y362">
        <v>0</v>
      </c>
      <c r="Z362">
        <v>0</v>
      </c>
      <c r="AA362">
        <v>0</v>
      </c>
      <c r="AB362">
        <v>5</v>
      </c>
      <c r="AC362">
        <v>0</v>
      </c>
      <c r="AD362">
        <v>11</v>
      </c>
      <c r="AE362">
        <v>0</v>
      </c>
      <c r="AF362">
        <v>0</v>
      </c>
      <c r="AG362">
        <v>0</v>
      </c>
      <c r="AH362" t="s">
        <v>102</v>
      </c>
      <c r="AI362" s="1">
        <v>44599.818159722221</v>
      </c>
      <c r="AJ362">
        <v>28</v>
      </c>
      <c r="AK362">
        <v>0</v>
      </c>
      <c r="AL362">
        <v>0</v>
      </c>
      <c r="AM362">
        <v>0</v>
      </c>
      <c r="AN362">
        <v>5</v>
      </c>
      <c r="AO362">
        <v>0</v>
      </c>
      <c r="AP362">
        <v>11</v>
      </c>
      <c r="AQ362">
        <v>0</v>
      </c>
      <c r="AR362">
        <v>0</v>
      </c>
      <c r="AS362">
        <v>0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 t="s">
        <v>86</v>
      </c>
      <c r="BB362" t="s">
        <v>86</v>
      </c>
      <c r="BC362" t="s">
        <v>86</v>
      </c>
      <c r="BD362" t="s">
        <v>86</v>
      </c>
      <c r="BE362" t="s">
        <v>86</v>
      </c>
    </row>
    <row r="363" spans="1:57" x14ac:dyDescent="0.45">
      <c r="A363" t="s">
        <v>912</v>
      </c>
      <c r="B363" t="s">
        <v>77</v>
      </c>
      <c r="C363" t="s">
        <v>847</v>
      </c>
      <c r="D363" t="s">
        <v>79</v>
      </c>
      <c r="E363" s="2" t="str">
        <f>HYPERLINK("capsilon://?command=openfolder&amp;siteaddress=envoy.emaiq-na2.net&amp;folderid=FX6C6B1A97-1676-2BD8-2533-D2A722FC1A44","FX2201593")</f>
        <v>FX2201593</v>
      </c>
      <c r="F363" t="s">
        <v>80</v>
      </c>
      <c r="G363" t="s">
        <v>80</v>
      </c>
      <c r="H363" t="s">
        <v>81</v>
      </c>
      <c r="I363" t="s">
        <v>901</v>
      </c>
      <c r="J363">
        <v>38</v>
      </c>
      <c r="K363" t="s">
        <v>83</v>
      </c>
      <c r="L363" t="s">
        <v>84</v>
      </c>
      <c r="M363" t="s">
        <v>85</v>
      </c>
      <c r="N363">
        <v>2</v>
      </c>
      <c r="O363" s="1">
        <v>44599.753125000003</v>
      </c>
      <c r="P363" s="1">
        <v>44599.79478009259</v>
      </c>
      <c r="Q363">
        <v>3157</v>
      </c>
      <c r="R363">
        <v>442</v>
      </c>
      <c r="S363" t="b">
        <v>0</v>
      </c>
      <c r="T363" t="s">
        <v>86</v>
      </c>
      <c r="U363" t="b">
        <v>1</v>
      </c>
      <c r="V363" t="s">
        <v>101</v>
      </c>
      <c r="W363" s="1">
        <v>44599.755671296298</v>
      </c>
      <c r="X363">
        <v>210</v>
      </c>
      <c r="Y363">
        <v>37</v>
      </c>
      <c r="Z363">
        <v>0</v>
      </c>
      <c r="AA363">
        <v>37</v>
      </c>
      <c r="AB363">
        <v>0</v>
      </c>
      <c r="AC363">
        <v>19</v>
      </c>
      <c r="AD363">
        <v>1</v>
      </c>
      <c r="AE363">
        <v>0</v>
      </c>
      <c r="AF363">
        <v>0</v>
      </c>
      <c r="AG363">
        <v>0</v>
      </c>
      <c r="AH363" t="s">
        <v>102</v>
      </c>
      <c r="AI363" s="1">
        <v>44599.79478009259</v>
      </c>
      <c r="AJ363">
        <v>232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0</v>
      </c>
      <c r="AR363">
        <v>0</v>
      </c>
      <c r="AS363">
        <v>0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 t="s">
        <v>86</v>
      </c>
      <c r="BB363" t="s">
        <v>86</v>
      </c>
      <c r="BC363" t="s">
        <v>86</v>
      </c>
      <c r="BD363" t="s">
        <v>86</v>
      </c>
      <c r="BE363" t="s">
        <v>86</v>
      </c>
    </row>
    <row r="364" spans="1:57" x14ac:dyDescent="0.45">
      <c r="A364" t="s">
        <v>913</v>
      </c>
      <c r="B364" t="s">
        <v>77</v>
      </c>
      <c r="C364" t="s">
        <v>907</v>
      </c>
      <c r="D364" t="s">
        <v>79</v>
      </c>
      <c r="E364" s="2" t="str">
        <f>HYPERLINK("capsilon://?command=openfolder&amp;siteaddress=envoy.emaiq-na2.net&amp;folderid=FXF70B31CF-95B7-6650-E366-715CB33A038D","FX2201320")</f>
        <v>FX2201320</v>
      </c>
      <c r="F364" t="s">
        <v>80</v>
      </c>
      <c r="G364" t="s">
        <v>80</v>
      </c>
      <c r="H364" t="s">
        <v>81</v>
      </c>
      <c r="I364" t="s">
        <v>908</v>
      </c>
      <c r="J364">
        <v>120</v>
      </c>
      <c r="K364" t="s">
        <v>83</v>
      </c>
      <c r="L364" t="s">
        <v>84</v>
      </c>
      <c r="M364" t="s">
        <v>85</v>
      </c>
      <c r="N364">
        <v>2</v>
      </c>
      <c r="O364" s="1">
        <v>44599.760324074072</v>
      </c>
      <c r="P364" s="1">
        <v>44599.802060185182</v>
      </c>
      <c r="Q364">
        <v>2056</v>
      </c>
      <c r="R364">
        <v>1550</v>
      </c>
      <c r="S364" t="b">
        <v>0</v>
      </c>
      <c r="T364" t="s">
        <v>86</v>
      </c>
      <c r="U364" t="b">
        <v>1</v>
      </c>
      <c r="V364" t="s">
        <v>101</v>
      </c>
      <c r="W364" s="1">
        <v>44599.774664351855</v>
      </c>
      <c r="X364">
        <v>921</v>
      </c>
      <c r="Y364">
        <v>149</v>
      </c>
      <c r="Z364">
        <v>0</v>
      </c>
      <c r="AA364">
        <v>149</v>
      </c>
      <c r="AB364">
        <v>0</v>
      </c>
      <c r="AC364">
        <v>115</v>
      </c>
      <c r="AD364">
        <v>-29</v>
      </c>
      <c r="AE364">
        <v>0</v>
      </c>
      <c r="AF364">
        <v>0</v>
      </c>
      <c r="AG364">
        <v>0</v>
      </c>
      <c r="AH364" t="s">
        <v>102</v>
      </c>
      <c r="AI364" s="1">
        <v>44599.802060185182</v>
      </c>
      <c r="AJ364">
        <v>629</v>
      </c>
      <c r="AK364">
        <v>1</v>
      </c>
      <c r="AL364">
        <v>0</v>
      </c>
      <c r="AM364">
        <v>1</v>
      </c>
      <c r="AN364">
        <v>0</v>
      </c>
      <c r="AO364">
        <v>1</v>
      </c>
      <c r="AP364">
        <v>-30</v>
      </c>
      <c r="AQ364">
        <v>0</v>
      </c>
      <c r="AR364">
        <v>0</v>
      </c>
      <c r="AS364">
        <v>0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 t="s">
        <v>86</v>
      </c>
      <c r="BB364" t="s">
        <v>86</v>
      </c>
      <c r="BC364" t="s">
        <v>86</v>
      </c>
      <c r="BD364" t="s">
        <v>86</v>
      </c>
      <c r="BE364" t="s">
        <v>86</v>
      </c>
    </row>
    <row r="365" spans="1:57" hidden="1" x14ac:dyDescent="0.45">
      <c r="A365" t="s">
        <v>914</v>
      </c>
      <c r="B365" t="s">
        <v>77</v>
      </c>
      <c r="C365" t="s">
        <v>90</v>
      </c>
      <c r="D365" t="s">
        <v>79</v>
      </c>
      <c r="E365" s="2" t="str">
        <f>HYPERLINK("capsilon://?command=openfolder&amp;siteaddress=envoy.emaiq-na2.net&amp;folderid=FXB5C20122-89B5-AE08-A54E-DC1C7040B926","FX220283")</f>
        <v>FX220283</v>
      </c>
      <c r="F365" t="s">
        <v>80</v>
      </c>
      <c r="G365" t="s">
        <v>80</v>
      </c>
      <c r="H365" t="s">
        <v>81</v>
      </c>
      <c r="I365" t="s">
        <v>915</v>
      </c>
      <c r="J365">
        <v>11</v>
      </c>
      <c r="K365" t="s">
        <v>83</v>
      </c>
      <c r="L365" t="s">
        <v>84</v>
      </c>
      <c r="M365" t="s">
        <v>85</v>
      </c>
      <c r="N365">
        <v>2</v>
      </c>
      <c r="O365" s="1">
        <v>44599.76730324074</v>
      </c>
      <c r="P365" s="1">
        <v>44599.859629629631</v>
      </c>
      <c r="Q365">
        <v>7942</v>
      </c>
      <c r="R365">
        <v>35</v>
      </c>
      <c r="S365" t="b">
        <v>0</v>
      </c>
      <c r="T365" t="s">
        <v>86</v>
      </c>
      <c r="U365" t="b">
        <v>0</v>
      </c>
      <c r="V365" t="s">
        <v>101</v>
      </c>
      <c r="W365" s="1">
        <v>44599.839826388888</v>
      </c>
      <c r="X365">
        <v>18</v>
      </c>
      <c r="Y365">
        <v>0</v>
      </c>
      <c r="Z365">
        <v>0</v>
      </c>
      <c r="AA365">
        <v>0</v>
      </c>
      <c r="AB365">
        <v>5</v>
      </c>
      <c r="AC365">
        <v>0</v>
      </c>
      <c r="AD365">
        <v>11</v>
      </c>
      <c r="AE365">
        <v>0</v>
      </c>
      <c r="AF365">
        <v>0</v>
      </c>
      <c r="AG365">
        <v>0</v>
      </c>
      <c r="AH365" t="s">
        <v>102</v>
      </c>
      <c r="AI365" s="1">
        <v>44599.859629629631</v>
      </c>
      <c r="AJ365">
        <v>17</v>
      </c>
      <c r="AK365">
        <v>0</v>
      </c>
      <c r="AL365">
        <v>0</v>
      </c>
      <c r="AM365">
        <v>0</v>
      </c>
      <c r="AN365">
        <v>5</v>
      </c>
      <c r="AO365">
        <v>0</v>
      </c>
      <c r="AP365">
        <v>11</v>
      </c>
      <c r="AQ365">
        <v>0</v>
      </c>
      <c r="AR365">
        <v>0</v>
      </c>
      <c r="AS365">
        <v>0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 t="s">
        <v>86</v>
      </c>
      <c r="BB365" t="s">
        <v>86</v>
      </c>
      <c r="BC365" t="s">
        <v>86</v>
      </c>
      <c r="BD365" t="s">
        <v>86</v>
      </c>
      <c r="BE365" t="s">
        <v>86</v>
      </c>
    </row>
    <row r="366" spans="1:57" x14ac:dyDescent="0.45">
      <c r="A366" t="s">
        <v>916</v>
      </c>
      <c r="B366" t="s">
        <v>77</v>
      </c>
      <c r="C366" t="s">
        <v>904</v>
      </c>
      <c r="D366" t="s">
        <v>79</v>
      </c>
      <c r="E366" s="2" t="str">
        <f>HYPERLINK("capsilon://?command=openfolder&amp;siteaddress=envoy.emaiq-na2.net&amp;folderid=FX1BBBDFE7-1029-BCCA-635C-A9D69FE769A1","FX220256")</f>
        <v>FX220256</v>
      </c>
      <c r="F366" t="s">
        <v>80</v>
      </c>
      <c r="G366" t="s">
        <v>80</v>
      </c>
      <c r="H366" t="s">
        <v>81</v>
      </c>
      <c r="I366" t="s">
        <v>905</v>
      </c>
      <c r="J366">
        <v>896</v>
      </c>
      <c r="K366" t="s">
        <v>83</v>
      </c>
      <c r="L366" t="s">
        <v>84</v>
      </c>
      <c r="M366" t="s">
        <v>85</v>
      </c>
      <c r="N366">
        <v>2</v>
      </c>
      <c r="O366" s="1">
        <v>44600.16951388889</v>
      </c>
      <c r="P366" s="1">
        <v>44600.298657407409</v>
      </c>
      <c r="Q366">
        <v>3086</v>
      </c>
      <c r="R366">
        <v>8072</v>
      </c>
      <c r="S366" t="b">
        <v>0</v>
      </c>
      <c r="T366" t="s">
        <v>86</v>
      </c>
      <c r="U366" t="b">
        <v>1</v>
      </c>
      <c r="V366" t="s">
        <v>87</v>
      </c>
      <c r="W366" s="1">
        <v>44600.206979166665</v>
      </c>
      <c r="X366">
        <v>3228</v>
      </c>
      <c r="Y366">
        <v>380</v>
      </c>
      <c r="Z366">
        <v>0</v>
      </c>
      <c r="AA366">
        <v>380</v>
      </c>
      <c r="AB366">
        <v>824</v>
      </c>
      <c r="AC366">
        <v>163</v>
      </c>
      <c r="AD366">
        <v>516</v>
      </c>
      <c r="AE366">
        <v>0</v>
      </c>
      <c r="AF366">
        <v>0</v>
      </c>
      <c r="AG366">
        <v>0</v>
      </c>
      <c r="AH366" t="s">
        <v>93</v>
      </c>
      <c r="AI366" s="1">
        <v>44600.298657407409</v>
      </c>
      <c r="AJ366">
        <v>3250</v>
      </c>
      <c r="AK366">
        <v>7</v>
      </c>
      <c r="AL366">
        <v>0</v>
      </c>
      <c r="AM366">
        <v>7</v>
      </c>
      <c r="AN366">
        <v>412</v>
      </c>
      <c r="AO366">
        <v>8</v>
      </c>
      <c r="AP366">
        <v>509</v>
      </c>
      <c r="AQ366">
        <v>0</v>
      </c>
      <c r="AR366">
        <v>0</v>
      </c>
      <c r="AS366">
        <v>0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 t="s">
        <v>86</v>
      </c>
      <c r="BB366" t="s">
        <v>86</v>
      </c>
      <c r="BC366" t="s">
        <v>86</v>
      </c>
      <c r="BD366" t="s">
        <v>86</v>
      </c>
      <c r="BE366" t="s">
        <v>86</v>
      </c>
    </row>
    <row r="367" spans="1:57" hidden="1" x14ac:dyDescent="0.45">
      <c r="A367" t="s">
        <v>917</v>
      </c>
      <c r="B367" t="s">
        <v>77</v>
      </c>
      <c r="C367" t="s">
        <v>918</v>
      </c>
      <c r="D367" t="s">
        <v>79</v>
      </c>
      <c r="E367" s="2" t="str">
        <f>HYPERLINK("capsilon://?command=openfolder&amp;siteaddress=envoy.emaiq-na2.net&amp;folderid=FX366E7C80-D4FE-FECD-8DDB-EFB10DD75833","FX2201459")</f>
        <v>FX2201459</v>
      </c>
      <c r="F367" t="s">
        <v>80</v>
      </c>
      <c r="G367" t="s">
        <v>80</v>
      </c>
      <c r="H367" t="s">
        <v>81</v>
      </c>
      <c r="I367" t="s">
        <v>919</v>
      </c>
      <c r="J367">
        <v>100</v>
      </c>
      <c r="K367" t="s">
        <v>83</v>
      </c>
      <c r="L367" t="s">
        <v>84</v>
      </c>
      <c r="M367" t="s">
        <v>85</v>
      </c>
      <c r="N367">
        <v>1</v>
      </c>
      <c r="O367" s="1">
        <v>44600.36922453704</v>
      </c>
      <c r="P367" s="1">
        <v>44600.390405092592</v>
      </c>
      <c r="Q367">
        <v>1587</v>
      </c>
      <c r="R367">
        <v>243</v>
      </c>
      <c r="S367" t="b">
        <v>0</v>
      </c>
      <c r="T367" t="s">
        <v>86</v>
      </c>
      <c r="U367" t="b">
        <v>0</v>
      </c>
      <c r="V367" t="s">
        <v>433</v>
      </c>
      <c r="W367" s="1">
        <v>44600.390405092592</v>
      </c>
      <c r="X367">
        <v>117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100</v>
      </c>
      <c r="AE367">
        <v>88</v>
      </c>
      <c r="AF367">
        <v>0</v>
      </c>
      <c r="AG367">
        <v>4</v>
      </c>
      <c r="AH367" t="s">
        <v>86</v>
      </c>
      <c r="AI367" t="s">
        <v>86</v>
      </c>
      <c r="AJ367" t="s">
        <v>86</v>
      </c>
      <c r="AK367" t="s">
        <v>86</v>
      </c>
      <c r="AL367" t="s">
        <v>86</v>
      </c>
      <c r="AM367" t="s">
        <v>86</v>
      </c>
      <c r="AN367" t="s">
        <v>86</v>
      </c>
      <c r="AO367" t="s">
        <v>86</v>
      </c>
      <c r="AP367" t="s">
        <v>86</v>
      </c>
      <c r="AQ367" t="s">
        <v>86</v>
      </c>
      <c r="AR367" t="s">
        <v>86</v>
      </c>
      <c r="AS367" t="s">
        <v>86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 t="s">
        <v>86</v>
      </c>
      <c r="BB367" t="s">
        <v>86</v>
      </c>
      <c r="BC367" t="s">
        <v>86</v>
      </c>
      <c r="BD367" t="s">
        <v>86</v>
      </c>
      <c r="BE367" t="s">
        <v>86</v>
      </c>
    </row>
    <row r="368" spans="1:57" hidden="1" x14ac:dyDescent="0.45">
      <c r="A368" t="s">
        <v>920</v>
      </c>
      <c r="B368" t="s">
        <v>77</v>
      </c>
      <c r="C368" t="s">
        <v>921</v>
      </c>
      <c r="D368" t="s">
        <v>79</v>
      </c>
      <c r="E368" s="2" t="str">
        <f>HYPERLINK("capsilon://?command=openfolder&amp;siteaddress=envoy.emaiq-na2.net&amp;folderid=FXA2321DF1-C465-52DE-5861-2778ECBFE34E","FX2201190")</f>
        <v>FX2201190</v>
      </c>
      <c r="F368" t="s">
        <v>80</v>
      </c>
      <c r="G368" t="s">
        <v>80</v>
      </c>
      <c r="H368" t="s">
        <v>81</v>
      </c>
      <c r="I368" t="s">
        <v>922</v>
      </c>
      <c r="J368">
        <v>66</v>
      </c>
      <c r="K368" t="s">
        <v>83</v>
      </c>
      <c r="L368" t="s">
        <v>84</v>
      </c>
      <c r="M368" t="s">
        <v>85</v>
      </c>
      <c r="N368">
        <v>1</v>
      </c>
      <c r="O368" s="1">
        <v>44600.381099537037</v>
      </c>
      <c r="P368" s="1">
        <v>44600.389884259261</v>
      </c>
      <c r="Q368">
        <v>456</v>
      </c>
      <c r="R368">
        <v>303</v>
      </c>
      <c r="S368" t="b">
        <v>0</v>
      </c>
      <c r="T368" t="s">
        <v>86</v>
      </c>
      <c r="U368" t="b">
        <v>0</v>
      </c>
      <c r="V368" t="s">
        <v>87</v>
      </c>
      <c r="W368" s="1">
        <v>44600.389884259261</v>
      </c>
      <c r="X368">
        <v>295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66</v>
      </c>
      <c r="AE368">
        <v>52</v>
      </c>
      <c r="AF368">
        <v>0</v>
      </c>
      <c r="AG368">
        <v>1</v>
      </c>
      <c r="AH368" t="s">
        <v>86</v>
      </c>
      <c r="AI368" t="s">
        <v>86</v>
      </c>
      <c r="AJ368" t="s">
        <v>86</v>
      </c>
      <c r="AK368" t="s">
        <v>86</v>
      </c>
      <c r="AL368" t="s">
        <v>86</v>
      </c>
      <c r="AM368" t="s">
        <v>86</v>
      </c>
      <c r="AN368" t="s">
        <v>86</v>
      </c>
      <c r="AO368" t="s">
        <v>86</v>
      </c>
      <c r="AP368" t="s">
        <v>86</v>
      </c>
      <c r="AQ368" t="s">
        <v>86</v>
      </c>
      <c r="AR368" t="s">
        <v>86</v>
      </c>
      <c r="AS368" t="s">
        <v>86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 t="s">
        <v>86</v>
      </c>
      <c r="BB368" t="s">
        <v>86</v>
      </c>
      <c r="BC368" t="s">
        <v>86</v>
      </c>
      <c r="BD368" t="s">
        <v>86</v>
      </c>
      <c r="BE368" t="s">
        <v>86</v>
      </c>
    </row>
    <row r="369" spans="1:57" x14ac:dyDescent="0.45">
      <c r="A369" t="s">
        <v>923</v>
      </c>
      <c r="B369" t="s">
        <v>77</v>
      </c>
      <c r="C369" t="s">
        <v>921</v>
      </c>
      <c r="D369" t="s">
        <v>79</v>
      </c>
      <c r="E369" s="2" t="str">
        <f>HYPERLINK("capsilon://?command=openfolder&amp;siteaddress=envoy.emaiq-na2.net&amp;folderid=FXA2321DF1-C465-52DE-5861-2778ECBFE34E","FX2201190")</f>
        <v>FX2201190</v>
      </c>
      <c r="F369" t="s">
        <v>80</v>
      </c>
      <c r="G369" t="s">
        <v>80</v>
      </c>
      <c r="H369" t="s">
        <v>81</v>
      </c>
      <c r="I369" t="s">
        <v>922</v>
      </c>
      <c r="J369">
        <v>38</v>
      </c>
      <c r="K369" t="s">
        <v>83</v>
      </c>
      <c r="L369" t="s">
        <v>84</v>
      </c>
      <c r="M369" t="s">
        <v>85</v>
      </c>
      <c r="N369">
        <v>2</v>
      </c>
      <c r="O369" s="1">
        <v>44600.390219907407</v>
      </c>
      <c r="P369" s="1">
        <v>44600.405462962961</v>
      </c>
      <c r="Q369">
        <v>159</v>
      </c>
      <c r="R369">
        <v>1158</v>
      </c>
      <c r="S369" t="b">
        <v>0</v>
      </c>
      <c r="T369" t="s">
        <v>86</v>
      </c>
      <c r="U369" t="b">
        <v>1</v>
      </c>
      <c r="V369" t="s">
        <v>87</v>
      </c>
      <c r="W369" s="1">
        <v>44600.395833333336</v>
      </c>
      <c r="X369">
        <v>353</v>
      </c>
      <c r="Y369">
        <v>37</v>
      </c>
      <c r="Z369">
        <v>0</v>
      </c>
      <c r="AA369">
        <v>37</v>
      </c>
      <c r="AB369">
        <v>0</v>
      </c>
      <c r="AC369">
        <v>22</v>
      </c>
      <c r="AD369">
        <v>1</v>
      </c>
      <c r="AE369">
        <v>0</v>
      </c>
      <c r="AF369">
        <v>0</v>
      </c>
      <c r="AG369">
        <v>0</v>
      </c>
      <c r="AH369" t="s">
        <v>93</v>
      </c>
      <c r="AI369" s="1">
        <v>44600.405462962961</v>
      </c>
      <c r="AJ369">
        <v>781</v>
      </c>
      <c r="AK369">
        <v>3</v>
      </c>
      <c r="AL369">
        <v>0</v>
      </c>
      <c r="AM369">
        <v>3</v>
      </c>
      <c r="AN369">
        <v>0</v>
      </c>
      <c r="AO369">
        <v>3</v>
      </c>
      <c r="AP369">
        <v>-2</v>
      </c>
      <c r="AQ369">
        <v>0</v>
      </c>
      <c r="AR369">
        <v>0</v>
      </c>
      <c r="AS369">
        <v>0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 t="s">
        <v>86</v>
      </c>
      <c r="BB369" t="s">
        <v>86</v>
      </c>
      <c r="BC369" t="s">
        <v>86</v>
      </c>
      <c r="BD369" t="s">
        <v>86</v>
      </c>
      <c r="BE369" t="s">
        <v>86</v>
      </c>
    </row>
    <row r="370" spans="1:57" x14ac:dyDescent="0.45">
      <c r="A370" t="s">
        <v>924</v>
      </c>
      <c r="B370" t="s">
        <v>77</v>
      </c>
      <c r="C370" t="s">
        <v>918</v>
      </c>
      <c r="D370" t="s">
        <v>79</v>
      </c>
      <c r="E370" s="2" t="str">
        <f>HYPERLINK("capsilon://?command=openfolder&amp;siteaddress=envoy.emaiq-na2.net&amp;folderid=FX366E7C80-D4FE-FECD-8DDB-EFB10DD75833","FX2201459")</f>
        <v>FX2201459</v>
      </c>
      <c r="F370" t="s">
        <v>80</v>
      </c>
      <c r="G370" t="s">
        <v>80</v>
      </c>
      <c r="H370" t="s">
        <v>81</v>
      </c>
      <c r="I370" t="s">
        <v>919</v>
      </c>
      <c r="J370">
        <v>195</v>
      </c>
      <c r="K370" t="s">
        <v>83</v>
      </c>
      <c r="L370" t="s">
        <v>84</v>
      </c>
      <c r="M370" t="s">
        <v>85</v>
      </c>
      <c r="N370">
        <v>2</v>
      </c>
      <c r="O370" s="1">
        <v>44600.391689814816</v>
      </c>
      <c r="P370" s="1">
        <v>44600.419259259259</v>
      </c>
      <c r="Q370">
        <v>386</v>
      </c>
      <c r="R370">
        <v>1996</v>
      </c>
      <c r="S370" t="b">
        <v>0</v>
      </c>
      <c r="T370" t="s">
        <v>86</v>
      </c>
      <c r="U370" t="b">
        <v>1</v>
      </c>
      <c r="V370" t="s">
        <v>87</v>
      </c>
      <c r="W370" s="1">
        <v>44600.408333333333</v>
      </c>
      <c r="X370">
        <v>1078</v>
      </c>
      <c r="Y370">
        <v>171</v>
      </c>
      <c r="Z370">
        <v>0</v>
      </c>
      <c r="AA370">
        <v>171</v>
      </c>
      <c r="AB370">
        <v>0</v>
      </c>
      <c r="AC370">
        <v>87</v>
      </c>
      <c r="AD370">
        <v>24</v>
      </c>
      <c r="AE370">
        <v>0</v>
      </c>
      <c r="AF370">
        <v>0</v>
      </c>
      <c r="AG370">
        <v>0</v>
      </c>
      <c r="AH370" t="s">
        <v>93</v>
      </c>
      <c r="AI370" s="1">
        <v>44600.419259259259</v>
      </c>
      <c r="AJ370">
        <v>892</v>
      </c>
      <c r="AK370">
        <v>1</v>
      </c>
      <c r="AL370">
        <v>0</v>
      </c>
      <c r="AM370">
        <v>1</v>
      </c>
      <c r="AN370">
        <v>0</v>
      </c>
      <c r="AO370">
        <v>1</v>
      </c>
      <c r="AP370">
        <v>23</v>
      </c>
      <c r="AQ370">
        <v>0</v>
      </c>
      <c r="AR370">
        <v>0</v>
      </c>
      <c r="AS370">
        <v>0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 t="s">
        <v>86</v>
      </c>
      <c r="BB370" t="s">
        <v>86</v>
      </c>
      <c r="BC370" t="s">
        <v>86</v>
      </c>
      <c r="BD370" t="s">
        <v>86</v>
      </c>
      <c r="BE370" t="s">
        <v>86</v>
      </c>
    </row>
    <row r="371" spans="1:57" hidden="1" x14ac:dyDescent="0.45">
      <c r="A371" t="s">
        <v>925</v>
      </c>
      <c r="B371" t="s">
        <v>77</v>
      </c>
      <c r="C371" t="s">
        <v>844</v>
      </c>
      <c r="D371" t="s">
        <v>79</v>
      </c>
      <c r="E371" s="2" t="str">
        <f>HYPERLINK("capsilon://?command=openfolder&amp;siteaddress=envoy.emaiq-na2.net&amp;folderid=FX22FB698C-3477-045F-6C14-0EE8A7429350","FX2201103")</f>
        <v>FX2201103</v>
      </c>
      <c r="F371" t="s">
        <v>80</v>
      </c>
      <c r="G371" t="s">
        <v>80</v>
      </c>
      <c r="H371" t="s">
        <v>81</v>
      </c>
      <c r="I371" t="s">
        <v>926</v>
      </c>
      <c r="J371">
        <v>90</v>
      </c>
      <c r="K371" t="s">
        <v>83</v>
      </c>
      <c r="L371" t="s">
        <v>84</v>
      </c>
      <c r="M371" t="s">
        <v>85</v>
      </c>
      <c r="N371">
        <v>1</v>
      </c>
      <c r="O371" s="1">
        <v>44593.619340277779</v>
      </c>
      <c r="P371" s="1">
        <v>44593.626296296294</v>
      </c>
      <c r="Q371">
        <v>140</v>
      </c>
      <c r="R371">
        <v>461</v>
      </c>
      <c r="S371" t="b">
        <v>0</v>
      </c>
      <c r="T371" t="s">
        <v>86</v>
      </c>
      <c r="U371" t="b">
        <v>0</v>
      </c>
      <c r="V371" t="s">
        <v>101</v>
      </c>
      <c r="W371" s="1">
        <v>44593.626296296294</v>
      </c>
      <c r="X371">
        <v>461</v>
      </c>
      <c r="Y371">
        <v>0</v>
      </c>
      <c r="Z371">
        <v>0</v>
      </c>
      <c r="AA371">
        <v>0</v>
      </c>
      <c r="AB371">
        <v>0</v>
      </c>
      <c r="AC371">
        <v>11</v>
      </c>
      <c r="AD371">
        <v>90</v>
      </c>
      <c r="AE371">
        <v>82</v>
      </c>
      <c r="AF371">
        <v>0</v>
      </c>
      <c r="AG371">
        <v>2</v>
      </c>
      <c r="AH371" t="s">
        <v>86</v>
      </c>
      <c r="AI371" t="s">
        <v>86</v>
      </c>
      <c r="AJ371" t="s">
        <v>86</v>
      </c>
      <c r="AK371" t="s">
        <v>86</v>
      </c>
      <c r="AL371" t="s">
        <v>86</v>
      </c>
      <c r="AM371" t="s">
        <v>86</v>
      </c>
      <c r="AN371" t="s">
        <v>86</v>
      </c>
      <c r="AO371" t="s">
        <v>86</v>
      </c>
      <c r="AP371" t="s">
        <v>86</v>
      </c>
      <c r="AQ371" t="s">
        <v>86</v>
      </c>
      <c r="AR371" t="s">
        <v>86</v>
      </c>
      <c r="AS371" t="s">
        <v>86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 t="s">
        <v>86</v>
      </c>
      <c r="BB371" t="s">
        <v>86</v>
      </c>
      <c r="BC371" t="s">
        <v>86</v>
      </c>
      <c r="BD371" t="s">
        <v>86</v>
      </c>
      <c r="BE371" t="s">
        <v>86</v>
      </c>
    </row>
    <row r="372" spans="1:57" x14ac:dyDescent="0.45">
      <c r="A372" t="s">
        <v>927</v>
      </c>
      <c r="B372" t="s">
        <v>77</v>
      </c>
      <c r="C372" t="s">
        <v>173</v>
      </c>
      <c r="D372" t="s">
        <v>79</v>
      </c>
      <c r="E372" s="2" t="str">
        <f>HYPERLINK("capsilon://?command=openfolder&amp;siteaddress=envoy.emaiq-na2.net&amp;folderid=FXAAD7B184-E3C1-E193-04BE-287B45FC8A2E","FX2201279")</f>
        <v>FX2201279</v>
      </c>
      <c r="F372" t="s">
        <v>80</v>
      </c>
      <c r="G372" t="s">
        <v>80</v>
      </c>
      <c r="H372" t="s">
        <v>81</v>
      </c>
      <c r="I372" t="s">
        <v>928</v>
      </c>
      <c r="J372">
        <v>28</v>
      </c>
      <c r="K372" t="s">
        <v>83</v>
      </c>
      <c r="L372" t="s">
        <v>84</v>
      </c>
      <c r="M372" t="s">
        <v>85</v>
      </c>
      <c r="N372">
        <v>2</v>
      </c>
      <c r="O372" s="1">
        <v>44593.625868055555</v>
      </c>
      <c r="P372" s="1">
        <v>44593.766562500001</v>
      </c>
      <c r="Q372">
        <v>11932</v>
      </c>
      <c r="R372">
        <v>224</v>
      </c>
      <c r="S372" t="b">
        <v>0</v>
      </c>
      <c r="T372" t="s">
        <v>86</v>
      </c>
      <c r="U372" t="b">
        <v>0</v>
      </c>
      <c r="V372" t="s">
        <v>101</v>
      </c>
      <c r="W372" s="1">
        <v>44593.627627314818</v>
      </c>
      <c r="X372">
        <v>79</v>
      </c>
      <c r="Y372">
        <v>21</v>
      </c>
      <c r="Z372">
        <v>0</v>
      </c>
      <c r="AA372">
        <v>21</v>
      </c>
      <c r="AB372">
        <v>0</v>
      </c>
      <c r="AC372">
        <v>3</v>
      </c>
      <c r="AD372">
        <v>7</v>
      </c>
      <c r="AE372">
        <v>0</v>
      </c>
      <c r="AF372">
        <v>0</v>
      </c>
      <c r="AG372">
        <v>0</v>
      </c>
      <c r="AH372" t="s">
        <v>102</v>
      </c>
      <c r="AI372" s="1">
        <v>44593.766562500001</v>
      </c>
      <c r="AJ372">
        <v>114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7</v>
      </c>
      <c r="AQ372">
        <v>0</v>
      </c>
      <c r="AR372">
        <v>0</v>
      </c>
      <c r="AS372">
        <v>0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 t="s">
        <v>86</v>
      </c>
      <c r="BB372" t="s">
        <v>86</v>
      </c>
      <c r="BC372" t="s">
        <v>86</v>
      </c>
      <c r="BD372" t="s">
        <v>86</v>
      </c>
      <c r="BE372" t="s">
        <v>86</v>
      </c>
    </row>
    <row r="373" spans="1:57" x14ac:dyDescent="0.45">
      <c r="A373" t="s">
        <v>929</v>
      </c>
      <c r="B373" t="s">
        <v>77</v>
      </c>
      <c r="C373" t="s">
        <v>170</v>
      </c>
      <c r="D373" t="s">
        <v>79</v>
      </c>
      <c r="E373" s="2" t="str">
        <f>HYPERLINK("capsilon://?command=openfolder&amp;siteaddress=envoy.emaiq-na2.net&amp;folderid=FXF404CBF1-C829-0083-EC6F-C1B3742EB903","FX2201195")</f>
        <v>FX2201195</v>
      </c>
      <c r="F373" t="s">
        <v>80</v>
      </c>
      <c r="G373" t="s">
        <v>80</v>
      </c>
      <c r="H373" t="s">
        <v>81</v>
      </c>
      <c r="I373" t="s">
        <v>930</v>
      </c>
      <c r="J373">
        <v>148</v>
      </c>
      <c r="K373" t="s">
        <v>83</v>
      </c>
      <c r="L373" t="s">
        <v>84</v>
      </c>
      <c r="M373" t="s">
        <v>85</v>
      </c>
      <c r="N373">
        <v>2</v>
      </c>
      <c r="O373" s="1">
        <v>44593.626493055555</v>
      </c>
      <c r="P373" s="1">
        <v>44593.775219907409</v>
      </c>
      <c r="Q373">
        <v>10935</v>
      </c>
      <c r="R373">
        <v>1915</v>
      </c>
      <c r="S373" t="b">
        <v>0</v>
      </c>
      <c r="T373" t="s">
        <v>86</v>
      </c>
      <c r="U373" t="b">
        <v>0</v>
      </c>
      <c r="V373" t="s">
        <v>101</v>
      </c>
      <c r="W373" s="1">
        <v>44593.662129629629</v>
      </c>
      <c r="X373">
        <v>1168</v>
      </c>
      <c r="Y373">
        <v>224</v>
      </c>
      <c r="Z373">
        <v>0</v>
      </c>
      <c r="AA373">
        <v>224</v>
      </c>
      <c r="AB373">
        <v>0</v>
      </c>
      <c r="AC373">
        <v>210</v>
      </c>
      <c r="AD373">
        <v>-76</v>
      </c>
      <c r="AE373">
        <v>0</v>
      </c>
      <c r="AF373">
        <v>0</v>
      </c>
      <c r="AG373">
        <v>0</v>
      </c>
      <c r="AH373" t="s">
        <v>102</v>
      </c>
      <c r="AI373" s="1">
        <v>44593.775219907409</v>
      </c>
      <c r="AJ373">
        <v>747</v>
      </c>
      <c r="AK373">
        <v>1</v>
      </c>
      <c r="AL373">
        <v>0</v>
      </c>
      <c r="AM373">
        <v>1</v>
      </c>
      <c r="AN373">
        <v>0</v>
      </c>
      <c r="AO373">
        <v>1</v>
      </c>
      <c r="AP373">
        <v>-77</v>
      </c>
      <c r="AQ373">
        <v>0</v>
      </c>
      <c r="AR373">
        <v>0</v>
      </c>
      <c r="AS373">
        <v>0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 t="s">
        <v>86</v>
      </c>
      <c r="BB373" t="s">
        <v>86</v>
      </c>
      <c r="BC373" t="s">
        <v>86</v>
      </c>
      <c r="BD373" t="s">
        <v>86</v>
      </c>
      <c r="BE373" t="s">
        <v>86</v>
      </c>
    </row>
    <row r="374" spans="1:57" hidden="1" x14ac:dyDescent="0.45">
      <c r="A374" t="s">
        <v>931</v>
      </c>
      <c r="B374" t="s">
        <v>77</v>
      </c>
      <c r="C374" t="s">
        <v>233</v>
      </c>
      <c r="D374" t="s">
        <v>79</v>
      </c>
      <c r="E374" s="2" t="str">
        <f>HYPERLINK("capsilon://?command=openfolder&amp;siteaddress=envoy.emaiq-na2.net&amp;folderid=FX86DFD52A-59A3-9ED0-749B-5DA2E864011D","FX2201411")</f>
        <v>FX2201411</v>
      </c>
      <c r="F374" t="s">
        <v>80</v>
      </c>
      <c r="G374" t="s">
        <v>80</v>
      </c>
      <c r="H374" t="s">
        <v>81</v>
      </c>
      <c r="I374" t="s">
        <v>932</v>
      </c>
      <c r="J374">
        <v>38</v>
      </c>
      <c r="K374" t="s">
        <v>83</v>
      </c>
      <c r="L374" t="s">
        <v>84</v>
      </c>
      <c r="M374" t="s">
        <v>85</v>
      </c>
      <c r="N374">
        <v>1</v>
      </c>
      <c r="O374" s="1">
        <v>44600.41814814815</v>
      </c>
      <c r="P374" s="1">
        <v>44600.44090277778</v>
      </c>
      <c r="Q374">
        <v>1803</v>
      </c>
      <c r="R374">
        <v>163</v>
      </c>
      <c r="S374" t="b">
        <v>0</v>
      </c>
      <c r="T374" t="s">
        <v>86</v>
      </c>
      <c r="U374" t="b">
        <v>0</v>
      </c>
      <c r="V374" t="s">
        <v>87</v>
      </c>
      <c r="W374" s="1">
        <v>44600.44090277778</v>
      </c>
      <c r="X374">
        <v>133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38</v>
      </c>
      <c r="AE374">
        <v>37</v>
      </c>
      <c r="AF374">
        <v>0</v>
      </c>
      <c r="AG374">
        <v>3</v>
      </c>
      <c r="AH374" t="s">
        <v>86</v>
      </c>
      <c r="AI374" t="s">
        <v>86</v>
      </c>
      <c r="AJ374" t="s">
        <v>86</v>
      </c>
      <c r="AK374" t="s">
        <v>86</v>
      </c>
      <c r="AL374" t="s">
        <v>86</v>
      </c>
      <c r="AM374" t="s">
        <v>86</v>
      </c>
      <c r="AN374" t="s">
        <v>86</v>
      </c>
      <c r="AO374" t="s">
        <v>86</v>
      </c>
      <c r="AP374" t="s">
        <v>86</v>
      </c>
      <c r="AQ374" t="s">
        <v>86</v>
      </c>
      <c r="AR374" t="s">
        <v>86</v>
      </c>
      <c r="AS374" t="s">
        <v>86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 t="s">
        <v>86</v>
      </c>
      <c r="BB374" t="s">
        <v>86</v>
      </c>
      <c r="BC374" t="s">
        <v>86</v>
      </c>
      <c r="BD374" t="s">
        <v>86</v>
      </c>
      <c r="BE374" t="s">
        <v>86</v>
      </c>
    </row>
    <row r="375" spans="1:57" hidden="1" x14ac:dyDescent="0.45">
      <c r="A375" t="s">
        <v>933</v>
      </c>
      <c r="B375" t="s">
        <v>77</v>
      </c>
      <c r="C375" t="s">
        <v>173</v>
      </c>
      <c r="D375" t="s">
        <v>79</v>
      </c>
      <c r="E375" s="2" t="str">
        <f>HYPERLINK("capsilon://?command=openfolder&amp;siteaddress=envoy.emaiq-na2.net&amp;folderid=FXAAD7B184-E3C1-E193-04BE-287B45FC8A2E","FX2201279")</f>
        <v>FX2201279</v>
      </c>
      <c r="F375" t="s">
        <v>80</v>
      </c>
      <c r="G375" t="s">
        <v>80</v>
      </c>
      <c r="H375" t="s">
        <v>81</v>
      </c>
      <c r="I375" t="s">
        <v>934</v>
      </c>
      <c r="J375">
        <v>28</v>
      </c>
      <c r="K375" t="s">
        <v>83</v>
      </c>
      <c r="L375" t="s">
        <v>84</v>
      </c>
      <c r="M375" t="s">
        <v>85</v>
      </c>
      <c r="N375">
        <v>1</v>
      </c>
      <c r="O375" s="1">
        <v>44593.626875000002</v>
      </c>
      <c r="P375" s="1">
        <v>44593.664178240739</v>
      </c>
      <c r="Q375">
        <v>3047</v>
      </c>
      <c r="R375">
        <v>176</v>
      </c>
      <c r="S375" t="b">
        <v>0</v>
      </c>
      <c r="T375" t="s">
        <v>86</v>
      </c>
      <c r="U375" t="b">
        <v>0</v>
      </c>
      <c r="V375" t="s">
        <v>101</v>
      </c>
      <c r="W375" s="1">
        <v>44593.664178240739</v>
      </c>
      <c r="X375">
        <v>176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28</v>
      </c>
      <c r="AE375">
        <v>21</v>
      </c>
      <c r="AF375">
        <v>0</v>
      </c>
      <c r="AG375">
        <v>4</v>
      </c>
      <c r="AH375" t="s">
        <v>86</v>
      </c>
      <c r="AI375" t="s">
        <v>86</v>
      </c>
      <c r="AJ375" t="s">
        <v>86</v>
      </c>
      <c r="AK375" t="s">
        <v>86</v>
      </c>
      <c r="AL375" t="s">
        <v>86</v>
      </c>
      <c r="AM375" t="s">
        <v>86</v>
      </c>
      <c r="AN375" t="s">
        <v>86</v>
      </c>
      <c r="AO375" t="s">
        <v>86</v>
      </c>
      <c r="AP375" t="s">
        <v>86</v>
      </c>
      <c r="AQ375" t="s">
        <v>86</v>
      </c>
      <c r="AR375" t="s">
        <v>86</v>
      </c>
      <c r="AS375" t="s">
        <v>86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 t="s">
        <v>86</v>
      </c>
      <c r="BB375" t="s">
        <v>86</v>
      </c>
      <c r="BC375" t="s">
        <v>86</v>
      </c>
      <c r="BD375" t="s">
        <v>86</v>
      </c>
      <c r="BE375" t="s">
        <v>86</v>
      </c>
    </row>
    <row r="376" spans="1:57" hidden="1" x14ac:dyDescent="0.45">
      <c r="A376" t="s">
        <v>935</v>
      </c>
      <c r="B376" t="s">
        <v>77</v>
      </c>
      <c r="C376" t="s">
        <v>882</v>
      </c>
      <c r="D376" t="s">
        <v>79</v>
      </c>
      <c r="E376" s="2" t="str">
        <f>HYPERLINK("capsilon://?command=openfolder&amp;siteaddress=envoy.emaiq-na2.net&amp;folderid=FX3B70897F-23EB-7145-1C0C-DA27091A100E","FX220171")</f>
        <v>FX220171</v>
      </c>
      <c r="F376" t="s">
        <v>80</v>
      </c>
      <c r="G376" t="s">
        <v>80</v>
      </c>
      <c r="H376" t="s">
        <v>81</v>
      </c>
      <c r="I376" t="s">
        <v>936</v>
      </c>
      <c r="J376">
        <v>11</v>
      </c>
      <c r="K376" t="s">
        <v>83</v>
      </c>
      <c r="L376" t="s">
        <v>84</v>
      </c>
      <c r="M376" t="s">
        <v>85</v>
      </c>
      <c r="N376">
        <v>2</v>
      </c>
      <c r="O376" s="1">
        <v>44600.43105324074</v>
      </c>
      <c r="P376" s="1">
        <v>44600.45548611111</v>
      </c>
      <c r="Q376">
        <v>2007</v>
      </c>
      <c r="R376">
        <v>104</v>
      </c>
      <c r="S376" t="b">
        <v>0</v>
      </c>
      <c r="T376" t="s">
        <v>86</v>
      </c>
      <c r="U376" t="b">
        <v>0</v>
      </c>
      <c r="V376" t="s">
        <v>87</v>
      </c>
      <c r="W376" s="1">
        <v>44600.441354166665</v>
      </c>
      <c r="X376">
        <v>38</v>
      </c>
      <c r="Y376">
        <v>0</v>
      </c>
      <c r="Z376">
        <v>0</v>
      </c>
      <c r="AA376">
        <v>0</v>
      </c>
      <c r="AB376">
        <v>5</v>
      </c>
      <c r="AC376">
        <v>0</v>
      </c>
      <c r="AD376">
        <v>11</v>
      </c>
      <c r="AE376">
        <v>0</v>
      </c>
      <c r="AF376">
        <v>0</v>
      </c>
      <c r="AG376">
        <v>0</v>
      </c>
      <c r="AH376" t="s">
        <v>93</v>
      </c>
      <c r="AI376" s="1">
        <v>44600.45548611111</v>
      </c>
      <c r="AJ376">
        <v>66</v>
      </c>
      <c r="AK376">
        <v>0</v>
      </c>
      <c r="AL376">
        <v>0</v>
      </c>
      <c r="AM376">
        <v>0</v>
      </c>
      <c r="AN376">
        <v>5</v>
      </c>
      <c r="AO376">
        <v>0</v>
      </c>
      <c r="AP376">
        <v>11</v>
      </c>
      <c r="AQ376">
        <v>0</v>
      </c>
      <c r="AR376">
        <v>0</v>
      </c>
      <c r="AS376">
        <v>0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 t="s">
        <v>86</v>
      </c>
      <c r="BB376" t="s">
        <v>86</v>
      </c>
      <c r="BC376" t="s">
        <v>86</v>
      </c>
      <c r="BD376" t="s">
        <v>86</v>
      </c>
      <c r="BE376" t="s">
        <v>86</v>
      </c>
    </row>
    <row r="377" spans="1:57" x14ac:dyDescent="0.45">
      <c r="A377" t="s">
        <v>937</v>
      </c>
      <c r="B377" t="s">
        <v>77</v>
      </c>
      <c r="C377" t="s">
        <v>233</v>
      </c>
      <c r="D377" t="s">
        <v>79</v>
      </c>
      <c r="E377" s="2" t="str">
        <f>HYPERLINK("capsilon://?command=openfolder&amp;siteaddress=envoy.emaiq-na2.net&amp;folderid=FX86DFD52A-59A3-9ED0-749B-5DA2E864011D","FX2201411")</f>
        <v>FX2201411</v>
      </c>
      <c r="F377" t="s">
        <v>80</v>
      </c>
      <c r="G377" t="s">
        <v>80</v>
      </c>
      <c r="H377" t="s">
        <v>81</v>
      </c>
      <c r="I377" t="s">
        <v>932</v>
      </c>
      <c r="J377">
        <v>114</v>
      </c>
      <c r="K377" t="s">
        <v>83</v>
      </c>
      <c r="L377" t="s">
        <v>84</v>
      </c>
      <c r="M377" t="s">
        <v>85</v>
      </c>
      <c r="N377">
        <v>2</v>
      </c>
      <c r="O377" s="1">
        <v>44600.44127314815</v>
      </c>
      <c r="P377" s="1">
        <v>44600.454710648148</v>
      </c>
      <c r="Q377">
        <v>500</v>
      </c>
      <c r="R377">
        <v>661</v>
      </c>
      <c r="S377" t="b">
        <v>0</v>
      </c>
      <c r="T377" t="s">
        <v>86</v>
      </c>
      <c r="U377" t="b">
        <v>1</v>
      </c>
      <c r="V377" t="s">
        <v>87</v>
      </c>
      <c r="W377" s="1">
        <v>44600.444687499999</v>
      </c>
      <c r="X377">
        <v>287</v>
      </c>
      <c r="Y377">
        <v>74</v>
      </c>
      <c r="Z377">
        <v>0</v>
      </c>
      <c r="AA377">
        <v>74</v>
      </c>
      <c r="AB377">
        <v>37</v>
      </c>
      <c r="AC377">
        <v>48</v>
      </c>
      <c r="AD377">
        <v>40</v>
      </c>
      <c r="AE377">
        <v>0</v>
      </c>
      <c r="AF377">
        <v>0</v>
      </c>
      <c r="AG377">
        <v>0</v>
      </c>
      <c r="AH377" t="s">
        <v>93</v>
      </c>
      <c r="AI377" s="1">
        <v>44600.454710648148</v>
      </c>
      <c r="AJ377">
        <v>374</v>
      </c>
      <c r="AK377">
        <v>0</v>
      </c>
      <c r="AL377">
        <v>0</v>
      </c>
      <c r="AM377">
        <v>0</v>
      </c>
      <c r="AN377">
        <v>37</v>
      </c>
      <c r="AO377">
        <v>0</v>
      </c>
      <c r="AP377">
        <v>40</v>
      </c>
      <c r="AQ377">
        <v>0</v>
      </c>
      <c r="AR377">
        <v>0</v>
      </c>
      <c r="AS377">
        <v>0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 t="s">
        <v>86</v>
      </c>
      <c r="BB377" t="s">
        <v>86</v>
      </c>
      <c r="BC377" t="s">
        <v>86</v>
      </c>
      <c r="BD377" t="s">
        <v>86</v>
      </c>
      <c r="BE377" t="s">
        <v>86</v>
      </c>
    </row>
    <row r="378" spans="1:57" x14ac:dyDescent="0.45">
      <c r="A378" t="s">
        <v>938</v>
      </c>
      <c r="B378" t="s">
        <v>77</v>
      </c>
      <c r="C378" t="s">
        <v>90</v>
      </c>
      <c r="D378" t="s">
        <v>79</v>
      </c>
      <c r="E378" s="2" t="str">
        <f>HYPERLINK("capsilon://?command=openfolder&amp;siteaddress=envoy.emaiq-na2.net&amp;folderid=FXB5C20122-89B5-AE08-A54E-DC1C7040B926","FX220283")</f>
        <v>FX220283</v>
      </c>
      <c r="F378" t="s">
        <v>80</v>
      </c>
      <c r="G378" t="s">
        <v>80</v>
      </c>
      <c r="H378" t="s">
        <v>81</v>
      </c>
      <c r="I378" t="s">
        <v>939</v>
      </c>
      <c r="J378">
        <v>66</v>
      </c>
      <c r="K378" t="s">
        <v>83</v>
      </c>
      <c r="L378" t="s">
        <v>84</v>
      </c>
      <c r="M378" t="s">
        <v>85</v>
      </c>
      <c r="N378">
        <v>2</v>
      </c>
      <c r="O378" s="1">
        <v>44600.442025462966</v>
      </c>
      <c r="P378" s="1">
        <v>44600.459317129629</v>
      </c>
      <c r="Q378">
        <v>1008</v>
      </c>
      <c r="R378">
        <v>486</v>
      </c>
      <c r="S378" t="b">
        <v>0</v>
      </c>
      <c r="T378" t="s">
        <v>86</v>
      </c>
      <c r="U378" t="b">
        <v>0</v>
      </c>
      <c r="V378" t="s">
        <v>87</v>
      </c>
      <c r="W378" s="1">
        <v>44600.446504629632</v>
      </c>
      <c r="X378">
        <v>156</v>
      </c>
      <c r="Y378">
        <v>52</v>
      </c>
      <c r="Z378">
        <v>0</v>
      </c>
      <c r="AA378">
        <v>52</v>
      </c>
      <c r="AB378">
        <v>0</v>
      </c>
      <c r="AC378">
        <v>22</v>
      </c>
      <c r="AD378">
        <v>14</v>
      </c>
      <c r="AE378">
        <v>0</v>
      </c>
      <c r="AF378">
        <v>0</v>
      </c>
      <c r="AG378">
        <v>0</v>
      </c>
      <c r="AH378" t="s">
        <v>93</v>
      </c>
      <c r="AI378" s="1">
        <v>44600.459317129629</v>
      </c>
      <c r="AJ378">
        <v>330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14</v>
      </c>
      <c r="AQ378">
        <v>0</v>
      </c>
      <c r="AR378">
        <v>0</v>
      </c>
      <c r="AS378">
        <v>0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 t="s">
        <v>86</v>
      </c>
      <c r="BB378" t="s">
        <v>86</v>
      </c>
      <c r="BC378" t="s">
        <v>86</v>
      </c>
      <c r="BD378" t="s">
        <v>86</v>
      </c>
      <c r="BE378" t="s">
        <v>86</v>
      </c>
    </row>
    <row r="379" spans="1:57" x14ac:dyDescent="0.45">
      <c r="A379" t="s">
        <v>940</v>
      </c>
      <c r="B379" t="s">
        <v>77</v>
      </c>
      <c r="C379" t="s">
        <v>941</v>
      </c>
      <c r="D379" t="s">
        <v>79</v>
      </c>
      <c r="E379" s="2" t="str">
        <f>HYPERLINK("capsilon://?command=openfolder&amp;siteaddress=envoy.emaiq-na2.net&amp;folderid=FXB67B3DE5-B3B6-683A-2C54-13EEAF22CC48","FX2201403")</f>
        <v>FX2201403</v>
      </c>
      <c r="F379" t="s">
        <v>80</v>
      </c>
      <c r="G379" t="s">
        <v>80</v>
      </c>
      <c r="H379" t="s">
        <v>81</v>
      </c>
      <c r="I379" t="s">
        <v>942</v>
      </c>
      <c r="J379">
        <v>28</v>
      </c>
      <c r="K379" t="s">
        <v>83</v>
      </c>
      <c r="L379" t="s">
        <v>84</v>
      </c>
      <c r="M379" t="s">
        <v>85</v>
      </c>
      <c r="N379">
        <v>2</v>
      </c>
      <c r="O379" s="1">
        <v>44600.445219907408</v>
      </c>
      <c r="P379" s="1">
        <v>44600.463437500002</v>
      </c>
      <c r="Q379">
        <v>1135</v>
      </c>
      <c r="R379">
        <v>439</v>
      </c>
      <c r="S379" t="b">
        <v>0</v>
      </c>
      <c r="T379" t="s">
        <v>86</v>
      </c>
      <c r="U379" t="b">
        <v>0</v>
      </c>
      <c r="V379" t="s">
        <v>87</v>
      </c>
      <c r="W379" s="1">
        <v>44600.447476851848</v>
      </c>
      <c r="X379">
        <v>84</v>
      </c>
      <c r="Y379">
        <v>21</v>
      </c>
      <c r="Z379">
        <v>0</v>
      </c>
      <c r="AA379">
        <v>21</v>
      </c>
      <c r="AB379">
        <v>0</v>
      </c>
      <c r="AC379">
        <v>2</v>
      </c>
      <c r="AD379">
        <v>7</v>
      </c>
      <c r="AE379">
        <v>0</v>
      </c>
      <c r="AF379">
        <v>0</v>
      </c>
      <c r="AG379">
        <v>0</v>
      </c>
      <c r="AH379" t="s">
        <v>93</v>
      </c>
      <c r="AI379" s="1">
        <v>44600.463437500002</v>
      </c>
      <c r="AJ379">
        <v>355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7</v>
      </c>
      <c r="AQ379">
        <v>0</v>
      </c>
      <c r="AR379">
        <v>0</v>
      </c>
      <c r="AS379">
        <v>0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 t="s">
        <v>86</v>
      </c>
      <c r="BB379" t="s">
        <v>86</v>
      </c>
      <c r="BC379" t="s">
        <v>86</v>
      </c>
      <c r="BD379" t="s">
        <v>86</v>
      </c>
      <c r="BE379" t="s">
        <v>86</v>
      </c>
    </row>
    <row r="380" spans="1:57" hidden="1" x14ac:dyDescent="0.45">
      <c r="A380" t="s">
        <v>943</v>
      </c>
      <c r="B380" t="s">
        <v>77</v>
      </c>
      <c r="C380" t="s">
        <v>944</v>
      </c>
      <c r="D380" t="s">
        <v>79</v>
      </c>
      <c r="E380" s="2" t="str">
        <f>HYPERLINK("capsilon://?command=openfolder&amp;siteaddress=envoy.emaiq-na2.net&amp;folderid=FXB49363C0-165B-4AD1-4504-185326BAF42B","FX2201435")</f>
        <v>FX2201435</v>
      </c>
      <c r="F380" t="s">
        <v>80</v>
      </c>
      <c r="G380" t="s">
        <v>80</v>
      </c>
      <c r="H380" t="s">
        <v>81</v>
      </c>
      <c r="I380" t="s">
        <v>945</v>
      </c>
      <c r="J380">
        <v>60</v>
      </c>
      <c r="K380" t="s">
        <v>83</v>
      </c>
      <c r="L380" t="s">
        <v>84</v>
      </c>
      <c r="M380" t="s">
        <v>85</v>
      </c>
      <c r="N380">
        <v>1</v>
      </c>
      <c r="O380" s="1">
        <v>44600.458773148152</v>
      </c>
      <c r="P380" s="1">
        <v>44600.47016203704</v>
      </c>
      <c r="Q380">
        <v>763</v>
      </c>
      <c r="R380">
        <v>221</v>
      </c>
      <c r="S380" t="b">
        <v>0</v>
      </c>
      <c r="T380" t="s">
        <v>86</v>
      </c>
      <c r="U380" t="b">
        <v>0</v>
      </c>
      <c r="V380" t="s">
        <v>433</v>
      </c>
      <c r="W380" s="1">
        <v>44600.47016203704</v>
      </c>
      <c r="X380">
        <v>173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60</v>
      </c>
      <c r="AE380">
        <v>48</v>
      </c>
      <c r="AF380">
        <v>0</v>
      </c>
      <c r="AG380">
        <v>3</v>
      </c>
      <c r="AH380" t="s">
        <v>86</v>
      </c>
      <c r="AI380" t="s">
        <v>86</v>
      </c>
      <c r="AJ380" t="s">
        <v>86</v>
      </c>
      <c r="AK380" t="s">
        <v>86</v>
      </c>
      <c r="AL380" t="s">
        <v>86</v>
      </c>
      <c r="AM380" t="s">
        <v>86</v>
      </c>
      <c r="AN380" t="s">
        <v>86</v>
      </c>
      <c r="AO380" t="s">
        <v>86</v>
      </c>
      <c r="AP380" t="s">
        <v>86</v>
      </c>
      <c r="AQ380" t="s">
        <v>86</v>
      </c>
      <c r="AR380" t="s">
        <v>86</v>
      </c>
      <c r="AS380" t="s">
        <v>86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 t="s">
        <v>86</v>
      </c>
      <c r="BB380" t="s">
        <v>86</v>
      </c>
      <c r="BC380" t="s">
        <v>86</v>
      </c>
      <c r="BD380" t="s">
        <v>86</v>
      </c>
      <c r="BE380" t="s">
        <v>86</v>
      </c>
    </row>
    <row r="381" spans="1:57" x14ac:dyDescent="0.45">
      <c r="A381" t="s">
        <v>946</v>
      </c>
      <c r="B381" t="s">
        <v>77</v>
      </c>
      <c r="C381" t="s">
        <v>844</v>
      </c>
      <c r="D381" t="s">
        <v>79</v>
      </c>
      <c r="E381" s="2" t="str">
        <f>HYPERLINK("capsilon://?command=openfolder&amp;siteaddress=envoy.emaiq-na2.net&amp;folderid=FX22FB698C-3477-045F-6C14-0EE8A7429350","FX2201103")</f>
        <v>FX2201103</v>
      </c>
      <c r="F381" t="s">
        <v>80</v>
      </c>
      <c r="G381" t="s">
        <v>80</v>
      </c>
      <c r="H381" t="s">
        <v>81</v>
      </c>
      <c r="I381" t="s">
        <v>926</v>
      </c>
      <c r="J381">
        <v>170</v>
      </c>
      <c r="K381" t="s">
        <v>83</v>
      </c>
      <c r="L381" t="s">
        <v>84</v>
      </c>
      <c r="M381" t="s">
        <v>85</v>
      </c>
      <c r="N381">
        <v>2</v>
      </c>
      <c r="O381" s="1">
        <v>44593.62771990741</v>
      </c>
      <c r="P381" s="1">
        <v>44593.688460648147</v>
      </c>
      <c r="Q381">
        <v>4128</v>
      </c>
      <c r="R381">
        <v>1120</v>
      </c>
      <c r="S381" t="b">
        <v>0</v>
      </c>
      <c r="T381" t="s">
        <v>86</v>
      </c>
      <c r="U381" t="b">
        <v>1</v>
      </c>
      <c r="V381" t="s">
        <v>101</v>
      </c>
      <c r="W381" s="1">
        <v>44593.654687499999</v>
      </c>
      <c r="X381">
        <v>675</v>
      </c>
      <c r="Y381">
        <v>154</v>
      </c>
      <c r="Z381">
        <v>0</v>
      </c>
      <c r="AA381">
        <v>154</v>
      </c>
      <c r="AB381">
        <v>0</v>
      </c>
      <c r="AC381">
        <v>76</v>
      </c>
      <c r="AD381">
        <v>16</v>
      </c>
      <c r="AE381">
        <v>0</v>
      </c>
      <c r="AF381">
        <v>0</v>
      </c>
      <c r="AG381">
        <v>0</v>
      </c>
      <c r="AH381" t="s">
        <v>102</v>
      </c>
      <c r="AI381" s="1">
        <v>44593.688460648147</v>
      </c>
      <c r="AJ381">
        <v>439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16</v>
      </c>
      <c r="AQ381">
        <v>0</v>
      </c>
      <c r="AR381">
        <v>0</v>
      </c>
      <c r="AS381">
        <v>0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 t="s">
        <v>86</v>
      </c>
      <c r="BB381" t="s">
        <v>86</v>
      </c>
      <c r="BC381" t="s">
        <v>86</v>
      </c>
      <c r="BD381" t="s">
        <v>86</v>
      </c>
      <c r="BE381" t="s">
        <v>86</v>
      </c>
    </row>
    <row r="382" spans="1:57" hidden="1" x14ac:dyDescent="0.45">
      <c r="A382" t="s">
        <v>947</v>
      </c>
      <c r="B382" t="s">
        <v>77</v>
      </c>
      <c r="C382" t="s">
        <v>671</v>
      </c>
      <c r="D382" t="s">
        <v>79</v>
      </c>
      <c r="E382" s="2" t="str">
        <f>HYPERLINK("capsilon://?command=openfolder&amp;siteaddress=envoy.emaiq-na2.net&amp;folderid=FX659CA8B0-2B33-5BF5-84FB-770EF21F4994","FX220231")</f>
        <v>FX220231</v>
      </c>
      <c r="F382" t="s">
        <v>80</v>
      </c>
      <c r="G382" t="s">
        <v>80</v>
      </c>
      <c r="H382" t="s">
        <v>81</v>
      </c>
      <c r="I382" t="s">
        <v>948</v>
      </c>
      <c r="J382">
        <v>32</v>
      </c>
      <c r="K382" t="s">
        <v>83</v>
      </c>
      <c r="L382" t="s">
        <v>84</v>
      </c>
      <c r="M382" t="s">
        <v>85</v>
      </c>
      <c r="N382">
        <v>1</v>
      </c>
      <c r="O382" s="1">
        <v>44600.467685185184</v>
      </c>
      <c r="P382" s="1">
        <v>44600.471759259257</v>
      </c>
      <c r="Q382">
        <v>186</v>
      </c>
      <c r="R382">
        <v>166</v>
      </c>
      <c r="S382" t="b">
        <v>0</v>
      </c>
      <c r="T382" t="s">
        <v>86</v>
      </c>
      <c r="U382" t="b">
        <v>0</v>
      </c>
      <c r="V382" t="s">
        <v>87</v>
      </c>
      <c r="W382" s="1">
        <v>44600.471759259257</v>
      </c>
      <c r="X382">
        <v>166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32</v>
      </c>
      <c r="AE382">
        <v>27</v>
      </c>
      <c r="AF382">
        <v>0</v>
      </c>
      <c r="AG382">
        <v>2</v>
      </c>
      <c r="AH382" t="s">
        <v>86</v>
      </c>
      <c r="AI382" t="s">
        <v>86</v>
      </c>
      <c r="AJ382" t="s">
        <v>86</v>
      </c>
      <c r="AK382" t="s">
        <v>86</v>
      </c>
      <c r="AL382" t="s">
        <v>86</v>
      </c>
      <c r="AM382" t="s">
        <v>86</v>
      </c>
      <c r="AN382" t="s">
        <v>86</v>
      </c>
      <c r="AO382" t="s">
        <v>86</v>
      </c>
      <c r="AP382" t="s">
        <v>86</v>
      </c>
      <c r="AQ382" t="s">
        <v>86</v>
      </c>
      <c r="AR382" t="s">
        <v>86</v>
      </c>
      <c r="AS382" t="s">
        <v>86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 t="s">
        <v>86</v>
      </c>
      <c r="BB382" t="s">
        <v>86</v>
      </c>
      <c r="BC382" t="s">
        <v>86</v>
      </c>
      <c r="BD382" t="s">
        <v>86</v>
      </c>
      <c r="BE382" t="s">
        <v>86</v>
      </c>
    </row>
    <row r="383" spans="1:57" x14ac:dyDescent="0.45">
      <c r="A383" t="s">
        <v>949</v>
      </c>
      <c r="B383" t="s">
        <v>77</v>
      </c>
      <c r="C383" t="s">
        <v>944</v>
      </c>
      <c r="D383" t="s">
        <v>79</v>
      </c>
      <c r="E383" s="2" t="str">
        <f>HYPERLINK("capsilon://?command=openfolder&amp;siteaddress=envoy.emaiq-na2.net&amp;folderid=FXB49363C0-165B-4AD1-4504-185326BAF42B","FX2201435")</f>
        <v>FX2201435</v>
      </c>
      <c r="F383" t="s">
        <v>80</v>
      </c>
      <c r="G383" t="s">
        <v>80</v>
      </c>
      <c r="H383" t="s">
        <v>81</v>
      </c>
      <c r="I383" t="s">
        <v>945</v>
      </c>
      <c r="J383">
        <v>92</v>
      </c>
      <c r="K383" t="s">
        <v>83</v>
      </c>
      <c r="L383" t="s">
        <v>84</v>
      </c>
      <c r="M383" t="s">
        <v>85</v>
      </c>
      <c r="N383">
        <v>2</v>
      </c>
      <c r="O383" s="1">
        <v>44600.47079861111</v>
      </c>
      <c r="P383" s="1">
        <v>44600.504710648151</v>
      </c>
      <c r="Q383">
        <v>975</v>
      </c>
      <c r="R383">
        <v>1955</v>
      </c>
      <c r="S383" t="b">
        <v>0</v>
      </c>
      <c r="T383" t="s">
        <v>86</v>
      </c>
      <c r="U383" t="b">
        <v>1</v>
      </c>
      <c r="V383" t="s">
        <v>87</v>
      </c>
      <c r="W383" s="1">
        <v>44600.485590277778</v>
      </c>
      <c r="X383">
        <v>1109</v>
      </c>
      <c r="Y383">
        <v>95</v>
      </c>
      <c r="Z383">
        <v>0</v>
      </c>
      <c r="AA383">
        <v>95</v>
      </c>
      <c r="AB383">
        <v>0</v>
      </c>
      <c r="AC383">
        <v>70</v>
      </c>
      <c r="AD383">
        <v>-3</v>
      </c>
      <c r="AE383">
        <v>0</v>
      </c>
      <c r="AF383">
        <v>0</v>
      </c>
      <c r="AG383">
        <v>0</v>
      </c>
      <c r="AH383" t="s">
        <v>93</v>
      </c>
      <c r="AI383" s="1">
        <v>44600.504710648151</v>
      </c>
      <c r="AJ383">
        <v>831</v>
      </c>
      <c r="AK383">
        <v>5</v>
      </c>
      <c r="AL383">
        <v>0</v>
      </c>
      <c r="AM383">
        <v>5</v>
      </c>
      <c r="AN383">
        <v>0</v>
      </c>
      <c r="AO383">
        <v>5</v>
      </c>
      <c r="AP383">
        <v>-8</v>
      </c>
      <c r="AQ383">
        <v>0</v>
      </c>
      <c r="AR383">
        <v>0</v>
      </c>
      <c r="AS383">
        <v>0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 t="s">
        <v>86</v>
      </c>
      <c r="BB383" t="s">
        <v>86</v>
      </c>
      <c r="BC383" t="s">
        <v>86</v>
      </c>
      <c r="BD383" t="s">
        <v>86</v>
      </c>
      <c r="BE383" t="s">
        <v>86</v>
      </c>
    </row>
    <row r="384" spans="1:57" x14ac:dyDescent="0.45">
      <c r="A384" t="s">
        <v>950</v>
      </c>
      <c r="B384" t="s">
        <v>77</v>
      </c>
      <c r="C384" t="s">
        <v>671</v>
      </c>
      <c r="D384" t="s">
        <v>79</v>
      </c>
      <c r="E384" s="2" t="str">
        <f>HYPERLINK("capsilon://?command=openfolder&amp;siteaddress=envoy.emaiq-na2.net&amp;folderid=FX659CA8B0-2B33-5BF5-84FB-770EF21F4994","FX220231")</f>
        <v>FX220231</v>
      </c>
      <c r="F384" t="s">
        <v>80</v>
      </c>
      <c r="G384" t="s">
        <v>80</v>
      </c>
      <c r="H384" t="s">
        <v>81</v>
      </c>
      <c r="I384" t="s">
        <v>948</v>
      </c>
      <c r="J384">
        <v>64</v>
      </c>
      <c r="K384" t="s">
        <v>83</v>
      </c>
      <c r="L384" t="s">
        <v>84</v>
      </c>
      <c r="M384" t="s">
        <v>85</v>
      </c>
      <c r="N384">
        <v>2</v>
      </c>
      <c r="O384" s="1">
        <v>44600.472500000003</v>
      </c>
      <c r="P384" s="1">
        <v>44600.495092592595</v>
      </c>
      <c r="Q384">
        <v>500</v>
      </c>
      <c r="R384">
        <v>1452</v>
      </c>
      <c r="S384" t="b">
        <v>0</v>
      </c>
      <c r="T384" t="s">
        <v>86</v>
      </c>
      <c r="U384" t="b">
        <v>1</v>
      </c>
      <c r="V384" t="s">
        <v>101</v>
      </c>
      <c r="W384" s="1">
        <v>44600.483831018515</v>
      </c>
      <c r="X384">
        <v>530</v>
      </c>
      <c r="Y384">
        <v>82</v>
      </c>
      <c r="Z384">
        <v>0</v>
      </c>
      <c r="AA384">
        <v>82</v>
      </c>
      <c r="AB384">
        <v>0</v>
      </c>
      <c r="AC384">
        <v>68</v>
      </c>
      <c r="AD384">
        <v>-18</v>
      </c>
      <c r="AE384">
        <v>0</v>
      </c>
      <c r="AF384">
        <v>0</v>
      </c>
      <c r="AG384">
        <v>0</v>
      </c>
      <c r="AH384" t="s">
        <v>93</v>
      </c>
      <c r="AI384" s="1">
        <v>44600.495092592595</v>
      </c>
      <c r="AJ384">
        <v>910</v>
      </c>
      <c r="AK384">
        <v>1</v>
      </c>
      <c r="AL384">
        <v>0</v>
      </c>
      <c r="AM384">
        <v>1</v>
      </c>
      <c r="AN384">
        <v>0</v>
      </c>
      <c r="AO384">
        <v>1</v>
      </c>
      <c r="AP384">
        <v>-19</v>
      </c>
      <c r="AQ384">
        <v>0</v>
      </c>
      <c r="AR384">
        <v>0</v>
      </c>
      <c r="AS384">
        <v>0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 t="s">
        <v>86</v>
      </c>
      <c r="BB384" t="s">
        <v>86</v>
      </c>
      <c r="BC384" t="s">
        <v>86</v>
      </c>
      <c r="BD384" t="s">
        <v>86</v>
      </c>
      <c r="BE384" t="s">
        <v>86</v>
      </c>
    </row>
    <row r="385" spans="1:57" hidden="1" x14ac:dyDescent="0.45">
      <c r="A385" t="s">
        <v>951</v>
      </c>
      <c r="B385" t="s">
        <v>77</v>
      </c>
      <c r="C385" t="s">
        <v>952</v>
      </c>
      <c r="D385" t="s">
        <v>79</v>
      </c>
      <c r="E385" s="2" t="str">
        <f>HYPERLINK("capsilon://?command=openfolder&amp;siteaddress=envoy.emaiq-na2.net&amp;folderid=FX2706D147-D27F-988F-D203-8796EF51A514","FX220285")</f>
        <v>FX220285</v>
      </c>
      <c r="F385" t="s">
        <v>80</v>
      </c>
      <c r="G385" t="s">
        <v>80</v>
      </c>
      <c r="H385" t="s">
        <v>81</v>
      </c>
      <c r="I385" t="s">
        <v>953</v>
      </c>
      <c r="J385">
        <v>193</v>
      </c>
      <c r="K385" t="s">
        <v>83</v>
      </c>
      <c r="L385" t="s">
        <v>84</v>
      </c>
      <c r="M385" t="s">
        <v>85</v>
      </c>
      <c r="N385">
        <v>1</v>
      </c>
      <c r="O385" s="1">
        <v>44600.481770833336</v>
      </c>
      <c r="P385" s="1">
        <v>44600.487708333334</v>
      </c>
      <c r="Q385">
        <v>143</v>
      </c>
      <c r="R385">
        <v>370</v>
      </c>
      <c r="S385" t="b">
        <v>0</v>
      </c>
      <c r="T385" t="s">
        <v>86</v>
      </c>
      <c r="U385" t="b">
        <v>0</v>
      </c>
      <c r="V385" t="s">
        <v>101</v>
      </c>
      <c r="W385" s="1">
        <v>44600.487708333334</v>
      </c>
      <c r="X385">
        <v>327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193</v>
      </c>
      <c r="AE385">
        <v>181</v>
      </c>
      <c r="AF385">
        <v>0</v>
      </c>
      <c r="AG385">
        <v>7</v>
      </c>
      <c r="AH385" t="s">
        <v>86</v>
      </c>
      <c r="AI385" t="s">
        <v>86</v>
      </c>
      <c r="AJ385" t="s">
        <v>86</v>
      </c>
      <c r="AK385" t="s">
        <v>86</v>
      </c>
      <c r="AL385" t="s">
        <v>86</v>
      </c>
      <c r="AM385" t="s">
        <v>86</v>
      </c>
      <c r="AN385" t="s">
        <v>86</v>
      </c>
      <c r="AO385" t="s">
        <v>86</v>
      </c>
      <c r="AP385" t="s">
        <v>86</v>
      </c>
      <c r="AQ385" t="s">
        <v>86</v>
      </c>
      <c r="AR385" t="s">
        <v>86</v>
      </c>
      <c r="AS385" t="s">
        <v>86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 t="s">
        <v>86</v>
      </c>
      <c r="BB385" t="s">
        <v>86</v>
      </c>
      <c r="BC385" t="s">
        <v>86</v>
      </c>
      <c r="BD385" t="s">
        <v>86</v>
      </c>
      <c r="BE385" t="s">
        <v>86</v>
      </c>
    </row>
    <row r="386" spans="1:57" hidden="1" x14ac:dyDescent="0.45">
      <c r="A386" t="s">
        <v>954</v>
      </c>
      <c r="B386" t="s">
        <v>77</v>
      </c>
      <c r="C386" t="s">
        <v>596</v>
      </c>
      <c r="D386" t="s">
        <v>79</v>
      </c>
      <c r="E386" s="2" t="str">
        <f>HYPERLINK("capsilon://?command=openfolder&amp;siteaddress=envoy.emaiq-na2.net&amp;folderid=FXBD7085E9-4706-9C7E-695D-9A8227A6C298","FX2201436")</f>
        <v>FX2201436</v>
      </c>
      <c r="F386" t="s">
        <v>80</v>
      </c>
      <c r="G386" t="s">
        <v>80</v>
      </c>
      <c r="H386" t="s">
        <v>81</v>
      </c>
      <c r="I386" t="s">
        <v>955</v>
      </c>
      <c r="J386">
        <v>66</v>
      </c>
      <c r="K386" t="s">
        <v>83</v>
      </c>
      <c r="L386" t="s">
        <v>84</v>
      </c>
      <c r="M386" t="s">
        <v>85</v>
      </c>
      <c r="N386">
        <v>2</v>
      </c>
      <c r="O386" s="1">
        <v>44600.486643518518</v>
      </c>
      <c r="P386" s="1">
        <v>44600.505266203705</v>
      </c>
      <c r="Q386">
        <v>1477</v>
      </c>
      <c r="R386">
        <v>132</v>
      </c>
      <c r="S386" t="b">
        <v>0</v>
      </c>
      <c r="T386" t="s">
        <v>86</v>
      </c>
      <c r="U386" t="b">
        <v>0</v>
      </c>
      <c r="V386" t="s">
        <v>87</v>
      </c>
      <c r="W386" s="1">
        <v>44600.488680555558</v>
      </c>
      <c r="X386">
        <v>84</v>
      </c>
      <c r="Y386">
        <v>0</v>
      </c>
      <c r="Z386">
        <v>0</v>
      </c>
      <c r="AA386">
        <v>0</v>
      </c>
      <c r="AB386">
        <v>52</v>
      </c>
      <c r="AC386">
        <v>0</v>
      </c>
      <c r="AD386">
        <v>66</v>
      </c>
      <c r="AE386">
        <v>0</v>
      </c>
      <c r="AF386">
        <v>0</v>
      </c>
      <c r="AG386">
        <v>0</v>
      </c>
      <c r="AH386" t="s">
        <v>93</v>
      </c>
      <c r="AI386" s="1">
        <v>44600.505266203705</v>
      </c>
      <c r="AJ386">
        <v>48</v>
      </c>
      <c r="AK386">
        <v>0</v>
      </c>
      <c r="AL386">
        <v>0</v>
      </c>
      <c r="AM386">
        <v>0</v>
      </c>
      <c r="AN386">
        <v>52</v>
      </c>
      <c r="AO386">
        <v>0</v>
      </c>
      <c r="AP386">
        <v>66</v>
      </c>
      <c r="AQ386">
        <v>0</v>
      </c>
      <c r="AR386">
        <v>0</v>
      </c>
      <c r="AS386">
        <v>0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 t="s">
        <v>86</v>
      </c>
      <c r="BB386" t="s">
        <v>86</v>
      </c>
      <c r="BC386" t="s">
        <v>86</v>
      </c>
      <c r="BD386" t="s">
        <v>86</v>
      </c>
      <c r="BE386" t="s">
        <v>86</v>
      </c>
    </row>
    <row r="387" spans="1:57" x14ac:dyDescent="0.45">
      <c r="A387" t="s">
        <v>956</v>
      </c>
      <c r="B387" t="s">
        <v>77</v>
      </c>
      <c r="C387" t="s">
        <v>952</v>
      </c>
      <c r="D387" t="s">
        <v>79</v>
      </c>
      <c r="E387" s="2" t="str">
        <f>HYPERLINK("capsilon://?command=openfolder&amp;siteaddress=envoy.emaiq-na2.net&amp;folderid=FX2706D147-D27F-988F-D203-8796EF51A514","FX220285")</f>
        <v>FX220285</v>
      </c>
      <c r="F387" t="s">
        <v>80</v>
      </c>
      <c r="G387" t="s">
        <v>80</v>
      </c>
      <c r="H387" t="s">
        <v>81</v>
      </c>
      <c r="I387" t="s">
        <v>953</v>
      </c>
      <c r="J387">
        <v>704</v>
      </c>
      <c r="K387" t="s">
        <v>83</v>
      </c>
      <c r="L387" t="s">
        <v>84</v>
      </c>
      <c r="M387" t="s">
        <v>85</v>
      </c>
      <c r="N387">
        <v>2</v>
      </c>
      <c r="O387" s="1">
        <v>44600.489050925928</v>
      </c>
      <c r="P387" s="1">
        <v>44600.551157407404</v>
      </c>
      <c r="Q387">
        <v>174</v>
      </c>
      <c r="R387">
        <v>5192</v>
      </c>
      <c r="S387" t="b">
        <v>0</v>
      </c>
      <c r="T387" t="s">
        <v>86</v>
      </c>
      <c r="U387" t="b">
        <v>1</v>
      </c>
      <c r="V387" t="s">
        <v>101</v>
      </c>
      <c r="W387" s="1">
        <v>44600.522557870368</v>
      </c>
      <c r="X387">
        <v>2871</v>
      </c>
      <c r="Y387">
        <v>572</v>
      </c>
      <c r="Z387">
        <v>0</v>
      </c>
      <c r="AA387">
        <v>572</v>
      </c>
      <c r="AB387">
        <v>0</v>
      </c>
      <c r="AC387">
        <v>242</v>
      </c>
      <c r="AD387">
        <v>132</v>
      </c>
      <c r="AE387">
        <v>0</v>
      </c>
      <c r="AF387">
        <v>0</v>
      </c>
      <c r="AG387">
        <v>0</v>
      </c>
      <c r="AH387" t="s">
        <v>102</v>
      </c>
      <c r="AI387" s="1">
        <v>44600.551157407404</v>
      </c>
      <c r="AJ387">
        <v>2321</v>
      </c>
      <c r="AK387">
        <v>10</v>
      </c>
      <c r="AL387">
        <v>0</v>
      </c>
      <c r="AM387">
        <v>10</v>
      </c>
      <c r="AN387">
        <v>0</v>
      </c>
      <c r="AO387">
        <v>10</v>
      </c>
      <c r="AP387">
        <v>122</v>
      </c>
      <c r="AQ387">
        <v>0</v>
      </c>
      <c r="AR387">
        <v>0</v>
      </c>
      <c r="AS387">
        <v>0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 t="s">
        <v>86</v>
      </c>
      <c r="BB387" t="s">
        <v>86</v>
      </c>
      <c r="BC387" t="s">
        <v>86</v>
      </c>
      <c r="BD387" t="s">
        <v>86</v>
      </c>
      <c r="BE387" t="s">
        <v>86</v>
      </c>
    </row>
    <row r="388" spans="1:57" hidden="1" x14ac:dyDescent="0.45">
      <c r="A388" t="s">
        <v>957</v>
      </c>
      <c r="B388" t="s">
        <v>77</v>
      </c>
      <c r="C388" t="s">
        <v>882</v>
      </c>
      <c r="D388" t="s">
        <v>79</v>
      </c>
      <c r="E388" s="2" t="str">
        <f>HYPERLINK("capsilon://?command=openfolder&amp;siteaddress=envoy.emaiq-na2.net&amp;folderid=FX3B70897F-23EB-7145-1C0C-DA27091A100E","FX220171")</f>
        <v>FX220171</v>
      </c>
      <c r="F388" t="s">
        <v>80</v>
      </c>
      <c r="G388" t="s">
        <v>80</v>
      </c>
      <c r="H388" t="s">
        <v>81</v>
      </c>
      <c r="I388" t="s">
        <v>958</v>
      </c>
      <c r="J388">
        <v>11</v>
      </c>
      <c r="K388" t="s">
        <v>83</v>
      </c>
      <c r="L388" t="s">
        <v>84</v>
      </c>
      <c r="M388" t="s">
        <v>85</v>
      </c>
      <c r="N388">
        <v>2</v>
      </c>
      <c r="O388" s="1">
        <v>44600.491307870368</v>
      </c>
      <c r="P388" s="1">
        <v>44600.505925925929</v>
      </c>
      <c r="Q388">
        <v>1159</v>
      </c>
      <c r="R388">
        <v>104</v>
      </c>
      <c r="S388" t="b">
        <v>0</v>
      </c>
      <c r="T388" t="s">
        <v>86</v>
      </c>
      <c r="U388" t="b">
        <v>0</v>
      </c>
      <c r="V388" t="s">
        <v>87</v>
      </c>
      <c r="W388" s="1">
        <v>44600.495671296296</v>
      </c>
      <c r="X388">
        <v>48</v>
      </c>
      <c r="Y388">
        <v>0</v>
      </c>
      <c r="Z388">
        <v>0</v>
      </c>
      <c r="AA388">
        <v>0</v>
      </c>
      <c r="AB388">
        <v>5</v>
      </c>
      <c r="AC388">
        <v>0</v>
      </c>
      <c r="AD388">
        <v>11</v>
      </c>
      <c r="AE388">
        <v>0</v>
      </c>
      <c r="AF388">
        <v>0</v>
      </c>
      <c r="AG388">
        <v>0</v>
      </c>
      <c r="AH388" t="s">
        <v>93</v>
      </c>
      <c r="AI388" s="1">
        <v>44600.505925925929</v>
      </c>
      <c r="AJ388">
        <v>56</v>
      </c>
      <c r="AK388">
        <v>0</v>
      </c>
      <c r="AL388">
        <v>0</v>
      </c>
      <c r="AM388">
        <v>0</v>
      </c>
      <c r="AN388">
        <v>5</v>
      </c>
      <c r="AO388">
        <v>0</v>
      </c>
      <c r="AP388">
        <v>11</v>
      </c>
      <c r="AQ388">
        <v>0</v>
      </c>
      <c r="AR388">
        <v>0</v>
      </c>
      <c r="AS388">
        <v>0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 t="s">
        <v>86</v>
      </c>
      <c r="BB388" t="s">
        <v>86</v>
      </c>
      <c r="BC388" t="s">
        <v>86</v>
      </c>
      <c r="BD388" t="s">
        <v>86</v>
      </c>
      <c r="BE388" t="s">
        <v>86</v>
      </c>
    </row>
    <row r="389" spans="1:57" x14ac:dyDescent="0.45">
      <c r="A389" t="s">
        <v>959</v>
      </c>
      <c r="B389" t="s">
        <v>77</v>
      </c>
      <c r="C389" t="s">
        <v>671</v>
      </c>
      <c r="D389" t="s">
        <v>79</v>
      </c>
      <c r="E389" s="2" t="str">
        <f>HYPERLINK("capsilon://?command=openfolder&amp;siteaddress=envoy.emaiq-na2.net&amp;folderid=FX659CA8B0-2B33-5BF5-84FB-770EF21F4994","FX220231")</f>
        <v>FX220231</v>
      </c>
      <c r="F389" t="s">
        <v>80</v>
      </c>
      <c r="G389" t="s">
        <v>80</v>
      </c>
      <c r="H389" t="s">
        <v>81</v>
      </c>
      <c r="I389" t="s">
        <v>960</v>
      </c>
      <c r="J389">
        <v>66</v>
      </c>
      <c r="K389" t="s">
        <v>83</v>
      </c>
      <c r="L389" t="s">
        <v>84</v>
      </c>
      <c r="M389" t="s">
        <v>85</v>
      </c>
      <c r="N389">
        <v>2</v>
      </c>
      <c r="O389" s="1">
        <v>44600.496840277781</v>
      </c>
      <c r="P389" s="1">
        <v>44600.509976851848</v>
      </c>
      <c r="Q389">
        <v>189</v>
      </c>
      <c r="R389">
        <v>946</v>
      </c>
      <c r="S389" t="b">
        <v>0</v>
      </c>
      <c r="T389" t="s">
        <v>86</v>
      </c>
      <c r="U389" t="b">
        <v>0</v>
      </c>
      <c r="V389" t="s">
        <v>87</v>
      </c>
      <c r="W389" s="1">
        <v>44600.504374999997</v>
      </c>
      <c r="X389">
        <v>596</v>
      </c>
      <c r="Y389">
        <v>52</v>
      </c>
      <c r="Z389">
        <v>0</v>
      </c>
      <c r="AA389">
        <v>52</v>
      </c>
      <c r="AB389">
        <v>0</v>
      </c>
      <c r="AC389">
        <v>39</v>
      </c>
      <c r="AD389">
        <v>14</v>
      </c>
      <c r="AE389">
        <v>0</v>
      </c>
      <c r="AF389">
        <v>0</v>
      </c>
      <c r="AG389">
        <v>0</v>
      </c>
      <c r="AH389" t="s">
        <v>93</v>
      </c>
      <c r="AI389" s="1">
        <v>44600.509976851848</v>
      </c>
      <c r="AJ389">
        <v>350</v>
      </c>
      <c r="AK389">
        <v>2</v>
      </c>
      <c r="AL389">
        <v>0</v>
      </c>
      <c r="AM389">
        <v>2</v>
      </c>
      <c r="AN389">
        <v>0</v>
      </c>
      <c r="AO389">
        <v>2</v>
      </c>
      <c r="AP389">
        <v>12</v>
      </c>
      <c r="AQ389">
        <v>0</v>
      </c>
      <c r="AR389">
        <v>0</v>
      </c>
      <c r="AS389">
        <v>0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 t="s">
        <v>86</v>
      </c>
      <c r="BB389" t="s">
        <v>86</v>
      </c>
      <c r="BC389" t="s">
        <v>86</v>
      </c>
      <c r="BD389" t="s">
        <v>86</v>
      </c>
      <c r="BE389" t="s">
        <v>86</v>
      </c>
    </row>
    <row r="390" spans="1:57" x14ac:dyDescent="0.45">
      <c r="A390" t="s">
        <v>961</v>
      </c>
      <c r="B390" t="s">
        <v>77</v>
      </c>
      <c r="C390" t="s">
        <v>962</v>
      </c>
      <c r="D390" t="s">
        <v>79</v>
      </c>
      <c r="E390" s="2" t="str">
        <f>HYPERLINK("capsilon://?command=openfolder&amp;siteaddress=envoy.emaiq-na2.net&amp;folderid=FXBF16E2E8-F5C3-CE29-2151-CC1F31BDBCB1","FX2201581")</f>
        <v>FX2201581</v>
      </c>
      <c r="F390" t="s">
        <v>80</v>
      </c>
      <c r="G390" t="s">
        <v>80</v>
      </c>
      <c r="H390" t="s">
        <v>81</v>
      </c>
      <c r="I390" t="s">
        <v>963</v>
      </c>
      <c r="J390">
        <v>414</v>
      </c>
      <c r="K390" t="s">
        <v>83</v>
      </c>
      <c r="L390" t="s">
        <v>84</v>
      </c>
      <c r="M390" t="s">
        <v>85</v>
      </c>
      <c r="N390">
        <v>2</v>
      </c>
      <c r="O390" s="1">
        <v>44600.49827546296</v>
      </c>
      <c r="P390" s="1">
        <v>44600.573263888888</v>
      </c>
      <c r="Q390">
        <v>4269</v>
      </c>
      <c r="R390">
        <v>2210</v>
      </c>
      <c r="S390" t="b">
        <v>0</v>
      </c>
      <c r="T390" t="s">
        <v>86</v>
      </c>
      <c r="U390" t="b">
        <v>0</v>
      </c>
      <c r="V390" t="s">
        <v>101</v>
      </c>
      <c r="W390" s="1">
        <v>44600.533333333333</v>
      </c>
      <c r="X390">
        <v>930</v>
      </c>
      <c r="Y390">
        <v>246</v>
      </c>
      <c r="Z390">
        <v>0</v>
      </c>
      <c r="AA390">
        <v>246</v>
      </c>
      <c r="AB390">
        <v>52</v>
      </c>
      <c r="AC390">
        <v>38</v>
      </c>
      <c r="AD390">
        <v>168</v>
      </c>
      <c r="AE390">
        <v>0</v>
      </c>
      <c r="AF390">
        <v>0</v>
      </c>
      <c r="AG390">
        <v>0</v>
      </c>
      <c r="AH390" t="s">
        <v>102</v>
      </c>
      <c r="AI390" s="1">
        <v>44600.573263888888</v>
      </c>
      <c r="AJ390">
        <v>1183</v>
      </c>
      <c r="AK390">
        <v>0</v>
      </c>
      <c r="AL390">
        <v>0</v>
      </c>
      <c r="AM390">
        <v>0</v>
      </c>
      <c r="AN390">
        <v>52</v>
      </c>
      <c r="AO390">
        <v>0</v>
      </c>
      <c r="AP390">
        <v>168</v>
      </c>
      <c r="AQ390">
        <v>0</v>
      </c>
      <c r="AR390">
        <v>0</v>
      </c>
      <c r="AS390">
        <v>0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 t="s">
        <v>86</v>
      </c>
      <c r="BB390" t="s">
        <v>86</v>
      </c>
      <c r="BC390" t="s">
        <v>86</v>
      </c>
      <c r="BD390" t="s">
        <v>86</v>
      </c>
      <c r="BE390" t="s">
        <v>86</v>
      </c>
    </row>
    <row r="391" spans="1:57" hidden="1" x14ac:dyDescent="0.45">
      <c r="A391" t="s">
        <v>964</v>
      </c>
      <c r="B391" t="s">
        <v>77</v>
      </c>
      <c r="C391" t="s">
        <v>965</v>
      </c>
      <c r="D391" t="s">
        <v>79</v>
      </c>
      <c r="E391" s="2" t="str">
        <f>HYPERLINK("capsilon://?command=openfolder&amp;siteaddress=envoy.emaiq-na2.net&amp;folderid=FX8D91670D-47AA-DEE7-9987-DF347D206835","FX2201496")</f>
        <v>FX2201496</v>
      </c>
      <c r="F391" t="s">
        <v>80</v>
      </c>
      <c r="G391" t="s">
        <v>80</v>
      </c>
      <c r="H391" t="s">
        <v>81</v>
      </c>
      <c r="I391" t="s">
        <v>966</v>
      </c>
      <c r="J391">
        <v>96</v>
      </c>
      <c r="K391" t="s">
        <v>83</v>
      </c>
      <c r="L391" t="s">
        <v>84</v>
      </c>
      <c r="M391" t="s">
        <v>85</v>
      </c>
      <c r="N391">
        <v>1</v>
      </c>
      <c r="O391" s="1">
        <v>44600.524236111109</v>
      </c>
      <c r="P391" s="1">
        <v>44600.535983796297</v>
      </c>
      <c r="Q391">
        <v>787</v>
      </c>
      <c r="R391">
        <v>228</v>
      </c>
      <c r="S391" t="b">
        <v>0</v>
      </c>
      <c r="T391" t="s">
        <v>86</v>
      </c>
      <c r="U391" t="b">
        <v>0</v>
      </c>
      <c r="V391" t="s">
        <v>101</v>
      </c>
      <c r="W391" s="1">
        <v>44600.535983796297</v>
      </c>
      <c r="X391">
        <v>228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96</v>
      </c>
      <c r="AE391">
        <v>84</v>
      </c>
      <c r="AF391">
        <v>0</v>
      </c>
      <c r="AG391">
        <v>4</v>
      </c>
      <c r="AH391" t="s">
        <v>86</v>
      </c>
      <c r="AI391" t="s">
        <v>86</v>
      </c>
      <c r="AJ391" t="s">
        <v>86</v>
      </c>
      <c r="AK391" t="s">
        <v>86</v>
      </c>
      <c r="AL391" t="s">
        <v>86</v>
      </c>
      <c r="AM391" t="s">
        <v>86</v>
      </c>
      <c r="AN391" t="s">
        <v>86</v>
      </c>
      <c r="AO391" t="s">
        <v>86</v>
      </c>
      <c r="AP391" t="s">
        <v>86</v>
      </c>
      <c r="AQ391" t="s">
        <v>86</v>
      </c>
      <c r="AR391" t="s">
        <v>86</v>
      </c>
      <c r="AS391" t="s">
        <v>86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 t="s">
        <v>86</v>
      </c>
      <c r="BB391" t="s">
        <v>86</v>
      </c>
      <c r="BC391" t="s">
        <v>86</v>
      </c>
      <c r="BD391" t="s">
        <v>86</v>
      </c>
      <c r="BE391" t="s">
        <v>86</v>
      </c>
    </row>
    <row r="392" spans="1:57" hidden="1" x14ac:dyDescent="0.45">
      <c r="A392" t="s">
        <v>967</v>
      </c>
      <c r="B392" t="s">
        <v>77</v>
      </c>
      <c r="C392" t="s">
        <v>968</v>
      </c>
      <c r="D392" t="s">
        <v>79</v>
      </c>
      <c r="E392" s="2" t="str">
        <f>HYPERLINK("capsilon://?command=openfolder&amp;siteaddress=envoy.emaiq-na2.net&amp;folderid=FXBFC80110-DBE0-36B8-75D3-F8787A872862","FX220291")</f>
        <v>FX220291</v>
      </c>
      <c r="F392" t="s">
        <v>80</v>
      </c>
      <c r="G392" t="s">
        <v>80</v>
      </c>
      <c r="H392" t="s">
        <v>81</v>
      </c>
      <c r="I392" t="s">
        <v>969</v>
      </c>
      <c r="J392">
        <v>69</v>
      </c>
      <c r="K392" t="s">
        <v>83</v>
      </c>
      <c r="L392" t="s">
        <v>84</v>
      </c>
      <c r="M392" t="s">
        <v>85</v>
      </c>
      <c r="N392">
        <v>1</v>
      </c>
      <c r="O392" s="1">
        <v>44600.529340277775</v>
      </c>
      <c r="P392" s="1">
        <v>44600.537916666668</v>
      </c>
      <c r="Q392">
        <v>575</v>
      </c>
      <c r="R392">
        <v>166</v>
      </c>
      <c r="S392" t="b">
        <v>0</v>
      </c>
      <c r="T392" t="s">
        <v>86</v>
      </c>
      <c r="U392" t="b">
        <v>0</v>
      </c>
      <c r="V392" t="s">
        <v>101</v>
      </c>
      <c r="W392" s="1">
        <v>44600.537916666668</v>
      </c>
      <c r="X392">
        <v>166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69</v>
      </c>
      <c r="AE392">
        <v>57</v>
      </c>
      <c r="AF392">
        <v>0</v>
      </c>
      <c r="AG392">
        <v>4</v>
      </c>
      <c r="AH392" t="s">
        <v>86</v>
      </c>
      <c r="AI392" t="s">
        <v>86</v>
      </c>
      <c r="AJ392" t="s">
        <v>86</v>
      </c>
      <c r="AK392" t="s">
        <v>86</v>
      </c>
      <c r="AL392" t="s">
        <v>86</v>
      </c>
      <c r="AM392" t="s">
        <v>86</v>
      </c>
      <c r="AN392" t="s">
        <v>86</v>
      </c>
      <c r="AO392" t="s">
        <v>86</v>
      </c>
      <c r="AP392" t="s">
        <v>86</v>
      </c>
      <c r="AQ392" t="s">
        <v>86</v>
      </c>
      <c r="AR392" t="s">
        <v>86</v>
      </c>
      <c r="AS392" t="s">
        <v>86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 t="s">
        <v>86</v>
      </c>
      <c r="BB392" t="s">
        <v>86</v>
      </c>
      <c r="BC392" t="s">
        <v>86</v>
      </c>
      <c r="BD392" t="s">
        <v>86</v>
      </c>
      <c r="BE392" t="s">
        <v>86</v>
      </c>
    </row>
    <row r="393" spans="1:57" x14ac:dyDescent="0.45">
      <c r="A393" t="s">
        <v>970</v>
      </c>
      <c r="B393" t="s">
        <v>77</v>
      </c>
      <c r="C393" t="s">
        <v>534</v>
      </c>
      <c r="D393" t="s">
        <v>79</v>
      </c>
      <c r="E393" s="2" t="str">
        <f>HYPERLINK("capsilon://?command=openfolder&amp;siteaddress=envoy.emaiq-na2.net&amp;folderid=FXD43FEA33-D973-C787-3E41-2EE36FA922B4","FX2201351")</f>
        <v>FX2201351</v>
      </c>
      <c r="F393" t="s">
        <v>80</v>
      </c>
      <c r="G393" t="s">
        <v>80</v>
      </c>
      <c r="H393" t="s">
        <v>81</v>
      </c>
      <c r="I393" t="s">
        <v>971</v>
      </c>
      <c r="J393">
        <v>193</v>
      </c>
      <c r="K393" t="s">
        <v>83</v>
      </c>
      <c r="L393" t="s">
        <v>84</v>
      </c>
      <c r="M393" t="s">
        <v>85</v>
      </c>
      <c r="N393">
        <v>2</v>
      </c>
      <c r="O393" s="1">
        <v>44600.531412037039</v>
      </c>
      <c r="P393" s="1">
        <v>44600.582731481481</v>
      </c>
      <c r="Q393">
        <v>3217</v>
      </c>
      <c r="R393">
        <v>1217</v>
      </c>
      <c r="S393" t="b">
        <v>0</v>
      </c>
      <c r="T393" t="s">
        <v>86</v>
      </c>
      <c r="U393" t="b">
        <v>0</v>
      </c>
      <c r="V393" t="s">
        <v>101</v>
      </c>
      <c r="W393" s="1">
        <v>44600.57984953704</v>
      </c>
      <c r="X393">
        <v>1005</v>
      </c>
      <c r="Y393">
        <v>42</v>
      </c>
      <c r="Z393">
        <v>0</v>
      </c>
      <c r="AA393">
        <v>42</v>
      </c>
      <c r="AB393">
        <v>126</v>
      </c>
      <c r="AC393">
        <v>22</v>
      </c>
      <c r="AD393">
        <v>151</v>
      </c>
      <c r="AE393">
        <v>0</v>
      </c>
      <c r="AF393">
        <v>0</v>
      </c>
      <c r="AG393">
        <v>0</v>
      </c>
      <c r="AH393" t="s">
        <v>102</v>
      </c>
      <c r="AI393" s="1">
        <v>44600.582731481481</v>
      </c>
      <c r="AJ393">
        <v>212</v>
      </c>
      <c r="AK393">
        <v>1</v>
      </c>
      <c r="AL393">
        <v>0</v>
      </c>
      <c r="AM393">
        <v>1</v>
      </c>
      <c r="AN393">
        <v>126</v>
      </c>
      <c r="AO393">
        <v>1</v>
      </c>
      <c r="AP393">
        <v>150</v>
      </c>
      <c r="AQ393">
        <v>0</v>
      </c>
      <c r="AR393">
        <v>0</v>
      </c>
      <c r="AS393">
        <v>0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 t="s">
        <v>86</v>
      </c>
      <c r="BB393" t="s">
        <v>86</v>
      </c>
      <c r="BC393" t="s">
        <v>86</v>
      </c>
      <c r="BD393" t="s">
        <v>86</v>
      </c>
      <c r="BE393" t="s">
        <v>86</v>
      </c>
    </row>
    <row r="394" spans="1:57" x14ac:dyDescent="0.45">
      <c r="A394" t="s">
        <v>972</v>
      </c>
      <c r="B394" t="s">
        <v>77</v>
      </c>
      <c r="C394" t="s">
        <v>965</v>
      </c>
      <c r="D394" t="s">
        <v>79</v>
      </c>
      <c r="E394" s="2" t="str">
        <f>HYPERLINK("capsilon://?command=openfolder&amp;siteaddress=envoy.emaiq-na2.net&amp;folderid=FX8D91670D-47AA-DEE7-9987-DF347D206835","FX2201496")</f>
        <v>FX2201496</v>
      </c>
      <c r="F394" t="s">
        <v>80</v>
      </c>
      <c r="G394" t="s">
        <v>80</v>
      </c>
      <c r="H394" t="s">
        <v>81</v>
      </c>
      <c r="I394" t="s">
        <v>966</v>
      </c>
      <c r="J394">
        <v>192</v>
      </c>
      <c r="K394" t="s">
        <v>83</v>
      </c>
      <c r="L394" t="s">
        <v>84</v>
      </c>
      <c r="M394" t="s">
        <v>85</v>
      </c>
      <c r="N394">
        <v>2</v>
      </c>
      <c r="O394" s="1">
        <v>44600.537280092591</v>
      </c>
      <c r="P394" s="1">
        <v>44600.559571759259</v>
      </c>
      <c r="Q394">
        <v>498</v>
      </c>
      <c r="R394">
        <v>1428</v>
      </c>
      <c r="S394" t="b">
        <v>0</v>
      </c>
      <c r="T394" t="s">
        <v>86</v>
      </c>
      <c r="U394" t="b">
        <v>1</v>
      </c>
      <c r="V394" t="s">
        <v>101</v>
      </c>
      <c r="W394" s="1">
        <v>44600.54954861111</v>
      </c>
      <c r="X394">
        <v>683</v>
      </c>
      <c r="Y394">
        <v>168</v>
      </c>
      <c r="Z394">
        <v>0</v>
      </c>
      <c r="AA394">
        <v>168</v>
      </c>
      <c r="AB394">
        <v>0</v>
      </c>
      <c r="AC394">
        <v>46</v>
      </c>
      <c r="AD394">
        <v>24</v>
      </c>
      <c r="AE394">
        <v>0</v>
      </c>
      <c r="AF394">
        <v>0</v>
      </c>
      <c r="AG394">
        <v>0</v>
      </c>
      <c r="AH394" t="s">
        <v>102</v>
      </c>
      <c r="AI394" s="1">
        <v>44600.559571759259</v>
      </c>
      <c r="AJ394">
        <v>726</v>
      </c>
      <c r="AK394">
        <v>2</v>
      </c>
      <c r="AL394">
        <v>0</v>
      </c>
      <c r="AM394">
        <v>2</v>
      </c>
      <c r="AN394">
        <v>0</v>
      </c>
      <c r="AO394">
        <v>2</v>
      </c>
      <c r="AP394">
        <v>22</v>
      </c>
      <c r="AQ394">
        <v>0</v>
      </c>
      <c r="AR394">
        <v>0</v>
      </c>
      <c r="AS394">
        <v>0</v>
      </c>
      <c r="AT394" t="s">
        <v>86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 t="s">
        <v>86</v>
      </c>
      <c r="BB394" t="s">
        <v>86</v>
      </c>
      <c r="BC394" t="s">
        <v>86</v>
      </c>
      <c r="BD394" t="s">
        <v>86</v>
      </c>
      <c r="BE394" t="s">
        <v>86</v>
      </c>
    </row>
    <row r="395" spans="1:57" x14ac:dyDescent="0.45">
      <c r="A395" t="s">
        <v>973</v>
      </c>
      <c r="B395" t="s">
        <v>77</v>
      </c>
      <c r="C395" t="s">
        <v>968</v>
      </c>
      <c r="D395" t="s">
        <v>79</v>
      </c>
      <c r="E395" s="2" t="str">
        <f>HYPERLINK("capsilon://?command=openfolder&amp;siteaddress=envoy.emaiq-na2.net&amp;folderid=FXBFC80110-DBE0-36B8-75D3-F8787A872862","FX220291")</f>
        <v>FX220291</v>
      </c>
      <c r="F395" t="s">
        <v>80</v>
      </c>
      <c r="G395" t="s">
        <v>80</v>
      </c>
      <c r="H395" t="s">
        <v>81</v>
      </c>
      <c r="I395" t="s">
        <v>969</v>
      </c>
      <c r="J395">
        <v>138</v>
      </c>
      <c r="K395" t="s">
        <v>83</v>
      </c>
      <c r="L395" t="s">
        <v>84</v>
      </c>
      <c r="M395" t="s">
        <v>85</v>
      </c>
      <c r="N395">
        <v>2</v>
      </c>
      <c r="O395" s="1">
        <v>44600.539479166669</v>
      </c>
      <c r="P395" s="1">
        <v>44600.580266203702</v>
      </c>
      <c r="Q395">
        <v>1799</v>
      </c>
      <c r="R395">
        <v>1725</v>
      </c>
      <c r="S395" t="b">
        <v>0</v>
      </c>
      <c r="T395" t="s">
        <v>86</v>
      </c>
      <c r="U395" t="b">
        <v>1</v>
      </c>
      <c r="V395" t="s">
        <v>101</v>
      </c>
      <c r="W395" s="1">
        <v>44600.568206018521</v>
      </c>
      <c r="X395">
        <v>1094</v>
      </c>
      <c r="Y395">
        <v>129</v>
      </c>
      <c r="Z395">
        <v>0</v>
      </c>
      <c r="AA395">
        <v>129</v>
      </c>
      <c r="AB395">
        <v>0</v>
      </c>
      <c r="AC395">
        <v>97</v>
      </c>
      <c r="AD395">
        <v>9</v>
      </c>
      <c r="AE395">
        <v>0</v>
      </c>
      <c r="AF395">
        <v>0</v>
      </c>
      <c r="AG395">
        <v>0</v>
      </c>
      <c r="AH395" t="s">
        <v>102</v>
      </c>
      <c r="AI395" s="1">
        <v>44600.580266203702</v>
      </c>
      <c r="AJ395">
        <v>604</v>
      </c>
      <c r="AK395">
        <v>1</v>
      </c>
      <c r="AL395">
        <v>0</v>
      </c>
      <c r="AM395">
        <v>1</v>
      </c>
      <c r="AN395">
        <v>0</v>
      </c>
      <c r="AO395">
        <v>1</v>
      </c>
      <c r="AP395">
        <v>8</v>
      </c>
      <c r="AQ395">
        <v>0</v>
      </c>
      <c r="AR395">
        <v>0</v>
      </c>
      <c r="AS395">
        <v>0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 t="s">
        <v>86</v>
      </c>
      <c r="BB395" t="s">
        <v>86</v>
      </c>
      <c r="BC395" t="s">
        <v>86</v>
      </c>
      <c r="BD395" t="s">
        <v>86</v>
      </c>
      <c r="BE395" t="s">
        <v>86</v>
      </c>
    </row>
    <row r="396" spans="1:57" hidden="1" x14ac:dyDescent="0.45">
      <c r="A396" t="s">
        <v>974</v>
      </c>
      <c r="B396" t="s">
        <v>77</v>
      </c>
      <c r="C396" t="s">
        <v>975</v>
      </c>
      <c r="D396" t="s">
        <v>79</v>
      </c>
      <c r="E396" s="2" t="str">
        <f>HYPERLINK("capsilon://?command=openfolder&amp;siteaddress=envoy.emaiq-na2.net&amp;folderid=FXF4BAAD1F-0FB4-AAE7-0200-FA05D1892BDA","FX2202150")</f>
        <v>FX2202150</v>
      </c>
      <c r="F396" t="s">
        <v>80</v>
      </c>
      <c r="G396" t="s">
        <v>80</v>
      </c>
      <c r="H396" t="s">
        <v>81</v>
      </c>
      <c r="I396" t="s">
        <v>976</v>
      </c>
      <c r="J396">
        <v>525</v>
      </c>
      <c r="K396" t="s">
        <v>83</v>
      </c>
      <c r="L396" t="s">
        <v>84</v>
      </c>
      <c r="M396" t="s">
        <v>85</v>
      </c>
      <c r="N396">
        <v>1</v>
      </c>
      <c r="O396" s="1">
        <v>44600.541643518518</v>
      </c>
      <c r="P396" s="1">
        <v>44600.583831018521</v>
      </c>
      <c r="Q396">
        <v>3302</v>
      </c>
      <c r="R396">
        <v>343</v>
      </c>
      <c r="S396" t="b">
        <v>0</v>
      </c>
      <c r="T396" t="s">
        <v>86</v>
      </c>
      <c r="U396" t="b">
        <v>0</v>
      </c>
      <c r="V396" t="s">
        <v>101</v>
      </c>
      <c r="W396" s="1">
        <v>44600.583831018521</v>
      </c>
      <c r="X396">
        <v>343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525</v>
      </c>
      <c r="AE396">
        <v>471</v>
      </c>
      <c r="AF396">
        <v>0</v>
      </c>
      <c r="AG396">
        <v>12</v>
      </c>
      <c r="AH396" t="s">
        <v>86</v>
      </c>
      <c r="AI396" t="s">
        <v>86</v>
      </c>
      <c r="AJ396" t="s">
        <v>86</v>
      </c>
      <c r="AK396" t="s">
        <v>86</v>
      </c>
      <c r="AL396" t="s">
        <v>86</v>
      </c>
      <c r="AM396" t="s">
        <v>86</v>
      </c>
      <c r="AN396" t="s">
        <v>86</v>
      </c>
      <c r="AO396" t="s">
        <v>86</v>
      </c>
      <c r="AP396" t="s">
        <v>86</v>
      </c>
      <c r="AQ396" t="s">
        <v>86</v>
      </c>
      <c r="AR396" t="s">
        <v>86</v>
      </c>
      <c r="AS396" t="s">
        <v>86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 t="s">
        <v>86</v>
      </c>
      <c r="BB396" t="s">
        <v>86</v>
      </c>
      <c r="BC396" t="s">
        <v>86</v>
      </c>
      <c r="BD396" t="s">
        <v>86</v>
      </c>
      <c r="BE396" t="s">
        <v>86</v>
      </c>
    </row>
    <row r="397" spans="1:57" hidden="1" x14ac:dyDescent="0.45">
      <c r="A397" t="s">
        <v>977</v>
      </c>
      <c r="B397" t="s">
        <v>77</v>
      </c>
      <c r="C397" t="s">
        <v>978</v>
      </c>
      <c r="D397" t="s">
        <v>79</v>
      </c>
      <c r="E397" s="2" t="str">
        <f>HYPERLINK("capsilon://?command=openfolder&amp;siteaddress=envoy.emaiq-na2.net&amp;folderid=FX4FE4BEE6-D373-52AE-5F76-18E9351D3C93","FX2201323")</f>
        <v>FX2201323</v>
      </c>
      <c r="F397" t="s">
        <v>80</v>
      </c>
      <c r="G397" t="s">
        <v>80</v>
      </c>
      <c r="H397" t="s">
        <v>81</v>
      </c>
      <c r="I397" t="s">
        <v>979</v>
      </c>
      <c r="J397">
        <v>11</v>
      </c>
      <c r="K397" t="s">
        <v>83</v>
      </c>
      <c r="L397" t="s">
        <v>84</v>
      </c>
      <c r="M397" t="s">
        <v>85</v>
      </c>
      <c r="N397">
        <v>2</v>
      </c>
      <c r="O397" s="1">
        <v>44600.551064814812</v>
      </c>
      <c r="P397" s="1">
        <v>44600.618009259262</v>
      </c>
      <c r="Q397">
        <v>5732</v>
      </c>
      <c r="R397">
        <v>52</v>
      </c>
      <c r="S397" t="b">
        <v>0</v>
      </c>
      <c r="T397" t="s">
        <v>86</v>
      </c>
      <c r="U397" t="b">
        <v>0</v>
      </c>
      <c r="V397" t="s">
        <v>101</v>
      </c>
      <c r="W397" s="1">
        <v>44600.584062499998</v>
      </c>
      <c r="X397">
        <v>19</v>
      </c>
      <c r="Y397">
        <v>0</v>
      </c>
      <c r="Z397">
        <v>0</v>
      </c>
      <c r="AA397">
        <v>0</v>
      </c>
      <c r="AB397">
        <v>5</v>
      </c>
      <c r="AC397">
        <v>0</v>
      </c>
      <c r="AD397">
        <v>11</v>
      </c>
      <c r="AE397">
        <v>0</v>
      </c>
      <c r="AF397">
        <v>0</v>
      </c>
      <c r="AG397">
        <v>0</v>
      </c>
      <c r="AH397" t="s">
        <v>102</v>
      </c>
      <c r="AI397" s="1">
        <v>44600.618009259262</v>
      </c>
      <c r="AJ397">
        <v>23</v>
      </c>
      <c r="AK397">
        <v>0</v>
      </c>
      <c r="AL397">
        <v>0</v>
      </c>
      <c r="AM397">
        <v>0</v>
      </c>
      <c r="AN397">
        <v>5</v>
      </c>
      <c r="AO397">
        <v>0</v>
      </c>
      <c r="AP397">
        <v>11</v>
      </c>
      <c r="AQ397">
        <v>0</v>
      </c>
      <c r="AR397">
        <v>0</v>
      </c>
      <c r="AS397">
        <v>0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 t="s">
        <v>86</v>
      </c>
      <c r="BB397" t="s">
        <v>86</v>
      </c>
      <c r="BC397" t="s">
        <v>86</v>
      </c>
      <c r="BD397" t="s">
        <v>86</v>
      </c>
      <c r="BE397" t="s">
        <v>86</v>
      </c>
    </row>
    <row r="398" spans="1:57" x14ac:dyDescent="0.45">
      <c r="A398" t="s">
        <v>980</v>
      </c>
      <c r="B398" t="s">
        <v>77</v>
      </c>
      <c r="C398" t="s">
        <v>975</v>
      </c>
      <c r="D398" t="s">
        <v>79</v>
      </c>
      <c r="E398" s="2" t="str">
        <f>HYPERLINK("capsilon://?command=openfolder&amp;siteaddress=envoy.emaiq-na2.net&amp;folderid=FXF4BAAD1F-0FB4-AAE7-0200-FA05D1892BDA","FX2202150")</f>
        <v>FX2202150</v>
      </c>
      <c r="F398" t="s">
        <v>80</v>
      </c>
      <c r="G398" t="s">
        <v>80</v>
      </c>
      <c r="H398" t="s">
        <v>81</v>
      </c>
      <c r="I398" t="s">
        <v>976</v>
      </c>
      <c r="J398">
        <v>601</v>
      </c>
      <c r="K398" t="s">
        <v>83</v>
      </c>
      <c r="L398" t="s">
        <v>84</v>
      </c>
      <c r="M398" t="s">
        <v>85</v>
      </c>
      <c r="N398">
        <v>2</v>
      </c>
      <c r="O398" s="1">
        <v>44600.585196759261</v>
      </c>
      <c r="P398" s="1">
        <v>44600.654166666667</v>
      </c>
      <c r="Q398">
        <v>2601</v>
      </c>
      <c r="R398">
        <v>3358</v>
      </c>
      <c r="S398" t="b">
        <v>0</v>
      </c>
      <c r="T398" t="s">
        <v>86</v>
      </c>
      <c r="U398" t="b">
        <v>1</v>
      </c>
      <c r="V398" t="s">
        <v>101</v>
      </c>
      <c r="W398" s="1">
        <v>44600.627615740741</v>
      </c>
      <c r="X398">
        <v>1801</v>
      </c>
      <c r="Y398">
        <v>508</v>
      </c>
      <c r="Z398">
        <v>0</v>
      </c>
      <c r="AA398">
        <v>508</v>
      </c>
      <c r="AB398">
        <v>37</v>
      </c>
      <c r="AC398">
        <v>147</v>
      </c>
      <c r="AD398">
        <v>93</v>
      </c>
      <c r="AE398">
        <v>0</v>
      </c>
      <c r="AF398">
        <v>0</v>
      </c>
      <c r="AG398">
        <v>0</v>
      </c>
      <c r="AH398" t="s">
        <v>102</v>
      </c>
      <c r="AI398" s="1">
        <v>44600.654166666667</v>
      </c>
      <c r="AJ398">
        <v>1557</v>
      </c>
      <c r="AK398">
        <v>1</v>
      </c>
      <c r="AL398">
        <v>0</v>
      </c>
      <c r="AM398">
        <v>1</v>
      </c>
      <c r="AN398">
        <v>37</v>
      </c>
      <c r="AO398">
        <v>6</v>
      </c>
      <c r="AP398">
        <v>92</v>
      </c>
      <c r="AQ398">
        <v>0</v>
      </c>
      <c r="AR398">
        <v>0</v>
      </c>
      <c r="AS398">
        <v>0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 t="s">
        <v>86</v>
      </c>
      <c r="BB398" t="s">
        <v>86</v>
      </c>
      <c r="BC398" t="s">
        <v>86</v>
      </c>
      <c r="BD398" t="s">
        <v>86</v>
      </c>
      <c r="BE398" t="s">
        <v>86</v>
      </c>
    </row>
    <row r="399" spans="1:57" x14ac:dyDescent="0.45">
      <c r="A399" t="s">
        <v>981</v>
      </c>
      <c r="B399" t="s">
        <v>77</v>
      </c>
      <c r="C399" t="s">
        <v>982</v>
      </c>
      <c r="D399" t="s">
        <v>79</v>
      </c>
      <c r="E399" s="2" t="str">
        <f>HYPERLINK("capsilon://?command=openfolder&amp;siteaddress=envoy.emaiq-na2.net&amp;folderid=FX9489446B-C7EC-1A98-E88B-DD11D607A298","FX220294")</f>
        <v>FX220294</v>
      </c>
      <c r="F399" t="s">
        <v>80</v>
      </c>
      <c r="G399" t="s">
        <v>80</v>
      </c>
      <c r="H399" t="s">
        <v>81</v>
      </c>
      <c r="I399" t="s">
        <v>983</v>
      </c>
      <c r="J399">
        <v>317</v>
      </c>
      <c r="K399" t="s">
        <v>83</v>
      </c>
      <c r="L399" t="s">
        <v>84</v>
      </c>
      <c r="M399" t="s">
        <v>85</v>
      </c>
      <c r="N399">
        <v>2</v>
      </c>
      <c r="O399" s="1">
        <v>44600.595601851855</v>
      </c>
      <c r="P399" s="1">
        <v>44600.661192129628</v>
      </c>
      <c r="Q399">
        <v>4537</v>
      </c>
      <c r="R399">
        <v>1130</v>
      </c>
      <c r="S399" t="b">
        <v>0</v>
      </c>
      <c r="T399" t="s">
        <v>86</v>
      </c>
      <c r="U399" t="b">
        <v>0</v>
      </c>
      <c r="V399" t="s">
        <v>101</v>
      </c>
      <c r="W399" s="1">
        <v>44600.633564814816</v>
      </c>
      <c r="X399">
        <v>513</v>
      </c>
      <c r="Y399">
        <v>173</v>
      </c>
      <c r="Z399">
        <v>0</v>
      </c>
      <c r="AA399">
        <v>173</v>
      </c>
      <c r="AB399">
        <v>63</v>
      </c>
      <c r="AC399">
        <v>65</v>
      </c>
      <c r="AD399">
        <v>144</v>
      </c>
      <c r="AE399">
        <v>0</v>
      </c>
      <c r="AF399">
        <v>0</v>
      </c>
      <c r="AG399">
        <v>0</v>
      </c>
      <c r="AH399" t="s">
        <v>102</v>
      </c>
      <c r="AI399" s="1">
        <v>44600.661192129628</v>
      </c>
      <c r="AJ399">
        <v>607</v>
      </c>
      <c r="AK399">
        <v>1</v>
      </c>
      <c r="AL399">
        <v>0</v>
      </c>
      <c r="AM399">
        <v>1</v>
      </c>
      <c r="AN399">
        <v>63</v>
      </c>
      <c r="AO399">
        <v>1</v>
      </c>
      <c r="AP399">
        <v>143</v>
      </c>
      <c r="AQ399">
        <v>0</v>
      </c>
      <c r="AR399">
        <v>0</v>
      </c>
      <c r="AS399">
        <v>0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 t="s">
        <v>86</v>
      </c>
      <c r="BB399" t="s">
        <v>86</v>
      </c>
      <c r="BC399" t="s">
        <v>86</v>
      </c>
      <c r="BD399" t="s">
        <v>86</v>
      </c>
      <c r="BE399" t="s">
        <v>86</v>
      </c>
    </row>
    <row r="400" spans="1:57" x14ac:dyDescent="0.45">
      <c r="A400" t="s">
        <v>984</v>
      </c>
      <c r="B400" t="s">
        <v>77</v>
      </c>
      <c r="C400" t="s">
        <v>985</v>
      </c>
      <c r="D400" t="s">
        <v>79</v>
      </c>
      <c r="E400" s="2" t="str">
        <f>HYPERLINK("capsilon://?command=openfolder&amp;siteaddress=envoy.emaiq-na2.net&amp;folderid=FX22966440-90AA-3472-CE8C-C27281294BB7","FX2201594")</f>
        <v>FX2201594</v>
      </c>
      <c r="F400" t="s">
        <v>80</v>
      </c>
      <c r="G400" t="s">
        <v>80</v>
      </c>
      <c r="H400" t="s">
        <v>81</v>
      </c>
      <c r="I400" t="s">
        <v>986</v>
      </c>
      <c r="J400">
        <v>116</v>
      </c>
      <c r="K400" t="s">
        <v>83</v>
      </c>
      <c r="L400" t="s">
        <v>84</v>
      </c>
      <c r="M400" t="s">
        <v>85</v>
      </c>
      <c r="N400">
        <v>2</v>
      </c>
      <c r="O400" s="1">
        <v>44600.597314814811</v>
      </c>
      <c r="P400" s="1">
        <v>44600.667002314818</v>
      </c>
      <c r="Q400">
        <v>4836</v>
      </c>
      <c r="R400">
        <v>1185</v>
      </c>
      <c r="S400" t="b">
        <v>0</v>
      </c>
      <c r="T400" t="s">
        <v>86</v>
      </c>
      <c r="U400" t="b">
        <v>0</v>
      </c>
      <c r="V400" t="s">
        <v>101</v>
      </c>
      <c r="W400" s="1">
        <v>44600.641493055555</v>
      </c>
      <c r="X400">
        <v>684</v>
      </c>
      <c r="Y400">
        <v>109</v>
      </c>
      <c r="Z400">
        <v>0</v>
      </c>
      <c r="AA400">
        <v>109</v>
      </c>
      <c r="AB400">
        <v>0</v>
      </c>
      <c r="AC400">
        <v>46</v>
      </c>
      <c r="AD400">
        <v>7</v>
      </c>
      <c r="AE400">
        <v>0</v>
      </c>
      <c r="AF400">
        <v>0</v>
      </c>
      <c r="AG400">
        <v>0</v>
      </c>
      <c r="AH400" t="s">
        <v>102</v>
      </c>
      <c r="AI400" s="1">
        <v>44600.667002314818</v>
      </c>
      <c r="AJ400">
        <v>501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7</v>
      </c>
      <c r="AQ400">
        <v>0</v>
      </c>
      <c r="AR400">
        <v>0</v>
      </c>
      <c r="AS400">
        <v>0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 t="s">
        <v>86</v>
      </c>
      <c r="BB400" t="s">
        <v>86</v>
      </c>
      <c r="BC400" t="s">
        <v>86</v>
      </c>
      <c r="BD400" t="s">
        <v>86</v>
      </c>
      <c r="BE400" t="s">
        <v>86</v>
      </c>
    </row>
    <row r="401" spans="1:57" x14ac:dyDescent="0.45">
      <c r="A401" t="s">
        <v>987</v>
      </c>
      <c r="B401" t="s">
        <v>77</v>
      </c>
      <c r="C401" t="s">
        <v>988</v>
      </c>
      <c r="D401" t="s">
        <v>79</v>
      </c>
      <c r="E401" s="2" t="str">
        <f>HYPERLINK("capsilon://?command=openfolder&amp;siteaddress=envoy.emaiq-na2.net&amp;folderid=FXE3610086-75EF-89E9-E845-0E198493BB5E","FX210979")</f>
        <v>FX210979</v>
      </c>
      <c r="F401" t="s">
        <v>80</v>
      </c>
      <c r="G401" t="s">
        <v>80</v>
      </c>
      <c r="H401" t="s">
        <v>81</v>
      </c>
      <c r="I401" t="s">
        <v>989</v>
      </c>
      <c r="J401">
        <v>30</v>
      </c>
      <c r="K401" t="s">
        <v>83</v>
      </c>
      <c r="L401" t="s">
        <v>84</v>
      </c>
      <c r="M401" t="s">
        <v>85</v>
      </c>
      <c r="N401">
        <v>2</v>
      </c>
      <c r="O401" s="1">
        <v>44600.603645833333</v>
      </c>
      <c r="P401" s="1">
        <v>44600.668217592596</v>
      </c>
      <c r="Q401">
        <v>5420</v>
      </c>
      <c r="R401">
        <v>159</v>
      </c>
      <c r="S401" t="b">
        <v>0</v>
      </c>
      <c r="T401" t="s">
        <v>86</v>
      </c>
      <c r="U401" t="b">
        <v>0</v>
      </c>
      <c r="V401" t="s">
        <v>101</v>
      </c>
      <c r="W401" s="1">
        <v>44600.642129629632</v>
      </c>
      <c r="X401">
        <v>55</v>
      </c>
      <c r="Y401">
        <v>9</v>
      </c>
      <c r="Z401">
        <v>0</v>
      </c>
      <c r="AA401">
        <v>9</v>
      </c>
      <c r="AB401">
        <v>0</v>
      </c>
      <c r="AC401">
        <v>1</v>
      </c>
      <c r="AD401">
        <v>21</v>
      </c>
      <c r="AE401">
        <v>0</v>
      </c>
      <c r="AF401">
        <v>0</v>
      </c>
      <c r="AG401">
        <v>0</v>
      </c>
      <c r="AH401" t="s">
        <v>102</v>
      </c>
      <c r="AI401" s="1">
        <v>44600.668217592596</v>
      </c>
      <c r="AJ401">
        <v>104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21</v>
      </c>
      <c r="AQ401">
        <v>0</v>
      </c>
      <c r="AR401">
        <v>0</v>
      </c>
      <c r="AS401">
        <v>0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 t="s">
        <v>86</v>
      </c>
      <c r="BB401" t="s">
        <v>86</v>
      </c>
      <c r="BC401" t="s">
        <v>86</v>
      </c>
      <c r="BD401" t="s">
        <v>86</v>
      </c>
      <c r="BE401" t="s">
        <v>86</v>
      </c>
    </row>
    <row r="402" spans="1:57" x14ac:dyDescent="0.45">
      <c r="A402" t="s">
        <v>990</v>
      </c>
      <c r="B402" t="s">
        <v>77</v>
      </c>
      <c r="C402" t="s">
        <v>652</v>
      </c>
      <c r="D402" t="s">
        <v>79</v>
      </c>
      <c r="E402" s="2" t="str">
        <f>HYPERLINK("capsilon://?command=openfolder&amp;siteaddress=envoy.emaiq-na2.net&amp;folderid=FX7B697A82-01B5-1301-E439-F1AC3C1B8F59","FX2201308")</f>
        <v>FX2201308</v>
      </c>
      <c r="F402" t="s">
        <v>80</v>
      </c>
      <c r="G402" t="s">
        <v>80</v>
      </c>
      <c r="H402" t="s">
        <v>81</v>
      </c>
      <c r="I402" t="s">
        <v>991</v>
      </c>
      <c r="J402">
        <v>30</v>
      </c>
      <c r="K402" t="s">
        <v>83</v>
      </c>
      <c r="L402" t="s">
        <v>84</v>
      </c>
      <c r="M402" t="s">
        <v>85</v>
      </c>
      <c r="N402">
        <v>2</v>
      </c>
      <c r="O402" s="1">
        <v>44600.606249999997</v>
      </c>
      <c r="P402" s="1">
        <v>44600.668981481482</v>
      </c>
      <c r="Q402">
        <v>5321</v>
      </c>
      <c r="R402">
        <v>99</v>
      </c>
      <c r="S402" t="b">
        <v>0</v>
      </c>
      <c r="T402" t="s">
        <v>86</v>
      </c>
      <c r="U402" t="b">
        <v>0</v>
      </c>
      <c r="V402" t="s">
        <v>101</v>
      </c>
      <c r="W402" s="1">
        <v>44600.642534722225</v>
      </c>
      <c r="X402">
        <v>34</v>
      </c>
      <c r="Y402">
        <v>9</v>
      </c>
      <c r="Z402">
        <v>0</v>
      </c>
      <c r="AA402">
        <v>9</v>
      </c>
      <c r="AB402">
        <v>0</v>
      </c>
      <c r="AC402">
        <v>3</v>
      </c>
      <c r="AD402">
        <v>21</v>
      </c>
      <c r="AE402">
        <v>0</v>
      </c>
      <c r="AF402">
        <v>0</v>
      </c>
      <c r="AG402">
        <v>0</v>
      </c>
      <c r="AH402" t="s">
        <v>102</v>
      </c>
      <c r="AI402" s="1">
        <v>44600.668981481482</v>
      </c>
      <c r="AJ402">
        <v>65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21</v>
      </c>
      <c r="AQ402">
        <v>0</v>
      </c>
      <c r="AR402">
        <v>0</v>
      </c>
      <c r="AS402">
        <v>0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 t="s">
        <v>86</v>
      </c>
      <c r="BB402" t="s">
        <v>86</v>
      </c>
      <c r="BC402" t="s">
        <v>86</v>
      </c>
      <c r="BD402" t="s">
        <v>86</v>
      </c>
      <c r="BE402" t="s">
        <v>86</v>
      </c>
    </row>
    <row r="403" spans="1:57" x14ac:dyDescent="0.45">
      <c r="A403" t="s">
        <v>992</v>
      </c>
      <c r="B403" t="s">
        <v>77</v>
      </c>
      <c r="C403" t="s">
        <v>993</v>
      </c>
      <c r="D403" t="s">
        <v>79</v>
      </c>
      <c r="E403" s="2" t="str">
        <f>HYPERLINK("capsilon://?command=openfolder&amp;siteaddress=envoy.emaiq-na2.net&amp;folderid=FX9942D8C4-FEE7-2B97-4E72-C08B0998F32D","FX2201204")</f>
        <v>FX2201204</v>
      </c>
      <c r="F403" t="s">
        <v>80</v>
      </c>
      <c r="G403" t="s">
        <v>80</v>
      </c>
      <c r="H403" t="s">
        <v>81</v>
      </c>
      <c r="I403" t="s">
        <v>994</v>
      </c>
      <c r="J403">
        <v>65</v>
      </c>
      <c r="K403" t="s">
        <v>83</v>
      </c>
      <c r="L403" t="s">
        <v>84</v>
      </c>
      <c r="M403" t="s">
        <v>85</v>
      </c>
      <c r="N403">
        <v>2</v>
      </c>
      <c r="O403" s="1">
        <v>44600.610648148147</v>
      </c>
      <c r="P403" s="1">
        <v>44600.671273148146</v>
      </c>
      <c r="Q403">
        <v>4660</v>
      </c>
      <c r="R403">
        <v>578</v>
      </c>
      <c r="S403" t="b">
        <v>0</v>
      </c>
      <c r="T403" t="s">
        <v>86</v>
      </c>
      <c r="U403" t="b">
        <v>0</v>
      </c>
      <c r="V403" t="s">
        <v>101</v>
      </c>
      <c r="W403" s="1">
        <v>44600.646956018521</v>
      </c>
      <c r="X403">
        <v>381</v>
      </c>
      <c r="Y403">
        <v>53</v>
      </c>
      <c r="Z403">
        <v>0</v>
      </c>
      <c r="AA403">
        <v>53</v>
      </c>
      <c r="AB403">
        <v>0</v>
      </c>
      <c r="AC403">
        <v>49</v>
      </c>
      <c r="AD403">
        <v>12</v>
      </c>
      <c r="AE403">
        <v>0</v>
      </c>
      <c r="AF403">
        <v>0</v>
      </c>
      <c r="AG403">
        <v>0</v>
      </c>
      <c r="AH403" t="s">
        <v>102</v>
      </c>
      <c r="AI403" s="1">
        <v>44600.671273148146</v>
      </c>
      <c r="AJ403">
        <v>197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12</v>
      </c>
      <c r="AQ403">
        <v>0</v>
      </c>
      <c r="AR403">
        <v>0</v>
      </c>
      <c r="AS403">
        <v>0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 t="s">
        <v>86</v>
      </c>
      <c r="BB403" t="s">
        <v>86</v>
      </c>
      <c r="BC403" t="s">
        <v>86</v>
      </c>
      <c r="BD403" t="s">
        <v>86</v>
      </c>
      <c r="BE403" t="s">
        <v>86</v>
      </c>
    </row>
    <row r="404" spans="1:57" x14ac:dyDescent="0.45">
      <c r="A404" t="s">
        <v>995</v>
      </c>
      <c r="B404" t="s">
        <v>77</v>
      </c>
      <c r="C404" t="s">
        <v>993</v>
      </c>
      <c r="D404" t="s">
        <v>79</v>
      </c>
      <c r="E404" s="2" t="str">
        <f>HYPERLINK("capsilon://?command=openfolder&amp;siteaddress=envoy.emaiq-na2.net&amp;folderid=FX9942D8C4-FEE7-2B97-4E72-C08B0998F32D","FX2201204")</f>
        <v>FX2201204</v>
      </c>
      <c r="F404" t="s">
        <v>80</v>
      </c>
      <c r="G404" t="s">
        <v>80</v>
      </c>
      <c r="H404" t="s">
        <v>81</v>
      </c>
      <c r="I404" t="s">
        <v>996</v>
      </c>
      <c r="J404">
        <v>32</v>
      </c>
      <c r="K404" t="s">
        <v>83</v>
      </c>
      <c r="L404" t="s">
        <v>84</v>
      </c>
      <c r="M404" t="s">
        <v>85</v>
      </c>
      <c r="N404">
        <v>2</v>
      </c>
      <c r="O404" s="1">
        <v>44600.61141203704</v>
      </c>
      <c r="P404" s="1">
        <v>44600.674733796295</v>
      </c>
      <c r="Q404">
        <v>4660</v>
      </c>
      <c r="R404">
        <v>811</v>
      </c>
      <c r="S404" t="b">
        <v>0</v>
      </c>
      <c r="T404" t="s">
        <v>86</v>
      </c>
      <c r="U404" t="b">
        <v>0</v>
      </c>
      <c r="V404" t="s">
        <v>101</v>
      </c>
      <c r="W404" s="1">
        <v>44600.652905092589</v>
      </c>
      <c r="X404">
        <v>513</v>
      </c>
      <c r="Y404">
        <v>53</v>
      </c>
      <c r="Z404">
        <v>0</v>
      </c>
      <c r="AA404">
        <v>53</v>
      </c>
      <c r="AB404">
        <v>0</v>
      </c>
      <c r="AC404">
        <v>48</v>
      </c>
      <c r="AD404">
        <v>-21</v>
      </c>
      <c r="AE404">
        <v>0</v>
      </c>
      <c r="AF404">
        <v>0</v>
      </c>
      <c r="AG404">
        <v>0</v>
      </c>
      <c r="AH404" t="s">
        <v>102</v>
      </c>
      <c r="AI404" s="1">
        <v>44600.674733796295</v>
      </c>
      <c r="AJ404">
        <v>298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-21</v>
      </c>
      <c r="AQ404">
        <v>0</v>
      </c>
      <c r="AR404">
        <v>0</v>
      </c>
      <c r="AS404">
        <v>0</v>
      </c>
      <c r="AT404" t="s">
        <v>86</v>
      </c>
      <c r="AU404" t="s">
        <v>86</v>
      </c>
      <c r="AV404" t="s">
        <v>86</v>
      </c>
      <c r="AW404" t="s">
        <v>86</v>
      </c>
      <c r="AX404" t="s">
        <v>86</v>
      </c>
      <c r="AY404" t="s">
        <v>86</v>
      </c>
      <c r="AZ404" t="s">
        <v>86</v>
      </c>
      <c r="BA404" t="s">
        <v>86</v>
      </c>
      <c r="BB404" t="s">
        <v>86</v>
      </c>
      <c r="BC404" t="s">
        <v>86</v>
      </c>
      <c r="BD404" t="s">
        <v>86</v>
      </c>
      <c r="BE404" t="s">
        <v>86</v>
      </c>
    </row>
    <row r="405" spans="1:57" hidden="1" x14ac:dyDescent="0.45">
      <c r="A405" t="s">
        <v>997</v>
      </c>
      <c r="B405" t="s">
        <v>77</v>
      </c>
      <c r="C405" t="s">
        <v>998</v>
      </c>
      <c r="D405" t="s">
        <v>79</v>
      </c>
      <c r="E405" s="2" t="str">
        <f>HYPERLINK("capsilon://?command=openfolder&amp;siteaddress=envoy.emaiq-na2.net&amp;folderid=FXD13CA566-B97B-CEE1-CF7D-69B1AAD45733","FX2201273")</f>
        <v>FX2201273</v>
      </c>
      <c r="F405" t="s">
        <v>80</v>
      </c>
      <c r="G405" t="s">
        <v>80</v>
      </c>
      <c r="H405" t="s">
        <v>81</v>
      </c>
      <c r="I405" t="s">
        <v>999</v>
      </c>
      <c r="J405">
        <v>11</v>
      </c>
      <c r="K405" t="s">
        <v>83</v>
      </c>
      <c r="L405" t="s">
        <v>84</v>
      </c>
      <c r="M405" t="s">
        <v>85</v>
      </c>
      <c r="N405">
        <v>2</v>
      </c>
      <c r="O405" s="1">
        <v>44600.635405092595</v>
      </c>
      <c r="P405" s="1">
        <v>44600.674976851849</v>
      </c>
      <c r="Q405">
        <v>3381</v>
      </c>
      <c r="R405">
        <v>38</v>
      </c>
      <c r="S405" t="b">
        <v>0</v>
      </c>
      <c r="T405" t="s">
        <v>86</v>
      </c>
      <c r="U405" t="b">
        <v>0</v>
      </c>
      <c r="V405" t="s">
        <v>101</v>
      </c>
      <c r="W405" s="1">
        <v>44600.653113425928</v>
      </c>
      <c r="X405">
        <v>17</v>
      </c>
      <c r="Y405">
        <v>0</v>
      </c>
      <c r="Z405">
        <v>0</v>
      </c>
      <c r="AA405">
        <v>0</v>
      </c>
      <c r="AB405">
        <v>5</v>
      </c>
      <c r="AC405">
        <v>0</v>
      </c>
      <c r="AD405">
        <v>11</v>
      </c>
      <c r="AE405">
        <v>0</v>
      </c>
      <c r="AF405">
        <v>0</v>
      </c>
      <c r="AG405">
        <v>0</v>
      </c>
      <c r="AH405" t="s">
        <v>102</v>
      </c>
      <c r="AI405" s="1">
        <v>44600.674976851849</v>
      </c>
      <c r="AJ405">
        <v>21</v>
      </c>
      <c r="AK405">
        <v>0</v>
      </c>
      <c r="AL405">
        <v>0</v>
      </c>
      <c r="AM405">
        <v>0</v>
      </c>
      <c r="AN405">
        <v>5</v>
      </c>
      <c r="AO405">
        <v>0</v>
      </c>
      <c r="AP405">
        <v>11</v>
      </c>
      <c r="AQ405">
        <v>0</v>
      </c>
      <c r="AR405">
        <v>0</v>
      </c>
      <c r="AS405">
        <v>0</v>
      </c>
      <c r="AT405" t="s">
        <v>86</v>
      </c>
      <c r="AU405" t="s">
        <v>86</v>
      </c>
      <c r="AV405" t="s">
        <v>86</v>
      </c>
      <c r="AW405" t="s">
        <v>86</v>
      </c>
      <c r="AX405" t="s">
        <v>86</v>
      </c>
      <c r="AY405" t="s">
        <v>86</v>
      </c>
      <c r="AZ405" t="s">
        <v>86</v>
      </c>
      <c r="BA405" t="s">
        <v>86</v>
      </c>
      <c r="BB405" t="s">
        <v>86</v>
      </c>
      <c r="BC405" t="s">
        <v>86</v>
      </c>
      <c r="BD405" t="s">
        <v>86</v>
      </c>
      <c r="BE405" t="s">
        <v>86</v>
      </c>
    </row>
    <row r="406" spans="1:57" x14ac:dyDescent="0.45">
      <c r="A406" t="s">
        <v>1000</v>
      </c>
      <c r="B406" t="s">
        <v>77</v>
      </c>
      <c r="C406" t="s">
        <v>276</v>
      </c>
      <c r="D406" t="s">
        <v>79</v>
      </c>
      <c r="E406" s="2" t="str">
        <f>HYPERLINK("capsilon://?command=openfolder&amp;siteaddress=envoy.emaiq-na2.net&amp;folderid=FX8551C68D-1C2F-226D-8030-297969723DC9","FX2201478")</f>
        <v>FX2201478</v>
      </c>
      <c r="F406" t="s">
        <v>80</v>
      </c>
      <c r="G406" t="s">
        <v>80</v>
      </c>
      <c r="H406" t="s">
        <v>81</v>
      </c>
      <c r="I406" t="s">
        <v>1001</v>
      </c>
      <c r="J406">
        <v>222</v>
      </c>
      <c r="K406" t="s">
        <v>83</v>
      </c>
      <c r="L406" t="s">
        <v>84</v>
      </c>
      <c r="M406" t="s">
        <v>85</v>
      </c>
      <c r="N406">
        <v>2</v>
      </c>
      <c r="O406" s="1">
        <v>44600.662268518521</v>
      </c>
      <c r="P406" s="1">
        <v>44600.706631944442</v>
      </c>
      <c r="Q406">
        <v>2491</v>
      </c>
      <c r="R406">
        <v>1342</v>
      </c>
      <c r="S406" t="b">
        <v>0</v>
      </c>
      <c r="T406" t="s">
        <v>86</v>
      </c>
      <c r="U406" t="b">
        <v>0</v>
      </c>
      <c r="V406" t="s">
        <v>101</v>
      </c>
      <c r="W406" s="1">
        <v>44600.691446759258</v>
      </c>
      <c r="X406">
        <v>867</v>
      </c>
      <c r="Y406">
        <v>203</v>
      </c>
      <c r="Z406">
        <v>0</v>
      </c>
      <c r="AA406">
        <v>203</v>
      </c>
      <c r="AB406">
        <v>0</v>
      </c>
      <c r="AC406">
        <v>63</v>
      </c>
      <c r="AD406">
        <v>19</v>
      </c>
      <c r="AE406">
        <v>0</v>
      </c>
      <c r="AF406">
        <v>0</v>
      </c>
      <c r="AG406">
        <v>0</v>
      </c>
      <c r="AH406" t="s">
        <v>102</v>
      </c>
      <c r="AI406" s="1">
        <v>44600.706631944442</v>
      </c>
      <c r="AJ406">
        <v>475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19</v>
      </c>
      <c r="AQ406">
        <v>0</v>
      </c>
      <c r="AR406">
        <v>0</v>
      </c>
      <c r="AS406">
        <v>0</v>
      </c>
      <c r="AT406" t="s">
        <v>86</v>
      </c>
      <c r="AU406" t="s">
        <v>86</v>
      </c>
      <c r="AV406" t="s">
        <v>86</v>
      </c>
      <c r="AW406" t="s">
        <v>86</v>
      </c>
      <c r="AX406" t="s">
        <v>86</v>
      </c>
      <c r="AY406" t="s">
        <v>86</v>
      </c>
      <c r="AZ406" t="s">
        <v>86</v>
      </c>
      <c r="BA406" t="s">
        <v>86</v>
      </c>
      <c r="BB406" t="s">
        <v>86</v>
      </c>
      <c r="BC406" t="s">
        <v>86</v>
      </c>
      <c r="BD406" t="s">
        <v>86</v>
      </c>
      <c r="BE406" t="s">
        <v>86</v>
      </c>
    </row>
    <row r="407" spans="1:57" x14ac:dyDescent="0.45">
      <c r="A407" t="s">
        <v>1002</v>
      </c>
      <c r="B407" t="s">
        <v>77</v>
      </c>
      <c r="C407" t="s">
        <v>499</v>
      </c>
      <c r="D407" t="s">
        <v>79</v>
      </c>
      <c r="E407" s="2" t="str">
        <f>HYPERLINK("capsilon://?command=openfolder&amp;siteaddress=envoy.emaiq-na2.net&amp;folderid=FX79D42BB2-5B9C-8F24-2BD3-30762EA30BCD","FX2201559")</f>
        <v>FX2201559</v>
      </c>
      <c r="F407" t="s">
        <v>80</v>
      </c>
      <c r="G407" t="s">
        <v>80</v>
      </c>
      <c r="H407" t="s">
        <v>81</v>
      </c>
      <c r="I407" t="s">
        <v>1003</v>
      </c>
      <c r="J407">
        <v>250</v>
      </c>
      <c r="K407" t="s">
        <v>83</v>
      </c>
      <c r="L407" t="s">
        <v>84</v>
      </c>
      <c r="M407" t="s">
        <v>85</v>
      </c>
      <c r="N407">
        <v>2</v>
      </c>
      <c r="O407" s="1">
        <v>44593.638206018521</v>
      </c>
      <c r="P407" s="1">
        <v>44593.784166666665</v>
      </c>
      <c r="Q407">
        <v>11052</v>
      </c>
      <c r="R407">
        <v>1559</v>
      </c>
      <c r="S407" t="b">
        <v>0</v>
      </c>
      <c r="T407" t="s">
        <v>86</v>
      </c>
      <c r="U407" t="b">
        <v>0</v>
      </c>
      <c r="V407" t="s">
        <v>101</v>
      </c>
      <c r="W407" s="1">
        <v>44593.67328703704</v>
      </c>
      <c r="X407">
        <v>787</v>
      </c>
      <c r="Y407">
        <v>210</v>
      </c>
      <c r="Z407">
        <v>0</v>
      </c>
      <c r="AA407">
        <v>210</v>
      </c>
      <c r="AB407">
        <v>0</v>
      </c>
      <c r="AC407">
        <v>53</v>
      </c>
      <c r="AD407">
        <v>40</v>
      </c>
      <c r="AE407">
        <v>0</v>
      </c>
      <c r="AF407">
        <v>0</v>
      </c>
      <c r="AG407">
        <v>0</v>
      </c>
      <c r="AH407" t="s">
        <v>102</v>
      </c>
      <c r="AI407" s="1">
        <v>44593.784166666665</v>
      </c>
      <c r="AJ407">
        <v>772</v>
      </c>
      <c r="AK407">
        <v>1</v>
      </c>
      <c r="AL407">
        <v>0</v>
      </c>
      <c r="AM407">
        <v>1</v>
      </c>
      <c r="AN407">
        <v>0</v>
      </c>
      <c r="AO407">
        <v>1</v>
      </c>
      <c r="AP407">
        <v>39</v>
      </c>
      <c r="AQ407">
        <v>0</v>
      </c>
      <c r="AR407">
        <v>0</v>
      </c>
      <c r="AS407">
        <v>0</v>
      </c>
      <c r="AT407" t="s">
        <v>86</v>
      </c>
      <c r="AU407" t="s">
        <v>86</v>
      </c>
      <c r="AV407" t="s">
        <v>86</v>
      </c>
      <c r="AW407" t="s">
        <v>86</v>
      </c>
      <c r="AX407" t="s">
        <v>86</v>
      </c>
      <c r="AY407" t="s">
        <v>86</v>
      </c>
      <c r="AZ407" t="s">
        <v>86</v>
      </c>
      <c r="BA407" t="s">
        <v>86</v>
      </c>
      <c r="BB407" t="s">
        <v>86</v>
      </c>
      <c r="BC407" t="s">
        <v>86</v>
      </c>
      <c r="BD407" t="s">
        <v>86</v>
      </c>
      <c r="BE407" t="s">
        <v>86</v>
      </c>
    </row>
    <row r="408" spans="1:57" hidden="1" x14ac:dyDescent="0.45">
      <c r="A408" t="s">
        <v>1004</v>
      </c>
      <c r="B408" t="s">
        <v>77</v>
      </c>
      <c r="C408" t="s">
        <v>1005</v>
      </c>
      <c r="D408" t="s">
        <v>79</v>
      </c>
      <c r="E408" s="2" t="str">
        <f>HYPERLINK("capsilon://?command=openfolder&amp;siteaddress=envoy.emaiq-na2.net&amp;folderid=FX58BCEC81-394B-19D0-B0DE-E59A3DA2B8A4","FX2201598")</f>
        <v>FX2201598</v>
      </c>
      <c r="F408" t="s">
        <v>80</v>
      </c>
      <c r="G408" t="s">
        <v>80</v>
      </c>
      <c r="H408" t="s">
        <v>81</v>
      </c>
      <c r="I408" t="s">
        <v>1006</v>
      </c>
      <c r="J408">
        <v>60</v>
      </c>
      <c r="K408" t="s">
        <v>83</v>
      </c>
      <c r="L408" t="s">
        <v>84</v>
      </c>
      <c r="M408" t="s">
        <v>85</v>
      </c>
      <c r="N408">
        <v>1</v>
      </c>
      <c r="O408" s="1">
        <v>44600.687372685185</v>
      </c>
      <c r="P408" s="1">
        <v>44600.719305555554</v>
      </c>
      <c r="Q408">
        <v>2419</v>
      </c>
      <c r="R408">
        <v>340</v>
      </c>
      <c r="S408" t="b">
        <v>0</v>
      </c>
      <c r="T408" t="s">
        <v>86</v>
      </c>
      <c r="U408" t="b">
        <v>0</v>
      </c>
      <c r="V408" t="s">
        <v>101</v>
      </c>
      <c r="W408" s="1">
        <v>44600.719305555554</v>
      </c>
      <c r="X408">
        <v>298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60</v>
      </c>
      <c r="AE408">
        <v>48</v>
      </c>
      <c r="AF408">
        <v>0</v>
      </c>
      <c r="AG408">
        <v>5</v>
      </c>
      <c r="AH408" t="s">
        <v>86</v>
      </c>
      <c r="AI408" t="s">
        <v>86</v>
      </c>
      <c r="AJ408" t="s">
        <v>86</v>
      </c>
      <c r="AK408" t="s">
        <v>86</v>
      </c>
      <c r="AL408" t="s">
        <v>86</v>
      </c>
      <c r="AM408" t="s">
        <v>86</v>
      </c>
      <c r="AN408" t="s">
        <v>86</v>
      </c>
      <c r="AO408" t="s">
        <v>86</v>
      </c>
      <c r="AP408" t="s">
        <v>86</v>
      </c>
      <c r="AQ408" t="s">
        <v>86</v>
      </c>
      <c r="AR408" t="s">
        <v>86</v>
      </c>
      <c r="AS408" t="s">
        <v>86</v>
      </c>
      <c r="AT408" t="s">
        <v>86</v>
      </c>
      <c r="AU408" t="s">
        <v>86</v>
      </c>
      <c r="AV408" t="s">
        <v>86</v>
      </c>
      <c r="AW408" t="s">
        <v>86</v>
      </c>
      <c r="AX408" t="s">
        <v>86</v>
      </c>
      <c r="AY408" t="s">
        <v>86</v>
      </c>
      <c r="AZ408" t="s">
        <v>86</v>
      </c>
      <c r="BA408" t="s">
        <v>86</v>
      </c>
      <c r="BB408" t="s">
        <v>86</v>
      </c>
      <c r="BC408" t="s">
        <v>86</v>
      </c>
      <c r="BD408" t="s">
        <v>86</v>
      </c>
      <c r="BE408" t="s">
        <v>86</v>
      </c>
    </row>
    <row r="409" spans="1:57" hidden="1" x14ac:dyDescent="0.45">
      <c r="A409" t="s">
        <v>1007</v>
      </c>
      <c r="B409" t="s">
        <v>77</v>
      </c>
      <c r="C409" t="s">
        <v>671</v>
      </c>
      <c r="D409" t="s">
        <v>79</v>
      </c>
      <c r="E409" s="2" t="str">
        <f>HYPERLINK("capsilon://?command=openfolder&amp;siteaddress=envoy.emaiq-na2.net&amp;folderid=FX659CA8B0-2B33-5BF5-84FB-770EF21F4994","FX220231")</f>
        <v>FX220231</v>
      </c>
      <c r="F409" t="s">
        <v>80</v>
      </c>
      <c r="G409" t="s">
        <v>80</v>
      </c>
      <c r="H409" t="s">
        <v>81</v>
      </c>
      <c r="I409" t="s">
        <v>1008</v>
      </c>
      <c r="J409">
        <v>11</v>
      </c>
      <c r="K409" t="s">
        <v>83</v>
      </c>
      <c r="L409" t="s">
        <v>84</v>
      </c>
      <c r="M409" t="s">
        <v>85</v>
      </c>
      <c r="N409">
        <v>1</v>
      </c>
      <c r="O409" s="1">
        <v>44600.691550925927</v>
      </c>
      <c r="P409" s="1">
        <v>44600.720335648148</v>
      </c>
      <c r="Q409">
        <v>2388</v>
      </c>
      <c r="R409">
        <v>99</v>
      </c>
      <c r="S409" t="b">
        <v>0</v>
      </c>
      <c r="T409" t="s">
        <v>86</v>
      </c>
      <c r="U409" t="b">
        <v>0</v>
      </c>
      <c r="V409" t="s">
        <v>101</v>
      </c>
      <c r="W409" s="1">
        <v>44600.720335648148</v>
      </c>
      <c r="X409">
        <v>88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11</v>
      </c>
      <c r="AE409">
        <v>5</v>
      </c>
      <c r="AF409">
        <v>0</v>
      </c>
      <c r="AG409">
        <v>1</v>
      </c>
      <c r="AH409" t="s">
        <v>86</v>
      </c>
      <c r="AI409" t="s">
        <v>86</v>
      </c>
      <c r="AJ409" t="s">
        <v>86</v>
      </c>
      <c r="AK409" t="s">
        <v>86</v>
      </c>
      <c r="AL409" t="s">
        <v>86</v>
      </c>
      <c r="AM409" t="s">
        <v>86</v>
      </c>
      <c r="AN409" t="s">
        <v>86</v>
      </c>
      <c r="AO409" t="s">
        <v>86</v>
      </c>
      <c r="AP409" t="s">
        <v>86</v>
      </c>
      <c r="AQ409" t="s">
        <v>86</v>
      </c>
      <c r="AR409" t="s">
        <v>86</v>
      </c>
      <c r="AS409" t="s">
        <v>86</v>
      </c>
      <c r="AT409" t="s">
        <v>86</v>
      </c>
      <c r="AU409" t="s">
        <v>86</v>
      </c>
      <c r="AV409" t="s">
        <v>86</v>
      </c>
      <c r="AW409" t="s">
        <v>86</v>
      </c>
      <c r="AX409" t="s">
        <v>86</v>
      </c>
      <c r="AY409" t="s">
        <v>86</v>
      </c>
      <c r="AZ409" t="s">
        <v>86</v>
      </c>
      <c r="BA409" t="s">
        <v>86</v>
      </c>
      <c r="BB409" t="s">
        <v>86</v>
      </c>
      <c r="BC409" t="s">
        <v>86</v>
      </c>
      <c r="BD409" t="s">
        <v>86</v>
      </c>
      <c r="BE409" t="s">
        <v>86</v>
      </c>
    </row>
    <row r="410" spans="1:57" x14ac:dyDescent="0.45">
      <c r="A410" t="s">
        <v>1009</v>
      </c>
      <c r="B410" t="s">
        <v>77</v>
      </c>
      <c r="C410" t="s">
        <v>143</v>
      </c>
      <c r="D410" t="s">
        <v>79</v>
      </c>
      <c r="E410" s="2" t="str">
        <f>HYPERLINK("capsilon://?command=openfolder&amp;siteaddress=envoy.emaiq-na2.net&amp;folderid=FXBBFB3E23-1642-BF89-8051-702D0E82769A","FX2202131")</f>
        <v>FX2202131</v>
      </c>
      <c r="F410" t="s">
        <v>80</v>
      </c>
      <c r="G410" t="s">
        <v>80</v>
      </c>
      <c r="H410" t="s">
        <v>81</v>
      </c>
      <c r="I410" t="s">
        <v>1010</v>
      </c>
      <c r="J410">
        <v>188</v>
      </c>
      <c r="K410" t="s">
        <v>83</v>
      </c>
      <c r="L410" t="s">
        <v>84</v>
      </c>
      <c r="M410" t="s">
        <v>85</v>
      </c>
      <c r="N410">
        <v>2</v>
      </c>
      <c r="O410" s="1">
        <v>44600.711550925924</v>
      </c>
      <c r="P410" s="1">
        <v>44600.804895833331</v>
      </c>
      <c r="Q410">
        <v>7065</v>
      </c>
      <c r="R410">
        <v>1000</v>
      </c>
      <c r="S410" t="b">
        <v>0</v>
      </c>
      <c r="T410" t="s">
        <v>86</v>
      </c>
      <c r="U410" t="b">
        <v>0</v>
      </c>
      <c r="V410" t="s">
        <v>101</v>
      </c>
      <c r="W410" s="1">
        <v>44600.751446759263</v>
      </c>
      <c r="X410">
        <v>418</v>
      </c>
      <c r="Y410">
        <v>161</v>
      </c>
      <c r="Z410">
        <v>0</v>
      </c>
      <c r="AA410">
        <v>161</v>
      </c>
      <c r="AB410">
        <v>0</v>
      </c>
      <c r="AC410">
        <v>18</v>
      </c>
      <c r="AD410">
        <v>27</v>
      </c>
      <c r="AE410">
        <v>0</v>
      </c>
      <c r="AF410">
        <v>0</v>
      </c>
      <c r="AG410">
        <v>0</v>
      </c>
      <c r="AH410" t="s">
        <v>102</v>
      </c>
      <c r="AI410" s="1">
        <v>44600.804895833331</v>
      </c>
      <c r="AJ410">
        <v>582</v>
      </c>
      <c r="AK410">
        <v>1</v>
      </c>
      <c r="AL410">
        <v>0</v>
      </c>
      <c r="AM410">
        <v>1</v>
      </c>
      <c r="AN410">
        <v>0</v>
      </c>
      <c r="AO410">
        <v>1</v>
      </c>
      <c r="AP410">
        <v>26</v>
      </c>
      <c r="AQ410">
        <v>0</v>
      </c>
      <c r="AR410">
        <v>0</v>
      </c>
      <c r="AS410">
        <v>0</v>
      </c>
      <c r="AT410" t="s">
        <v>86</v>
      </c>
      <c r="AU410" t="s">
        <v>86</v>
      </c>
      <c r="AV410" t="s">
        <v>86</v>
      </c>
      <c r="AW410" t="s">
        <v>86</v>
      </c>
      <c r="AX410" t="s">
        <v>86</v>
      </c>
      <c r="AY410" t="s">
        <v>86</v>
      </c>
      <c r="AZ410" t="s">
        <v>86</v>
      </c>
      <c r="BA410" t="s">
        <v>86</v>
      </c>
      <c r="BB410" t="s">
        <v>86</v>
      </c>
      <c r="BC410" t="s">
        <v>86</v>
      </c>
      <c r="BD410" t="s">
        <v>86</v>
      </c>
      <c r="BE410" t="s">
        <v>86</v>
      </c>
    </row>
    <row r="411" spans="1:57" hidden="1" x14ac:dyDescent="0.45">
      <c r="A411" t="s">
        <v>1011</v>
      </c>
      <c r="B411" t="s">
        <v>77</v>
      </c>
      <c r="C411" t="s">
        <v>1012</v>
      </c>
      <c r="D411" t="s">
        <v>79</v>
      </c>
      <c r="E411" s="2" t="str">
        <f>HYPERLINK("capsilon://?command=openfolder&amp;siteaddress=envoy.emaiq-na2.net&amp;folderid=FXF5274680-14E7-F63C-BE66-F653C388EA44","FX220247")</f>
        <v>FX220247</v>
      </c>
      <c r="F411" t="s">
        <v>80</v>
      </c>
      <c r="G411" t="s">
        <v>80</v>
      </c>
      <c r="H411" t="s">
        <v>81</v>
      </c>
      <c r="I411" t="s">
        <v>1013</v>
      </c>
      <c r="J411">
        <v>205</v>
      </c>
      <c r="K411" t="s">
        <v>83</v>
      </c>
      <c r="L411" t="s">
        <v>84</v>
      </c>
      <c r="M411" t="s">
        <v>85</v>
      </c>
      <c r="N411">
        <v>1</v>
      </c>
      <c r="O411" s="1">
        <v>44600.715902777774</v>
      </c>
      <c r="P411" s="1">
        <v>44600.760636574072</v>
      </c>
      <c r="Q411">
        <v>3091</v>
      </c>
      <c r="R411">
        <v>774</v>
      </c>
      <c r="S411" t="b">
        <v>0</v>
      </c>
      <c r="T411" t="s">
        <v>86</v>
      </c>
      <c r="U411" t="b">
        <v>0</v>
      </c>
      <c r="V411" t="s">
        <v>101</v>
      </c>
      <c r="W411" s="1">
        <v>44600.760636574072</v>
      </c>
      <c r="X411">
        <v>508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205</v>
      </c>
      <c r="AE411">
        <v>150</v>
      </c>
      <c r="AF411">
        <v>0</v>
      </c>
      <c r="AG411">
        <v>12</v>
      </c>
      <c r="AH411" t="s">
        <v>86</v>
      </c>
      <c r="AI411" t="s">
        <v>86</v>
      </c>
      <c r="AJ411" t="s">
        <v>86</v>
      </c>
      <c r="AK411" t="s">
        <v>86</v>
      </c>
      <c r="AL411" t="s">
        <v>86</v>
      </c>
      <c r="AM411" t="s">
        <v>86</v>
      </c>
      <c r="AN411" t="s">
        <v>86</v>
      </c>
      <c r="AO411" t="s">
        <v>86</v>
      </c>
      <c r="AP411" t="s">
        <v>86</v>
      </c>
      <c r="AQ411" t="s">
        <v>86</v>
      </c>
      <c r="AR411" t="s">
        <v>86</v>
      </c>
      <c r="AS411" t="s">
        <v>86</v>
      </c>
      <c r="AT411" t="s">
        <v>86</v>
      </c>
      <c r="AU411" t="s">
        <v>86</v>
      </c>
      <c r="AV411" t="s">
        <v>86</v>
      </c>
      <c r="AW411" t="s">
        <v>86</v>
      </c>
      <c r="AX411" t="s">
        <v>86</v>
      </c>
      <c r="AY411" t="s">
        <v>86</v>
      </c>
      <c r="AZ411" t="s">
        <v>86</v>
      </c>
      <c r="BA411" t="s">
        <v>86</v>
      </c>
      <c r="BB411" t="s">
        <v>86</v>
      </c>
      <c r="BC411" t="s">
        <v>86</v>
      </c>
      <c r="BD411" t="s">
        <v>86</v>
      </c>
      <c r="BE411" t="s">
        <v>86</v>
      </c>
    </row>
    <row r="412" spans="1:57" x14ac:dyDescent="0.45">
      <c r="A412" t="s">
        <v>1014</v>
      </c>
      <c r="B412" t="s">
        <v>77</v>
      </c>
      <c r="C412" t="s">
        <v>1005</v>
      </c>
      <c r="D412" t="s">
        <v>79</v>
      </c>
      <c r="E412" s="2" t="str">
        <f>HYPERLINK("capsilon://?command=openfolder&amp;siteaddress=envoy.emaiq-na2.net&amp;folderid=FX58BCEC81-394B-19D0-B0DE-E59A3DA2B8A4","FX2201598")</f>
        <v>FX2201598</v>
      </c>
      <c r="F412" t="s">
        <v>80</v>
      </c>
      <c r="G412" t="s">
        <v>80</v>
      </c>
      <c r="H412" t="s">
        <v>81</v>
      </c>
      <c r="I412" t="s">
        <v>1006</v>
      </c>
      <c r="J412">
        <v>156</v>
      </c>
      <c r="K412" t="s">
        <v>83</v>
      </c>
      <c r="L412" t="s">
        <v>84</v>
      </c>
      <c r="M412" t="s">
        <v>85</v>
      </c>
      <c r="N412">
        <v>2</v>
      </c>
      <c r="O412" s="1">
        <v>44600.719942129632</v>
      </c>
      <c r="P412" s="1">
        <v>44600.794131944444</v>
      </c>
      <c r="Q412">
        <v>4097</v>
      </c>
      <c r="R412">
        <v>2313</v>
      </c>
      <c r="S412" t="b">
        <v>0</v>
      </c>
      <c r="T412" t="s">
        <v>86</v>
      </c>
      <c r="U412" t="b">
        <v>1</v>
      </c>
      <c r="V412" t="s">
        <v>101</v>
      </c>
      <c r="W412" s="1">
        <v>44600.743530092594</v>
      </c>
      <c r="X412">
        <v>1429</v>
      </c>
      <c r="Y412">
        <v>219</v>
      </c>
      <c r="Z412">
        <v>0</v>
      </c>
      <c r="AA412">
        <v>219</v>
      </c>
      <c r="AB412">
        <v>0</v>
      </c>
      <c r="AC412">
        <v>142</v>
      </c>
      <c r="AD412">
        <v>-63</v>
      </c>
      <c r="AE412">
        <v>0</v>
      </c>
      <c r="AF412">
        <v>0</v>
      </c>
      <c r="AG412">
        <v>0</v>
      </c>
      <c r="AH412" t="s">
        <v>102</v>
      </c>
      <c r="AI412" s="1">
        <v>44600.794131944444</v>
      </c>
      <c r="AJ412">
        <v>852</v>
      </c>
      <c r="AK412">
        <v>4</v>
      </c>
      <c r="AL412">
        <v>0</v>
      </c>
      <c r="AM412">
        <v>4</v>
      </c>
      <c r="AN412">
        <v>0</v>
      </c>
      <c r="AO412">
        <v>4</v>
      </c>
      <c r="AP412">
        <v>-67</v>
      </c>
      <c r="AQ412">
        <v>0</v>
      </c>
      <c r="AR412">
        <v>0</v>
      </c>
      <c r="AS412">
        <v>0</v>
      </c>
      <c r="AT412" t="s">
        <v>86</v>
      </c>
      <c r="AU412" t="s">
        <v>86</v>
      </c>
      <c r="AV412" t="s">
        <v>86</v>
      </c>
      <c r="AW412" t="s">
        <v>86</v>
      </c>
      <c r="AX412" t="s">
        <v>86</v>
      </c>
      <c r="AY412" t="s">
        <v>86</v>
      </c>
      <c r="AZ412" t="s">
        <v>86</v>
      </c>
      <c r="BA412" t="s">
        <v>86</v>
      </c>
      <c r="BB412" t="s">
        <v>86</v>
      </c>
      <c r="BC412" t="s">
        <v>86</v>
      </c>
      <c r="BD412" t="s">
        <v>86</v>
      </c>
      <c r="BE412" t="s">
        <v>86</v>
      </c>
    </row>
    <row r="413" spans="1:57" x14ac:dyDescent="0.45">
      <c r="A413" t="s">
        <v>1015</v>
      </c>
      <c r="B413" t="s">
        <v>77</v>
      </c>
      <c r="C413" t="s">
        <v>671</v>
      </c>
      <c r="D413" t="s">
        <v>79</v>
      </c>
      <c r="E413" s="2" t="str">
        <f>HYPERLINK("capsilon://?command=openfolder&amp;siteaddress=envoy.emaiq-na2.net&amp;folderid=FX659CA8B0-2B33-5BF5-84FB-770EF21F4994","FX220231")</f>
        <v>FX220231</v>
      </c>
      <c r="F413" t="s">
        <v>80</v>
      </c>
      <c r="G413" t="s">
        <v>80</v>
      </c>
      <c r="H413" t="s">
        <v>81</v>
      </c>
      <c r="I413" t="s">
        <v>1008</v>
      </c>
      <c r="J413">
        <v>66</v>
      </c>
      <c r="K413" t="s">
        <v>83</v>
      </c>
      <c r="L413" t="s">
        <v>84</v>
      </c>
      <c r="M413" t="s">
        <v>85</v>
      </c>
      <c r="N413">
        <v>2</v>
      </c>
      <c r="O413" s="1">
        <v>44600.72079861111</v>
      </c>
      <c r="P413" s="1">
        <v>44600.798136574071</v>
      </c>
      <c r="Q413">
        <v>6072</v>
      </c>
      <c r="R413">
        <v>610</v>
      </c>
      <c r="S413" t="b">
        <v>0</v>
      </c>
      <c r="T413" t="s">
        <v>86</v>
      </c>
      <c r="U413" t="b">
        <v>1</v>
      </c>
      <c r="V413" t="s">
        <v>101</v>
      </c>
      <c r="W413" s="1">
        <v>44600.746608796297</v>
      </c>
      <c r="X413">
        <v>265</v>
      </c>
      <c r="Y413">
        <v>52</v>
      </c>
      <c r="Z413">
        <v>0</v>
      </c>
      <c r="AA413">
        <v>52</v>
      </c>
      <c r="AB413">
        <v>0</v>
      </c>
      <c r="AC413">
        <v>34</v>
      </c>
      <c r="AD413">
        <v>14</v>
      </c>
      <c r="AE413">
        <v>0</v>
      </c>
      <c r="AF413">
        <v>0</v>
      </c>
      <c r="AG413">
        <v>0</v>
      </c>
      <c r="AH413" t="s">
        <v>102</v>
      </c>
      <c r="AI413" s="1">
        <v>44600.798136574071</v>
      </c>
      <c r="AJ413">
        <v>345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14</v>
      </c>
      <c r="AQ413">
        <v>0</v>
      </c>
      <c r="AR413">
        <v>0</v>
      </c>
      <c r="AS413">
        <v>0</v>
      </c>
      <c r="AT413" t="s">
        <v>86</v>
      </c>
      <c r="AU413" t="s">
        <v>86</v>
      </c>
      <c r="AV413" t="s">
        <v>86</v>
      </c>
      <c r="AW413" t="s">
        <v>86</v>
      </c>
      <c r="AX413" t="s">
        <v>86</v>
      </c>
      <c r="AY413" t="s">
        <v>86</v>
      </c>
      <c r="AZ413" t="s">
        <v>86</v>
      </c>
      <c r="BA413" t="s">
        <v>86</v>
      </c>
      <c r="BB413" t="s">
        <v>86</v>
      </c>
      <c r="BC413" t="s">
        <v>86</v>
      </c>
      <c r="BD413" t="s">
        <v>86</v>
      </c>
      <c r="BE413" t="s">
        <v>86</v>
      </c>
    </row>
    <row r="414" spans="1:57" hidden="1" x14ac:dyDescent="0.45">
      <c r="A414" t="s">
        <v>1016</v>
      </c>
      <c r="B414" t="s">
        <v>77</v>
      </c>
      <c r="C414" t="s">
        <v>78</v>
      </c>
      <c r="D414" t="s">
        <v>79</v>
      </c>
      <c r="E414" s="2" t="str">
        <f>HYPERLINK("capsilon://?command=openfolder&amp;siteaddress=envoy.emaiq-na2.net&amp;folderid=FX48558843-8212-59CF-DA0C-5E1C26A9DA59","FX2201567")</f>
        <v>FX2201567</v>
      </c>
      <c r="F414" t="s">
        <v>80</v>
      </c>
      <c r="G414" t="s">
        <v>80</v>
      </c>
      <c r="H414" t="s">
        <v>81</v>
      </c>
      <c r="I414" t="s">
        <v>1017</v>
      </c>
      <c r="J414">
        <v>11</v>
      </c>
      <c r="K414" t="s">
        <v>83</v>
      </c>
      <c r="L414" t="s">
        <v>84</v>
      </c>
      <c r="M414" t="s">
        <v>85</v>
      </c>
      <c r="N414">
        <v>2</v>
      </c>
      <c r="O414" s="1">
        <v>44600.734120370369</v>
      </c>
      <c r="P414" s="1">
        <v>44600.821030092593</v>
      </c>
      <c r="Q414">
        <v>7470</v>
      </c>
      <c r="R414">
        <v>39</v>
      </c>
      <c r="S414" t="b">
        <v>0</v>
      </c>
      <c r="T414" t="s">
        <v>86</v>
      </c>
      <c r="U414" t="b">
        <v>0</v>
      </c>
      <c r="V414" t="s">
        <v>101</v>
      </c>
      <c r="W414" s="1">
        <v>44600.75439814815</v>
      </c>
      <c r="X414">
        <v>15</v>
      </c>
      <c r="Y414">
        <v>0</v>
      </c>
      <c r="Z414">
        <v>0</v>
      </c>
      <c r="AA414">
        <v>0</v>
      </c>
      <c r="AB414">
        <v>5</v>
      </c>
      <c r="AC414">
        <v>0</v>
      </c>
      <c r="AD414">
        <v>11</v>
      </c>
      <c r="AE414">
        <v>0</v>
      </c>
      <c r="AF414">
        <v>0</v>
      </c>
      <c r="AG414">
        <v>0</v>
      </c>
      <c r="AH414" t="s">
        <v>102</v>
      </c>
      <c r="AI414" s="1">
        <v>44600.821030092593</v>
      </c>
      <c r="AJ414">
        <v>24</v>
      </c>
      <c r="AK414">
        <v>0</v>
      </c>
      <c r="AL414">
        <v>0</v>
      </c>
      <c r="AM414">
        <v>0</v>
      </c>
      <c r="AN414">
        <v>5</v>
      </c>
      <c r="AO414">
        <v>0</v>
      </c>
      <c r="AP414">
        <v>11</v>
      </c>
      <c r="AQ414">
        <v>0</v>
      </c>
      <c r="AR414">
        <v>0</v>
      </c>
      <c r="AS414">
        <v>0</v>
      </c>
      <c r="AT414" t="s">
        <v>86</v>
      </c>
      <c r="AU414" t="s">
        <v>86</v>
      </c>
      <c r="AV414" t="s">
        <v>86</v>
      </c>
      <c r="AW414" t="s">
        <v>86</v>
      </c>
      <c r="AX414" t="s">
        <v>86</v>
      </c>
      <c r="AY414" t="s">
        <v>86</v>
      </c>
      <c r="AZ414" t="s">
        <v>86</v>
      </c>
      <c r="BA414" t="s">
        <v>86</v>
      </c>
      <c r="BB414" t="s">
        <v>86</v>
      </c>
      <c r="BC414" t="s">
        <v>86</v>
      </c>
      <c r="BD414" t="s">
        <v>86</v>
      </c>
      <c r="BE414" t="s">
        <v>86</v>
      </c>
    </row>
    <row r="415" spans="1:57" hidden="1" x14ac:dyDescent="0.45">
      <c r="A415" t="s">
        <v>1018</v>
      </c>
      <c r="B415" t="s">
        <v>77</v>
      </c>
      <c r="C415" t="s">
        <v>78</v>
      </c>
      <c r="D415" t="s">
        <v>79</v>
      </c>
      <c r="E415" s="2" t="str">
        <f>HYPERLINK("capsilon://?command=openfolder&amp;siteaddress=envoy.emaiq-na2.net&amp;folderid=FX48558843-8212-59CF-DA0C-5E1C26A9DA59","FX2201567")</f>
        <v>FX2201567</v>
      </c>
      <c r="F415" t="s">
        <v>80</v>
      </c>
      <c r="G415" t="s">
        <v>80</v>
      </c>
      <c r="H415" t="s">
        <v>81</v>
      </c>
      <c r="I415" t="s">
        <v>1019</v>
      </c>
      <c r="J415">
        <v>11</v>
      </c>
      <c r="K415" t="s">
        <v>83</v>
      </c>
      <c r="L415" t="s">
        <v>84</v>
      </c>
      <c r="M415" t="s">
        <v>85</v>
      </c>
      <c r="N415">
        <v>2</v>
      </c>
      <c r="O415" s="1">
        <v>44600.734976851854</v>
      </c>
      <c r="P415" s="1">
        <v>44600.821319444447</v>
      </c>
      <c r="Q415">
        <v>7422</v>
      </c>
      <c r="R415">
        <v>38</v>
      </c>
      <c r="S415" t="b">
        <v>0</v>
      </c>
      <c r="T415" t="s">
        <v>86</v>
      </c>
      <c r="U415" t="b">
        <v>0</v>
      </c>
      <c r="V415" t="s">
        <v>101</v>
      </c>
      <c r="W415" s="1">
        <v>44600.754571759258</v>
      </c>
      <c r="X415">
        <v>14</v>
      </c>
      <c r="Y415">
        <v>0</v>
      </c>
      <c r="Z415">
        <v>0</v>
      </c>
      <c r="AA415">
        <v>0</v>
      </c>
      <c r="AB415">
        <v>5</v>
      </c>
      <c r="AC415">
        <v>0</v>
      </c>
      <c r="AD415">
        <v>11</v>
      </c>
      <c r="AE415">
        <v>0</v>
      </c>
      <c r="AF415">
        <v>0</v>
      </c>
      <c r="AG415">
        <v>0</v>
      </c>
      <c r="AH415" t="s">
        <v>102</v>
      </c>
      <c r="AI415" s="1">
        <v>44600.821319444447</v>
      </c>
      <c r="AJ415">
        <v>24</v>
      </c>
      <c r="AK415">
        <v>0</v>
      </c>
      <c r="AL415">
        <v>0</v>
      </c>
      <c r="AM415">
        <v>0</v>
      </c>
      <c r="AN415">
        <v>5</v>
      </c>
      <c r="AO415">
        <v>0</v>
      </c>
      <c r="AP415">
        <v>11</v>
      </c>
      <c r="AQ415">
        <v>0</v>
      </c>
      <c r="AR415">
        <v>0</v>
      </c>
      <c r="AS415">
        <v>0</v>
      </c>
      <c r="AT415" t="s">
        <v>86</v>
      </c>
      <c r="AU415" t="s">
        <v>86</v>
      </c>
      <c r="AV415" t="s">
        <v>86</v>
      </c>
      <c r="AW415" t="s">
        <v>86</v>
      </c>
      <c r="AX415" t="s">
        <v>86</v>
      </c>
      <c r="AY415" t="s">
        <v>86</v>
      </c>
      <c r="AZ415" t="s">
        <v>86</v>
      </c>
      <c r="BA415" t="s">
        <v>86</v>
      </c>
      <c r="BB415" t="s">
        <v>86</v>
      </c>
      <c r="BC415" t="s">
        <v>86</v>
      </c>
      <c r="BD415" t="s">
        <v>86</v>
      </c>
      <c r="BE415" t="s">
        <v>86</v>
      </c>
    </row>
    <row r="416" spans="1:57" x14ac:dyDescent="0.45">
      <c r="A416" t="s">
        <v>1020</v>
      </c>
      <c r="B416" t="s">
        <v>77</v>
      </c>
      <c r="C416" t="s">
        <v>1012</v>
      </c>
      <c r="D416" t="s">
        <v>79</v>
      </c>
      <c r="E416" s="2" t="str">
        <f>HYPERLINK("capsilon://?command=openfolder&amp;siteaddress=envoy.emaiq-na2.net&amp;folderid=FXF5274680-14E7-F63C-BE66-F653C388EA44","FX220247")</f>
        <v>FX220247</v>
      </c>
      <c r="F416" t="s">
        <v>80</v>
      </c>
      <c r="G416" t="s">
        <v>80</v>
      </c>
      <c r="H416" t="s">
        <v>81</v>
      </c>
      <c r="I416" t="s">
        <v>1013</v>
      </c>
      <c r="J416">
        <v>365</v>
      </c>
      <c r="K416" t="s">
        <v>83</v>
      </c>
      <c r="L416" t="s">
        <v>84</v>
      </c>
      <c r="M416" t="s">
        <v>85</v>
      </c>
      <c r="N416">
        <v>2</v>
      </c>
      <c r="O416" s="1">
        <v>44600.762002314812</v>
      </c>
      <c r="P416" s="1">
        <v>44600.820740740739</v>
      </c>
      <c r="Q416">
        <v>1017</v>
      </c>
      <c r="R416">
        <v>4058</v>
      </c>
      <c r="S416" t="b">
        <v>0</v>
      </c>
      <c r="T416" t="s">
        <v>86</v>
      </c>
      <c r="U416" t="b">
        <v>1</v>
      </c>
      <c r="V416" t="s">
        <v>101</v>
      </c>
      <c r="W416" s="1">
        <v>44600.800543981481</v>
      </c>
      <c r="X416">
        <v>2690</v>
      </c>
      <c r="Y416">
        <v>309</v>
      </c>
      <c r="Z416">
        <v>0</v>
      </c>
      <c r="AA416">
        <v>309</v>
      </c>
      <c r="AB416">
        <v>114</v>
      </c>
      <c r="AC416">
        <v>252</v>
      </c>
      <c r="AD416">
        <v>56</v>
      </c>
      <c r="AE416">
        <v>0</v>
      </c>
      <c r="AF416">
        <v>0</v>
      </c>
      <c r="AG416">
        <v>0</v>
      </c>
      <c r="AH416" t="s">
        <v>102</v>
      </c>
      <c r="AI416" s="1">
        <v>44600.820740740739</v>
      </c>
      <c r="AJ416">
        <v>1368</v>
      </c>
      <c r="AK416">
        <v>3</v>
      </c>
      <c r="AL416">
        <v>0</v>
      </c>
      <c r="AM416">
        <v>3</v>
      </c>
      <c r="AN416">
        <v>114</v>
      </c>
      <c r="AO416">
        <v>3</v>
      </c>
      <c r="AP416">
        <v>53</v>
      </c>
      <c r="AQ416">
        <v>0</v>
      </c>
      <c r="AR416">
        <v>0</v>
      </c>
      <c r="AS416">
        <v>0</v>
      </c>
      <c r="AT416" t="s">
        <v>86</v>
      </c>
      <c r="AU416" t="s">
        <v>86</v>
      </c>
      <c r="AV416" t="s">
        <v>86</v>
      </c>
      <c r="AW416" t="s">
        <v>86</v>
      </c>
      <c r="AX416" t="s">
        <v>86</v>
      </c>
      <c r="AY416" t="s">
        <v>86</v>
      </c>
      <c r="AZ416" t="s">
        <v>86</v>
      </c>
      <c r="BA416" t="s">
        <v>86</v>
      </c>
      <c r="BB416" t="s">
        <v>86</v>
      </c>
      <c r="BC416" t="s">
        <v>86</v>
      </c>
      <c r="BD416" t="s">
        <v>86</v>
      </c>
      <c r="BE416" t="s">
        <v>86</v>
      </c>
    </row>
    <row r="417" spans="1:57" x14ac:dyDescent="0.45">
      <c r="A417" t="s">
        <v>1021</v>
      </c>
      <c r="B417" t="s">
        <v>77</v>
      </c>
      <c r="C417" t="s">
        <v>1022</v>
      </c>
      <c r="D417" t="s">
        <v>79</v>
      </c>
      <c r="E417" s="2" t="str">
        <f>HYPERLINK("capsilon://?command=openfolder&amp;siteaddress=envoy.emaiq-na2.net&amp;folderid=FX6CD10E20-69D7-44A1-AF66-7C57850BE170","FX2201395")</f>
        <v>FX2201395</v>
      </c>
      <c r="F417" t="s">
        <v>80</v>
      </c>
      <c r="G417" t="s">
        <v>80</v>
      </c>
      <c r="H417" t="s">
        <v>81</v>
      </c>
      <c r="I417" t="s">
        <v>1023</v>
      </c>
      <c r="J417">
        <v>66</v>
      </c>
      <c r="K417" t="s">
        <v>83</v>
      </c>
      <c r="L417" t="s">
        <v>84</v>
      </c>
      <c r="M417" t="s">
        <v>85</v>
      </c>
      <c r="N417">
        <v>2</v>
      </c>
      <c r="O417" s="1">
        <v>44593.64</v>
      </c>
      <c r="P417" s="1">
        <v>44593.790648148148</v>
      </c>
      <c r="Q417">
        <v>12302</v>
      </c>
      <c r="R417">
        <v>714</v>
      </c>
      <c r="S417" t="b">
        <v>0</v>
      </c>
      <c r="T417" t="s">
        <v>86</v>
      </c>
      <c r="U417" t="b">
        <v>0</v>
      </c>
      <c r="V417" t="s">
        <v>101</v>
      </c>
      <c r="W417" s="1">
        <v>44593.690682870372</v>
      </c>
      <c r="X417">
        <v>155</v>
      </c>
      <c r="Y417">
        <v>52</v>
      </c>
      <c r="Z417">
        <v>0</v>
      </c>
      <c r="AA417">
        <v>52</v>
      </c>
      <c r="AB417">
        <v>0</v>
      </c>
      <c r="AC417">
        <v>22</v>
      </c>
      <c r="AD417">
        <v>14</v>
      </c>
      <c r="AE417">
        <v>0</v>
      </c>
      <c r="AF417">
        <v>0</v>
      </c>
      <c r="AG417">
        <v>0</v>
      </c>
      <c r="AH417" t="s">
        <v>102</v>
      </c>
      <c r="AI417" s="1">
        <v>44593.790648148148</v>
      </c>
      <c r="AJ417">
        <v>559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14</v>
      </c>
      <c r="AQ417">
        <v>0</v>
      </c>
      <c r="AR417">
        <v>0</v>
      </c>
      <c r="AS417">
        <v>0</v>
      </c>
      <c r="AT417" t="s">
        <v>86</v>
      </c>
      <c r="AU417" t="s">
        <v>86</v>
      </c>
      <c r="AV417" t="s">
        <v>86</v>
      </c>
      <c r="AW417" t="s">
        <v>86</v>
      </c>
      <c r="AX417" t="s">
        <v>86</v>
      </c>
      <c r="AY417" t="s">
        <v>86</v>
      </c>
      <c r="AZ417" t="s">
        <v>86</v>
      </c>
      <c r="BA417" t="s">
        <v>86</v>
      </c>
      <c r="BB417" t="s">
        <v>86</v>
      </c>
      <c r="BC417" t="s">
        <v>86</v>
      </c>
      <c r="BD417" t="s">
        <v>86</v>
      </c>
      <c r="BE417" t="s">
        <v>86</v>
      </c>
    </row>
    <row r="418" spans="1:57" x14ac:dyDescent="0.45">
      <c r="A418" t="s">
        <v>1024</v>
      </c>
      <c r="B418" t="s">
        <v>77</v>
      </c>
      <c r="C418" t="s">
        <v>1025</v>
      </c>
      <c r="D418" t="s">
        <v>79</v>
      </c>
      <c r="E418" s="2" t="str">
        <f>HYPERLINK("capsilon://?command=openfolder&amp;siteaddress=envoy.emaiq-na2.net&amp;folderid=FX3E01D70F-8447-5A24-280C-EA8294258725","FX2112190")</f>
        <v>FX2112190</v>
      </c>
      <c r="F418" t="s">
        <v>80</v>
      </c>
      <c r="G418" t="s">
        <v>80</v>
      </c>
      <c r="H418" t="s">
        <v>81</v>
      </c>
      <c r="I418" t="s">
        <v>1026</v>
      </c>
      <c r="J418">
        <v>248</v>
      </c>
      <c r="K418" t="s">
        <v>83</v>
      </c>
      <c r="L418" t="s">
        <v>84</v>
      </c>
      <c r="M418" t="s">
        <v>85</v>
      </c>
      <c r="N418">
        <v>2</v>
      </c>
      <c r="O418" s="1">
        <v>44600.777754629627</v>
      </c>
      <c r="P418" s="1">
        <v>44600.82917824074</v>
      </c>
      <c r="Q418">
        <v>2184</v>
      </c>
      <c r="R418">
        <v>2259</v>
      </c>
      <c r="S418" t="b">
        <v>0</v>
      </c>
      <c r="T418" t="s">
        <v>86</v>
      </c>
      <c r="U418" t="b">
        <v>0</v>
      </c>
      <c r="V418" t="s">
        <v>101</v>
      </c>
      <c r="W418" s="1">
        <v>44600.818854166668</v>
      </c>
      <c r="X418">
        <v>1581</v>
      </c>
      <c r="Y418">
        <v>157</v>
      </c>
      <c r="Z418">
        <v>0</v>
      </c>
      <c r="AA418">
        <v>157</v>
      </c>
      <c r="AB418">
        <v>52</v>
      </c>
      <c r="AC418">
        <v>35</v>
      </c>
      <c r="AD418">
        <v>91</v>
      </c>
      <c r="AE418">
        <v>0</v>
      </c>
      <c r="AF418">
        <v>0</v>
      </c>
      <c r="AG418">
        <v>0</v>
      </c>
      <c r="AH418" t="s">
        <v>102</v>
      </c>
      <c r="AI418" s="1">
        <v>44600.82917824074</v>
      </c>
      <c r="AJ418">
        <v>678</v>
      </c>
      <c r="AK418">
        <v>1</v>
      </c>
      <c r="AL418">
        <v>0</v>
      </c>
      <c r="AM418">
        <v>1</v>
      </c>
      <c r="AN418">
        <v>52</v>
      </c>
      <c r="AO418">
        <v>1</v>
      </c>
      <c r="AP418">
        <v>90</v>
      </c>
      <c r="AQ418">
        <v>0</v>
      </c>
      <c r="AR418">
        <v>0</v>
      </c>
      <c r="AS418">
        <v>0</v>
      </c>
      <c r="AT418" t="s">
        <v>86</v>
      </c>
      <c r="AU418" t="s">
        <v>86</v>
      </c>
      <c r="AV418" t="s">
        <v>86</v>
      </c>
      <c r="AW418" t="s">
        <v>86</v>
      </c>
      <c r="AX418" t="s">
        <v>86</v>
      </c>
      <c r="AY418" t="s">
        <v>86</v>
      </c>
      <c r="AZ418" t="s">
        <v>86</v>
      </c>
      <c r="BA418" t="s">
        <v>86</v>
      </c>
      <c r="BB418" t="s">
        <v>86</v>
      </c>
      <c r="BC418" t="s">
        <v>86</v>
      </c>
      <c r="BD418" t="s">
        <v>86</v>
      </c>
      <c r="BE418" t="s">
        <v>86</v>
      </c>
    </row>
    <row r="419" spans="1:57" x14ac:dyDescent="0.45">
      <c r="A419" t="s">
        <v>1027</v>
      </c>
      <c r="B419" t="s">
        <v>77</v>
      </c>
      <c r="C419" t="s">
        <v>993</v>
      </c>
      <c r="D419" t="s">
        <v>79</v>
      </c>
      <c r="E419" s="2" t="str">
        <f>HYPERLINK("capsilon://?command=openfolder&amp;siteaddress=envoy.emaiq-na2.net&amp;folderid=FX9942D8C4-FEE7-2B97-4E72-C08B0998F32D","FX2201204")</f>
        <v>FX2201204</v>
      </c>
      <c r="F419" t="s">
        <v>80</v>
      </c>
      <c r="G419" t="s">
        <v>80</v>
      </c>
      <c r="H419" t="s">
        <v>81</v>
      </c>
      <c r="I419" t="s">
        <v>1028</v>
      </c>
      <c r="J419">
        <v>38</v>
      </c>
      <c r="K419" t="s">
        <v>83</v>
      </c>
      <c r="L419" t="s">
        <v>84</v>
      </c>
      <c r="M419" t="s">
        <v>85</v>
      </c>
      <c r="N419">
        <v>2</v>
      </c>
      <c r="O419" s="1">
        <v>44600.970613425925</v>
      </c>
      <c r="P419" s="1">
        <v>44601.171817129631</v>
      </c>
      <c r="Q419">
        <v>16759</v>
      </c>
      <c r="R419">
        <v>625</v>
      </c>
      <c r="S419" t="b">
        <v>0</v>
      </c>
      <c r="T419" t="s">
        <v>86</v>
      </c>
      <c r="U419" t="b">
        <v>0</v>
      </c>
      <c r="V419" t="s">
        <v>87</v>
      </c>
      <c r="W419" s="1">
        <v>44601.14875</v>
      </c>
      <c r="X419">
        <v>358</v>
      </c>
      <c r="Y419">
        <v>37</v>
      </c>
      <c r="Z419">
        <v>0</v>
      </c>
      <c r="AA419">
        <v>37</v>
      </c>
      <c r="AB419">
        <v>0</v>
      </c>
      <c r="AC419">
        <v>23</v>
      </c>
      <c r="AD419">
        <v>1</v>
      </c>
      <c r="AE419">
        <v>0</v>
      </c>
      <c r="AF419">
        <v>0</v>
      </c>
      <c r="AG419">
        <v>0</v>
      </c>
      <c r="AH419" t="s">
        <v>93</v>
      </c>
      <c r="AI419" s="1">
        <v>44601.171817129631</v>
      </c>
      <c r="AJ419">
        <v>255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0</v>
      </c>
      <c r="AS419">
        <v>0</v>
      </c>
      <c r="AT419" t="s">
        <v>86</v>
      </c>
      <c r="AU419" t="s">
        <v>86</v>
      </c>
      <c r="AV419" t="s">
        <v>86</v>
      </c>
      <c r="AW419" t="s">
        <v>86</v>
      </c>
      <c r="AX419" t="s">
        <v>86</v>
      </c>
      <c r="AY419" t="s">
        <v>86</v>
      </c>
      <c r="AZ419" t="s">
        <v>86</v>
      </c>
      <c r="BA419" t="s">
        <v>86</v>
      </c>
      <c r="BB419" t="s">
        <v>86</v>
      </c>
      <c r="BC419" t="s">
        <v>86</v>
      </c>
      <c r="BD419" t="s">
        <v>86</v>
      </c>
      <c r="BE419" t="s">
        <v>86</v>
      </c>
    </row>
    <row r="420" spans="1:57" x14ac:dyDescent="0.45">
      <c r="A420" t="s">
        <v>1029</v>
      </c>
      <c r="B420" t="s">
        <v>77</v>
      </c>
      <c r="C420" t="s">
        <v>1030</v>
      </c>
      <c r="D420" t="s">
        <v>79</v>
      </c>
      <c r="E420" s="2" t="str">
        <f>HYPERLINK("capsilon://?command=openfolder&amp;siteaddress=envoy.emaiq-na2.net&amp;folderid=FX52ECCB06-AE9D-7F3C-1282-811DDBBD9E56","FX220156")</f>
        <v>FX220156</v>
      </c>
      <c r="F420" t="s">
        <v>80</v>
      </c>
      <c r="G420" t="s">
        <v>80</v>
      </c>
      <c r="H420" t="s">
        <v>81</v>
      </c>
      <c r="I420" t="s">
        <v>1031</v>
      </c>
      <c r="J420">
        <v>287</v>
      </c>
      <c r="K420" t="s">
        <v>83</v>
      </c>
      <c r="L420" t="s">
        <v>84</v>
      </c>
      <c r="M420" t="s">
        <v>85</v>
      </c>
      <c r="N420">
        <v>2</v>
      </c>
      <c r="O420" s="1">
        <v>44600.978333333333</v>
      </c>
      <c r="P420" s="1">
        <v>44601.192546296297</v>
      </c>
      <c r="Q420">
        <v>15254</v>
      </c>
      <c r="R420">
        <v>3254</v>
      </c>
      <c r="S420" t="b">
        <v>0</v>
      </c>
      <c r="T420" t="s">
        <v>86</v>
      </c>
      <c r="U420" t="b">
        <v>0</v>
      </c>
      <c r="V420" t="s">
        <v>87</v>
      </c>
      <c r="W420" s="1">
        <v>44601.168263888889</v>
      </c>
      <c r="X420">
        <v>1682</v>
      </c>
      <c r="Y420">
        <v>234</v>
      </c>
      <c r="Z420">
        <v>0</v>
      </c>
      <c r="AA420">
        <v>234</v>
      </c>
      <c r="AB420">
        <v>0</v>
      </c>
      <c r="AC420">
        <v>109</v>
      </c>
      <c r="AD420">
        <v>53</v>
      </c>
      <c r="AE420">
        <v>0</v>
      </c>
      <c r="AF420">
        <v>0</v>
      </c>
      <c r="AG420">
        <v>0</v>
      </c>
      <c r="AH420" t="s">
        <v>93</v>
      </c>
      <c r="AI420" s="1">
        <v>44601.192546296297</v>
      </c>
      <c r="AJ420">
        <v>1504</v>
      </c>
      <c r="AK420">
        <v>2</v>
      </c>
      <c r="AL420">
        <v>0</v>
      </c>
      <c r="AM420">
        <v>2</v>
      </c>
      <c r="AN420">
        <v>0</v>
      </c>
      <c r="AO420">
        <v>2</v>
      </c>
      <c r="AP420">
        <v>51</v>
      </c>
      <c r="AQ420">
        <v>0</v>
      </c>
      <c r="AR420">
        <v>0</v>
      </c>
      <c r="AS420">
        <v>0</v>
      </c>
      <c r="AT420" t="s">
        <v>86</v>
      </c>
      <c r="AU420" t="s">
        <v>86</v>
      </c>
      <c r="AV420" t="s">
        <v>86</v>
      </c>
      <c r="AW420" t="s">
        <v>86</v>
      </c>
      <c r="AX420" t="s">
        <v>86</v>
      </c>
      <c r="AY420" t="s">
        <v>86</v>
      </c>
      <c r="AZ420" t="s">
        <v>86</v>
      </c>
      <c r="BA420" t="s">
        <v>86</v>
      </c>
      <c r="BB420" t="s">
        <v>86</v>
      </c>
      <c r="BC420" t="s">
        <v>86</v>
      </c>
      <c r="BD420" t="s">
        <v>86</v>
      </c>
      <c r="BE420" t="s">
        <v>86</v>
      </c>
    </row>
    <row r="421" spans="1:57" hidden="1" x14ac:dyDescent="0.45">
      <c r="A421" t="s">
        <v>1032</v>
      </c>
      <c r="B421" t="s">
        <v>77</v>
      </c>
      <c r="C421" t="s">
        <v>1033</v>
      </c>
      <c r="D421" t="s">
        <v>79</v>
      </c>
      <c r="E421" s="2" t="str">
        <f>HYPERLINK("capsilon://?command=openfolder&amp;siteaddress=envoy.emaiq-na2.net&amp;folderid=FX59424A0D-34E5-29CD-D1A5-167841AF8C52","FX220237")</f>
        <v>FX220237</v>
      </c>
      <c r="F421" t="s">
        <v>80</v>
      </c>
      <c r="G421" t="s">
        <v>80</v>
      </c>
      <c r="H421" t="s">
        <v>81</v>
      </c>
      <c r="I421" t="s">
        <v>1034</v>
      </c>
      <c r="J421">
        <v>147</v>
      </c>
      <c r="K421" t="s">
        <v>83</v>
      </c>
      <c r="L421" t="s">
        <v>84</v>
      </c>
      <c r="M421" t="s">
        <v>85</v>
      </c>
      <c r="N421">
        <v>1</v>
      </c>
      <c r="O421" s="1">
        <v>44601.360324074078</v>
      </c>
      <c r="P421" s="1">
        <v>44601.373148148145</v>
      </c>
      <c r="Q421">
        <v>712</v>
      </c>
      <c r="R421">
        <v>396</v>
      </c>
      <c r="S421" t="b">
        <v>0</v>
      </c>
      <c r="T421" t="s">
        <v>86</v>
      </c>
      <c r="U421" t="b">
        <v>0</v>
      </c>
      <c r="V421" t="s">
        <v>433</v>
      </c>
      <c r="W421" s="1">
        <v>44601.373148148145</v>
      </c>
      <c r="X421">
        <v>374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147</v>
      </c>
      <c r="AE421">
        <v>121</v>
      </c>
      <c r="AF421">
        <v>0</v>
      </c>
      <c r="AG421">
        <v>5</v>
      </c>
      <c r="AH421" t="s">
        <v>86</v>
      </c>
      <c r="AI421" t="s">
        <v>86</v>
      </c>
      <c r="AJ421" t="s">
        <v>86</v>
      </c>
      <c r="AK421" t="s">
        <v>86</v>
      </c>
      <c r="AL421" t="s">
        <v>86</v>
      </c>
      <c r="AM421" t="s">
        <v>86</v>
      </c>
      <c r="AN421" t="s">
        <v>86</v>
      </c>
      <c r="AO421" t="s">
        <v>86</v>
      </c>
      <c r="AP421" t="s">
        <v>86</v>
      </c>
      <c r="AQ421" t="s">
        <v>86</v>
      </c>
      <c r="AR421" t="s">
        <v>86</v>
      </c>
      <c r="AS421" t="s">
        <v>86</v>
      </c>
      <c r="AT421" t="s">
        <v>86</v>
      </c>
      <c r="AU421" t="s">
        <v>86</v>
      </c>
      <c r="AV421" t="s">
        <v>86</v>
      </c>
      <c r="AW421" t="s">
        <v>86</v>
      </c>
      <c r="AX421" t="s">
        <v>86</v>
      </c>
      <c r="AY421" t="s">
        <v>86</v>
      </c>
      <c r="AZ421" t="s">
        <v>86</v>
      </c>
      <c r="BA421" t="s">
        <v>86</v>
      </c>
      <c r="BB421" t="s">
        <v>86</v>
      </c>
      <c r="BC421" t="s">
        <v>86</v>
      </c>
      <c r="BD421" t="s">
        <v>86</v>
      </c>
      <c r="BE421" t="s">
        <v>86</v>
      </c>
    </row>
    <row r="422" spans="1:57" x14ac:dyDescent="0.45">
      <c r="A422" t="s">
        <v>1035</v>
      </c>
      <c r="B422" t="s">
        <v>77</v>
      </c>
      <c r="C422" t="s">
        <v>1033</v>
      </c>
      <c r="D422" t="s">
        <v>79</v>
      </c>
      <c r="E422" s="2" t="str">
        <f>HYPERLINK("capsilon://?command=openfolder&amp;siteaddress=envoy.emaiq-na2.net&amp;folderid=FX59424A0D-34E5-29CD-D1A5-167841AF8C52","FX220237")</f>
        <v>FX220237</v>
      </c>
      <c r="F422" t="s">
        <v>80</v>
      </c>
      <c r="G422" t="s">
        <v>80</v>
      </c>
      <c r="H422" t="s">
        <v>81</v>
      </c>
      <c r="I422" t="s">
        <v>1034</v>
      </c>
      <c r="J422">
        <v>210</v>
      </c>
      <c r="K422" t="s">
        <v>83</v>
      </c>
      <c r="L422" t="s">
        <v>84</v>
      </c>
      <c r="M422" t="s">
        <v>85</v>
      </c>
      <c r="N422">
        <v>2</v>
      </c>
      <c r="O422" s="1">
        <v>44601.374513888892</v>
      </c>
      <c r="P422" s="1">
        <v>44601.424907407411</v>
      </c>
      <c r="Q422">
        <v>525</v>
      </c>
      <c r="R422">
        <v>3829</v>
      </c>
      <c r="S422" t="b">
        <v>0</v>
      </c>
      <c r="T422" t="s">
        <v>86</v>
      </c>
      <c r="U422" t="b">
        <v>1</v>
      </c>
      <c r="V422" t="s">
        <v>87</v>
      </c>
      <c r="W422" s="1">
        <v>44601.398761574077</v>
      </c>
      <c r="X422">
        <v>1856</v>
      </c>
      <c r="Y422">
        <v>170</v>
      </c>
      <c r="Z422">
        <v>0</v>
      </c>
      <c r="AA422">
        <v>170</v>
      </c>
      <c r="AB422">
        <v>0</v>
      </c>
      <c r="AC422">
        <v>109</v>
      </c>
      <c r="AD422">
        <v>40</v>
      </c>
      <c r="AE422">
        <v>0</v>
      </c>
      <c r="AF422">
        <v>0</v>
      </c>
      <c r="AG422">
        <v>0</v>
      </c>
      <c r="AH422" t="s">
        <v>93</v>
      </c>
      <c r="AI422" s="1">
        <v>44601.424907407411</v>
      </c>
      <c r="AJ422">
        <v>1930</v>
      </c>
      <c r="AK422">
        <v>7</v>
      </c>
      <c r="AL422">
        <v>0</v>
      </c>
      <c r="AM422">
        <v>7</v>
      </c>
      <c r="AN422">
        <v>0</v>
      </c>
      <c r="AO422">
        <v>7</v>
      </c>
      <c r="AP422">
        <v>33</v>
      </c>
      <c r="AQ422">
        <v>0</v>
      </c>
      <c r="AR422">
        <v>0</v>
      </c>
      <c r="AS422">
        <v>0</v>
      </c>
      <c r="AT422" t="s">
        <v>86</v>
      </c>
      <c r="AU422" t="s">
        <v>86</v>
      </c>
      <c r="AV422" t="s">
        <v>86</v>
      </c>
      <c r="AW422" t="s">
        <v>86</v>
      </c>
      <c r="AX422" t="s">
        <v>86</v>
      </c>
      <c r="AY422" t="s">
        <v>86</v>
      </c>
      <c r="AZ422" t="s">
        <v>86</v>
      </c>
      <c r="BA422" t="s">
        <v>86</v>
      </c>
      <c r="BB422" t="s">
        <v>86</v>
      </c>
      <c r="BC422" t="s">
        <v>86</v>
      </c>
      <c r="BD422" t="s">
        <v>86</v>
      </c>
      <c r="BE422" t="s">
        <v>86</v>
      </c>
    </row>
    <row r="423" spans="1:57" x14ac:dyDescent="0.45">
      <c r="A423" t="s">
        <v>1036</v>
      </c>
      <c r="B423" t="s">
        <v>77</v>
      </c>
      <c r="C423" t="s">
        <v>1037</v>
      </c>
      <c r="D423" t="s">
        <v>79</v>
      </c>
      <c r="E423" s="2" t="str">
        <f>HYPERLINK("capsilon://?command=openfolder&amp;siteaddress=envoy.emaiq-na2.net&amp;folderid=FXE55EEE64-0D6F-A4AF-E4A3-29BF350994F4","FX2202108")</f>
        <v>FX2202108</v>
      </c>
      <c r="F423" t="s">
        <v>80</v>
      </c>
      <c r="G423" t="s">
        <v>80</v>
      </c>
      <c r="H423" t="s">
        <v>81</v>
      </c>
      <c r="I423" t="s">
        <v>1038</v>
      </c>
      <c r="J423">
        <v>173</v>
      </c>
      <c r="K423" t="s">
        <v>83</v>
      </c>
      <c r="L423" t="s">
        <v>84</v>
      </c>
      <c r="M423" t="s">
        <v>85</v>
      </c>
      <c r="N423">
        <v>2</v>
      </c>
      <c r="O423" s="1">
        <v>44601.397060185183</v>
      </c>
      <c r="P423" s="1">
        <v>44601.437719907408</v>
      </c>
      <c r="Q423">
        <v>1512</v>
      </c>
      <c r="R423">
        <v>2001</v>
      </c>
      <c r="S423" t="b">
        <v>0</v>
      </c>
      <c r="T423" t="s">
        <v>86</v>
      </c>
      <c r="U423" t="b">
        <v>0</v>
      </c>
      <c r="V423" t="s">
        <v>87</v>
      </c>
      <c r="W423" s="1">
        <v>44601.409155092595</v>
      </c>
      <c r="X423">
        <v>895</v>
      </c>
      <c r="Y423">
        <v>127</v>
      </c>
      <c r="Z423">
        <v>0</v>
      </c>
      <c r="AA423">
        <v>127</v>
      </c>
      <c r="AB423">
        <v>0</v>
      </c>
      <c r="AC423">
        <v>46</v>
      </c>
      <c r="AD423">
        <v>46</v>
      </c>
      <c r="AE423">
        <v>0</v>
      </c>
      <c r="AF423">
        <v>0</v>
      </c>
      <c r="AG423">
        <v>0</v>
      </c>
      <c r="AH423" t="s">
        <v>93</v>
      </c>
      <c r="AI423" s="1">
        <v>44601.437719907408</v>
      </c>
      <c r="AJ423">
        <v>1106</v>
      </c>
      <c r="AK423">
        <v>2</v>
      </c>
      <c r="AL423">
        <v>0</v>
      </c>
      <c r="AM423">
        <v>2</v>
      </c>
      <c r="AN423">
        <v>0</v>
      </c>
      <c r="AO423">
        <v>2</v>
      </c>
      <c r="AP423">
        <v>44</v>
      </c>
      <c r="AQ423">
        <v>0</v>
      </c>
      <c r="AR423">
        <v>0</v>
      </c>
      <c r="AS423">
        <v>0</v>
      </c>
      <c r="AT423" t="s">
        <v>86</v>
      </c>
      <c r="AU423" t="s">
        <v>86</v>
      </c>
      <c r="AV423" t="s">
        <v>86</v>
      </c>
      <c r="AW423" t="s">
        <v>86</v>
      </c>
      <c r="AX423" t="s">
        <v>86</v>
      </c>
      <c r="AY423" t="s">
        <v>86</v>
      </c>
      <c r="AZ423" t="s">
        <v>86</v>
      </c>
      <c r="BA423" t="s">
        <v>86</v>
      </c>
      <c r="BB423" t="s">
        <v>86</v>
      </c>
      <c r="BC423" t="s">
        <v>86</v>
      </c>
      <c r="BD423" t="s">
        <v>86</v>
      </c>
      <c r="BE423" t="s">
        <v>86</v>
      </c>
    </row>
    <row r="424" spans="1:57" x14ac:dyDescent="0.45">
      <c r="A424" t="s">
        <v>1039</v>
      </c>
      <c r="B424" t="s">
        <v>77</v>
      </c>
      <c r="C424" t="s">
        <v>1040</v>
      </c>
      <c r="D424" t="s">
        <v>79</v>
      </c>
      <c r="E424" s="2" t="str">
        <f>HYPERLINK("capsilon://?command=openfolder&amp;siteaddress=envoy.emaiq-na2.net&amp;folderid=FX6B026172-4E30-477F-F485-ED012B5245AF","FX2201303")</f>
        <v>FX2201303</v>
      </c>
      <c r="F424" t="s">
        <v>80</v>
      </c>
      <c r="G424" t="s">
        <v>80</v>
      </c>
      <c r="H424" t="s">
        <v>81</v>
      </c>
      <c r="I424" t="s">
        <v>1041</v>
      </c>
      <c r="J424">
        <v>41</v>
      </c>
      <c r="K424" t="s">
        <v>83</v>
      </c>
      <c r="L424" t="s">
        <v>84</v>
      </c>
      <c r="M424" t="s">
        <v>85</v>
      </c>
      <c r="N424">
        <v>2</v>
      </c>
      <c r="O424" s="1">
        <v>44601.407268518517</v>
      </c>
      <c r="P424" s="1">
        <v>44601.443738425929</v>
      </c>
      <c r="Q424">
        <v>2265</v>
      </c>
      <c r="R424">
        <v>886</v>
      </c>
      <c r="S424" t="b">
        <v>0</v>
      </c>
      <c r="T424" t="s">
        <v>86</v>
      </c>
      <c r="U424" t="b">
        <v>0</v>
      </c>
      <c r="V424" t="s">
        <v>87</v>
      </c>
      <c r="W424" s="1">
        <v>44601.413449074076</v>
      </c>
      <c r="X424">
        <v>367</v>
      </c>
      <c r="Y424">
        <v>53</v>
      </c>
      <c r="Z424">
        <v>0</v>
      </c>
      <c r="AA424">
        <v>53</v>
      </c>
      <c r="AB424">
        <v>0</v>
      </c>
      <c r="AC424">
        <v>31</v>
      </c>
      <c r="AD424">
        <v>-12</v>
      </c>
      <c r="AE424">
        <v>0</v>
      </c>
      <c r="AF424">
        <v>0</v>
      </c>
      <c r="AG424">
        <v>0</v>
      </c>
      <c r="AH424" t="s">
        <v>93</v>
      </c>
      <c r="AI424" s="1">
        <v>44601.443738425929</v>
      </c>
      <c r="AJ424">
        <v>519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-12</v>
      </c>
      <c r="AQ424">
        <v>0</v>
      </c>
      <c r="AR424">
        <v>0</v>
      </c>
      <c r="AS424">
        <v>0</v>
      </c>
      <c r="AT424" t="s">
        <v>86</v>
      </c>
      <c r="AU424" t="s">
        <v>86</v>
      </c>
      <c r="AV424" t="s">
        <v>86</v>
      </c>
      <c r="AW424" t="s">
        <v>86</v>
      </c>
      <c r="AX424" t="s">
        <v>86</v>
      </c>
      <c r="AY424" t="s">
        <v>86</v>
      </c>
      <c r="AZ424" t="s">
        <v>86</v>
      </c>
      <c r="BA424" t="s">
        <v>86</v>
      </c>
      <c r="BB424" t="s">
        <v>86</v>
      </c>
      <c r="BC424" t="s">
        <v>86</v>
      </c>
      <c r="BD424" t="s">
        <v>86</v>
      </c>
      <c r="BE424" t="s">
        <v>86</v>
      </c>
    </row>
    <row r="425" spans="1:57" x14ac:dyDescent="0.45">
      <c r="A425" t="s">
        <v>1042</v>
      </c>
      <c r="B425" t="s">
        <v>77</v>
      </c>
      <c r="C425" t="s">
        <v>1043</v>
      </c>
      <c r="D425" t="s">
        <v>79</v>
      </c>
      <c r="E425" s="2" t="str">
        <f>HYPERLINK("capsilon://?command=openfolder&amp;siteaddress=envoy.emaiq-na2.net&amp;folderid=FX25A0124D-5A55-3C93-D59C-796422E78FEB","FX2112149")</f>
        <v>FX2112149</v>
      </c>
      <c r="F425" t="s">
        <v>80</v>
      </c>
      <c r="G425" t="s">
        <v>80</v>
      </c>
      <c r="H425" t="s">
        <v>81</v>
      </c>
      <c r="I425" t="s">
        <v>1044</v>
      </c>
      <c r="J425">
        <v>30</v>
      </c>
      <c r="K425" t="s">
        <v>83</v>
      </c>
      <c r="L425" t="s">
        <v>84</v>
      </c>
      <c r="M425" t="s">
        <v>85</v>
      </c>
      <c r="N425">
        <v>2</v>
      </c>
      <c r="O425" s="1">
        <v>44601.42863425926</v>
      </c>
      <c r="P425" s="1">
        <v>44601.445868055554</v>
      </c>
      <c r="Q425">
        <v>1180</v>
      </c>
      <c r="R425">
        <v>309</v>
      </c>
      <c r="S425" t="b">
        <v>0</v>
      </c>
      <c r="T425" t="s">
        <v>86</v>
      </c>
      <c r="U425" t="b">
        <v>0</v>
      </c>
      <c r="V425" t="s">
        <v>87</v>
      </c>
      <c r="W425" s="1">
        <v>44601.432037037041</v>
      </c>
      <c r="X425">
        <v>125</v>
      </c>
      <c r="Y425">
        <v>9</v>
      </c>
      <c r="Z425">
        <v>0</v>
      </c>
      <c r="AA425">
        <v>9</v>
      </c>
      <c r="AB425">
        <v>0</v>
      </c>
      <c r="AC425">
        <v>3</v>
      </c>
      <c r="AD425">
        <v>21</v>
      </c>
      <c r="AE425">
        <v>0</v>
      </c>
      <c r="AF425">
        <v>0</v>
      </c>
      <c r="AG425">
        <v>0</v>
      </c>
      <c r="AH425" t="s">
        <v>93</v>
      </c>
      <c r="AI425" s="1">
        <v>44601.445868055554</v>
      </c>
      <c r="AJ425">
        <v>184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21</v>
      </c>
      <c r="AQ425">
        <v>0</v>
      </c>
      <c r="AR425">
        <v>0</v>
      </c>
      <c r="AS425">
        <v>0</v>
      </c>
      <c r="AT425" t="s">
        <v>86</v>
      </c>
      <c r="AU425" t="s">
        <v>86</v>
      </c>
      <c r="AV425" t="s">
        <v>86</v>
      </c>
      <c r="AW425" t="s">
        <v>86</v>
      </c>
      <c r="AX425" t="s">
        <v>86</v>
      </c>
      <c r="AY425" t="s">
        <v>86</v>
      </c>
      <c r="AZ425" t="s">
        <v>86</v>
      </c>
      <c r="BA425" t="s">
        <v>86</v>
      </c>
      <c r="BB425" t="s">
        <v>86</v>
      </c>
      <c r="BC425" t="s">
        <v>86</v>
      </c>
      <c r="BD425" t="s">
        <v>86</v>
      </c>
      <c r="BE425" t="s">
        <v>86</v>
      </c>
    </row>
    <row r="426" spans="1:57" x14ac:dyDescent="0.45">
      <c r="A426" t="s">
        <v>1045</v>
      </c>
      <c r="B426" t="s">
        <v>77</v>
      </c>
      <c r="C426" t="s">
        <v>1046</v>
      </c>
      <c r="D426" t="s">
        <v>79</v>
      </c>
      <c r="E426" s="2" t="str">
        <f>HYPERLINK("capsilon://?command=openfolder&amp;siteaddress=envoy.emaiq-na2.net&amp;folderid=FX258FF9F8-DFEE-8669-875A-5B5A622C879E","FX2201583")</f>
        <v>FX2201583</v>
      </c>
      <c r="F426" t="s">
        <v>80</v>
      </c>
      <c r="G426" t="s">
        <v>80</v>
      </c>
      <c r="H426" t="s">
        <v>81</v>
      </c>
      <c r="I426" t="s">
        <v>1047</v>
      </c>
      <c r="J426">
        <v>300</v>
      </c>
      <c r="K426" t="s">
        <v>83</v>
      </c>
      <c r="L426" t="s">
        <v>84</v>
      </c>
      <c r="M426" t="s">
        <v>85</v>
      </c>
      <c r="N426">
        <v>1</v>
      </c>
      <c r="O426" s="1">
        <v>44601.435439814813</v>
      </c>
      <c r="P426" s="1">
        <v>44601.454814814817</v>
      </c>
      <c r="Q426">
        <v>1134</v>
      </c>
      <c r="R426">
        <v>540</v>
      </c>
      <c r="S426" t="b">
        <v>0</v>
      </c>
      <c r="T426" t="s">
        <v>86</v>
      </c>
      <c r="U426" t="b">
        <v>0</v>
      </c>
      <c r="V426" t="s">
        <v>433</v>
      </c>
      <c r="W426" s="1">
        <v>44601.454814814817</v>
      </c>
      <c r="X426">
        <v>485</v>
      </c>
      <c r="Y426">
        <v>20</v>
      </c>
      <c r="Z426">
        <v>0</v>
      </c>
      <c r="AA426">
        <v>20</v>
      </c>
      <c r="AB426">
        <v>0</v>
      </c>
      <c r="AC426">
        <v>0</v>
      </c>
      <c r="AD426">
        <v>280</v>
      </c>
      <c r="AE426">
        <v>213</v>
      </c>
      <c r="AF426">
        <v>0</v>
      </c>
      <c r="AG426">
        <v>11</v>
      </c>
      <c r="AH426" t="s">
        <v>86</v>
      </c>
      <c r="AI426" t="s">
        <v>86</v>
      </c>
      <c r="AJ426" t="s">
        <v>86</v>
      </c>
      <c r="AK426" t="s">
        <v>86</v>
      </c>
      <c r="AL426" t="s">
        <v>86</v>
      </c>
      <c r="AM426" t="s">
        <v>86</v>
      </c>
      <c r="AN426" t="s">
        <v>86</v>
      </c>
      <c r="AO426" t="s">
        <v>86</v>
      </c>
      <c r="AP426" t="s">
        <v>86</v>
      </c>
      <c r="AQ426" t="s">
        <v>86</v>
      </c>
      <c r="AR426" t="s">
        <v>86</v>
      </c>
      <c r="AS426" t="s">
        <v>86</v>
      </c>
      <c r="AT426" t="s">
        <v>86</v>
      </c>
      <c r="AU426" t="s">
        <v>86</v>
      </c>
      <c r="AV426" t="s">
        <v>86</v>
      </c>
      <c r="AW426" t="s">
        <v>86</v>
      </c>
      <c r="AX426" t="s">
        <v>86</v>
      </c>
      <c r="AY426" t="s">
        <v>86</v>
      </c>
      <c r="AZ426" t="s">
        <v>86</v>
      </c>
      <c r="BA426" t="s">
        <v>86</v>
      </c>
      <c r="BB426" t="s">
        <v>86</v>
      </c>
      <c r="BC426" t="s">
        <v>86</v>
      </c>
      <c r="BD426" t="s">
        <v>86</v>
      </c>
      <c r="BE426" t="s">
        <v>86</v>
      </c>
    </row>
    <row r="427" spans="1:57" hidden="1" x14ac:dyDescent="0.45">
      <c r="A427" t="s">
        <v>1048</v>
      </c>
      <c r="B427" t="s">
        <v>77</v>
      </c>
      <c r="C427" t="s">
        <v>1049</v>
      </c>
      <c r="D427" t="s">
        <v>79</v>
      </c>
      <c r="E427" s="2" t="str">
        <f>HYPERLINK("capsilon://?command=openfolder&amp;siteaddress=envoy.emaiq-na2.net&amp;folderid=FXC71ED56C-4438-904A-1BC0-09522B7F789C","FX2111212")</f>
        <v>FX2111212</v>
      </c>
      <c r="F427" t="s">
        <v>80</v>
      </c>
      <c r="G427" t="s">
        <v>80</v>
      </c>
      <c r="H427" t="s">
        <v>81</v>
      </c>
      <c r="I427" t="s">
        <v>1050</v>
      </c>
      <c r="J427">
        <v>22</v>
      </c>
      <c r="K427" t="s">
        <v>83</v>
      </c>
      <c r="L427" t="s">
        <v>84</v>
      </c>
      <c r="M427" t="s">
        <v>85</v>
      </c>
      <c r="N427">
        <v>2</v>
      </c>
      <c r="O427" s="1">
        <v>44601.450173611112</v>
      </c>
      <c r="P427" s="1">
        <v>44601.509965277779</v>
      </c>
      <c r="Q427">
        <v>5063</v>
      </c>
      <c r="R427">
        <v>103</v>
      </c>
      <c r="S427" t="b">
        <v>0</v>
      </c>
      <c r="T427" t="s">
        <v>86</v>
      </c>
      <c r="U427" t="b">
        <v>0</v>
      </c>
      <c r="V427" t="s">
        <v>101</v>
      </c>
      <c r="W427" s="1">
        <v>44601.49291666667</v>
      </c>
      <c r="X427">
        <v>36</v>
      </c>
      <c r="Y427">
        <v>0</v>
      </c>
      <c r="Z427">
        <v>0</v>
      </c>
      <c r="AA427">
        <v>0</v>
      </c>
      <c r="AB427">
        <v>10</v>
      </c>
      <c r="AC427">
        <v>0</v>
      </c>
      <c r="AD427">
        <v>22</v>
      </c>
      <c r="AE427">
        <v>0</v>
      </c>
      <c r="AF427">
        <v>0</v>
      </c>
      <c r="AG427">
        <v>0</v>
      </c>
      <c r="AH427" t="s">
        <v>102</v>
      </c>
      <c r="AI427" s="1">
        <v>44601.509965277779</v>
      </c>
      <c r="AJ427">
        <v>39</v>
      </c>
      <c r="AK427">
        <v>0</v>
      </c>
      <c r="AL427">
        <v>0</v>
      </c>
      <c r="AM427">
        <v>0</v>
      </c>
      <c r="AN427">
        <v>10</v>
      </c>
      <c r="AO427">
        <v>0</v>
      </c>
      <c r="AP427">
        <v>22</v>
      </c>
      <c r="AQ427">
        <v>0</v>
      </c>
      <c r="AR427">
        <v>0</v>
      </c>
      <c r="AS427">
        <v>0</v>
      </c>
      <c r="AT427" t="s">
        <v>86</v>
      </c>
      <c r="AU427" t="s">
        <v>86</v>
      </c>
      <c r="AV427" t="s">
        <v>86</v>
      </c>
      <c r="AW427" t="s">
        <v>86</v>
      </c>
      <c r="AX427" t="s">
        <v>86</v>
      </c>
      <c r="AY427" t="s">
        <v>86</v>
      </c>
      <c r="AZ427" t="s">
        <v>86</v>
      </c>
      <c r="BA427" t="s">
        <v>86</v>
      </c>
      <c r="BB427" t="s">
        <v>86</v>
      </c>
      <c r="BC427" t="s">
        <v>86</v>
      </c>
      <c r="BD427" t="s">
        <v>86</v>
      </c>
      <c r="BE427" t="s">
        <v>86</v>
      </c>
    </row>
    <row r="428" spans="1:57" x14ac:dyDescent="0.45">
      <c r="A428" t="s">
        <v>1051</v>
      </c>
      <c r="B428" t="s">
        <v>77</v>
      </c>
      <c r="C428" t="s">
        <v>173</v>
      </c>
      <c r="D428" t="s">
        <v>79</v>
      </c>
      <c r="E428" s="2" t="str">
        <f>HYPERLINK("capsilon://?command=openfolder&amp;siteaddress=envoy.emaiq-na2.net&amp;folderid=FXAAD7B184-E3C1-E193-04BE-287B45FC8A2E","FX2201279")</f>
        <v>FX2201279</v>
      </c>
      <c r="F428" t="s">
        <v>80</v>
      </c>
      <c r="G428" t="s">
        <v>80</v>
      </c>
      <c r="H428" t="s">
        <v>81</v>
      </c>
      <c r="I428" t="s">
        <v>934</v>
      </c>
      <c r="J428">
        <v>112</v>
      </c>
      <c r="K428" t="s">
        <v>83</v>
      </c>
      <c r="L428" t="s">
        <v>84</v>
      </c>
      <c r="M428" t="s">
        <v>85</v>
      </c>
      <c r="N428">
        <v>2</v>
      </c>
      <c r="O428" s="1">
        <v>44593.664780092593</v>
      </c>
      <c r="P428" s="1">
        <v>44593.762071759258</v>
      </c>
      <c r="Q428">
        <v>6820</v>
      </c>
      <c r="R428">
        <v>1586</v>
      </c>
      <c r="S428" t="b">
        <v>0</v>
      </c>
      <c r="T428" t="s">
        <v>86</v>
      </c>
      <c r="U428" t="b">
        <v>1</v>
      </c>
      <c r="V428" t="s">
        <v>101</v>
      </c>
      <c r="W428" s="1">
        <v>44593.688877314817</v>
      </c>
      <c r="X428">
        <v>987</v>
      </c>
      <c r="Y428">
        <v>84</v>
      </c>
      <c r="Z428">
        <v>0</v>
      </c>
      <c r="AA428">
        <v>84</v>
      </c>
      <c r="AB428">
        <v>0</v>
      </c>
      <c r="AC428">
        <v>44</v>
      </c>
      <c r="AD428">
        <v>28</v>
      </c>
      <c r="AE428">
        <v>0</v>
      </c>
      <c r="AF428">
        <v>0</v>
      </c>
      <c r="AG428">
        <v>0</v>
      </c>
      <c r="AH428" t="s">
        <v>102</v>
      </c>
      <c r="AI428" s="1">
        <v>44593.762071759258</v>
      </c>
      <c r="AJ428">
        <v>589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28</v>
      </c>
      <c r="AQ428">
        <v>0</v>
      </c>
      <c r="AR428">
        <v>0</v>
      </c>
      <c r="AS428">
        <v>0</v>
      </c>
      <c r="AT428" t="s">
        <v>86</v>
      </c>
      <c r="AU428" t="s">
        <v>86</v>
      </c>
      <c r="AV428" t="s">
        <v>86</v>
      </c>
      <c r="AW428" t="s">
        <v>86</v>
      </c>
      <c r="AX428" t="s">
        <v>86</v>
      </c>
      <c r="AY428" t="s">
        <v>86</v>
      </c>
      <c r="AZ428" t="s">
        <v>86</v>
      </c>
      <c r="BA428" t="s">
        <v>86</v>
      </c>
      <c r="BB428" t="s">
        <v>86</v>
      </c>
      <c r="BC428" t="s">
        <v>86</v>
      </c>
      <c r="BD428" t="s">
        <v>86</v>
      </c>
      <c r="BE428" t="s">
        <v>86</v>
      </c>
    </row>
    <row r="429" spans="1:57" x14ac:dyDescent="0.45">
      <c r="A429" t="s">
        <v>1052</v>
      </c>
      <c r="B429" t="s">
        <v>77</v>
      </c>
      <c r="C429" t="s">
        <v>1046</v>
      </c>
      <c r="D429" t="s">
        <v>79</v>
      </c>
      <c r="E429" s="2" t="str">
        <f>HYPERLINK("capsilon://?command=openfolder&amp;siteaddress=envoy.emaiq-na2.net&amp;folderid=FX258FF9F8-DFEE-8669-875A-5B5A622C879E","FX2201583")</f>
        <v>FX2201583</v>
      </c>
      <c r="F429" t="s">
        <v>80</v>
      </c>
      <c r="G429" t="s">
        <v>80</v>
      </c>
      <c r="H429" t="s">
        <v>81</v>
      </c>
      <c r="I429" t="s">
        <v>1047</v>
      </c>
      <c r="J429">
        <v>388</v>
      </c>
      <c r="K429" t="s">
        <v>83</v>
      </c>
      <c r="L429" t="s">
        <v>84</v>
      </c>
      <c r="M429" t="s">
        <v>85</v>
      </c>
      <c r="N429">
        <v>2</v>
      </c>
      <c r="O429" s="1">
        <v>44601.456053240741</v>
      </c>
      <c r="P429" s="1">
        <v>44601.54991898148</v>
      </c>
      <c r="Q429">
        <v>2952</v>
      </c>
      <c r="R429">
        <v>5158</v>
      </c>
      <c r="S429" t="b">
        <v>0</v>
      </c>
      <c r="T429" t="s">
        <v>86</v>
      </c>
      <c r="U429" t="b">
        <v>1</v>
      </c>
      <c r="V429" t="s">
        <v>87</v>
      </c>
      <c r="W429" s="1">
        <v>44601.516423611109</v>
      </c>
      <c r="X429">
        <v>3723</v>
      </c>
      <c r="Y429">
        <v>298</v>
      </c>
      <c r="Z429">
        <v>0</v>
      </c>
      <c r="AA429">
        <v>298</v>
      </c>
      <c r="AB429">
        <v>236</v>
      </c>
      <c r="AC429">
        <v>243</v>
      </c>
      <c r="AD429">
        <v>90</v>
      </c>
      <c r="AE429">
        <v>0</v>
      </c>
      <c r="AF429">
        <v>0</v>
      </c>
      <c r="AG429">
        <v>0</v>
      </c>
      <c r="AH429" t="s">
        <v>102</v>
      </c>
      <c r="AI429" s="1">
        <v>44601.54991898148</v>
      </c>
      <c r="AJ429">
        <v>1416</v>
      </c>
      <c r="AK429">
        <v>1</v>
      </c>
      <c r="AL429">
        <v>0</v>
      </c>
      <c r="AM429">
        <v>1</v>
      </c>
      <c r="AN429">
        <v>118</v>
      </c>
      <c r="AO429">
        <v>1</v>
      </c>
      <c r="AP429">
        <v>89</v>
      </c>
      <c r="AQ429">
        <v>0</v>
      </c>
      <c r="AR429">
        <v>0</v>
      </c>
      <c r="AS429">
        <v>0</v>
      </c>
      <c r="AT429" t="s">
        <v>86</v>
      </c>
      <c r="AU429" t="s">
        <v>86</v>
      </c>
      <c r="AV429" t="s">
        <v>86</v>
      </c>
      <c r="AW429" t="s">
        <v>86</v>
      </c>
      <c r="AX429" t="s">
        <v>86</v>
      </c>
      <c r="AY429" t="s">
        <v>86</v>
      </c>
      <c r="AZ429" t="s">
        <v>86</v>
      </c>
      <c r="BA429" t="s">
        <v>86</v>
      </c>
      <c r="BB429" t="s">
        <v>86</v>
      </c>
      <c r="BC429" t="s">
        <v>86</v>
      </c>
      <c r="BD429" t="s">
        <v>86</v>
      </c>
      <c r="BE429" t="s">
        <v>86</v>
      </c>
    </row>
    <row r="430" spans="1:57" x14ac:dyDescent="0.45">
      <c r="A430" t="s">
        <v>1053</v>
      </c>
      <c r="B430" t="s">
        <v>77</v>
      </c>
      <c r="C430" t="s">
        <v>1054</v>
      </c>
      <c r="D430" t="s">
        <v>79</v>
      </c>
      <c r="E430" s="2" t="str">
        <f>HYPERLINK("capsilon://?command=openfolder&amp;siteaddress=envoy.emaiq-na2.net&amp;folderid=FX24F69791-6CF7-C46E-93B6-7F00C0FA64AC","FX2112384")</f>
        <v>FX2112384</v>
      </c>
      <c r="F430" t="s">
        <v>80</v>
      </c>
      <c r="G430" t="s">
        <v>80</v>
      </c>
      <c r="H430" t="s">
        <v>81</v>
      </c>
      <c r="I430" t="s">
        <v>1055</v>
      </c>
      <c r="J430">
        <v>38</v>
      </c>
      <c r="K430" t="s">
        <v>83</v>
      </c>
      <c r="L430" t="s">
        <v>84</v>
      </c>
      <c r="M430" t="s">
        <v>85</v>
      </c>
      <c r="N430">
        <v>2</v>
      </c>
      <c r="O430" s="1">
        <v>44601.492118055554</v>
      </c>
      <c r="P430" s="1">
        <v>44601.511655092596</v>
      </c>
      <c r="Q430">
        <v>1400</v>
      </c>
      <c r="R430">
        <v>288</v>
      </c>
      <c r="S430" t="b">
        <v>0</v>
      </c>
      <c r="T430" t="s">
        <v>86</v>
      </c>
      <c r="U430" t="b">
        <v>0</v>
      </c>
      <c r="V430" t="s">
        <v>101</v>
      </c>
      <c r="W430" s="1">
        <v>44601.494583333333</v>
      </c>
      <c r="X430">
        <v>143</v>
      </c>
      <c r="Y430">
        <v>37</v>
      </c>
      <c r="Z430">
        <v>0</v>
      </c>
      <c r="AA430">
        <v>37</v>
      </c>
      <c r="AB430">
        <v>0</v>
      </c>
      <c r="AC430">
        <v>9</v>
      </c>
      <c r="AD430">
        <v>1</v>
      </c>
      <c r="AE430">
        <v>0</v>
      </c>
      <c r="AF430">
        <v>0</v>
      </c>
      <c r="AG430">
        <v>0</v>
      </c>
      <c r="AH430" t="s">
        <v>102</v>
      </c>
      <c r="AI430" s="1">
        <v>44601.511655092596</v>
      </c>
      <c r="AJ430">
        <v>145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 t="s">
        <v>86</v>
      </c>
      <c r="AU430" t="s">
        <v>86</v>
      </c>
      <c r="AV430" t="s">
        <v>86</v>
      </c>
      <c r="AW430" t="s">
        <v>86</v>
      </c>
      <c r="AX430" t="s">
        <v>86</v>
      </c>
      <c r="AY430" t="s">
        <v>86</v>
      </c>
      <c r="AZ430" t="s">
        <v>86</v>
      </c>
      <c r="BA430" t="s">
        <v>86</v>
      </c>
      <c r="BB430" t="s">
        <v>86</v>
      </c>
      <c r="BC430" t="s">
        <v>86</v>
      </c>
      <c r="BD430" t="s">
        <v>86</v>
      </c>
      <c r="BE430" t="s">
        <v>86</v>
      </c>
    </row>
    <row r="431" spans="1:57" x14ac:dyDescent="0.45">
      <c r="A431" t="s">
        <v>1056</v>
      </c>
      <c r="B431" t="s">
        <v>77</v>
      </c>
      <c r="C431" t="s">
        <v>639</v>
      </c>
      <c r="D431" t="s">
        <v>79</v>
      </c>
      <c r="E431" s="2" t="str">
        <f>HYPERLINK("capsilon://?command=openfolder&amp;siteaddress=envoy.emaiq-na2.net&amp;folderid=FX8B86F2B3-40A1-DC25-5325-76EC85BE6ACD","FX220110")</f>
        <v>FX220110</v>
      </c>
      <c r="F431" t="s">
        <v>80</v>
      </c>
      <c r="G431" t="s">
        <v>80</v>
      </c>
      <c r="H431" t="s">
        <v>81</v>
      </c>
      <c r="I431" t="s">
        <v>1057</v>
      </c>
      <c r="J431">
        <v>38</v>
      </c>
      <c r="K431" t="s">
        <v>83</v>
      </c>
      <c r="L431" t="s">
        <v>84</v>
      </c>
      <c r="M431" t="s">
        <v>85</v>
      </c>
      <c r="N431">
        <v>2</v>
      </c>
      <c r="O431" s="1">
        <v>44601.497175925928</v>
      </c>
      <c r="P431" s="1">
        <v>44601.513854166667</v>
      </c>
      <c r="Q431">
        <v>805</v>
      </c>
      <c r="R431">
        <v>636</v>
      </c>
      <c r="S431" t="b">
        <v>0</v>
      </c>
      <c r="T431" t="s">
        <v>86</v>
      </c>
      <c r="U431" t="b">
        <v>0</v>
      </c>
      <c r="V431" t="s">
        <v>101</v>
      </c>
      <c r="W431" s="1">
        <v>44601.509398148148</v>
      </c>
      <c r="X431">
        <v>331</v>
      </c>
      <c r="Y431">
        <v>54</v>
      </c>
      <c r="Z431">
        <v>0</v>
      </c>
      <c r="AA431">
        <v>54</v>
      </c>
      <c r="AB431">
        <v>0</v>
      </c>
      <c r="AC431">
        <v>48</v>
      </c>
      <c r="AD431">
        <v>-16</v>
      </c>
      <c r="AE431">
        <v>0</v>
      </c>
      <c r="AF431">
        <v>0</v>
      </c>
      <c r="AG431">
        <v>0</v>
      </c>
      <c r="AH431" t="s">
        <v>93</v>
      </c>
      <c r="AI431" s="1">
        <v>44601.513854166667</v>
      </c>
      <c r="AJ431">
        <v>305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-16</v>
      </c>
      <c r="AQ431">
        <v>0</v>
      </c>
      <c r="AR431">
        <v>0</v>
      </c>
      <c r="AS431">
        <v>0</v>
      </c>
      <c r="AT431" t="s">
        <v>86</v>
      </c>
      <c r="AU431" t="s">
        <v>86</v>
      </c>
      <c r="AV431" t="s">
        <v>86</v>
      </c>
      <c r="AW431" t="s">
        <v>86</v>
      </c>
      <c r="AX431" t="s">
        <v>86</v>
      </c>
      <c r="AY431" t="s">
        <v>86</v>
      </c>
      <c r="AZ431" t="s">
        <v>86</v>
      </c>
      <c r="BA431" t="s">
        <v>86</v>
      </c>
      <c r="BB431" t="s">
        <v>86</v>
      </c>
      <c r="BC431" t="s">
        <v>86</v>
      </c>
      <c r="BD431" t="s">
        <v>86</v>
      </c>
      <c r="BE431" t="s">
        <v>86</v>
      </c>
    </row>
    <row r="432" spans="1:57" hidden="1" x14ac:dyDescent="0.45">
      <c r="A432" t="s">
        <v>1058</v>
      </c>
      <c r="B432" t="s">
        <v>77</v>
      </c>
      <c r="C432" t="s">
        <v>1059</v>
      </c>
      <c r="D432" t="s">
        <v>79</v>
      </c>
      <c r="E432" s="2" t="str">
        <f>HYPERLINK("capsilon://?command=openfolder&amp;siteaddress=envoy.emaiq-na2.net&amp;folderid=FXB996560F-5F0F-2742-0212-258AA663563D","FX2201439")</f>
        <v>FX2201439</v>
      </c>
      <c r="F432" t="s">
        <v>80</v>
      </c>
      <c r="G432" t="s">
        <v>80</v>
      </c>
      <c r="H432" t="s">
        <v>81</v>
      </c>
      <c r="I432" t="s">
        <v>1060</v>
      </c>
      <c r="J432">
        <v>28</v>
      </c>
      <c r="K432" t="s">
        <v>83</v>
      </c>
      <c r="L432" t="s">
        <v>84</v>
      </c>
      <c r="M432" t="s">
        <v>85</v>
      </c>
      <c r="N432">
        <v>1</v>
      </c>
      <c r="O432" s="1">
        <v>44593.674247685187</v>
      </c>
      <c r="P432" s="1">
        <v>44593.691967592589</v>
      </c>
      <c r="Q432">
        <v>1421</v>
      </c>
      <c r="R432">
        <v>110</v>
      </c>
      <c r="S432" t="b">
        <v>0</v>
      </c>
      <c r="T432" t="s">
        <v>86</v>
      </c>
      <c r="U432" t="b">
        <v>0</v>
      </c>
      <c r="V432" t="s">
        <v>101</v>
      </c>
      <c r="W432" s="1">
        <v>44593.691967592589</v>
      </c>
      <c r="X432">
        <v>110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28</v>
      </c>
      <c r="AE432">
        <v>21</v>
      </c>
      <c r="AF432">
        <v>0</v>
      </c>
      <c r="AG432">
        <v>3</v>
      </c>
      <c r="AH432" t="s">
        <v>86</v>
      </c>
      <c r="AI432" t="s">
        <v>86</v>
      </c>
      <c r="AJ432" t="s">
        <v>86</v>
      </c>
      <c r="AK432" t="s">
        <v>86</v>
      </c>
      <c r="AL432" t="s">
        <v>86</v>
      </c>
      <c r="AM432" t="s">
        <v>86</v>
      </c>
      <c r="AN432" t="s">
        <v>86</v>
      </c>
      <c r="AO432" t="s">
        <v>86</v>
      </c>
      <c r="AP432" t="s">
        <v>86</v>
      </c>
      <c r="AQ432" t="s">
        <v>86</v>
      </c>
      <c r="AR432" t="s">
        <v>86</v>
      </c>
      <c r="AS432" t="s">
        <v>86</v>
      </c>
      <c r="AT432" t="s">
        <v>86</v>
      </c>
      <c r="AU432" t="s">
        <v>86</v>
      </c>
      <c r="AV432" t="s">
        <v>86</v>
      </c>
      <c r="AW432" t="s">
        <v>86</v>
      </c>
      <c r="AX432" t="s">
        <v>86</v>
      </c>
      <c r="AY432" t="s">
        <v>86</v>
      </c>
      <c r="AZ432" t="s">
        <v>86</v>
      </c>
      <c r="BA432" t="s">
        <v>86</v>
      </c>
      <c r="BB432" t="s">
        <v>86</v>
      </c>
      <c r="BC432" t="s">
        <v>86</v>
      </c>
      <c r="BD432" t="s">
        <v>86</v>
      </c>
      <c r="BE432" t="s">
        <v>86</v>
      </c>
    </row>
    <row r="433" spans="1:57" hidden="1" x14ac:dyDescent="0.45">
      <c r="A433" t="s">
        <v>1061</v>
      </c>
      <c r="B433" t="s">
        <v>77</v>
      </c>
      <c r="C433" t="s">
        <v>1062</v>
      </c>
      <c r="D433" t="s">
        <v>79</v>
      </c>
      <c r="E433" s="2" t="str">
        <f>HYPERLINK("capsilon://?command=openfolder&amp;siteaddress=envoy.emaiq-na2.net&amp;folderid=FXBBA012BD-94ED-B88F-92CE-947C5D15EC08","FX220169")</f>
        <v>FX220169</v>
      </c>
      <c r="F433" t="s">
        <v>80</v>
      </c>
      <c r="G433" t="s">
        <v>80</v>
      </c>
      <c r="H433" t="s">
        <v>81</v>
      </c>
      <c r="I433" t="s">
        <v>1063</v>
      </c>
      <c r="J433">
        <v>11</v>
      </c>
      <c r="K433" t="s">
        <v>83</v>
      </c>
      <c r="L433" t="s">
        <v>84</v>
      </c>
      <c r="M433" t="s">
        <v>85</v>
      </c>
      <c r="N433">
        <v>2</v>
      </c>
      <c r="O433" s="1">
        <v>44601.503298611111</v>
      </c>
      <c r="P433" s="1">
        <v>44601.511932870373</v>
      </c>
      <c r="Q433">
        <v>703</v>
      </c>
      <c r="R433">
        <v>43</v>
      </c>
      <c r="S433" t="b">
        <v>0</v>
      </c>
      <c r="T433" t="s">
        <v>86</v>
      </c>
      <c r="U433" t="b">
        <v>0</v>
      </c>
      <c r="V433" t="s">
        <v>101</v>
      </c>
      <c r="W433" s="1">
        <v>44601.509629629632</v>
      </c>
      <c r="X433">
        <v>19</v>
      </c>
      <c r="Y433">
        <v>0</v>
      </c>
      <c r="Z433">
        <v>0</v>
      </c>
      <c r="AA433">
        <v>0</v>
      </c>
      <c r="AB433">
        <v>5</v>
      </c>
      <c r="AC433">
        <v>0</v>
      </c>
      <c r="AD433">
        <v>11</v>
      </c>
      <c r="AE433">
        <v>0</v>
      </c>
      <c r="AF433">
        <v>0</v>
      </c>
      <c r="AG433">
        <v>0</v>
      </c>
      <c r="AH433" t="s">
        <v>102</v>
      </c>
      <c r="AI433" s="1">
        <v>44601.511932870373</v>
      </c>
      <c r="AJ433">
        <v>24</v>
      </c>
      <c r="AK433">
        <v>0</v>
      </c>
      <c r="AL433">
        <v>0</v>
      </c>
      <c r="AM433">
        <v>0</v>
      </c>
      <c r="AN433">
        <v>5</v>
      </c>
      <c r="AO433">
        <v>0</v>
      </c>
      <c r="AP433">
        <v>11</v>
      </c>
      <c r="AQ433">
        <v>0</v>
      </c>
      <c r="AR433">
        <v>0</v>
      </c>
      <c r="AS433">
        <v>0</v>
      </c>
      <c r="AT433" t="s">
        <v>86</v>
      </c>
      <c r="AU433" t="s">
        <v>86</v>
      </c>
      <c r="AV433" t="s">
        <v>86</v>
      </c>
      <c r="AW433" t="s">
        <v>86</v>
      </c>
      <c r="AX433" t="s">
        <v>86</v>
      </c>
      <c r="AY433" t="s">
        <v>86</v>
      </c>
      <c r="AZ433" t="s">
        <v>86</v>
      </c>
      <c r="BA433" t="s">
        <v>86</v>
      </c>
      <c r="BB433" t="s">
        <v>86</v>
      </c>
      <c r="BC433" t="s">
        <v>86</v>
      </c>
      <c r="BD433" t="s">
        <v>86</v>
      </c>
      <c r="BE433" t="s">
        <v>86</v>
      </c>
    </row>
    <row r="434" spans="1:57" x14ac:dyDescent="0.45">
      <c r="A434" t="s">
        <v>1064</v>
      </c>
      <c r="B434" t="s">
        <v>77</v>
      </c>
      <c r="C434" t="s">
        <v>1040</v>
      </c>
      <c r="D434" t="s">
        <v>79</v>
      </c>
      <c r="E434" s="2" t="str">
        <f>HYPERLINK("capsilon://?command=openfolder&amp;siteaddress=envoy.emaiq-na2.net&amp;folderid=FX6B026172-4E30-477F-F485-ED012B5245AF","FX2201303")</f>
        <v>FX2201303</v>
      </c>
      <c r="F434" t="s">
        <v>80</v>
      </c>
      <c r="G434" t="s">
        <v>80</v>
      </c>
      <c r="H434" t="s">
        <v>81</v>
      </c>
      <c r="I434" t="s">
        <v>1065</v>
      </c>
      <c r="J434">
        <v>44</v>
      </c>
      <c r="K434" t="s">
        <v>83</v>
      </c>
      <c r="L434" t="s">
        <v>84</v>
      </c>
      <c r="M434" t="s">
        <v>85</v>
      </c>
      <c r="N434">
        <v>2</v>
      </c>
      <c r="O434" s="1">
        <v>44601.521180555559</v>
      </c>
      <c r="P434" s="1">
        <v>44601.552662037036</v>
      </c>
      <c r="Q434">
        <v>2101</v>
      </c>
      <c r="R434">
        <v>619</v>
      </c>
      <c r="S434" t="b">
        <v>0</v>
      </c>
      <c r="T434" t="s">
        <v>86</v>
      </c>
      <c r="U434" t="b">
        <v>0</v>
      </c>
      <c r="V434" t="s">
        <v>101</v>
      </c>
      <c r="W434" s="1">
        <v>44601.527280092596</v>
      </c>
      <c r="X434">
        <v>383</v>
      </c>
      <c r="Y434">
        <v>53</v>
      </c>
      <c r="Z434">
        <v>0</v>
      </c>
      <c r="AA434">
        <v>53</v>
      </c>
      <c r="AB434">
        <v>0</v>
      </c>
      <c r="AC434">
        <v>27</v>
      </c>
      <c r="AD434">
        <v>-9</v>
      </c>
      <c r="AE434">
        <v>0</v>
      </c>
      <c r="AF434">
        <v>0</v>
      </c>
      <c r="AG434">
        <v>0</v>
      </c>
      <c r="AH434" t="s">
        <v>102</v>
      </c>
      <c r="AI434" s="1">
        <v>44601.552662037036</v>
      </c>
      <c r="AJ434">
        <v>236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-9</v>
      </c>
      <c r="AQ434">
        <v>0</v>
      </c>
      <c r="AR434">
        <v>0</v>
      </c>
      <c r="AS434">
        <v>0</v>
      </c>
      <c r="AT434" t="s">
        <v>86</v>
      </c>
      <c r="AU434" t="s">
        <v>86</v>
      </c>
      <c r="AV434" t="s">
        <v>86</v>
      </c>
      <c r="AW434" t="s">
        <v>86</v>
      </c>
      <c r="AX434" t="s">
        <v>86</v>
      </c>
      <c r="AY434" t="s">
        <v>86</v>
      </c>
      <c r="AZ434" t="s">
        <v>86</v>
      </c>
      <c r="BA434" t="s">
        <v>86</v>
      </c>
      <c r="BB434" t="s">
        <v>86</v>
      </c>
      <c r="BC434" t="s">
        <v>86</v>
      </c>
      <c r="BD434" t="s">
        <v>86</v>
      </c>
      <c r="BE434" t="s">
        <v>86</v>
      </c>
    </row>
    <row r="435" spans="1:57" x14ac:dyDescent="0.45">
      <c r="A435" t="s">
        <v>1066</v>
      </c>
      <c r="B435" t="s">
        <v>77</v>
      </c>
      <c r="C435" t="s">
        <v>1059</v>
      </c>
      <c r="D435" t="s">
        <v>79</v>
      </c>
      <c r="E435" s="2" t="str">
        <f>HYPERLINK("capsilon://?command=openfolder&amp;siteaddress=envoy.emaiq-na2.net&amp;folderid=FXB996560F-5F0F-2742-0212-258AA663563D","FX2201439")</f>
        <v>FX2201439</v>
      </c>
      <c r="F435" t="s">
        <v>80</v>
      </c>
      <c r="G435" t="s">
        <v>80</v>
      </c>
      <c r="H435" t="s">
        <v>81</v>
      </c>
      <c r="I435" t="s">
        <v>1067</v>
      </c>
      <c r="J435">
        <v>28</v>
      </c>
      <c r="K435" t="s">
        <v>83</v>
      </c>
      <c r="L435" t="s">
        <v>84</v>
      </c>
      <c r="M435" t="s">
        <v>85</v>
      </c>
      <c r="N435">
        <v>2</v>
      </c>
      <c r="O435" s="1">
        <v>44593.675219907411</v>
      </c>
      <c r="P435" s="1">
        <v>44593.791886574072</v>
      </c>
      <c r="Q435">
        <v>9774</v>
      </c>
      <c r="R435">
        <v>306</v>
      </c>
      <c r="S435" t="b">
        <v>0</v>
      </c>
      <c r="T435" t="s">
        <v>86</v>
      </c>
      <c r="U435" t="b">
        <v>0</v>
      </c>
      <c r="V435" t="s">
        <v>101</v>
      </c>
      <c r="W435" s="1">
        <v>44593.694293981483</v>
      </c>
      <c r="X435">
        <v>200</v>
      </c>
      <c r="Y435">
        <v>21</v>
      </c>
      <c r="Z435">
        <v>0</v>
      </c>
      <c r="AA435">
        <v>21</v>
      </c>
      <c r="AB435">
        <v>0</v>
      </c>
      <c r="AC435">
        <v>18</v>
      </c>
      <c r="AD435">
        <v>7</v>
      </c>
      <c r="AE435">
        <v>0</v>
      </c>
      <c r="AF435">
        <v>0</v>
      </c>
      <c r="AG435">
        <v>0</v>
      </c>
      <c r="AH435" t="s">
        <v>102</v>
      </c>
      <c r="AI435" s="1">
        <v>44593.791886574072</v>
      </c>
      <c r="AJ435">
        <v>106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7</v>
      </c>
      <c r="AQ435">
        <v>0</v>
      </c>
      <c r="AR435">
        <v>0</v>
      </c>
      <c r="AS435">
        <v>0</v>
      </c>
      <c r="AT435" t="s">
        <v>86</v>
      </c>
      <c r="AU435" t="s">
        <v>86</v>
      </c>
      <c r="AV435" t="s">
        <v>86</v>
      </c>
      <c r="AW435" t="s">
        <v>86</v>
      </c>
      <c r="AX435" t="s">
        <v>86</v>
      </c>
      <c r="AY435" t="s">
        <v>86</v>
      </c>
      <c r="AZ435" t="s">
        <v>86</v>
      </c>
      <c r="BA435" t="s">
        <v>86</v>
      </c>
      <c r="BB435" t="s">
        <v>86</v>
      </c>
      <c r="BC435" t="s">
        <v>86</v>
      </c>
      <c r="BD435" t="s">
        <v>86</v>
      </c>
      <c r="BE435" t="s">
        <v>86</v>
      </c>
    </row>
    <row r="436" spans="1:57" x14ac:dyDescent="0.45">
      <c r="A436" t="s">
        <v>1068</v>
      </c>
      <c r="B436" t="s">
        <v>77</v>
      </c>
      <c r="C436" t="s">
        <v>268</v>
      </c>
      <c r="D436" t="s">
        <v>79</v>
      </c>
      <c r="E436" s="2" t="str">
        <f>HYPERLINK("capsilon://?command=openfolder&amp;siteaddress=envoy.emaiq-na2.net&amp;folderid=FX893AD792-7E4D-95B0-8ACF-9F9A891882E7","FX2202113")</f>
        <v>FX2202113</v>
      </c>
      <c r="F436" t="s">
        <v>80</v>
      </c>
      <c r="G436" t="s">
        <v>80</v>
      </c>
      <c r="H436" t="s">
        <v>81</v>
      </c>
      <c r="I436" t="s">
        <v>1069</v>
      </c>
      <c r="J436">
        <v>338</v>
      </c>
      <c r="K436" t="s">
        <v>83</v>
      </c>
      <c r="L436" t="s">
        <v>84</v>
      </c>
      <c r="M436" t="s">
        <v>85</v>
      </c>
      <c r="N436">
        <v>2</v>
      </c>
      <c r="O436" s="1">
        <v>44601.537534722222</v>
      </c>
      <c r="P436" s="1">
        <v>44601.590196759258</v>
      </c>
      <c r="Q436">
        <v>1046</v>
      </c>
      <c r="R436">
        <v>3504</v>
      </c>
      <c r="S436" t="b">
        <v>0</v>
      </c>
      <c r="T436" t="s">
        <v>86</v>
      </c>
      <c r="U436" t="b">
        <v>0</v>
      </c>
      <c r="V436" t="s">
        <v>101</v>
      </c>
      <c r="W436" s="1">
        <v>44601.571631944447</v>
      </c>
      <c r="X436">
        <v>2339</v>
      </c>
      <c r="Y436">
        <v>240</v>
      </c>
      <c r="Z436">
        <v>0</v>
      </c>
      <c r="AA436">
        <v>240</v>
      </c>
      <c r="AB436">
        <v>84</v>
      </c>
      <c r="AC436">
        <v>151</v>
      </c>
      <c r="AD436">
        <v>98</v>
      </c>
      <c r="AE436">
        <v>0</v>
      </c>
      <c r="AF436">
        <v>0</v>
      </c>
      <c r="AG436">
        <v>0</v>
      </c>
      <c r="AH436" t="s">
        <v>102</v>
      </c>
      <c r="AI436" s="1">
        <v>44601.590196759258</v>
      </c>
      <c r="AJ436">
        <v>1165</v>
      </c>
      <c r="AK436">
        <v>1</v>
      </c>
      <c r="AL436">
        <v>0</v>
      </c>
      <c r="AM436">
        <v>1</v>
      </c>
      <c r="AN436">
        <v>84</v>
      </c>
      <c r="AO436">
        <v>1</v>
      </c>
      <c r="AP436">
        <v>97</v>
      </c>
      <c r="AQ436">
        <v>0</v>
      </c>
      <c r="AR436">
        <v>0</v>
      </c>
      <c r="AS436">
        <v>0</v>
      </c>
      <c r="AT436" t="s">
        <v>86</v>
      </c>
      <c r="AU436" t="s">
        <v>86</v>
      </c>
      <c r="AV436" t="s">
        <v>86</v>
      </c>
      <c r="AW436" t="s">
        <v>86</v>
      </c>
      <c r="AX436" t="s">
        <v>86</v>
      </c>
      <c r="AY436" t="s">
        <v>86</v>
      </c>
      <c r="AZ436" t="s">
        <v>86</v>
      </c>
      <c r="BA436" t="s">
        <v>86</v>
      </c>
      <c r="BB436" t="s">
        <v>86</v>
      </c>
      <c r="BC436" t="s">
        <v>86</v>
      </c>
      <c r="BD436" t="s">
        <v>86</v>
      </c>
      <c r="BE436" t="s">
        <v>86</v>
      </c>
    </row>
    <row r="437" spans="1:57" hidden="1" x14ac:dyDescent="0.45">
      <c r="A437" t="s">
        <v>1070</v>
      </c>
      <c r="B437" t="s">
        <v>77</v>
      </c>
      <c r="C437" t="s">
        <v>1071</v>
      </c>
      <c r="D437" t="s">
        <v>79</v>
      </c>
      <c r="E437" s="2" t="str">
        <f>HYPERLINK("capsilon://?command=openfolder&amp;siteaddress=envoy.emaiq-na2.net&amp;folderid=FX14E8E28E-ABFA-FA54-75A3-2157958BE319","FX2202140")</f>
        <v>FX2202140</v>
      </c>
      <c r="F437" t="s">
        <v>80</v>
      </c>
      <c r="G437" t="s">
        <v>80</v>
      </c>
      <c r="H437" t="s">
        <v>81</v>
      </c>
      <c r="I437" t="s">
        <v>1072</v>
      </c>
      <c r="J437">
        <v>69</v>
      </c>
      <c r="K437" t="s">
        <v>83</v>
      </c>
      <c r="L437" t="s">
        <v>84</v>
      </c>
      <c r="M437" t="s">
        <v>85</v>
      </c>
      <c r="N437">
        <v>1</v>
      </c>
      <c r="O437" s="1">
        <v>44601.555069444446</v>
      </c>
      <c r="P437" s="1">
        <v>44601.576238425929</v>
      </c>
      <c r="Q437">
        <v>1411</v>
      </c>
      <c r="R437">
        <v>418</v>
      </c>
      <c r="S437" t="b">
        <v>0</v>
      </c>
      <c r="T437" t="s">
        <v>86</v>
      </c>
      <c r="U437" t="b">
        <v>0</v>
      </c>
      <c r="V437" t="s">
        <v>101</v>
      </c>
      <c r="W437" s="1">
        <v>44601.576238425929</v>
      </c>
      <c r="X437">
        <v>397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69</v>
      </c>
      <c r="AE437">
        <v>57</v>
      </c>
      <c r="AF437">
        <v>0</v>
      </c>
      <c r="AG437">
        <v>5</v>
      </c>
      <c r="AH437" t="s">
        <v>86</v>
      </c>
      <c r="AI437" t="s">
        <v>86</v>
      </c>
      <c r="AJ437" t="s">
        <v>86</v>
      </c>
      <c r="AK437" t="s">
        <v>86</v>
      </c>
      <c r="AL437" t="s">
        <v>86</v>
      </c>
      <c r="AM437" t="s">
        <v>86</v>
      </c>
      <c r="AN437" t="s">
        <v>86</v>
      </c>
      <c r="AO437" t="s">
        <v>86</v>
      </c>
      <c r="AP437" t="s">
        <v>86</v>
      </c>
      <c r="AQ437" t="s">
        <v>86</v>
      </c>
      <c r="AR437" t="s">
        <v>86</v>
      </c>
      <c r="AS437" t="s">
        <v>86</v>
      </c>
      <c r="AT437" t="s">
        <v>86</v>
      </c>
      <c r="AU437" t="s">
        <v>86</v>
      </c>
      <c r="AV437" t="s">
        <v>86</v>
      </c>
      <c r="AW437" t="s">
        <v>86</v>
      </c>
      <c r="AX437" t="s">
        <v>86</v>
      </c>
      <c r="AY437" t="s">
        <v>86</v>
      </c>
      <c r="AZ437" t="s">
        <v>86</v>
      </c>
      <c r="BA437" t="s">
        <v>86</v>
      </c>
      <c r="BB437" t="s">
        <v>86</v>
      </c>
      <c r="BC437" t="s">
        <v>86</v>
      </c>
      <c r="BD437" t="s">
        <v>86</v>
      </c>
      <c r="BE437" t="s">
        <v>86</v>
      </c>
    </row>
    <row r="438" spans="1:57" x14ac:dyDescent="0.45">
      <c r="A438" t="s">
        <v>1073</v>
      </c>
      <c r="B438" t="s">
        <v>77</v>
      </c>
      <c r="C438" t="s">
        <v>1071</v>
      </c>
      <c r="D438" t="s">
        <v>79</v>
      </c>
      <c r="E438" s="2" t="str">
        <f>HYPERLINK("capsilon://?command=openfolder&amp;siteaddress=envoy.emaiq-na2.net&amp;folderid=FX14E8E28E-ABFA-FA54-75A3-2157958BE319","FX2202140")</f>
        <v>FX2202140</v>
      </c>
      <c r="F438" t="s">
        <v>80</v>
      </c>
      <c r="G438" t="s">
        <v>80</v>
      </c>
      <c r="H438" t="s">
        <v>81</v>
      </c>
      <c r="I438" t="s">
        <v>1072</v>
      </c>
      <c r="J438">
        <v>166</v>
      </c>
      <c r="K438" t="s">
        <v>83</v>
      </c>
      <c r="L438" t="s">
        <v>84</v>
      </c>
      <c r="M438" t="s">
        <v>85</v>
      </c>
      <c r="N438">
        <v>2</v>
      </c>
      <c r="O438" s="1">
        <v>44601.577418981484</v>
      </c>
      <c r="P438" s="1">
        <v>44601.655046296299</v>
      </c>
      <c r="Q438">
        <v>4769</v>
      </c>
      <c r="R438">
        <v>1938</v>
      </c>
      <c r="S438" t="b">
        <v>0</v>
      </c>
      <c r="T438" t="s">
        <v>86</v>
      </c>
      <c r="U438" t="b">
        <v>1</v>
      </c>
      <c r="V438" t="s">
        <v>101</v>
      </c>
      <c r="W438" s="1">
        <v>44601.607083333336</v>
      </c>
      <c r="X438">
        <v>990</v>
      </c>
      <c r="Y438">
        <v>135</v>
      </c>
      <c r="Z438">
        <v>0</v>
      </c>
      <c r="AA438">
        <v>135</v>
      </c>
      <c r="AB438">
        <v>0</v>
      </c>
      <c r="AC438">
        <v>69</v>
      </c>
      <c r="AD438">
        <v>31</v>
      </c>
      <c r="AE438">
        <v>0</v>
      </c>
      <c r="AF438">
        <v>0</v>
      </c>
      <c r="AG438">
        <v>0</v>
      </c>
      <c r="AH438" t="s">
        <v>102</v>
      </c>
      <c r="AI438" s="1">
        <v>44601.655046296299</v>
      </c>
      <c r="AJ438">
        <v>818</v>
      </c>
      <c r="AK438">
        <v>5</v>
      </c>
      <c r="AL438">
        <v>0</v>
      </c>
      <c r="AM438">
        <v>5</v>
      </c>
      <c r="AN438">
        <v>0</v>
      </c>
      <c r="AO438">
        <v>5</v>
      </c>
      <c r="AP438">
        <v>26</v>
      </c>
      <c r="AQ438">
        <v>0</v>
      </c>
      <c r="AR438">
        <v>0</v>
      </c>
      <c r="AS438">
        <v>0</v>
      </c>
      <c r="AT438" t="s">
        <v>86</v>
      </c>
      <c r="AU438" t="s">
        <v>86</v>
      </c>
      <c r="AV438" t="s">
        <v>86</v>
      </c>
      <c r="AW438" t="s">
        <v>86</v>
      </c>
      <c r="AX438" t="s">
        <v>86</v>
      </c>
      <c r="AY438" t="s">
        <v>86</v>
      </c>
      <c r="AZ438" t="s">
        <v>86</v>
      </c>
      <c r="BA438" t="s">
        <v>86</v>
      </c>
      <c r="BB438" t="s">
        <v>86</v>
      </c>
      <c r="BC438" t="s">
        <v>86</v>
      </c>
      <c r="BD438" t="s">
        <v>86</v>
      </c>
      <c r="BE438" t="s">
        <v>86</v>
      </c>
    </row>
    <row r="439" spans="1:57" x14ac:dyDescent="0.45">
      <c r="A439" t="s">
        <v>1074</v>
      </c>
      <c r="B439" t="s">
        <v>77</v>
      </c>
      <c r="C439" t="s">
        <v>1059</v>
      </c>
      <c r="D439" t="s">
        <v>79</v>
      </c>
      <c r="E439" s="2" t="str">
        <f>HYPERLINK("capsilon://?command=openfolder&amp;siteaddress=envoy.emaiq-na2.net&amp;folderid=FXB996560F-5F0F-2742-0212-258AA663563D","FX2201439")</f>
        <v>FX2201439</v>
      </c>
      <c r="F439" t="s">
        <v>80</v>
      </c>
      <c r="G439" t="s">
        <v>80</v>
      </c>
      <c r="H439" t="s">
        <v>81</v>
      </c>
      <c r="I439" t="s">
        <v>1075</v>
      </c>
      <c r="J439">
        <v>28</v>
      </c>
      <c r="K439" t="s">
        <v>83</v>
      </c>
      <c r="L439" t="s">
        <v>84</v>
      </c>
      <c r="M439" t="s">
        <v>85</v>
      </c>
      <c r="N439">
        <v>2</v>
      </c>
      <c r="O439" s="1">
        <v>44593.679872685185</v>
      </c>
      <c r="P439" s="1">
        <v>44593.79314814815</v>
      </c>
      <c r="Q439">
        <v>9486</v>
      </c>
      <c r="R439">
        <v>301</v>
      </c>
      <c r="S439" t="b">
        <v>0</v>
      </c>
      <c r="T439" t="s">
        <v>86</v>
      </c>
      <c r="U439" t="b">
        <v>0</v>
      </c>
      <c r="V439" t="s">
        <v>101</v>
      </c>
      <c r="W439" s="1">
        <v>44593.70103009259</v>
      </c>
      <c r="X439">
        <v>193</v>
      </c>
      <c r="Y439">
        <v>21</v>
      </c>
      <c r="Z439">
        <v>0</v>
      </c>
      <c r="AA439">
        <v>21</v>
      </c>
      <c r="AB439">
        <v>0</v>
      </c>
      <c r="AC439">
        <v>17</v>
      </c>
      <c r="AD439">
        <v>7</v>
      </c>
      <c r="AE439">
        <v>0</v>
      </c>
      <c r="AF439">
        <v>0</v>
      </c>
      <c r="AG439">
        <v>0</v>
      </c>
      <c r="AH439" t="s">
        <v>102</v>
      </c>
      <c r="AI439" s="1">
        <v>44593.79314814815</v>
      </c>
      <c r="AJ439">
        <v>108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7</v>
      </c>
      <c r="AQ439">
        <v>0</v>
      </c>
      <c r="AR439">
        <v>0</v>
      </c>
      <c r="AS439">
        <v>0</v>
      </c>
      <c r="AT439" t="s">
        <v>86</v>
      </c>
      <c r="AU439" t="s">
        <v>86</v>
      </c>
      <c r="AV439" t="s">
        <v>86</v>
      </c>
      <c r="AW439" t="s">
        <v>86</v>
      </c>
      <c r="AX439" t="s">
        <v>86</v>
      </c>
      <c r="AY439" t="s">
        <v>86</v>
      </c>
      <c r="AZ439" t="s">
        <v>86</v>
      </c>
      <c r="BA439" t="s">
        <v>86</v>
      </c>
      <c r="BB439" t="s">
        <v>86</v>
      </c>
      <c r="BC439" t="s">
        <v>86</v>
      </c>
      <c r="BD439" t="s">
        <v>86</v>
      </c>
      <c r="BE439" t="s">
        <v>86</v>
      </c>
    </row>
    <row r="440" spans="1:57" hidden="1" x14ac:dyDescent="0.45">
      <c r="A440" t="s">
        <v>1076</v>
      </c>
      <c r="B440" t="s">
        <v>77</v>
      </c>
      <c r="C440" t="s">
        <v>285</v>
      </c>
      <c r="D440" t="s">
        <v>79</v>
      </c>
      <c r="E440" s="2" t="str">
        <f>HYPERLINK("capsilon://?command=openfolder&amp;siteaddress=envoy.emaiq-na2.net&amp;folderid=FX7E79767A-B8D4-7DAB-07F1-8D3A270D0614","FX2201172")</f>
        <v>FX2201172</v>
      </c>
      <c r="F440" t="s">
        <v>80</v>
      </c>
      <c r="G440" t="s">
        <v>80</v>
      </c>
      <c r="H440" t="s">
        <v>81</v>
      </c>
      <c r="I440" t="s">
        <v>1077</v>
      </c>
      <c r="J440">
        <v>35</v>
      </c>
      <c r="K440" t="s">
        <v>83</v>
      </c>
      <c r="L440" t="s">
        <v>84</v>
      </c>
      <c r="M440" t="s">
        <v>85</v>
      </c>
      <c r="N440">
        <v>1</v>
      </c>
      <c r="O440" s="1">
        <v>44601.580740740741</v>
      </c>
      <c r="P440" s="1">
        <v>44601.608946759261</v>
      </c>
      <c r="Q440">
        <v>2230</v>
      </c>
      <c r="R440">
        <v>207</v>
      </c>
      <c r="S440" t="b">
        <v>0</v>
      </c>
      <c r="T440" t="s">
        <v>86</v>
      </c>
      <c r="U440" t="b">
        <v>0</v>
      </c>
      <c r="V440" t="s">
        <v>101</v>
      </c>
      <c r="W440" s="1">
        <v>44601.608946759261</v>
      </c>
      <c r="X440">
        <v>160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35</v>
      </c>
      <c r="AE440">
        <v>30</v>
      </c>
      <c r="AF440">
        <v>0</v>
      </c>
      <c r="AG440">
        <v>2</v>
      </c>
      <c r="AH440" t="s">
        <v>86</v>
      </c>
      <c r="AI440" t="s">
        <v>86</v>
      </c>
      <c r="AJ440" t="s">
        <v>86</v>
      </c>
      <c r="AK440" t="s">
        <v>86</v>
      </c>
      <c r="AL440" t="s">
        <v>86</v>
      </c>
      <c r="AM440" t="s">
        <v>86</v>
      </c>
      <c r="AN440" t="s">
        <v>86</v>
      </c>
      <c r="AO440" t="s">
        <v>86</v>
      </c>
      <c r="AP440" t="s">
        <v>86</v>
      </c>
      <c r="AQ440" t="s">
        <v>86</v>
      </c>
      <c r="AR440" t="s">
        <v>86</v>
      </c>
      <c r="AS440" t="s">
        <v>86</v>
      </c>
      <c r="AT440" t="s">
        <v>86</v>
      </c>
      <c r="AU440" t="s">
        <v>86</v>
      </c>
      <c r="AV440" t="s">
        <v>86</v>
      </c>
      <c r="AW440" t="s">
        <v>86</v>
      </c>
      <c r="AX440" t="s">
        <v>86</v>
      </c>
      <c r="AY440" t="s">
        <v>86</v>
      </c>
      <c r="AZ440" t="s">
        <v>86</v>
      </c>
      <c r="BA440" t="s">
        <v>86</v>
      </c>
      <c r="BB440" t="s">
        <v>86</v>
      </c>
      <c r="BC440" t="s">
        <v>86</v>
      </c>
      <c r="BD440" t="s">
        <v>86</v>
      </c>
      <c r="BE440" t="s">
        <v>86</v>
      </c>
    </row>
    <row r="441" spans="1:57" x14ac:dyDescent="0.45">
      <c r="A441" t="s">
        <v>1078</v>
      </c>
      <c r="B441" t="s">
        <v>77</v>
      </c>
      <c r="C441" t="s">
        <v>1079</v>
      </c>
      <c r="D441" t="s">
        <v>79</v>
      </c>
      <c r="E441" s="2" t="str">
        <f>HYPERLINK("capsilon://?command=openfolder&amp;siteaddress=envoy.emaiq-na2.net&amp;folderid=FXCEEFDF85-69E5-5C33-4AB6-71C4CD3A5C83","FX22021")</f>
        <v>FX22021</v>
      </c>
      <c r="F441" t="s">
        <v>80</v>
      </c>
      <c r="G441" t="s">
        <v>80</v>
      </c>
      <c r="H441" t="s">
        <v>81</v>
      </c>
      <c r="I441" t="s">
        <v>1080</v>
      </c>
      <c r="J441">
        <v>206</v>
      </c>
      <c r="K441" t="s">
        <v>83</v>
      </c>
      <c r="L441" t="s">
        <v>84</v>
      </c>
      <c r="M441" t="s">
        <v>85</v>
      </c>
      <c r="N441">
        <v>1</v>
      </c>
      <c r="O441" s="1">
        <v>44601.595289351855</v>
      </c>
      <c r="P441" s="1">
        <v>44601.620520833334</v>
      </c>
      <c r="Q441">
        <v>1584</v>
      </c>
      <c r="R441">
        <v>596</v>
      </c>
      <c r="S441" t="b">
        <v>0</v>
      </c>
      <c r="T441" t="s">
        <v>86</v>
      </c>
      <c r="U441" t="b">
        <v>0</v>
      </c>
      <c r="V441" t="s">
        <v>101</v>
      </c>
      <c r="W441" s="1">
        <v>44601.620520833334</v>
      </c>
      <c r="X441">
        <v>596</v>
      </c>
      <c r="Y441">
        <v>121</v>
      </c>
      <c r="Z441">
        <v>0</v>
      </c>
      <c r="AA441">
        <v>121</v>
      </c>
      <c r="AB441">
        <v>0</v>
      </c>
      <c r="AC441">
        <v>92</v>
      </c>
      <c r="AD441">
        <v>85</v>
      </c>
      <c r="AE441">
        <v>52</v>
      </c>
      <c r="AF441">
        <v>0</v>
      </c>
      <c r="AG441">
        <v>2</v>
      </c>
      <c r="AH441" t="s">
        <v>86</v>
      </c>
      <c r="AI441" t="s">
        <v>86</v>
      </c>
      <c r="AJ441" t="s">
        <v>86</v>
      </c>
      <c r="AK441" t="s">
        <v>86</v>
      </c>
      <c r="AL441" t="s">
        <v>86</v>
      </c>
      <c r="AM441" t="s">
        <v>86</v>
      </c>
      <c r="AN441" t="s">
        <v>86</v>
      </c>
      <c r="AO441" t="s">
        <v>86</v>
      </c>
      <c r="AP441" t="s">
        <v>86</v>
      </c>
      <c r="AQ441" t="s">
        <v>86</v>
      </c>
      <c r="AR441" t="s">
        <v>86</v>
      </c>
      <c r="AS441" t="s">
        <v>86</v>
      </c>
      <c r="AT441" t="s">
        <v>86</v>
      </c>
      <c r="AU441" t="s">
        <v>86</v>
      </c>
      <c r="AV441" t="s">
        <v>86</v>
      </c>
      <c r="AW441" t="s">
        <v>86</v>
      </c>
      <c r="AX441" t="s">
        <v>86</v>
      </c>
      <c r="AY441" t="s">
        <v>86</v>
      </c>
      <c r="AZ441" t="s">
        <v>86</v>
      </c>
      <c r="BA441" t="s">
        <v>86</v>
      </c>
      <c r="BB441" t="s">
        <v>86</v>
      </c>
      <c r="BC441" t="s">
        <v>86</v>
      </c>
      <c r="BD441" t="s">
        <v>86</v>
      </c>
      <c r="BE441" t="s">
        <v>86</v>
      </c>
    </row>
    <row r="442" spans="1:57" x14ac:dyDescent="0.45">
      <c r="A442" t="s">
        <v>1081</v>
      </c>
      <c r="B442" t="s">
        <v>77</v>
      </c>
      <c r="C442" t="s">
        <v>285</v>
      </c>
      <c r="D442" t="s">
        <v>79</v>
      </c>
      <c r="E442" s="2" t="str">
        <f>HYPERLINK("capsilon://?command=openfolder&amp;siteaddress=envoy.emaiq-na2.net&amp;folderid=FX7E79767A-B8D4-7DAB-07F1-8D3A270D0614","FX2201172")</f>
        <v>FX2201172</v>
      </c>
      <c r="F442" t="s">
        <v>80</v>
      </c>
      <c r="G442" t="s">
        <v>80</v>
      </c>
      <c r="H442" t="s">
        <v>81</v>
      </c>
      <c r="I442" t="s">
        <v>1077</v>
      </c>
      <c r="J442">
        <v>70</v>
      </c>
      <c r="K442" t="s">
        <v>83</v>
      </c>
      <c r="L442" t="s">
        <v>84</v>
      </c>
      <c r="M442" t="s">
        <v>85</v>
      </c>
      <c r="N442">
        <v>2</v>
      </c>
      <c r="O442" s="1">
        <v>44601.610069444447</v>
      </c>
      <c r="P442" s="1">
        <v>44601.661006944443</v>
      </c>
      <c r="Q442">
        <v>3492</v>
      </c>
      <c r="R442">
        <v>909</v>
      </c>
      <c r="S442" t="b">
        <v>0</v>
      </c>
      <c r="T442" t="s">
        <v>86</v>
      </c>
      <c r="U442" t="b">
        <v>1</v>
      </c>
      <c r="V442" t="s">
        <v>101</v>
      </c>
      <c r="W442" s="1">
        <v>44601.616828703707</v>
      </c>
      <c r="X442">
        <v>395</v>
      </c>
      <c r="Y442">
        <v>98</v>
      </c>
      <c r="Z442">
        <v>0</v>
      </c>
      <c r="AA442">
        <v>98</v>
      </c>
      <c r="AB442">
        <v>0</v>
      </c>
      <c r="AC442">
        <v>57</v>
      </c>
      <c r="AD442">
        <v>-28</v>
      </c>
      <c r="AE442">
        <v>0</v>
      </c>
      <c r="AF442">
        <v>0</v>
      </c>
      <c r="AG442">
        <v>0</v>
      </c>
      <c r="AH442" t="s">
        <v>102</v>
      </c>
      <c r="AI442" s="1">
        <v>44601.661006944443</v>
      </c>
      <c r="AJ442">
        <v>514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-29</v>
      </c>
      <c r="AQ442">
        <v>0</v>
      </c>
      <c r="AR442">
        <v>0</v>
      </c>
      <c r="AS442">
        <v>0</v>
      </c>
      <c r="AT442" t="s">
        <v>86</v>
      </c>
      <c r="AU442" t="s">
        <v>86</v>
      </c>
      <c r="AV442" t="s">
        <v>86</v>
      </c>
      <c r="AW442" t="s">
        <v>86</v>
      </c>
      <c r="AX442" t="s">
        <v>86</v>
      </c>
      <c r="AY442" t="s">
        <v>86</v>
      </c>
      <c r="AZ442" t="s">
        <v>86</v>
      </c>
      <c r="BA442" t="s">
        <v>86</v>
      </c>
      <c r="BB442" t="s">
        <v>86</v>
      </c>
      <c r="BC442" t="s">
        <v>86</v>
      </c>
      <c r="BD442" t="s">
        <v>86</v>
      </c>
      <c r="BE442" t="s">
        <v>86</v>
      </c>
    </row>
    <row r="443" spans="1:57" x14ac:dyDescent="0.45">
      <c r="A443" t="s">
        <v>1082</v>
      </c>
      <c r="B443" t="s">
        <v>77</v>
      </c>
      <c r="C443" t="s">
        <v>1083</v>
      </c>
      <c r="D443" t="s">
        <v>79</v>
      </c>
      <c r="E443" s="2" t="str">
        <f>HYPERLINK("capsilon://?command=openfolder&amp;siteaddress=envoy.emaiq-na2.net&amp;folderid=FX30FB1CA1-35C1-FA26-CFB1-EA3FC21662E0","FX2201528")</f>
        <v>FX2201528</v>
      </c>
      <c r="F443" t="s">
        <v>80</v>
      </c>
      <c r="G443" t="s">
        <v>80</v>
      </c>
      <c r="H443" t="s">
        <v>81</v>
      </c>
      <c r="I443" t="s">
        <v>1084</v>
      </c>
      <c r="J443">
        <v>76</v>
      </c>
      <c r="K443" t="s">
        <v>83</v>
      </c>
      <c r="L443" t="s">
        <v>84</v>
      </c>
      <c r="M443" t="s">
        <v>85</v>
      </c>
      <c r="N443">
        <v>2</v>
      </c>
      <c r="O443" s="1">
        <v>44601.610162037039</v>
      </c>
      <c r="P443" s="1">
        <v>44601.673935185187</v>
      </c>
      <c r="Q443">
        <v>4689</v>
      </c>
      <c r="R443">
        <v>821</v>
      </c>
      <c r="S443" t="b">
        <v>0</v>
      </c>
      <c r="T443" t="s">
        <v>86</v>
      </c>
      <c r="U443" t="b">
        <v>0</v>
      </c>
      <c r="V443" t="s">
        <v>101</v>
      </c>
      <c r="W443" s="1">
        <v>44601.624988425923</v>
      </c>
      <c r="X443">
        <v>385</v>
      </c>
      <c r="Y443">
        <v>88</v>
      </c>
      <c r="Z443">
        <v>0</v>
      </c>
      <c r="AA443">
        <v>88</v>
      </c>
      <c r="AB443">
        <v>0</v>
      </c>
      <c r="AC443">
        <v>57</v>
      </c>
      <c r="AD443">
        <v>-12</v>
      </c>
      <c r="AE443">
        <v>0</v>
      </c>
      <c r="AF443">
        <v>0</v>
      </c>
      <c r="AG443">
        <v>0</v>
      </c>
      <c r="AH443" t="s">
        <v>102</v>
      </c>
      <c r="AI443" s="1">
        <v>44601.673935185187</v>
      </c>
      <c r="AJ443">
        <v>436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-12</v>
      </c>
      <c r="AQ443">
        <v>0</v>
      </c>
      <c r="AR443">
        <v>0</v>
      </c>
      <c r="AS443">
        <v>0</v>
      </c>
      <c r="AT443" t="s">
        <v>86</v>
      </c>
      <c r="AU443" t="s">
        <v>86</v>
      </c>
      <c r="AV443" t="s">
        <v>86</v>
      </c>
      <c r="AW443" t="s">
        <v>86</v>
      </c>
      <c r="AX443" t="s">
        <v>86</v>
      </c>
      <c r="AY443" t="s">
        <v>86</v>
      </c>
      <c r="AZ443" t="s">
        <v>86</v>
      </c>
      <c r="BA443" t="s">
        <v>86</v>
      </c>
      <c r="BB443" t="s">
        <v>86</v>
      </c>
      <c r="BC443" t="s">
        <v>86</v>
      </c>
      <c r="BD443" t="s">
        <v>86</v>
      </c>
      <c r="BE443" t="s">
        <v>86</v>
      </c>
    </row>
    <row r="444" spans="1:57" x14ac:dyDescent="0.45">
      <c r="A444" t="s">
        <v>1085</v>
      </c>
      <c r="B444" t="s">
        <v>77</v>
      </c>
      <c r="C444" t="s">
        <v>534</v>
      </c>
      <c r="D444" t="s">
        <v>79</v>
      </c>
      <c r="E444" s="2" t="str">
        <f>HYPERLINK("capsilon://?command=openfolder&amp;siteaddress=envoy.emaiq-na2.net&amp;folderid=FXD43FEA33-D973-C787-3E41-2EE36FA922B4","FX2201351")</f>
        <v>FX2201351</v>
      </c>
      <c r="F444" t="s">
        <v>80</v>
      </c>
      <c r="G444" t="s">
        <v>80</v>
      </c>
      <c r="H444" t="s">
        <v>81</v>
      </c>
      <c r="I444" t="s">
        <v>1086</v>
      </c>
      <c r="J444">
        <v>66</v>
      </c>
      <c r="K444" t="s">
        <v>83</v>
      </c>
      <c r="L444" t="s">
        <v>84</v>
      </c>
      <c r="M444" t="s">
        <v>85</v>
      </c>
      <c r="N444">
        <v>2</v>
      </c>
      <c r="O444" s="1">
        <v>44601.616400462961</v>
      </c>
      <c r="P444" s="1">
        <v>44601.678622685184</v>
      </c>
      <c r="Q444">
        <v>4628</v>
      </c>
      <c r="R444">
        <v>748</v>
      </c>
      <c r="S444" t="b">
        <v>0</v>
      </c>
      <c r="T444" t="s">
        <v>86</v>
      </c>
      <c r="U444" t="b">
        <v>0</v>
      </c>
      <c r="V444" t="s">
        <v>101</v>
      </c>
      <c r="W444" s="1">
        <v>44601.63208333333</v>
      </c>
      <c r="X444">
        <v>343</v>
      </c>
      <c r="Y444">
        <v>52</v>
      </c>
      <c r="Z444">
        <v>0</v>
      </c>
      <c r="AA444">
        <v>52</v>
      </c>
      <c r="AB444">
        <v>0</v>
      </c>
      <c r="AC444">
        <v>42</v>
      </c>
      <c r="AD444">
        <v>14</v>
      </c>
      <c r="AE444">
        <v>0</v>
      </c>
      <c r="AF444">
        <v>0</v>
      </c>
      <c r="AG444">
        <v>0</v>
      </c>
      <c r="AH444" t="s">
        <v>102</v>
      </c>
      <c r="AI444" s="1">
        <v>44601.678622685184</v>
      </c>
      <c r="AJ444">
        <v>405</v>
      </c>
      <c r="AK444">
        <v>2</v>
      </c>
      <c r="AL444">
        <v>0</v>
      </c>
      <c r="AM444">
        <v>2</v>
      </c>
      <c r="AN444">
        <v>0</v>
      </c>
      <c r="AO444">
        <v>2</v>
      </c>
      <c r="AP444">
        <v>12</v>
      </c>
      <c r="AQ444">
        <v>0</v>
      </c>
      <c r="AR444">
        <v>0</v>
      </c>
      <c r="AS444">
        <v>0</v>
      </c>
      <c r="AT444" t="s">
        <v>86</v>
      </c>
      <c r="AU444" t="s">
        <v>86</v>
      </c>
      <c r="AV444" t="s">
        <v>86</v>
      </c>
      <c r="AW444" t="s">
        <v>86</v>
      </c>
      <c r="AX444" t="s">
        <v>86</v>
      </c>
      <c r="AY444" t="s">
        <v>86</v>
      </c>
      <c r="AZ444" t="s">
        <v>86</v>
      </c>
      <c r="BA444" t="s">
        <v>86</v>
      </c>
      <c r="BB444" t="s">
        <v>86</v>
      </c>
      <c r="BC444" t="s">
        <v>86</v>
      </c>
      <c r="BD444" t="s">
        <v>86</v>
      </c>
      <c r="BE444" t="s">
        <v>86</v>
      </c>
    </row>
    <row r="445" spans="1:57" x14ac:dyDescent="0.45">
      <c r="A445" t="s">
        <v>1087</v>
      </c>
      <c r="B445" t="s">
        <v>77</v>
      </c>
      <c r="C445" t="s">
        <v>1088</v>
      </c>
      <c r="D445" t="s">
        <v>79</v>
      </c>
      <c r="E445" s="2" t="str">
        <f>HYPERLINK("capsilon://?command=openfolder&amp;siteaddress=envoy.emaiq-na2.net&amp;folderid=FXD26ADB47-3F0C-6972-ED8C-FA91A93D929A","FX220260")</f>
        <v>FX220260</v>
      </c>
      <c r="F445" t="s">
        <v>80</v>
      </c>
      <c r="G445" t="s">
        <v>80</v>
      </c>
      <c r="H445" t="s">
        <v>81</v>
      </c>
      <c r="I445" t="s">
        <v>1089</v>
      </c>
      <c r="J445">
        <v>226</v>
      </c>
      <c r="K445" t="s">
        <v>83</v>
      </c>
      <c r="L445" t="s">
        <v>84</v>
      </c>
      <c r="M445" t="s">
        <v>85</v>
      </c>
      <c r="N445">
        <v>1</v>
      </c>
      <c r="O445" s="1">
        <v>44601.618587962963</v>
      </c>
      <c r="P445" s="1">
        <v>44601.670960648145</v>
      </c>
      <c r="Q445">
        <v>3125</v>
      </c>
      <c r="R445">
        <v>1400</v>
      </c>
      <c r="S445" t="b">
        <v>0</v>
      </c>
      <c r="T445" t="s">
        <v>86</v>
      </c>
      <c r="U445" t="b">
        <v>0</v>
      </c>
      <c r="V445" t="s">
        <v>101</v>
      </c>
      <c r="W445" s="1">
        <v>44601.670960648145</v>
      </c>
      <c r="X445">
        <v>507</v>
      </c>
      <c r="Y445">
        <v>55</v>
      </c>
      <c r="Z445">
        <v>0</v>
      </c>
      <c r="AA445">
        <v>55</v>
      </c>
      <c r="AB445">
        <v>0</v>
      </c>
      <c r="AC445">
        <v>18</v>
      </c>
      <c r="AD445">
        <v>171</v>
      </c>
      <c r="AE445">
        <v>123</v>
      </c>
      <c r="AF445">
        <v>0</v>
      </c>
      <c r="AG445">
        <v>8</v>
      </c>
      <c r="AH445" t="s">
        <v>86</v>
      </c>
      <c r="AI445" t="s">
        <v>86</v>
      </c>
      <c r="AJ445" t="s">
        <v>86</v>
      </c>
      <c r="AK445" t="s">
        <v>86</v>
      </c>
      <c r="AL445" t="s">
        <v>86</v>
      </c>
      <c r="AM445" t="s">
        <v>86</v>
      </c>
      <c r="AN445" t="s">
        <v>86</v>
      </c>
      <c r="AO445" t="s">
        <v>86</v>
      </c>
      <c r="AP445" t="s">
        <v>86</v>
      </c>
      <c r="AQ445" t="s">
        <v>86</v>
      </c>
      <c r="AR445" t="s">
        <v>86</v>
      </c>
      <c r="AS445" t="s">
        <v>86</v>
      </c>
      <c r="AT445" t="s">
        <v>86</v>
      </c>
      <c r="AU445" t="s">
        <v>86</v>
      </c>
      <c r="AV445" t="s">
        <v>86</v>
      </c>
      <c r="AW445" t="s">
        <v>86</v>
      </c>
      <c r="AX445" t="s">
        <v>86</v>
      </c>
      <c r="AY445" t="s">
        <v>86</v>
      </c>
      <c r="AZ445" t="s">
        <v>86</v>
      </c>
      <c r="BA445" t="s">
        <v>86</v>
      </c>
      <c r="BB445" t="s">
        <v>86</v>
      </c>
      <c r="BC445" t="s">
        <v>86</v>
      </c>
      <c r="BD445" t="s">
        <v>86</v>
      </c>
      <c r="BE445" t="s">
        <v>86</v>
      </c>
    </row>
    <row r="446" spans="1:57" x14ac:dyDescent="0.45">
      <c r="A446" t="s">
        <v>1090</v>
      </c>
      <c r="B446" t="s">
        <v>77</v>
      </c>
      <c r="C446" t="s">
        <v>1079</v>
      </c>
      <c r="D446" t="s">
        <v>79</v>
      </c>
      <c r="E446" s="2" t="str">
        <f>HYPERLINK("capsilon://?command=openfolder&amp;siteaddress=envoy.emaiq-na2.net&amp;folderid=FXCEEFDF85-69E5-5C33-4AB6-71C4CD3A5C83","FX22021")</f>
        <v>FX22021</v>
      </c>
      <c r="F446" t="s">
        <v>80</v>
      </c>
      <c r="G446" t="s">
        <v>80</v>
      </c>
      <c r="H446" t="s">
        <v>81</v>
      </c>
      <c r="I446" t="s">
        <v>1080</v>
      </c>
      <c r="J446">
        <v>76</v>
      </c>
      <c r="K446" t="s">
        <v>83</v>
      </c>
      <c r="L446" t="s">
        <v>84</v>
      </c>
      <c r="M446" t="s">
        <v>85</v>
      </c>
      <c r="N446">
        <v>2</v>
      </c>
      <c r="O446" s="1">
        <v>44601.620891203704</v>
      </c>
      <c r="P446" s="1">
        <v>44601.668877314813</v>
      </c>
      <c r="Q446">
        <v>3167</v>
      </c>
      <c r="R446">
        <v>979</v>
      </c>
      <c r="S446" t="b">
        <v>0</v>
      </c>
      <c r="T446" t="s">
        <v>86</v>
      </c>
      <c r="U446" t="b">
        <v>1</v>
      </c>
      <c r="V446" t="s">
        <v>101</v>
      </c>
      <c r="W446" s="1">
        <v>44601.628101851849</v>
      </c>
      <c r="X446">
        <v>268</v>
      </c>
      <c r="Y446">
        <v>38</v>
      </c>
      <c r="Z446">
        <v>0</v>
      </c>
      <c r="AA446">
        <v>38</v>
      </c>
      <c r="AB446">
        <v>37</v>
      </c>
      <c r="AC446">
        <v>24</v>
      </c>
      <c r="AD446">
        <v>38</v>
      </c>
      <c r="AE446">
        <v>0</v>
      </c>
      <c r="AF446">
        <v>0</v>
      </c>
      <c r="AG446">
        <v>0</v>
      </c>
      <c r="AH446" t="s">
        <v>102</v>
      </c>
      <c r="AI446" s="1">
        <v>44601.668877314813</v>
      </c>
      <c r="AJ446">
        <v>679</v>
      </c>
      <c r="AK446">
        <v>0</v>
      </c>
      <c r="AL446">
        <v>0</v>
      </c>
      <c r="AM446">
        <v>0</v>
      </c>
      <c r="AN446">
        <v>37</v>
      </c>
      <c r="AO446">
        <v>0</v>
      </c>
      <c r="AP446">
        <v>38</v>
      </c>
      <c r="AQ446">
        <v>0</v>
      </c>
      <c r="AR446">
        <v>0</v>
      </c>
      <c r="AS446">
        <v>0</v>
      </c>
      <c r="AT446" t="s">
        <v>86</v>
      </c>
      <c r="AU446" t="s">
        <v>86</v>
      </c>
      <c r="AV446" t="s">
        <v>86</v>
      </c>
      <c r="AW446" t="s">
        <v>86</v>
      </c>
      <c r="AX446" t="s">
        <v>86</v>
      </c>
      <c r="AY446" t="s">
        <v>86</v>
      </c>
      <c r="AZ446" t="s">
        <v>86</v>
      </c>
      <c r="BA446" t="s">
        <v>86</v>
      </c>
      <c r="BB446" t="s">
        <v>86</v>
      </c>
      <c r="BC446" t="s">
        <v>86</v>
      </c>
      <c r="BD446" t="s">
        <v>86</v>
      </c>
      <c r="BE446" t="s">
        <v>86</v>
      </c>
    </row>
    <row r="447" spans="1:57" x14ac:dyDescent="0.45">
      <c r="A447" t="s">
        <v>1091</v>
      </c>
      <c r="B447" t="s">
        <v>77</v>
      </c>
      <c r="C447" t="s">
        <v>512</v>
      </c>
      <c r="D447" t="s">
        <v>79</v>
      </c>
      <c r="E447" s="2" t="str">
        <f>HYPERLINK("capsilon://?command=openfolder&amp;siteaddress=envoy.emaiq-na2.net&amp;folderid=FXB3771D90-BC2E-47AC-669F-C12B3FD6F5EE","FX2201495")</f>
        <v>FX2201495</v>
      </c>
      <c r="F447" t="s">
        <v>80</v>
      </c>
      <c r="G447" t="s">
        <v>80</v>
      </c>
      <c r="H447" t="s">
        <v>81</v>
      </c>
      <c r="I447" t="s">
        <v>1092</v>
      </c>
      <c r="J447">
        <v>253</v>
      </c>
      <c r="K447" t="s">
        <v>83</v>
      </c>
      <c r="L447" t="s">
        <v>84</v>
      </c>
      <c r="M447" t="s">
        <v>85</v>
      </c>
      <c r="N447">
        <v>2</v>
      </c>
      <c r="O447" s="1">
        <v>44593.689756944441</v>
      </c>
      <c r="P447" s="1">
        <v>44593.810185185182</v>
      </c>
      <c r="Q447">
        <v>7045</v>
      </c>
      <c r="R447">
        <v>3360</v>
      </c>
      <c r="S447" t="b">
        <v>0</v>
      </c>
      <c r="T447" t="s">
        <v>86</v>
      </c>
      <c r="U447" t="b">
        <v>0</v>
      </c>
      <c r="V447" t="s">
        <v>101</v>
      </c>
      <c r="W447" s="1">
        <v>44593.724340277775</v>
      </c>
      <c r="X447">
        <v>2013</v>
      </c>
      <c r="Y447">
        <v>225</v>
      </c>
      <c r="Z447">
        <v>0</v>
      </c>
      <c r="AA447">
        <v>225</v>
      </c>
      <c r="AB447">
        <v>0</v>
      </c>
      <c r="AC447">
        <v>169</v>
      </c>
      <c r="AD447">
        <v>28</v>
      </c>
      <c r="AE447">
        <v>0</v>
      </c>
      <c r="AF447">
        <v>0</v>
      </c>
      <c r="AG447">
        <v>0</v>
      </c>
      <c r="AH447" t="s">
        <v>102</v>
      </c>
      <c r="AI447" s="1">
        <v>44593.810185185182</v>
      </c>
      <c r="AJ447">
        <v>976</v>
      </c>
      <c r="AK447">
        <v>4</v>
      </c>
      <c r="AL447">
        <v>0</v>
      </c>
      <c r="AM447">
        <v>4</v>
      </c>
      <c r="AN447">
        <v>42</v>
      </c>
      <c r="AO447">
        <v>4</v>
      </c>
      <c r="AP447">
        <v>24</v>
      </c>
      <c r="AQ447">
        <v>0</v>
      </c>
      <c r="AR447">
        <v>0</v>
      </c>
      <c r="AS447">
        <v>0</v>
      </c>
      <c r="AT447" t="s">
        <v>86</v>
      </c>
      <c r="AU447" t="s">
        <v>86</v>
      </c>
      <c r="AV447" t="s">
        <v>86</v>
      </c>
      <c r="AW447" t="s">
        <v>86</v>
      </c>
      <c r="AX447" t="s">
        <v>86</v>
      </c>
      <c r="AY447" t="s">
        <v>86</v>
      </c>
      <c r="AZ447" t="s">
        <v>86</v>
      </c>
      <c r="BA447" t="s">
        <v>86</v>
      </c>
      <c r="BB447" t="s">
        <v>86</v>
      </c>
      <c r="BC447" t="s">
        <v>86</v>
      </c>
      <c r="BD447" t="s">
        <v>86</v>
      </c>
      <c r="BE447" t="s">
        <v>86</v>
      </c>
    </row>
    <row r="448" spans="1:57" hidden="1" x14ac:dyDescent="0.45">
      <c r="A448" t="s">
        <v>1093</v>
      </c>
      <c r="B448" t="s">
        <v>77</v>
      </c>
      <c r="C448" t="s">
        <v>1094</v>
      </c>
      <c r="D448" t="s">
        <v>79</v>
      </c>
      <c r="E448" s="2" t="str">
        <f>HYPERLINK("capsilon://?command=openfolder&amp;siteaddress=envoy.emaiq-na2.net&amp;folderid=FX6C854961-6DDC-DA92-2997-E93FD751E66F","FX2201286")</f>
        <v>FX2201286</v>
      </c>
      <c r="F448" t="s">
        <v>80</v>
      </c>
      <c r="G448" t="s">
        <v>80</v>
      </c>
      <c r="H448" t="s">
        <v>81</v>
      </c>
      <c r="I448" t="s">
        <v>1095</v>
      </c>
      <c r="J448">
        <v>11</v>
      </c>
      <c r="K448" t="s">
        <v>83</v>
      </c>
      <c r="L448" t="s">
        <v>84</v>
      </c>
      <c r="M448" t="s">
        <v>85</v>
      </c>
      <c r="N448">
        <v>2</v>
      </c>
      <c r="O448" s="1">
        <v>44601.632152777776</v>
      </c>
      <c r="P448" s="1">
        <v>44601.678969907407</v>
      </c>
      <c r="Q448">
        <v>3995</v>
      </c>
      <c r="R448">
        <v>50</v>
      </c>
      <c r="S448" t="b">
        <v>0</v>
      </c>
      <c r="T448" t="s">
        <v>86</v>
      </c>
      <c r="U448" t="b">
        <v>0</v>
      </c>
      <c r="V448" t="s">
        <v>101</v>
      </c>
      <c r="W448" s="1">
        <v>44601.647939814815</v>
      </c>
      <c r="X448">
        <v>20</v>
      </c>
      <c r="Y448">
        <v>0</v>
      </c>
      <c r="Z448">
        <v>0</v>
      </c>
      <c r="AA448">
        <v>0</v>
      </c>
      <c r="AB448">
        <v>5</v>
      </c>
      <c r="AC448">
        <v>0</v>
      </c>
      <c r="AD448">
        <v>11</v>
      </c>
      <c r="AE448">
        <v>0</v>
      </c>
      <c r="AF448">
        <v>0</v>
      </c>
      <c r="AG448">
        <v>0</v>
      </c>
      <c r="AH448" t="s">
        <v>102</v>
      </c>
      <c r="AI448" s="1">
        <v>44601.678969907407</v>
      </c>
      <c r="AJ448">
        <v>30</v>
      </c>
      <c r="AK448">
        <v>0</v>
      </c>
      <c r="AL448">
        <v>0</v>
      </c>
      <c r="AM448">
        <v>0</v>
      </c>
      <c r="AN448">
        <v>5</v>
      </c>
      <c r="AO448">
        <v>0</v>
      </c>
      <c r="AP448">
        <v>11</v>
      </c>
      <c r="AQ448">
        <v>0</v>
      </c>
      <c r="AR448">
        <v>0</v>
      </c>
      <c r="AS448">
        <v>0</v>
      </c>
      <c r="AT448" t="s">
        <v>86</v>
      </c>
      <c r="AU448" t="s">
        <v>86</v>
      </c>
      <c r="AV448" t="s">
        <v>86</v>
      </c>
      <c r="AW448" t="s">
        <v>86</v>
      </c>
      <c r="AX448" t="s">
        <v>86</v>
      </c>
      <c r="AY448" t="s">
        <v>86</v>
      </c>
      <c r="AZ448" t="s">
        <v>86</v>
      </c>
      <c r="BA448" t="s">
        <v>86</v>
      </c>
      <c r="BB448" t="s">
        <v>86</v>
      </c>
      <c r="BC448" t="s">
        <v>86</v>
      </c>
      <c r="BD448" t="s">
        <v>86</v>
      </c>
      <c r="BE448" t="s">
        <v>86</v>
      </c>
    </row>
    <row r="449" spans="1:57" x14ac:dyDescent="0.45">
      <c r="A449" t="s">
        <v>1096</v>
      </c>
      <c r="B449" t="s">
        <v>77</v>
      </c>
      <c r="C449" t="s">
        <v>1097</v>
      </c>
      <c r="D449" t="s">
        <v>79</v>
      </c>
      <c r="E449" s="2" t="str">
        <f>HYPERLINK("capsilon://?command=openfolder&amp;siteaddress=envoy.emaiq-na2.net&amp;folderid=FX233C1038-05F8-B3C7-8764-CA0E687EAE99","FX2201571")</f>
        <v>FX2201571</v>
      </c>
      <c r="F449" t="s">
        <v>80</v>
      </c>
      <c r="G449" t="s">
        <v>80</v>
      </c>
      <c r="H449" t="s">
        <v>81</v>
      </c>
      <c r="I449" t="s">
        <v>1098</v>
      </c>
      <c r="J449">
        <v>212</v>
      </c>
      <c r="K449" t="s">
        <v>83</v>
      </c>
      <c r="L449" t="s">
        <v>84</v>
      </c>
      <c r="M449" t="s">
        <v>85</v>
      </c>
      <c r="N449">
        <v>2</v>
      </c>
      <c r="O449" s="1">
        <v>44601.641041666669</v>
      </c>
      <c r="P449" s="1">
        <v>44601.692488425928</v>
      </c>
      <c r="Q449">
        <v>2935</v>
      </c>
      <c r="R449">
        <v>1510</v>
      </c>
      <c r="S449" t="b">
        <v>0</v>
      </c>
      <c r="T449" t="s">
        <v>86</v>
      </c>
      <c r="U449" t="b">
        <v>0</v>
      </c>
      <c r="V449" t="s">
        <v>101</v>
      </c>
      <c r="W449" s="1">
        <v>44601.681157407409</v>
      </c>
      <c r="X449">
        <v>880</v>
      </c>
      <c r="Y449">
        <v>188</v>
      </c>
      <c r="Z449">
        <v>0</v>
      </c>
      <c r="AA449">
        <v>188</v>
      </c>
      <c r="AB449">
        <v>0</v>
      </c>
      <c r="AC449">
        <v>60</v>
      </c>
      <c r="AD449">
        <v>24</v>
      </c>
      <c r="AE449">
        <v>0</v>
      </c>
      <c r="AF449">
        <v>0</v>
      </c>
      <c r="AG449">
        <v>0</v>
      </c>
      <c r="AH449" t="s">
        <v>102</v>
      </c>
      <c r="AI449" s="1">
        <v>44601.692488425928</v>
      </c>
      <c r="AJ449">
        <v>615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24</v>
      </c>
      <c r="AQ449">
        <v>0</v>
      </c>
      <c r="AR449">
        <v>0</v>
      </c>
      <c r="AS449">
        <v>0</v>
      </c>
      <c r="AT449" t="s">
        <v>86</v>
      </c>
      <c r="AU449" t="s">
        <v>86</v>
      </c>
      <c r="AV449" t="s">
        <v>86</v>
      </c>
      <c r="AW449" t="s">
        <v>86</v>
      </c>
      <c r="AX449" t="s">
        <v>86</v>
      </c>
      <c r="AY449" t="s">
        <v>86</v>
      </c>
      <c r="AZ449" t="s">
        <v>86</v>
      </c>
      <c r="BA449" t="s">
        <v>86</v>
      </c>
      <c r="BB449" t="s">
        <v>86</v>
      </c>
      <c r="BC449" t="s">
        <v>86</v>
      </c>
      <c r="BD449" t="s">
        <v>86</v>
      </c>
      <c r="BE449" t="s">
        <v>86</v>
      </c>
    </row>
    <row r="450" spans="1:57" x14ac:dyDescent="0.45">
      <c r="A450" t="s">
        <v>1099</v>
      </c>
      <c r="B450" t="s">
        <v>77</v>
      </c>
      <c r="C450" t="s">
        <v>1100</v>
      </c>
      <c r="D450" t="s">
        <v>79</v>
      </c>
      <c r="E450" s="2" t="str">
        <f>HYPERLINK("capsilon://?command=openfolder&amp;siteaddress=envoy.emaiq-na2.net&amp;folderid=FX9448C3F8-8E3C-BB43-ED04-CA1F277815B7","FX2202148")</f>
        <v>FX2202148</v>
      </c>
      <c r="F450" t="s">
        <v>80</v>
      </c>
      <c r="G450" t="s">
        <v>80</v>
      </c>
      <c r="H450" t="s">
        <v>81</v>
      </c>
      <c r="I450" t="s">
        <v>1101</v>
      </c>
      <c r="J450">
        <v>241</v>
      </c>
      <c r="K450" t="s">
        <v>83</v>
      </c>
      <c r="L450" t="s">
        <v>84</v>
      </c>
      <c r="M450" t="s">
        <v>85</v>
      </c>
      <c r="N450">
        <v>2</v>
      </c>
      <c r="O450" s="1">
        <v>44601.65047453704</v>
      </c>
      <c r="P450" s="1">
        <v>44601.734270833331</v>
      </c>
      <c r="Q450">
        <v>4643</v>
      </c>
      <c r="R450">
        <v>2597</v>
      </c>
      <c r="S450" t="b">
        <v>0</v>
      </c>
      <c r="T450" t="s">
        <v>86</v>
      </c>
      <c r="U450" t="b">
        <v>0</v>
      </c>
      <c r="V450" t="s">
        <v>101</v>
      </c>
      <c r="W450" s="1">
        <v>44601.713368055556</v>
      </c>
      <c r="X450">
        <v>1467</v>
      </c>
      <c r="Y450">
        <v>198</v>
      </c>
      <c r="Z450">
        <v>0</v>
      </c>
      <c r="AA450">
        <v>198</v>
      </c>
      <c r="AB450">
        <v>0</v>
      </c>
      <c r="AC450">
        <v>89</v>
      </c>
      <c r="AD450">
        <v>43</v>
      </c>
      <c r="AE450">
        <v>0</v>
      </c>
      <c r="AF450">
        <v>0</v>
      </c>
      <c r="AG450">
        <v>0</v>
      </c>
      <c r="AH450" t="s">
        <v>102</v>
      </c>
      <c r="AI450" s="1">
        <v>44601.734270833331</v>
      </c>
      <c r="AJ450">
        <v>1112</v>
      </c>
      <c r="AK450">
        <v>5</v>
      </c>
      <c r="AL450">
        <v>0</v>
      </c>
      <c r="AM450">
        <v>5</v>
      </c>
      <c r="AN450">
        <v>0</v>
      </c>
      <c r="AO450">
        <v>5</v>
      </c>
      <c r="AP450">
        <v>38</v>
      </c>
      <c r="AQ450">
        <v>0</v>
      </c>
      <c r="AR450">
        <v>0</v>
      </c>
      <c r="AS450">
        <v>0</v>
      </c>
      <c r="AT450" t="s">
        <v>86</v>
      </c>
      <c r="AU450" t="s">
        <v>86</v>
      </c>
      <c r="AV450" t="s">
        <v>86</v>
      </c>
      <c r="AW450" t="s">
        <v>86</v>
      </c>
      <c r="AX450" t="s">
        <v>86</v>
      </c>
      <c r="AY450" t="s">
        <v>86</v>
      </c>
      <c r="AZ450" t="s">
        <v>86</v>
      </c>
      <c r="BA450" t="s">
        <v>86</v>
      </c>
      <c r="BB450" t="s">
        <v>86</v>
      </c>
      <c r="BC450" t="s">
        <v>86</v>
      </c>
      <c r="BD450" t="s">
        <v>86</v>
      </c>
      <c r="BE450" t="s">
        <v>86</v>
      </c>
    </row>
    <row r="451" spans="1:57" hidden="1" x14ac:dyDescent="0.45">
      <c r="A451" t="s">
        <v>1102</v>
      </c>
      <c r="B451" t="s">
        <v>77</v>
      </c>
      <c r="C451" t="s">
        <v>315</v>
      </c>
      <c r="D451" t="s">
        <v>79</v>
      </c>
      <c r="E451" s="2" t="str">
        <f>HYPERLINK("capsilon://?command=openfolder&amp;siteaddress=envoy.emaiq-na2.net&amp;folderid=FX76BA68B0-95C9-A365-6952-BFA302E2F118","FX2112310")</f>
        <v>FX2112310</v>
      </c>
      <c r="F451" t="s">
        <v>80</v>
      </c>
      <c r="G451" t="s">
        <v>80</v>
      </c>
      <c r="H451" t="s">
        <v>81</v>
      </c>
      <c r="I451" t="s">
        <v>1103</v>
      </c>
      <c r="J451">
        <v>66</v>
      </c>
      <c r="K451" t="s">
        <v>83</v>
      </c>
      <c r="L451" t="s">
        <v>84</v>
      </c>
      <c r="M451" t="s">
        <v>85</v>
      </c>
      <c r="N451">
        <v>1</v>
      </c>
      <c r="O451" s="1">
        <v>44601.661122685182</v>
      </c>
      <c r="P451" s="1">
        <v>44601.714675925927</v>
      </c>
      <c r="Q451">
        <v>4515</v>
      </c>
      <c r="R451">
        <v>112</v>
      </c>
      <c r="S451" t="b">
        <v>0</v>
      </c>
      <c r="T451" t="s">
        <v>86</v>
      </c>
      <c r="U451" t="b">
        <v>0</v>
      </c>
      <c r="V451" t="s">
        <v>101</v>
      </c>
      <c r="W451" s="1">
        <v>44601.714675925927</v>
      </c>
      <c r="X451">
        <v>112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66</v>
      </c>
      <c r="AE451">
        <v>52</v>
      </c>
      <c r="AF451">
        <v>0</v>
      </c>
      <c r="AG451">
        <v>3</v>
      </c>
      <c r="AH451" t="s">
        <v>86</v>
      </c>
      <c r="AI451" t="s">
        <v>86</v>
      </c>
      <c r="AJ451" t="s">
        <v>86</v>
      </c>
      <c r="AK451" t="s">
        <v>86</v>
      </c>
      <c r="AL451" t="s">
        <v>86</v>
      </c>
      <c r="AM451" t="s">
        <v>86</v>
      </c>
      <c r="AN451" t="s">
        <v>86</v>
      </c>
      <c r="AO451" t="s">
        <v>86</v>
      </c>
      <c r="AP451" t="s">
        <v>86</v>
      </c>
      <c r="AQ451" t="s">
        <v>86</v>
      </c>
      <c r="AR451" t="s">
        <v>86</v>
      </c>
      <c r="AS451" t="s">
        <v>86</v>
      </c>
      <c r="AT451" t="s">
        <v>86</v>
      </c>
      <c r="AU451" t="s">
        <v>86</v>
      </c>
      <c r="AV451" t="s">
        <v>86</v>
      </c>
      <c r="AW451" t="s">
        <v>86</v>
      </c>
      <c r="AX451" t="s">
        <v>86</v>
      </c>
      <c r="AY451" t="s">
        <v>86</v>
      </c>
      <c r="AZ451" t="s">
        <v>86</v>
      </c>
      <c r="BA451" t="s">
        <v>86</v>
      </c>
      <c r="BB451" t="s">
        <v>86</v>
      </c>
      <c r="BC451" t="s">
        <v>86</v>
      </c>
      <c r="BD451" t="s">
        <v>86</v>
      </c>
      <c r="BE451" t="s">
        <v>86</v>
      </c>
    </row>
    <row r="452" spans="1:57" x14ac:dyDescent="0.45">
      <c r="A452" t="s">
        <v>1104</v>
      </c>
      <c r="B452" t="s">
        <v>77</v>
      </c>
      <c r="C452" t="s">
        <v>1059</v>
      </c>
      <c r="D452" t="s">
        <v>79</v>
      </c>
      <c r="E452" s="2" t="str">
        <f>HYPERLINK("capsilon://?command=openfolder&amp;siteaddress=envoy.emaiq-na2.net&amp;folderid=FXB996560F-5F0F-2742-0212-258AA663563D","FX2201439")</f>
        <v>FX2201439</v>
      </c>
      <c r="F452" t="s">
        <v>80</v>
      </c>
      <c r="G452" t="s">
        <v>80</v>
      </c>
      <c r="H452" t="s">
        <v>81</v>
      </c>
      <c r="I452" t="s">
        <v>1060</v>
      </c>
      <c r="J452">
        <v>84</v>
      </c>
      <c r="K452" t="s">
        <v>83</v>
      </c>
      <c r="L452" t="s">
        <v>84</v>
      </c>
      <c r="M452" t="s">
        <v>85</v>
      </c>
      <c r="N452">
        <v>2</v>
      </c>
      <c r="O452" s="1">
        <v>44593.69253472222</v>
      </c>
      <c r="P452" s="1">
        <v>44593.764641203707</v>
      </c>
      <c r="Q452">
        <v>5621</v>
      </c>
      <c r="R452">
        <v>609</v>
      </c>
      <c r="S452" t="b">
        <v>0</v>
      </c>
      <c r="T452" t="s">
        <v>86</v>
      </c>
      <c r="U452" t="b">
        <v>1</v>
      </c>
      <c r="V452" t="s">
        <v>101</v>
      </c>
      <c r="W452" s="1">
        <v>44593.698784722219</v>
      </c>
      <c r="X452">
        <v>387</v>
      </c>
      <c r="Y452">
        <v>42</v>
      </c>
      <c r="Z452">
        <v>0</v>
      </c>
      <c r="AA452">
        <v>42</v>
      </c>
      <c r="AB452">
        <v>21</v>
      </c>
      <c r="AC452">
        <v>32</v>
      </c>
      <c r="AD452">
        <v>42</v>
      </c>
      <c r="AE452">
        <v>0</v>
      </c>
      <c r="AF452">
        <v>0</v>
      </c>
      <c r="AG452">
        <v>0</v>
      </c>
      <c r="AH452" t="s">
        <v>102</v>
      </c>
      <c r="AI452" s="1">
        <v>44593.764641203707</v>
      </c>
      <c r="AJ452">
        <v>222</v>
      </c>
      <c r="AK452">
        <v>0</v>
      </c>
      <c r="AL452">
        <v>0</v>
      </c>
      <c r="AM452">
        <v>0</v>
      </c>
      <c r="AN452">
        <v>21</v>
      </c>
      <c r="AO452">
        <v>0</v>
      </c>
      <c r="AP452">
        <v>42</v>
      </c>
      <c r="AQ452">
        <v>0</v>
      </c>
      <c r="AR452">
        <v>0</v>
      </c>
      <c r="AS452">
        <v>0</v>
      </c>
      <c r="AT452" t="s">
        <v>86</v>
      </c>
      <c r="AU452" t="s">
        <v>86</v>
      </c>
      <c r="AV452" t="s">
        <v>86</v>
      </c>
      <c r="AW452" t="s">
        <v>86</v>
      </c>
      <c r="AX452" t="s">
        <v>86</v>
      </c>
      <c r="AY452" t="s">
        <v>86</v>
      </c>
      <c r="AZ452" t="s">
        <v>86</v>
      </c>
      <c r="BA452" t="s">
        <v>86</v>
      </c>
      <c r="BB452" t="s">
        <v>86</v>
      </c>
      <c r="BC452" t="s">
        <v>86</v>
      </c>
      <c r="BD452" t="s">
        <v>86</v>
      </c>
      <c r="BE452" t="s">
        <v>86</v>
      </c>
    </row>
    <row r="453" spans="1:57" x14ac:dyDescent="0.45">
      <c r="A453" t="s">
        <v>1105</v>
      </c>
      <c r="B453" t="s">
        <v>77</v>
      </c>
      <c r="C453" t="s">
        <v>1088</v>
      </c>
      <c r="D453" t="s">
        <v>79</v>
      </c>
      <c r="E453" s="2" t="str">
        <f>HYPERLINK("capsilon://?command=openfolder&amp;siteaddress=envoy.emaiq-na2.net&amp;folderid=FXD26ADB47-3F0C-6972-ED8C-FA91A93D929A","FX220260")</f>
        <v>FX220260</v>
      </c>
      <c r="F453" t="s">
        <v>80</v>
      </c>
      <c r="G453" t="s">
        <v>80</v>
      </c>
      <c r="H453" t="s">
        <v>81</v>
      </c>
      <c r="I453" t="s">
        <v>1089</v>
      </c>
      <c r="J453">
        <v>300</v>
      </c>
      <c r="K453" t="s">
        <v>83</v>
      </c>
      <c r="L453" t="s">
        <v>84</v>
      </c>
      <c r="M453" t="s">
        <v>85</v>
      </c>
      <c r="N453">
        <v>2</v>
      </c>
      <c r="O453" s="1">
        <v>44601.672384259262</v>
      </c>
      <c r="P453" s="1">
        <v>44601.721388888887</v>
      </c>
      <c r="Q453">
        <v>2146</v>
      </c>
      <c r="R453">
        <v>2088</v>
      </c>
      <c r="S453" t="b">
        <v>0</v>
      </c>
      <c r="T453" t="s">
        <v>86</v>
      </c>
      <c r="U453" t="b">
        <v>1</v>
      </c>
      <c r="V453" t="s">
        <v>101</v>
      </c>
      <c r="W453" s="1">
        <v>44601.696377314816</v>
      </c>
      <c r="X453">
        <v>908</v>
      </c>
      <c r="Y453">
        <v>279</v>
      </c>
      <c r="Z453">
        <v>0</v>
      </c>
      <c r="AA453">
        <v>279</v>
      </c>
      <c r="AB453">
        <v>9</v>
      </c>
      <c r="AC453">
        <v>103</v>
      </c>
      <c r="AD453">
        <v>21</v>
      </c>
      <c r="AE453">
        <v>0</v>
      </c>
      <c r="AF453">
        <v>0</v>
      </c>
      <c r="AG453">
        <v>0</v>
      </c>
      <c r="AH453" t="s">
        <v>102</v>
      </c>
      <c r="AI453" s="1">
        <v>44601.721388888887</v>
      </c>
      <c r="AJ453">
        <v>1163</v>
      </c>
      <c r="AK453">
        <v>0</v>
      </c>
      <c r="AL453">
        <v>0</v>
      </c>
      <c r="AM453">
        <v>0</v>
      </c>
      <c r="AN453">
        <v>9</v>
      </c>
      <c r="AO453">
        <v>0</v>
      </c>
      <c r="AP453">
        <v>21</v>
      </c>
      <c r="AQ453">
        <v>0</v>
      </c>
      <c r="AR453">
        <v>0</v>
      </c>
      <c r="AS453">
        <v>0</v>
      </c>
      <c r="AT453" t="s">
        <v>86</v>
      </c>
      <c r="AU453" t="s">
        <v>86</v>
      </c>
      <c r="AV453" t="s">
        <v>86</v>
      </c>
      <c r="AW453" t="s">
        <v>86</v>
      </c>
      <c r="AX453" t="s">
        <v>86</v>
      </c>
      <c r="AY453" t="s">
        <v>86</v>
      </c>
      <c r="AZ453" t="s">
        <v>86</v>
      </c>
      <c r="BA453" t="s">
        <v>86</v>
      </c>
      <c r="BB453" t="s">
        <v>86</v>
      </c>
      <c r="BC453" t="s">
        <v>86</v>
      </c>
      <c r="BD453" t="s">
        <v>86</v>
      </c>
      <c r="BE453" t="s">
        <v>86</v>
      </c>
    </row>
    <row r="454" spans="1:57" x14ac:dyDescent="0.45">
      <c r="A454" t="s">
        <v>1106</v>
      </c>
      <c r="B454" t="s">
        <v>77</v>
      </c>
      <c r="C454" t="s">
        <v>531</v>
      </c>
      <c r="D454" t="s">
        <v>79</v>
      </c>
      <c r="E454" s="2" t="str">
        <f>HYPERLINK("capsilon://?command=openfolder&amp;siteaddress=envoy.emaiq-na2.net&amp;folderid=FX1B7A0714-4C63-C26C-FE30-CCD3BF28FD66","FX2201248")</f>
        <v>FX2201248</v>
      </c>
      <c r="F454" t="s">
        <v>80</v>
      </c>
      <c r="G454" t="s">
        <v>80</v>
      </c>
      <c r="H454" t="s">
        <v>81</v>
      </c>
      <c r="I454" t="s">
        <v>1107</v>
      </c>
      <c r="J454">
        <v>187</v>
      </c>
      <c r="K454" t="s">
        <v>83</v>
      </c>
      <c r="L454" t="s">
        <v>84</v>
      </c>
      <c r="M454" t="s">
        <v>85</v>
      </c>
      <c r="N454">
        <v>2</v>
      </c>
      <c r="O454" s="1">
        <v>44601.690798611111</v>
      </c>
      <c r="P454" s="1">
        <v>44601.751770833333</v>
      </c>
      <c r="Q454">
        <v>4228</v>
      </c>
      <c r="R454">
        <v>1040</v>
      </c>
      <c r="S454" t="b">
        <v>0</v>
      </c>
      <c r="T454" t="s">
        <v>86</v>
      </c>
      <c r="U454" t="b">
        <v>0</v>
      </c>
      <c r="V454" t="s">
        <v>101</v>
      </c>
      <c r="W454" s="1">
        <v>44601.720625000002</v>
      </c>
      <c r="X454">
        <v>513</v>
      </c>
      <c r="Y454">
        <v>154</v>
      </c>
      <c r="Z454">
        <v>0</v>
      </c>
      <c r="AA454">
        <v>154</v>
      </c>
      <c r="AB454">
        <v>0</v>
      </c>
      <c r="AC454">
        <v>30</v>
      </c>
      <c r="AD454">
        <v>33</v>
      </c>
      <c r="AE454">
        <v>0</v>
      </c>
      <c r="AF454">
        <v>0</v>
      </c>
      <c r="AG454">
        <v>0</v>
      </c>
      <c r="AH454" t="s">
        <v>102</v>
      </c>
      <c r="AI454" s="1">
        <v>44601.751770833333</v>
      </c>
      <c r="AJ454">
        <v>527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32</v>
      </c>
      <c r="AQ454">
        <v>0</v>
      </c>
      <c r="AR454">
        <v>0</v>
      </c>
      <c r="AS454">
        <v>0</v>
      </c>
      <c r="AT454" t="s">
        <v>86</v>
      </c>
      <c r="AU454" t="s">
        <v>86</v>
      </c>
      <c r="AV454" t="s">
        <v>86</v>
      </c>
      <c r="AW454" t="s">
        <v>86</v>
      </c>
      <c r="AX454" t="s">
        <v>86</v>
      </c>
      <c r="AY454" t="s">
        <v>86</v>
      </c>
      <c r="AZ454" t="s">
        <v>86</v>
      </c>
      <c r="BA454" t="s">
        <v>86</v>
      </c>
      <c r="BB454" t="s">
        <v>86</v>
      </c>
      <c r="BC454" t="s">
        <v>86</v>
      </c>
      <c r="BD454" t="s">
        <v>86</v>
      </c>
      <c r="BE454" t="s">
        <v>86</v>
      </c>
    </row>
    <row r="455" spans="1:57" x14ac:dyDescent="0.45">
      <c r="A455" t="s">
        <v>1108</v>
      </c>
      <c r="B455" t="s">
        <v>77</v>
      </c>
      <c r="C455" t="s">
        <v>907</v>
      </c>
      <c r="D455" t="s">
        <v>79</v>
      </c>
      <c r="E455" s="2" t="str">
        <f>HYPERLINK("capsilon://?command=openfolder&amp;siteaddress=envoy.emaiq-na2.net&amp;folderid=FXF70B31CF-95B7-6650-E366-715CB33A038D","FX2201320")</f>
        <v>FX2201320</v>
      </c>
      <c r="F455" t="s">
        <v>80</v>
      </c>
      <c r="G455" t="s">
        <v>80</v>
      </c>
      <c r="H455" t="s">
        <v>81</v>
      </c>
      <c r="I455" t="s">
        <v>1109</v>
      </c>
      <c r="J455">
        <v>38</v>
      </c>
      <c r="K455" t="s">
        <v>83</v>
      </c>
      <c r="L455" t="s">
        <v>84</v>
      </c>
      <c r="M455" t="s">
        <v>85</v>
      </c>
      <c r="N455">
        <v>2</v>
      </c>
      <c r="O455" s="1">
        <v>44601.709652777776</v>
      </c>
      <c r="P455" s="1">
        <v>44601.753252314818</v>
      </c>
      <c r="Q455">
        <v>3522</v>
      </c>
      <c r="R455">
        <v>245</v>
      </c>
      <c r="S455" t="b">
        <v>0</v>
      </c>
      <c r="T455" t="s">
        <v>86</v>
      </c>
      <c r="U455" t="b">
        <v>0</v>
      </c>
      <c r="V455" t="s">
        <v>101</v>
      </c>
      <c r="W455" s="1">
        <v>44601.730381944442</v>
      </c>
      <c r="X455">
        <v>118</v>
      </c>
      <c r="Y455">
        <v>37</v>
      </c>
      <c r="Z455">
        <v>0</v>
      </c>
      <c r="AA455">
        <v>37</v>
      </c>
      <c r="AB455">
        <v>0</v>
      </c>
      <c r="AC455">
        <v>24</v>
      </c>
      <c r="AD455">
        <v>1</v>
      </c>
      <c r="AE455">
        <v>0</v>
      </c>
      <c r="AF455">
        <v>0</v>
      </c>
      <c r="AG455">
        <v>0</v>
      </c>
      <c r="AH455" t="s">
        <v>102</v>
      </c>
      <c r="AI455" s="1">
        <v>44601.753252314818</v>
      </c>
      <c r="AJ455">
        <v>127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0</v>
      </c>
      <c r="AR455">
        <v>0</v>
      </c>
      <c r="AS455">
        <v>0</v>
      </c>
      <c r="AT455" t="s">
        <v>86</v>
      </c>
      <c r="AU455" t="s">
        <v>86</v>
      </c>
      <c r="AV455" t="s">
        <v>86</v>
      </c>
      <c r="AW455" t="s">
        <v>86</v>
      </c>
      <c r="AX455" t="s">
        <v>86</v>
      </c>
      <c r="AY455" t="s">
        <v>86</v>
      </c>
      <c r="AZ455" t="s">
        <v>86</v>
      </c>
      <c r="BA455" t="s">
        <v>86</v>
      </c>
      <c r="BB455" t="s">
        <v>86</v>
      </c>
      <c r="BC455" t="s">
        <v>86</v>
      </c>
      <c r="BD455" t="s">
        <v>86</v>
      </c>
      <c r="BE455" t="s">
        <v>86</v>
      </c>
    </row>
    <row r="456" spans="1:57" x14ac:dyDescent="0.45">
      <c r="A456" t="s">
        <v>1110</v>
      </c>
      <c r="B456" t="s">
        <v>77</v>
      </c>
      <c r="C456" t="s">
        <v>273</v>
      </c>
      <c r="D456" t="s">
        <v>79</v>
      </c>
      <c r="E456" s="2" t="str">
        <f>HYPERLINK("capsilon://?command=openfolder&amp;siteaddress=envoy.emaiq-na2.net&amp;folderid=FXC839E388-83C4-AD16-FEE6-B71B1239CDEE","FX220289")</f>
        <v>FX220289</v>
      </c>
      <c r="F456" t="s">
        <v>80</v>
      </c>
      <c r="G456" t="s">
        <v>80</v>
      </c>
      <c r="H456" t="s">
        <v>81</v>
      </c>
      <c r="I456" t="s">
        <v>1111</v>
      </c>
      <c r="J456">
        <v>92</v>
      </c>
      <c r="K456" t="s">
        <v>83</v>
      </c>
      <c r="L456" t="s">
        <v>84</v>
      </c>
      <c r="M456" t="s">
        <v>85</v>
      </c>
      <c r="N456">
        <v>1</v>
      </c>
      <c r="O456" s="1">
        <v>44601.712754629632</v>
      </c>
      <c r="P456" s="1">
        <v>44601.732129629629</v>
      </c>
      <c r="Q456">
        <v>1524</v>
      </c>
      <c r="R456">
        <v>150</v>
      </c>
      <c r="S456" t="b">
        <v>0</v>
      </c>
      <c r="T456" t="s">
        <v>86</v>
      </c>
      <c r="U456" t="b">
        <v>0</v>
      </c>
      <c r="V456" t="s">
        <v>101</v>
      </c>
      <c r="W456" s="1">
        <v>44601.732129629629</v>
      </c>
      <c r="X456">
        <v>150</v>
      </c>
      <c r="Y456">
        <v>48</v>
      </c>
      <c r="Z456">
        <v>0</v>
      </c>
      <c r="AA456">
        <v>48</v>
      </c>
      <c r="AB456">
        <v>0</v>
      </c>
      <c r="AC456">
        <v>0</v>
      </c>
      <c r="AD456">
        <v>44</v>
      </c>
      <c r="AE456">
        <v>27</v>
      </c>
      <c r="AF456">
        <v>0</v>
      </c>
      <c r="AG456">
        <v>1</v>
      </c>
      <c r="AH456" t="s">
        <v>86</v>
      </c>
      <c r="AI456" t="s">
        <v>86</v>
      </c>
      <c r="AJ456" t="s">
        <v>86</v>
      </c>
      <c r="AK456" t="s">
        <v>86</v>
      </c>
      <c r="AL456" t="s">
        <v>86</v>
      </c>
      <c r="AM456" t="s">
        <v>86</v>
      </c>
      <c r="AN456" t="s">
        <v>86</v>
      </c>
      <c r="AO456" t="s">
        <v>86</v>
      </c>
      <c r="AP456" t="s">
        <v>86</v>
      </c>
      <c r="AQ456" t="s">
        <v>86</v>
      </c>
      <c r="AR456" t="s">
        <v>86</v>
      </c>
      <c r="AS456" t="s">
        <v>86</v>
      </c>
      <c r="AT456" t="s">
        <v>86</v>
      </c>
      <c r="AU456" t="s">
        <v>86</v>
      </c>
      <c r="AV456" t="s">
        <v>86</v>
      </c>
      <c r="AW456" t="s">
        <v>86</v>
      </c>
      <c r="AX456" t="s">
        <v>86</v>
      </c>
      <c r="AY456" t="s">
        <v>86</v>
      </c>
      <c r="AZ456" t="s">
        <v>86</v>
      </c>
      <c r="BA456" t="s">
        <v>86</v>
      </c>
      <c r="BB456" t="s">
        <v>86</v>
      </c>
      <c r="BC456" t="s">
        <v>86</v>
      </c>
      <c r="BD456" t="s">
        <v>86</v>
      </c>
      <c r="BE456" t="s">
        <v>86</v>
      </c>
    </row>
    <row r="457" spans="1:57" x14ac:dyDescent="0.45">
      <c r="A457" t="s">
        <v>1112</v>
      </c>
      <c r="B457" t="s">
        <v>77</v>
      </c>
      <c r="C457" t="s">
        <v>315</v>
      </c>
      <c r="D457" t="s">
        <v>79</v>
      </c>
      <c r="E457" s="2" t="str">
        <f>HYPERLINK("capsilon://?command=openfolder&amp;siteaddress=envoy.emaiq-na2.net&amp;folderid=FX76BA68B0-95C9-A365-6952-BFA302E2F118","FX2112310")</f>
        <v>FX2112310</v>
      </c>
      <c r="F457" t="s">
        <v>80</v>
      </c>
      <c r="G457" t="s">
        <v>80</v>
      </c>
      <c r="H457" t="s">
        <v>81</v>
      </c>
      <c r="I457" t="s">
        <v>1103</v>
      </c>
      <c r="J457">
        <v>114</v>
      </c>
      <c r="K457" t="s">
        <v>83</v>
      </c>
      <c r="L457" t="s">
        <v>84</v>
      </c>
      <c r="M457" t="s">
        <v>85</v>
      </c>
      <c r="N457">
        <v>2</v>
      </c>
      <c r="O457" s="1">
        <v>44601.715069444443</v>
      </c>
      <c r="P457" s="1">
        <v>44601.745659722219</v>
      </c>
      <c r="Q457">
        <v>1392</v>
      </c>
      <c r="R457">
        <v>1251</v>
      </c>
      <c r="S457" t="b">
        <v>0</v>
      </c>
      <c r="T457" t="s">
        <v>86</v>
      </c>
      <c r="U457" t="b">
        <v>1</v>
      </c>
      <c r="V457" t="s">
        <v>101</v>
      </c>
      <c r="W457" s="1">
        <v>44601.729004629633</v>
      </c>
      <c r="X457">
        <v>256</v>
      </c>
      <c r="Y457">
        <v>111</v>
      </c>
      <c r="Z457">
        <v>0</v>
      </c>
      <c r="AA457">
        <v>111</v>
      </c>
      <c r="AB457">
        <v>0</v>
      </c>
      <c r="AC457">
        <v>52</v>
      </c>
      <c r="AD457">
        <v>3</v>
      </c>
      <c r="AE457">
        <v>0</v>
      </c>
      <c r="AF457">
        <v>0</v>
      </c>
      <c r="AG457">
        <v>0</v>
      </c>
      <c r="AH457" t="s">
        <v>102</v>
      </c>
      <c r="AI457" s="1">
        <v>44601.745659722219</v>
      </c>
      <c r="AJ457">
        <v>983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3</v>
      </c>
      <c r="AQ457">
        <v>0</v>
      </c>
      <c r="AR457">
        <v>0</v>
      </c>
      <c r="AS457">
        <v>0</v>
      </c>
      <c r="AT457" t="s">
        <v>86</v>
      </c>
      <c r="AU457" t="s">
        <v>86</v>
      </c>
      <c r="AV457" t="s">
        <v>86</v>
      </c>
      <c r="AW457" t="s">
        <v>86</v>
      </c>
      <c r="AX457" t="s">
        <v>86</v>
      </c>
      <c r="AY457" t="s">
        <v>86</v>
      </c>
      <c r="AZ457" t="s">
        <v>86</v>
      </c>
      <c r="BA457" t="s">
        <v>86</v>
      </c>
      <c r="BB457" t="s">
        <v>86</v>
      </c>
      <c r="BC457" t="s">
        <v>86</v>
      </c>
      <c r="BD457" t="s">
        <v>86</v>
      </c>
      <c r="BE457" t="s">
        <v>86</v>
      </c>
    </row>
    <row r="458" spans="1:57" x14ac:dyDescent="0.45">
      <c r="A458" t="s">
        <v>1113</v>
      </c>
      <c r="B458" t="s">
        <v>77</v>
      </c>
      <c r="C458" t="s">
        <v>273</v>
      </c>
      <c r="D458" t="s">
        <v>79</v>
      </c>
      <c r="E458" s="2" t="str">
        <f>HYPERLINK("capsilon://?command=openfolder&amp;siteaddress=envoy.emaiq-na2.net&amp;folderid=FXC839E388-83C4-AD16-FEE6-B71B1239CDEE","FX220289")</f>
        <v>FX220289</v>
      </c>
      <c r="F458" t="s">
        <v>80</v>
      </c>
      <c r="G458" t="s">
        <v>80</v>
      </c>
      <c r="H458" t="s">
        <v>81</v>
      </c>
      <c r="I458" t="s">
        <v>1111</v>
      </c>
      <c r="J458">
        <v>32</v>
      </c>
      <c r="K458" t="s">
        <v>83</v>
      </c>
      <c r="L458" t="s">
        <v>84</v>
      </c>
      <c r="M458" t="s">
        <v>85</v>
      </c>
      <c r="N458">
        <v>2</v>
      </c>
      <c r="O458" s="1">
        <v>44601.732789351852</v>
      </c>
      <c r="P458" s="1">
        <v>44601.817476851851</v>
      </c>
      <c r="Q458">
        <v>3911</v>
      </c>
      <c r="R458">
        <v>3406</v>
      </c>
      <c r="S458" t="b">
        <v>0</v>
      </c>
      <c r="T458" t="s">
        <v>86</v>
      </c>
      <c r="U458" t="b">
        <v>1</v>
      </c>
      <c r="V458" t="s">
        <v>101</v>
      </c>
      <c r="W458" s="1">
        <v>44601.786574074074</v>
      </c>
      <c r="X458">
        <v>1700</v>
      </c>
      <c r="Y458">
        <v>122</v>
      </c>
      <c r="Z458">
        <v>0</v>
      </c>
      <c r="AA458">
        <v>122</v>
      </c>
      <c r="AB458">
        <v>47</v>
      </c>
      <c r="AC458">
        <v>77</v>
      </c>
      <c r="AD458">
        <v>-90</v>
      </c>
      <c r="AE458">
        <v>0</v>
      </c>
      <c r="AF458">
        <v>0</v>
      </c>
      <c r="AG458">
        <v>0</v>
      </c>
      <c r="AH458" t="s">
        <v>102</v>
      </c>
      <c r="AI458" s="1">
        <v>44601.817476851851</v>
      </c>
      <c r="AJ458">
        <v>907</v>
      </c>
      <c r="AK458">
        <v>4</v>
      </c>
      <c r="AL458">
        <v>0</v>
      </c>
      <c r="AM458">
        <v>4</v>
      </c>
      <c r="AN458">
        <v>47</v>
      </c>
      <c r="AO458">
        <v>4</v>
      </c>
      <c r="AP458">
        <v>-94</v>
      </c>
      <c r="AQ458">
        <v>0</v>
      </c>
      <c r="AR458">
        <v>0</v>
      </c>
      <c r="AS458">
        <v>0</v>
      </c>
      <c r="AT458" t="s">
        <v>86</v>
      </c>
      <c r="AU458" t="s">
        <v>86</v>
      </c>
      <c r="AV458" t="s">
        <v>86</v>
      </c>
      <c r="AW458" t="s">
        <v>86</v>
      </c>
      <c r="AX458" t="s">
        <v>86</v>
      </c>
      <c r="AY458" t="s">
        <v>86</v>
      </c>
      <c r="AZ458" t="s">
        <v>86</v>
      </c>
      <c r="BA458" t="s">
        <v>86</v>
      </c>
      <c r="BB458" t="s">
        <v>86</v>
      </c>
      <c r="BC458" t="s">
        <v>86</v>
      </c>
      <c r="BD458" t="s">
        <v>86</v>
      </c>
      <c r="BE458" t="s">
        <v>86</v>
      </c>
    </row>
    <row r="459" spans="1:57" x14ac:dyDescent="0.45">
      <c r="A459" t="s">
        <v>1114</v>
      </c>
      <c r="B459" t="s">
        <v>77</v>
      </c>
      <c r="C459" t="s">
        <v>173</v>
      </c>
      <c r="D459" t="s">
        <v>79</v>
      </c>
      <c r="E459" s="2" t="str">
        <f>HYPERLINK("capsilon://?command=openfolder&amp;siteaddress=envoy.emaiq-na2.net&amp;folderid=FXAAD7B184-E3C1-E193-04BE-287B45FC8A2E","FX2201279")</f>
        <v>FX2201279</v>
      </c>
      <c r="F459" t="s">
        <v>80</v>
      </c>
      <c r="G459" t="s">
        <v>80</v>
      </c>
      <c r="H459" t="s">
        <v>81</v>
      </c>
      <c r="I459" t="s">
        <v>1115</v>
      </c>
      <c r="J459">
        <v>28</v>
      </c>
      <c r="K459" t="s">
        <v>83</v>
      </c>
      <c r="L459" t="s">
        <v>84</v>
      </c>
      <c r="M459" t="s">
        <v>85</v>
      </c>
      <c r="N459">
        <v>2</v>
      </c>
      <c r="O459" s="1">
        <v>44601.746423611112</v>
      </c>
      <c r="P459" s="1">
        <v>44601.822523148148</v>
      </c>
      <c r="Q459">
        <v>6082</v>
      </c>
      <c r="R459">
        <v>493</v>
      </c>
      <c r="S459" t="b">
        <v>0</v>
      </c>
      <c r="T459" t="s">
        <v>86</v>
      </c>
      <c r="U459" t="b">
        <v>0</v>
      </c>
      <c r="V459" t="s">
        <v>101</v>
      </c>
      <c r="W459" s="1">
        <v>44601.7655787037</v>
      </c>
      <c r="X459">
        <v>191</v>
      </c>
      <c r="Y459">
        <v>21</v>
      </c>
      <c r="Z459">
        <v>0</v>
      </c>
      <c r="AA459">
        <v>21</v>
      </c>
      <c r="AB459">
        <v>0</v>
      </c>
      <c r="AC459">
        <v>18</v>
      </c>
      <c r="AD459">
        <v>7</v>
      </c>
      <c r="AE459">
        <v>0</v>
      </c>
      <c r="AF459">
        <v>0</v>
      </c>
      <c r="AG459">
        <v>0</v>
      </c>
      <c r="AH459" t="s">
        <v>102</v>
      </c>
      <c r="AI459" s="1">
        <v>44601.822523148148</v>
      </c>
      <c r="AJ459">
        <v>284</v>
      </c>
      <c r="AK459">
        <v>2</v>
      </c>
      <c r="AL459">
        <v>0</v>
      </c>
      <c r="AM459">
        <v>2</v>
      </c>
      <c r="AN459">
        <v>0</v>
      </c>
      <c r="AO459">
        <v>2</v>
      </c>
      <c r="AP459">
        <v>5</v>
      </c>
      <c r="AQ459">
        <v>0</v>
      </c>
      <c r="AR459">
        <v>0</v>
      </c>
      <c r="AS459">
        <v>0</v>
      </c>
      <c r="AT459" t="s">
        <v>86</v>
      </c>
      <c r="AU459" t="s">
        <v>86</v>
      </c>
      <c r="AV459" t="s">
        <v>86</v>
      </c>
      <c r="AW459" t="s">
        <v>86</v>
      </c>
      <c r="AX459" t="s">
        <v>86</v>
      </c>
      <c r="AY459" t="s">
        <v>86</v>
      </c>
      <c r="AZ459" t="s">
        <v>86</v>
      </c>
      <c r="BA459" t="s">
        <v>86</v>
      </c>
      <c r="BB459" t="s">
        <v>86</v>
      </c>
      <c r="BC459" t="s">
        <v>86</v>
      </c>
      <c r="BD459" t="s">
        <v>86</v>
      </c>
      <c r="BE459" t="s">
        <v>86</v>
      </c>
    </row>
    <row r="460" spans="1:57" hidden="1" x14ac:dyDescent="0.45">
      <c r="A460" t="s">
        <v>1116</v>
      </c>
      <c r="B460" t="s">
        <v>77</v>
      </c>
      <c r="C460" t="s">
        <v>757</v>
      </c>
      <c r="D460" t="s">
        <v>79</v>
      </c>
      <c r="E460" s="2" t="str">
        <f>HYPERLINK("capsilon://?command=openfolder&amp;siteaddress=envoy.emaiq-na2.net&amp;folderid=FX03D2CE36-B070-33FB-8E2B-B5875F95E9F5","FX2112170")</f>
        <v>FX2112170</v>
      </c>
      <c r="F460" t="s">
        <v>80</v>
      </c>
      <c r="G460" t="s">
        <v>80</v>
      </c>
      <c r="H460" t="s">
        <v>81</v>
      </c>
      <c r="I460" t="s">
        <v>1117</v>
      </c>
      <c r="J460">
        <v>11</v>
      </c>
      <c r="K460" t="s">
        <v>83</v>
      </c>
      <c r="L460" t="s">
        <v>84</v>
      </c>
      <c r="M460" t="s">
        <v>85</v>
      </c>
      <c r="N460">
        <v>2</v>
      </c>
      <c r="O460" s="1">
        <v>44601.754907407405</v>
      </c>
      <c r="P460" s="1">
        <v>44601.822824074072</v>
      </c>
      <c r="Q460">
        <v>5768</v>
      </c>
      <c r="R460">
        <v>100</v>
      </c>
      <c r="S460" t="b">
        <v>0</v>
      </c>
      <c r="T460" t="s">
        <v>86</v>
      </c>
      <c r="U460" t="b">
        <v>0</v>
      </c>
      <c r="V460" t="s">
        <v>101</v>
      </c>
      <c r="W460" s="1">
        <v>44601.766458333332</v>
      </c>
      <c r="X460">
        <v>75</v>
      </c>
      <c r="Y460">
        <v>0</v>
      </c>
      <c r="Z460">
        <v>0</v>
      </c>
      <c r="AA460">
        <v>0</v>
      </c>
      <c r="AB460">
        <v>5</v>
      </c>
      <c r="AC460">
        <v>0</v>
      </c>
      <c r="AD460">
        <v>11</v>
      </c>
      <c r="AE460">
        <v>0</v>
      </c>
      <c r="AF460">
        <v>0</v>
      </c>
      <c r="AG460">
        <v>0</v>
      </c>
      <c r="AH460" t="s">
        <v>102</v>
      </c>
      <c r="AI460" s="1">
        <v>44601.822824074072</v>
      </c>
      <c r="AJ460">
        <v>25</v>
      </c>
      <c r="AK460">
        <v>0</v>
      </c>
      <c r="AL460">
        <v>0</v>
      </c>
      <c r="AM460">
        <v>0</v>
      </c>
      <c r="AN460">
        <v>5</v>
      </c>
      <c r="AO460">
        <v>0</v>
      </c>
      <c r="AP460">
        <v>11</v>
      </c>
      <c r="AQ460">
        <v>0</v>
      </c>
      <c r="AR460">
        <v>0</v>
      </c>
      <c r="AS460">
        <v>0</v>
      </c>
      <c r="AT460" t="s">
        <v>86</v>
      </c>
      <c r="AU460" t="s">
        <v>86</v>
      </c>
      <c r="AV460" t="s">
        <v>86</v>
      </c>
      <c r="AW460" t="s">
        <v>86</v>
      </c>
      <c r="AX460" t="s">
        <v>86</v>
      </c>
      <c r="AY460" t="s">
        <v>86</v>
      </c>
      <c r="AZ460" t="s">
        <v>86</v>
      </c>
      <c r="BA460" t="s">
        <v>86</v>
      </c>
      <c r="BB460" t="s">
        <v>86</v>
      </c>
      <c r="BC460" t="s">
        <v>86</v>
      </c>
      <c r="BD460" t="s">
        <v>86</v>
      </c>
      <c r="BE460" t="s">
        <v>86</v>
      </c>
    </row>
    <row r="461" spans="1:57" x14ac:dyDescent="0.45">
      <c r="A461" t="s">
        <v>1118</v>
      </c>
      <c r="B461" t="s">
        <v>77</v>
      </c>
      <c r="C461" t="s">
        <v>695</v>
      </c>
      <c r="D461" t="s">
        <v>79</v>
      </c>
      <c r="E461" s="2" t="str">
        <f>HYPERLINK("capsilon://?command=openfolder&amp;siteaddress=envoy.emaiq-na2.net&amp;folderid=FXABA32493-6057-8754-CD87-8BABBEE9954A","FX2201154")</f>
        <v>FX2201154</v>
      </c>
      <c r="F461" t="s">
        <v>80</v>
      </c>
      <c r="G461" t="s">
        <v>80</v>
      </c>
      <c r="H461" t="s">
        <v>81</v>
      </c>
      <c r="I461" t="s">
        <v>1119</v>
      </c>
      <c r="J461">
        <v>66</v>
      </c>
      <c r="K461" t="s">
        <v>83</v>
      </c>
      <c r="L461" t="s">
        <v>84</v>
      </c>
      <c r="M461" t="s">
        <v>85</v>
      </c>
      <c r="N461">
        <v>2</v>
      </c>
      <c r="O461" s="1">
        <v>44593.693622685183</v>
      </c>
      <c r="P461" s="1">
        <v>44593.798888888887</v>
      </c>
      <c r="Q461">
        <v>8513</v>
      </c>
      <c r="R461">
        <v>582</v>
      </c>
      <c r="S461" t="b">
        <v>0</v>
      </c>
      <c r="T461" t="s">
        <v>86</v>
      </c>
      <c r="U461" t="b">
        <v>0</v>
      </c>
      <c r="V461" t="s">
        <v>101</v>
      </c>
      <c r="W461" s="1">
        <v>44593.728888888887</v>
      </c>
      <c r="X461">
        <v>392</v>
      </c>
      <c r="Y461">
        <v>52</v>
      </c>
      <c r="Z461">
        <v>0</v>
      </c>
      <c r="AA461">
        <v>52</v>
      </c>
      <c r="AB461">
        <v>0</v>
      </c>
      <c r="AC461">
        <v>35</v>
      </c>
      <c r="AD461">
        <v>14</v>
      </c>
      <c r="AE461">
        <v>0</v>
      </c>
      <c r="AF461">
        <v>0</v>
      </c>
      <c r="AG461">
        <v>0</v>
      </c>
      <c r="AH461" t="s">
        <v>102</v>
      </c>
      <c r="AI461" s="1">
        <v>44593.798888888887</v>
      </c>
      <c r="AJ461">
        <v>190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14</v>
      </c>
      <c r="AQ461">
        <v>0</v>
      </c>
      <c r="AR461">
        <v>0</v>
      </c>
      <c r="AS461">
        <v>0</v>
      </c>
      <c r="AT461" t="s">
        <v>86</v>
      </c>
      <c r="AU461" t="s">
        <v>86</v>
      </c>
      <c r="AV461" t="s">
        <v>86</v>
      </c>
      <c r="AW461" t="s">
        <v>86</v>
      </c>
      <c r="AX461" t="s">
        <v>86</v>
      </c>
      <c r="AY461" t="s">
        <v>86</v>
      </c>
      <c r="AZ461" t="s">
        <v>86</v>
      </c>
      <c r="BA461" t="s">
        <v>86</v>
      </c>
      <c r="BB461" t="s">
        <v>86</v>
      </c>
      <c r="BC461" t="s">
        <v>86</v>
      </c>
      <c r="BD461" t="s">
        <v>86</v>
      </c>
      <c r="BE461" t="s">
        <v>86</v>
      </c>
    </row>
    <row r="462" spans="1:57" x14ac:dyDescent="0.45">
      <c r="A462" t="s">
        <v>1120</v>
      </c>
      <c r="B462" t="s">
        <v>77</v>
      </c>
      <c r="C462" t="s">
        <v>988</v>
      </c>
      <c r="D462" t="s">
        <v>79</v>
      </c>
      <c r="E462" s="2" t="str">
        <f>HYPERLINK("capsilon://?command=openfolder&amp;siteaddress=envoy.emaiq-na2.net&amp;folderid=FXE3610086-75EF-89E9-E845-0E198493BB5E","FX210979")</f>
        <v>FX210979</v>
      </c>
      <c r="F462" t="s">
        <v>80</v>
      </c>
      <c r="G462" t="s">
        <v>80</v>
      </c>
      <c r="H462" t="s">
        <v>81</v>
      </c>
      <c r="I462" t="s">
        <v>1121</v>
      </c>
      <c r="J462">
        <v>30</v>
      </c>
      <c r="K462" t="s">
        <v>83</v>
      </c>
      <c r="L462" t="s">
        <v>84</v>
      </c>
      <c r="M462" t="s">
        <v>85</v>
      </c>
      <c r="N462">
        <v>2</v>
      </c>
      <c r="O462" s="1">
        <v>44601.761736111112</v>
      </c>
      <c r="P462" s="1">
        <v>44601.82545138889</v>
      </c>
      <c r="Q462">
        <v>5243</v>
      </c>
      <c r="R462">
        <v>262</v>
      </c>
      <c r="S462" t="b">
        <v>0</v>
      </c>
      <c r="T462" t="s">
        <v>86</v>
      </c>
      <c r="U462" t="b">
        <v>0</v>
      </c>
      <c r="V462" t="s">
        <v>101</v>
      </c>
      <c r="W462" s="1">
        <v>44601.766886574071</v>
      </c>
      <c r="X462">
        <v>36</v>
      </c>
      <c r="Y462">
        <v>9</v>
      </c>
      <c r="Z462">
        <v>0</v>
      </c>
      <c r="AA462">
        <v>9</v>
      </c>
      <c r="AB462">
        <v>0</v>
      </c>
      <c r="AC462">
        <v>1</v>
      </c>
      <c r="AD462">
        <v>21</v>
      </c>
      <c r="AE462">
        <v>0</v>
      </c>
      <c r="AF462">
        <v>0</v>
      </c>
      <c r="AG462">
        <v>0</v>
      </c>
      <c r="AH462" t="s">
        <v>102</v>
      </c>
      <c r="AI462" s="1">
        <v>44601.82545138889</v>
      </c>
      <c r="AJ462">
        <v>226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21</v>
      </c>
      <c r="AQ462">
        <v>0</v>
      </c>
      <c r="AR462">
        <v>0</v>
      </c>
      <c r="AS462">
        <v>0</v>
      </c>
      <c r="AT462" t="s">
        <v>86</v>
      </c>
      <c r="AU462" t="s">
        <v>86</v>
      </c>
      <c r="AV462" t="s">
        <v>86</v>
      </c>
      <c r="AW462" t="s">
        <v>86</v>
      </c>
      <c r="AX462" t="s">
        <v>86</v>
      </c>
      <c r="AY462" t="s">
        <v>86</v>
      </c>
      <c r="AZ462" t="s">
        <v>86</v>
      </c>
      <c r="BA462" t="s">
        <v>86</v>
      </c>
      <c r="BB462" t="s">
        <v>86</v>
      </c>
      <c r="BC462" t="s">
        <v>86</v>
      </c>
      <c r="BD462" t="s">
        <v>86</v>
      </c>
      <c r="BE462" t="s">
        <v>86</v>
      </c>
    </row>
    <row r="463" spans="1:57" hidden="1" x14ac:dyDescent="0.45">
      <c r="A463" t="s">
        <v>1122</v>
      </c>
      <c r="B463" t="s">
        <v>77</v>
      </c>
      <c r="C463" t="s">
        <v>757</v>
      </c>
      <c r="D463" t="s">
        <v>79</v>
      </c>
      <c r="E463" s="2" t="str">
        <f>HYPERLINK("capsilon://?command=openfolder&amp;siteaddress=envoy.emaiq-na2.net&amp;folderid=FX03D2CE36-B070-33FB-8E2B-B5875F95E9F5","FX2112170")</f>
        <v>FX2112170</v>
      </c>
      <c r="F463" t="s">
        <v>80</v>
      </c>
      <c r="G463" t="s">
        <v>80</v>
      </c>
      <c r="H463" t="s">
        <v>81</v>
      </c>
      <c r="I463" t="s">
        <v>1123</v>
      </c>
      <c r="J463">
        <v>11</v>
      </c>
      <c r="K463" t="s">
        <v>83</v>
      </c>
      <c r="L463" t="s">
        <v>84</v>
      </c>
      <c r="M463" t="s">
        <v>85</v>
      </c>
      <c r="N463">
        <v>2</v>
      </c>
      <c r="O463" s="1">
        <v>44601.762349537035</v>
      </c>
      <c r="P463" s="1">
        <v>44601.825810185182</v>
      </c>
      <c r="Q463">
        <v>5094</v>
      </c>
      <c r="R463">
        <v>389</v>
      </c>
      <c r="S463" t="b">
        <v>0</v>
      </c>
      <c r="T463" t="s">
        <v>86</v>
      </c>
      <c r="U463" t="b">
        <v>0</v>
      </c>
      <c r="V463" t="s">
        <v>101</v>
      </c>
      <c r="W463" s="1">
        <v>44601.771053240744</v>
      </c>
      <c r="X463">
        <v>359</v>
      </c>
      <c r="Y463">
        <v>0</v>
      </c>
      <c r="Z463">
        <v>0</v>
      </c>
      <c r="AA463">
        <v>0</v>
      </c>
      <c r="AB463">
        <v>5</v>
      </c>
      <c r="AC463">
        <v>0</v>
      </c>
      <c r="AD463">
        <v>11</v>
      </c>
      <c r="AE463">
        <v>0</v>
      </c>
      <c r="AF463">
        <v>0</v>
      </c>
      <c r="AG463">
        <v>0</v>
      </c>
      <c r="AH463" t="s">
        <v>102</v>
      </c>
      <c r="AI463" s="1">
        <v>44601.825810185182</v>
      </c>
      <c r="AJ463">
        <v>30</v>
      </c>
      <c r="AK463">
        <v>0</v>
      </c>
      <c r="AL463">
        <v>0</v>
      </c>
      <c r="AM463">
        <v>0</v>
      </c>
      <c r="AN463">
        <v>5</v>
      </c>
      <c r="AO463">
        <v>0</v>
      </c>
      <c r="AP463">
        <v>11</v>
      </c>
      <c r="AQ463">
        <v>0</v>
      </c>
      <c r="AR463">
        <v>0</v>
      </c>
      <c r="AS463">
        <v>0</v>
      </c>
      <c r="AT463" t="s">
        <v>86</v>
      </c>
      <c r="AU463" t="s">
        <v>86</v>
      </c>
      <c r="AV463" t="s">
        <v>86</v>
      </c>
      <c r="AW463" t="s">
        <v>86</v>
      </c>
      <c r="AX463" t="s">
        <v>86</v>
      </c>
      <c r="AY463" t="s">
        <v>86</v>
      </c>
      <c r="AZ463" t="s">
        <v>86</v>
      </c>
      <c r="BA463" t="s">
        <v>86</v>
      </c>
      <c r="BB463" t="s">
        <v>86</v>
      </c>
      <c r="BC463" t="s">
        <v>86</v>
      </c>
      <c r="BD463" t="s">
        <v>86</v>
      </c>
      <c r="BE463" t="s">
        <v>86</v>
      </c>
    </row>
    <row r="464" spans="1:57" hidden="1" x14ac:dyDescent="0.45">
      <c r="A464" t="s">
        <v>1124</v>
      </c>
      <c r="B464" t="s">
        <v>77</v>
      </c>
      <c r="C464" t="s">
        <v>898</v>
      </c>
      <c r="D464" t="s">
        <v>79</v>
      </c>
      <c r="E464" s="2" t="str">
        <f>HYPERLINK("capsilon://?command=openfolder&amp;siteaddress=envoy.emaiq-na2.net&amp;folderid=FX600A47C5-84A7-652D-5482-C534F3E5C5DF","FX220232")</f>
        <v>FX220232</v>
      </c>
      <c r="F464" t="s">
        <v>80</v>
      </c>
      <c r="G464" t="s">
        <v>80</v>
      </c>
      <c r="H464" t="s">
        <v>81</v>
      </c>
      <c r="I464" t="s">
        <v>1125</v>
      </c>
      <c r="J464">
        <v>66</v>
      </c>
      <c r="K464" t="s">
        <v>83</v>
      </c>
      <c r="L464" t="s">
        <v>84</v>
      </c>
      <c r="M464" t="s">
        <v>85</v>
      </c>
      <c r="N464">
        <v>1</v>
      </c>
      <c r="O464" s="1">
        <v>44601.769201388888</v>
      </c>
      <c r="P464" s="1">
        <v>44601.772164351853</v>
      </c>
      <c r="Q464">
        <v>161</v>
      </c>
      <c r="R464">
        <v>95</v>
      </c>
      <c r="S464" t="b">
        <v>0</v>
      </c>
      <c r="T464" t="s">
        <v>86</v>
      </c>
      <c r="U464" t="b">
        <v>0</v>
      </c>
      <c r="V464" t="s">
        <v>101</v>
      </c>
      <c r="W464" s="1">
        <v>44601.772164351853</v>
      </c>
      <c r="X464">
        <v>95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66</v>
      </c>
      <c r="AE464">
        <v>52</v>
      </c>
      <c r="AF464">
        <v>0</v>
      </c>
      <c r="AG464">
        <v>1</v>
      </c>
      <c r="AH464" t="s">
        <v>86</v>
      </c>
      <c r="AI464" t="s">
        <v>86</v>
      </c>
      <c r="AJ464" t="s">
        <v>86</v>
      </c>
      <c r="AK464" t="s">
        <v>86</v>
      </c>
      <c r="AL464" t="s">
        <v>86</v>
      </c>
      <c r="AM464" t="s">
        <v>86</v>
      </c>
      <c r="AN464" t="s">
        <v>86</v>
      </c>
      <c r="AO464" t="s">
        <v>86</v>
      </c>
      <c r="AP464" t="s">
        <v>86</v>
      </c>
      <c r="AQ464" t="s">
        <v>86</v>
      </c>
      <c r="AR464" t="s">
        <v>86</v>
      </c>
      <c r="AS464" t="s">
        <v>86</v>
      </c>
      <c r="AT464" t="s">
        <v>86</v>
      </c>
      <c r="AU464" t="s">
        <v>86</v>
      </c>
      <c r="AV464" t="s">
        <v>86</v>
      </c>
      <c r="AW464" t="s">
        <v>86</v>
      </c>
      <c r="AX464" t="s">
        <v>86</v>
      </c>
      <c r="AY464" t="s">
        <v>86</v>
      </c>
      <c r="AZ464" t="s">
        <v>86</v>
      </c>
      <c r="BA464" t="s">
        <v>86</v>
      </c>
      <c r="BB464" t="s">
        <v>86</v>
      </c>
      <c r="BC464" t="s">
        <v>86</v>
      </c>
      <c r="BD464" t="s">
        <v>86</v>
      </c>
      <c r="BE464" t="s">
        <v>86</v>
      </c>
    </row>
    <row r="465" spans="1:57" x14ac:dyDescent="0.45">
      <c r="A465" t="s">
        <v>1126</v>
      </c>
      <c r="B465" t="s">
        <v>77</v>
      </c>
      <c r="C465" t="s">
        <v>898</v>
      </c>
      <c r="D465" t="s">
        <v>79</v>
      </c>
      <c r="E465" s="2" t="str">
        <f>HYPERLINK("capsilon://?command=openfolder&amp;siteaddress=envoy.emaiq-na2.net&amp;folderid=FX600A47C5-84A7-652D-5482-C534F3E5C5DF","FX220232")</f>
        <v>FX220232</v>
      </c>
      <c r="F465" t="s">
        <v>80</v>
      </c>
      <c r="G465" t="s">
        <v>80</v>
      </c>
      <c r="H465" t="s">
        <v>81</v>
      </c>
      <c r="I465" t="s">
        <v>1125</v>
      </c>
      <c r="J465">
        <v>38</v>
      </c>
      <c r="K465" t="s">
        <v>83</v>
      </c>
      <c r="L465" t="s">
        <v>84</v>
      </c>
      <c r="M465" t="s">
        <v>85</v>
      </c>
      <c r="N465">
        <v>2</v>
      </c>
      <c r="O465" s="1">
        <v>44601.772453703707</v>
      </c>
      <c r="P465" s="1">
        <v>44601.819224537037</v>
      </c>
      <c r="Q465">
        <v>3610</v>
      </c>
      <c r="R465">
        <v>431</v>
      </c>
      <c r="S465" t="b">
        <v>0</v>
      </c>
      <c r="T465" t="s">
        <v>86</v>
      </c>
      <c r="U465" t="b">
        <v>1</v>
      </c>
      <c r="V465" t="s">
        <v>101</v>
      </c>
      <c r="W465" s="1">
        <v>44601.789826388886</v>
      </c>
      <c r="X465">
        <v>281</v>
      </c>
      <c r="Y465">
        <v>37</v>
      </c>
      <c r="Z465">
        <v>0</v>
      </c>
      <c r="AA465">
        <v>37</v>
      </c>
      <c r="AB465">
        <v>0</v>
      </c>
      <c r="AC465">
        <v>34</v>
      </c>
      <c r="AD465">
        <v>1</v>
      </c>
      <c r="AE465">
        <v>0</v>
      </c>
      <c r="AF465">
        <v>0</v>
      </c>
      <c r="AG465">
        <v>0</v>
      </c>
      <c r="AH465" t="s">
        <v>102</v>
      </c>
      <c r="AI465" s="1">
        <v>44601.819224537037</v>
      </c>
      <c r="AJ465">
        <v>150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0</v>
      </c>
      <c r="AT465" t="s">
        <v>86</v>
      </c>
      <c r="AU465" t="s">
        <v>86</v>
      </c>
      <c r="AV465" t="s">
        <v>86</v>
      </c>
      <c r="AW465" t="s">
        <v>86</v>
      </c>
      <c r="AX465" t="s">
        <v>86</v>
      </c>
      <c r="AY465" t="s">
        <v>86</v>
      </c>
      <c r="AZ465" t="s">
        <v>86</v>
      </c>
      <c r="BA465" t="s">
        <v>86</v>
      </c>
      <c r="BB465" t="s">
        <v>86</v>
      </c>
      <c r="BC465" t="s">
        <v>86</v>
      </c>
      <c r="BD465" t="s">
        <v>86</v>
      </c>
      <c r="BE465" t="s">
        <v>86</v>
      </c>
    </row>
    <row r="466" spans="1:57" x14ac:dyDescent="0.45">
      <c r="A466" t="s">
        <v>1127</v>
      </c>
      <c r="B466" t="s">
        <v>77</v>
      </c>
      <c r="C466" t="s">
        <v>124</v>
      </c>
      <c r="D466" t="s">
        <v>79</v>
      </c>
      <c r="E466" s="2" t="str">
        <f>HYPERLINK("capsilon://?command=openfolder&amp;siteaddress=envoy.emaiq-na2.net&amp;folderid=FX05427EE8-C6B1-AF92-BB8C-F4397F89A931","FX2201572")</f>
        <v>FX2201572</v>
      </c>
      <c r="F466" t="s">
        <v>80</v>
      </c>
      <c r="G466" t="s">
        <v>80</v>
      </c>
      <c r="H466" t="s">
        <v>81</v>
      </c>
      <c r="I466" t="s">
        <v>1128</v>
      </c>
      <c r="J466">
        <v>252</v>
      </c>
      <c r="K466" t="s">
        <v>83</v>
      </c>
      <c r="L466" t="s">
        <v>84</v>
      </c>
      <c r="M466" t="s">
        <v>85</v>
      </c>
      <c r="N466">
        <v>2</v>
      </c>
      <c r="O466" s="1">
        <v>44601.773356481484</v>
      </c>
      <c r="P466" s="1">
        <v>44601.839687500003</v>
      </c>
      <c r="Q466">
        <v>3106</v>
      </c>
      <c r="R466">
        <v>2625</v>
      </c>
      <c r="S466" t="b">
        <v>0</v>
      </c>
      <c r="T466" t="s">
        <v>86</v>
      </c>
      <c r="U466" t="b">
        <v>0</v>
      </c>
      <c r="V466" t="s">
        <v>101</v>
      </c>
      <c r="W466" s="1">
        <v>44601.826435185183</v>
      </c>
      <c r="X466">
        <v>1582</v>
      </c>
      <c r="Y466">
        <v>147</v>
      </c>
      <c r="Z466">
        <v>0</v>
      </c>
      <c r="AA466">
        <v>147</v>
      </c>
      <c r="AB466">
        <v>84</v>
      </c>
      <c r="AC466">
        <v>92</v>
      </c>
      <c r="AD466">
        <v>105</v>
      </c>
      <c r="AE466">
        <v>0</v>
      </c>
      <c r="AF466">
        <v>0</v>
      </c>
      <c r="AG466">
        <v>0</v>
      </c>
      <c r="AH466" t="s">
        <v>102</v>
      </c>
      <c r="AI466" s="1">
        <v>44601.839687500003</v>
      </c>
      <c r="AJ466">
        <v>888</v>
      </c>
      <c r="AK466">
        <v>1</v>
      </c>
      <c r="AL466">
        <v>0</v>
      </c>
      <c r="AM466">
        <v>1</v>
      </c>
      <c r="AN466">
        <v>42</v>
      </c>
      <c r="AO466">
        <v>1</v>
      </c>
      <c r="AP466">
        <v>104</v>
      </c>
      <c r="AQ466">
        <v>0</v>
      </c>
      <c r="AR466">
        <v>0</v>
      </c>
      <c r="AS466">
        <v>0</v>
      </c>
      <c r="AT466" t="s">
        <v>86</v>
      </c>
      <c r="AU466" t="s">
        <v>86</v>
      </c>
      <c r="AV466" t="s">
        <v>86</v>
      </c>
      <c r="AW466" t="s">
        <v>86</v>
      </c>
      <c r="AX466" t="s">
        <v>86</v>
      </c>
      <c r="AY466" t="s">
        <v>86</v>
      </c>
      <c r="AZ466" t="s">
        <v>86</v>
      </c>
      <c r="BA466" t="s">
        <v>86</v>
      </c>
      <c r="BB466" t="s">
        <v>86</v>
      </c>
      <c r="BC466" t="s">
        <v>86</v>
      </c>
      <c r="BD466" t="s">
        <v>86</v>
      </c>
      <c r="BE466" t="s">
        <v>86</v>
      </c>
    </row>
    <row r="467" spans="1:57" x14ac:dyDescent="0.45">
      <c r="A467" t="s">
        <v>1129</v>
      </c>
      <c r="B467" t="s">
        <v>77</v>
      </c>
      <c r="C467" t="s">
        <v>325</v>
      </c>
      <c r="D467" t="s">
        <v>79</v>
      </c>
      <c r="E467" s="2" t="str">
        <f>HYPERLINK("capsilon://?command=openfolder&amp;siteaddress=envoy.emaiq-na2.net&amp;folderid=FXF2F15E9E-36E6-E8B5-35CA-53BF4383C8DF","FX2201480")</f>
        <v>FX2201480</v>
      </c>
      <c r="F467" t="s">
        <v>80</v>
      </c>
      <c r="G467" t="s">
        <v>80</v>
      </c>
      <c r="H467" t="s">
        <v>81</v>
      </c>
      <c r="I467" t="s">
        <v>1130</v>
      </c>
      <c r="J467">
        <v>56</v>
      </c>
      <c r="K467" t="s">
        <v>83</v>
      </c>
      <c r="L467" t="s">
        <v>84</v>
      </c>
      <c r="M467" t="s">
        <v>85</v>
      </c>
      <c r="N467">
        <v>2</v>
      </c>
      <c r="O467" s="1">
        <v>44601.780729166669</v>
      </c>
      <c r="P467" s="1">
        <v>44601.841967592591</v>
      </c>
      <c r="Q467">
        <v>4806</v>
      </c>
      <c r="R467">
        <v>485</v>
      </c>
      <c r="S467" t="b">
        <v>0</v>
      </c>
      <c r="T467" t="s">
        <v>86</v>
      </c>
      <c r="U467" t="b">
        <v>0</v>
      </c>
      <c r="V467" t="s">
        <v>101</v>
      </c>
      <c r="W467" s="1">
        <v>44601.833483796298</v>
      </c>
      <c r="X467">
        <v>208</v>
      </c>
      <c r="Y467">
        <v>42</v>
      </c>
      <c r="Z467">
        <v>0</v>
      </c>
      <c r="AA467">
        <v>42</v>
      </c>
      <c r="AB467">
        <v>0</v>
      </c>
      <c r="AC467">
        <v>3</v>
      </c>
      <c r="AD467">
        <v>14</v>
      </c>
      <c r="AE467">
        <v>0</v>
      </c>
      <c r="AF467">
        <v>0</v>
      </c>
      <c r="AG467">
        <v>0</v>
      </c>
      <c r="AH467" t="s">
        <v>102</v>
      </c>
      <c r="AI467" s="1">
        <v>44601.841967592591</v>
      </c>
      <c r="AJ467">
        <v>197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14</v>
      </c>
      <c r="AQ467">
        <v>0</v>
      </c>
      <c r="AR467">
        <v>0</v>
      </c>
      <c r="AS467">
        <v>0</v>
      </c>
      <c r="AT467" t="s">
        <v>86</v>
      </c>
      <c r="AU467" t="s">
        <v>86</v>
      </c>
      <c r="AV467" t="s">
        <v>86</v>
      </c>
      <c r="AW467" t="s">
        <v>86</v>
      </c>
      <c r="AX467" t="s">
        <v>86</v>
      </c>
      <c r="AY467" t="s">
        <v>86</v>
      </c>
      <c r="AZ467" t="s">
        <v>86</v>
      </c>
      <c r="BA467" t="s">
        <v>86</v>
      </c>
      <c r="BB467" t="s">
        <v>86</v>
      </c>
      <c r="BC467" t="s">
        <v>86</v>
      </c>
      <c r="BD467" t="s">
        <v>86</v>
      </c>
      <c r="BE467" t="s">
        <v>86</v>
      </c>
    </row>
    <row r="468" spans="1:57" hidden="1" x14ac:dyDescent="0.45">
      <c r="A468" t="s">
        <v>1131</v>
      </c>
      <c r="B468" t="s">
        <v>77</v>
      </c>
      <c r="C468" t="s">
        <v>785</v>
      </c>
      <c r="D468" t="s">
        <v>79</v>
      </c>
      <c r="E468" s="2" t="str">
        <f>HYPERLINK("capsilon://?command=openfolder&amp;siteaddress=envoy.emaiq-na2.net&amp;folderid=FX5065B72A-4E9C-CF37-A8BB-F3456C730F10","FX2201448")</f>
        <v>FX2201448</v>
      </c>
      <c r="F468" t="s">
        <v>80</v>
      </c>
      <c r="G468" t="s">
        <v>80</v>
      </c>
      <c r="H468" t="s">
        <v>81</v>
      </c>
      <c r="I468" t="s">
        <v>1132</v>
      </c>
      <c r="J468">
        <v>66</v>
      </c>
      <c r="K468" t="s">
        <v>83</v>
      </c>
      <c r="L468" t="s">
        <v>84</v>
      </c>
      <c r="M468" t="s">
        <v>85</v>
      </c>
      <c r="N468">
        <v>2</v>
      </c>
      <c r="O468" s="1">
        <v>44593.70884259259</v>
      </c>
      <c r="P468" s="1">
        <v>44593.810636574075</v>
      </c>
      <c r="Q468">
        <v>8501</v>
      </c>
      <c r="R468">
        <v>294</v>
      </c>
      <c r="S468" t="b">
        <v>0</v>
      </c>
      <c r="T468" t="s">
        <v>86</v>
      </c>
      <c r="U468" t="b">
        <v>0</v>
      </c>
      <c r="V468" t="s">
        <v>101</v>
      </c>
      <c r="W468" s="1">
        <v>44593.731863425928</v>
      </c>
      <c r="X468">
        <v>256</v>
      </c>
      <c r="Y468">
        <v>0</v>
      </c>
      <c r="Z468">
        <v>0</v>
      </c>
      <c r="AA468">
        <v>0</v>
      </c>
      <c r="AB468">
        <v>52</v>
      </c>
      <c r="AC468">
        <v>5</v>
      </c>
      <c r="AD468">
        <v>66</v>
      </c>
      <c r="AE468">
        <v>0</v>
      </c>
      <c r="AF468">
        <v>0</v>
      </c>
      <c r="AG468">
        <v>0</v>
      </c>
      <c r="AH468" t="s">
        <v>102</v>
      </c>
      <c r="AI468" s="1">
        <v>44593.810636574075</v>
      </c>
      <c r="AJ468">
        <v>38</v>
      </c>
      <c r="AK468">
        <v>0</v>
      </c>
      <c r="AL468">
        <v>0</v>
      </c>
      <c r="AM468">
        <v>0</v>
      </c>
      <c r="AN468">
        <v>52</v>
      </c>
      <c r="AO468">
        <v>0</v>
      </c>
      <c r="AP468">
        <v>66</v>
      </c>
      <c r="AQ468">
        <v>0</v>
      </c>
      <c r="AR468">
        <v>0</v>
      </c>
      <c r="AS468">
        <v>0</v>
      </c>
      <c r="AT468" t="s">
        <v>86</v>
      </c>
      <c r="AU468" t="s">
        <v>86</v>
      </c>
      <c r="AV468" t="s">
        <v>86</v>
      </c>
      <c r="AW468" t="s">
        <v>86</v>
      </c>
      <c r="AX468" t="s">
        <v>86</v>
      </c>
      <c r="AY468" t="s">
        <v>86</v>
      </c>
      <c r="AZ468" t="s">
        <v>86</v>
      </c>
      <c r="BA468" t="s">
        <v>86</v>
      </c>
      <c r="BB468" t="s">
        <v>86</v>
      </c>
      <c r="BC468" t="s">
        <v>86</v>
      </c>
      <c r="BD468" t="s">
        <v>86</v>
      </c>
      <c r="BE468" t="s">
        <v>86</v>
      </c>
    </row>
    <row r="469" spans="1:57" hidden="1" x14ac:dyDescent="0.45">
      <c r="A469" t="s">
        <v>1133</v>
      </c>
      <c r="B469" t="s">
        <v>77</v>
      </c>
      <c r="C469" t="s">
        <v>1134</v>
      </c>
      <c r="D469" t="s">
        <v>79</v>
      </c>
      <c r="E469" s="2" t="str">
        <f>HYPERLINK("capsilon://?command=openfolder&amp;siteaddress=envoy.emaiq-na2.net&amp;folderid=FXE81AEF45-6EF1-E110-E0AC-E917488866BF","FX220274")</f>
        <v>FX220274</v>
      </c>
      <c r="F469" t="s">
        <v>80</v>
      </c>
      <c r="G469" t="s">
        <v>80</v>
      </c>
      <c r="H469" t="s">
        <v>81</v>
      </c>
      <c r="I469" t="s">
        <v>1135</v>
      </c>
      <c r="J469">
        <v>143</v>
      </c>
      <c r="K469" t="s">
        <v>83</v>
      </c>
      <c r="L469" t="s">
        <v>84</v>
      </c>
      <c r="M469" t="s">
        <v>85</v>
      </c>
      <c r="N469">
        <v>1</v>
      </c>
      <c r="O469" s="1">
        <v>44601.819016203706</v>
      </c>
      <c r="P469" s="1">
        <v>44602.171203703707</v>
      </c>
      <c r="Q469">
        <v>29233</v>
      </c>
      <c r="R469">
        <v>1196</v>
      </c>
      <c r="S469" t="b">
        <v>0</v>
      </c>
      <c r="T469" t="s">
        <v>86</v>
      </c>
      <c r="U469" t="b">
        <v>0</v>
      </c>
      <c r="V469" t="s">
        <v>433</v>
      </c>
      <c r="W469" s="1">
        <v>44602.171203703707</v>
      </c>
      <c r="X469">
        <v>526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143</v>
      </c>
      <c r="AE469">
        <v>130</v>
      </c>
      <c r="AF469">
        <v>0</v>
      </c>
      <c r="AG469">
        <v>5</v>
      </c>
      <c r="AH469" t="s">
        <v>86</v>
      </c>
      <c r="AI469" t="s">
        <v>86</v>
      </c>
      <c r="AJ469" t="s">
        <v>86</v>
      </c>
      <c r="AK469" t="s">
        <v>86</v>
      </c>
      <c r="AL469" t="s">
        <v>86</v>
      </c>
      <c r="AM469" t="s">
        <v>86</v>
      </c>
      <c r="AN469" t="s">
        <v>86</v>
      </c>
      <c r="AO469" t="s">
        <v>86</v>
      </c>
      <c r="AP469" t="s">
        <v>86</v>
      </c>
      <c r="AQ469" t="s">
        <v>86</v>
      </c>
      <c r="AR469" t="s">
        <v>86</v>
      </c>
      <c r="AS469" t="s">
        <v>86</v>
      </c>
      <c r="AT469" t="s">
        <v>86</v>
      </c>
      <c r="AU469" t="s">
        <v>86</v>
      </c>
      <c r="AV469" t="s">
        <v>86</v>
      </c>
      <c r="AW469" t="s">
        <v>86</v>
      </c>
      <c r="AX469" t="s">
        <v>86</v>
      </c>
      <c r="AY469" t="s">
        <v>86</v>
      </c>
      <c r="AZ469" t="s">
        <v>86</v>
      </c>
      <c r="BA469" t="s">
        <v>86</v>
      </c>
      <c r="BB469" t="s">
        <v>86</v>
      </c>
      <c r="BC469" t="s">
        <v>86</v>
      </c>
      <c r="BD469" t="s">
        <v>86</v>
      </c>
      <c r="BE469" t="s">
        <v>86</v>
      </c>
    </row>
    <row r="470" spans="1:57" hidden="1" x14ac:dyDescent="0.45">
      <c r="A470" t="s">
        <v>1136</v>
      </c>
      <c r="B470" t="s">
        <v>77</v>
      </c>
      <c r="C470" t="s">
        <v>173</v>
      </c>
      <c r="D470" t="s">
        <v>79</v>
      </c>
      <c r="E470" s="2" t="str">
        <f>HYPERLINK("capsilon://?command=openfolder&amp;siteaddress=envoy.emaiq-na2.net&amp;folderid=FXAAD7B184-E3C1-E193-04BE-287B45FC8A2E","FX2201279")</f>
        <v>FX2201279</v>
      </c>
      <c r="F470" t="s">
        <v>80</v>
      </c>
      <c r="G470" t="s">
        <v>80</v>
      </c>
      <c r="H470" t="s">
        <v>81</v>
      </c>
      <c r="I470" t="s">
        <v>1137</v>
      </c>
      <c r="J470">
        <v>11</v>
      </c>
      <c r="K470" t="s">
        <v>83</v>
      </c>
      <c r="L470" t="s">
        <v>84</v>
      </c>
      <c r="M470" t="s">
        <v>85</v>
      </c>
      <c r="N470">
        <v>2</v>
      </c>
      <c r="O470" s="1">
        <v>44601.821701388886</v>
      </c>
      <c r="P470" s="1">
        <v>44601.842210648145</v>
      </c>
      <c r="Q470">
        <v>1735</v>
      </c>
      <c r="R470">
        <v>37</v>
      </c>
      <c r="S470" t="b">
        <v>0</v>
      </c>
      <c r="T470" t="s">
        <v>86</v>
      </c>
      <c r="U470" t="b">
        <v>0</v>
      </c>
      <c r="V470" t="s">
        <v>101</v>
      </c>
      <c r="W470" s="1">
        <v>44601.83489583333</v>
      </c>
      <c r="X470">
        <v>16</v>
      </c>
      <c r="Y470">
        <v>0</v>
      </c>
      <c r="Z470">
        <v>0</v>
      </c>
      <c r="AA470">
        <v>0</v>
      </c>
      <c r="AB470">
        <v>5</v>
      </c>
      <c r="AC470">
        <v>0</v>
      </c>
      <c r="AD470">
        <v>11</v>
      </c>
      <c r="AE470">
        <v>0</v>
      </c>
      <c r="AF470">
        <v>0</v>
      </c>
      <c r="AG470">
        <v>0</v>
      </c>
      <c r="AH470" t="s">
        <v>102</v>
      </c>
      <c r="AI470" s="1">
        <v>44601.842210648145</v>
      </c>
      <c r="AJ470">
        <v>21</v>
      </c>
      <c r="AK470">
        <v>0</v>
      </c>
      <c r="AL470">
        <v>0</v>
      </c>
      <c r="AM470">
        <v>0</v>
      </c>
      <c r="AN470">
        <v>5</v>
      </c>
      <c r="AO470">
        <v>0</v>
      </c>
      <c r="AP470">
        <v>11</v>
      </c>
      <c r="AQ470">
        <v>0</v>
      </c>
      <c r="AR470">
        <v>0</v>
      </c>
      <c r="AS470">
        <v>0</v>
      </c>
      <c r="AT470" t="s">
        <v>86</v>
      </c>
      <c r="AU470" t="s">
        <v>86</v>
      </c>
      <c r="AV470" t="s">
        <v>86</v>
      </c>
      <c r="AW470" t="s">
        <v>86</v>
      </c>
      <c r="AX470" t="s">
        <v>86</v>
      </c>
      <c r="AY470" t="s">
        <v>86</v>
      </c>
      <c r="AZ470" t="s">
        <v>86</v>
      </c>
      <c r="BA470" t="s">
        <v>86</v>
      </c>
      <c r="BB470" t="s">
        <v>86</v>
      </c>
      <c r="BC470" t="s">
        <v>86</v>
      </c>
      <c r="BD470" t="s">
        <v>86</v>
      </c>
      <c r="BE470" t="s">
        <v>86</v>
      </c>
    </row>
    <row r="471" spans="1:57" x14ac:dyDescent="0.45">
      <c r="A471" t="s">
        <v>1138</v>
      </c>
      <c r="B471" t="s">
        <v>77</v>
      </c>
      <c r="C471" t="s">
        <v>90</v>
      </c>
      <c r="D471" t="s">
        <v>79</v>
      </c>
      <c r="E471" s="2" t="str">
        <f>HYPERLINK("capsilon://?command=openfolder&amp;siteaddress=envoy.emaiq-na2.net&amp;folderid=FXB5C20122-89B5-AE08-A54E-DC1C7040B926","FX220283")</f>
        <v>FX220283</v>
      </c>
      <c r="F471" t="s">
        <v>80</v>
      </c>
      <c r="G471" t="s">
        <v>80</v>
      </c>
      <c r="H471" t="s">
        <v>81</v>
      </c>
      <c r="I471" t="s">
        <v>1139</v>
      </c>
      <c r="J471">
        <v>66</v>
      </c>
      <c r="K471" t="s">
        <v>83</v>
      </c>
      <c r="L471" t="s">
        <v>84</v>
      </c>
      <c r="M471" t="s">
        <v>85</v>
      </c>
      <c r="N471">
        <v>2</v>
      </c>
      <c r="O471" s="1">
        <v>44601.825949074075</v>
      </c>
      <c r="P471" s="1">
        <v>44601.844178240739</v>
      </c>
      <c r="Q471">
        <v>1128</v>
      </c>
      <c r="R471">
        <v>447</v>
      </c>
      <c r="S471" t="b">
        <v>0</v>
      </c>
      <c r="T471" t="s">
        <v>86</v>
      </c>
      <c r="U471" t="b">
        <v>0</v>
      </c>
      <c r="V471" t="s">
        <v>101</v>
      </c>
      <c r="W471" s="1">
        <v>44601.838125000002</v>
      </c>
      <c r="X471">
        <v>278</v>
      </c>
      <c r="Y471">
        <v>52</v>
      </c>
      <c r="Z471">
        <v>0</v>
      </c>
      <c r="AA471">
        <v>52</v>
      </c>
      <c r="AB471">
        <v>0</v>
      </c>
      <c r="AC471">
        <v>14</v>
      </c>
      <c r="AD471">
        <v>14</v>
      </c>
      <c r="AE471">
        <v>0</v>
      </c>
      <c r="AF471">
        <v>0</v>
      </c>
      <c r="AG471">
        <v>0</v>
      </c>
      <c r="AH471" t="s">
        <v>102</v>
      </c>
      <c r="AI471" s="1">
        <v>44601.844178240739</v>
      </c>
      <c r="AJ471">
        <v>169</v>
      </c>
      <c r="AK471">
        <v>1</v>
      </c>
      <c r="AL471">
        <v>0</v>
      </c>
      <c r="AM471">
        <v>1</v>
      </c>
      <c r="AN471">
        <v>0</v>
      </c>
      <c r="AO471">
        <v>1</v>
      </c>
      <c r="AP471">
        <v>13</v>
      </c>
      <c r="AQ471">
        <v>0</v>
      </c>
      <c r="AR471">
        <v>0</v>
      </c>
      <c r="AS471">
        <v>0</v>
      </c>
      <c r="AT471" t="s">
        <v>86</v>
      </c>
      <c r="AU471" t="s">
        <v>86</v>
      </c>
      <c r="AV471" t="s">
        <v>86</v>
      </c>
      <c r="AW471" t="s">
        <v>86</v>
      </c>
      <c r="AX471" t="s">
        <v>86</v>
      </c>
      <c r="AY471" t="s">
        <v>86</v>
      </c>
      <c r="AZ471" t="s">
        <v>86</v>
      </c>
      <c r="BA471" t="s">
        <v>86</v>
      </c>
      <c r="BB471" t="s">
        <v>86</v>
      </c>
      <c r="BC471" t="s">
        <v>86</v>
      </c>
      <c r="BD471" t="s">
        <v>86</v>
      </c>
      <c r="BE471" t="s">
        <v>86</v>
      </c>
    </row>
    <row r="472" spans="1:57" x14ac:dyDescent="0.45">
      <c r="A472" t="s">
        <v>1140</v>
      </c>
      <c r="B472" t="s">
        <v>77</v>
      </c>
      <c r="C472" t="s">
        <v>483</v>
      </c>
      <c r="D472" t="s">
        <v>79</v>
      </c>
      <c r="E472" s="2" t="str">
        <f>HYPERLINK("capsilon://?command=openfolder&amp;siteaddress=envoy.emaiq-na2.net&amp;folderid=FXF1A2EB64-E13D-67C8-7F50-384AA93F4B12","FX220249")</f>
        <v>FX220249</v>
      </c>
      <c r="F472" t="s">
        <v>80</v>
      </c>
      <c r="G472" t="s">
        <v>80</v>
      </c>
      <c r="H472" t="s">
        <v>81</v>
      </c>
      <c r="I472" t="s">
        <v>1141</v>
      </c>
      <c r="J472">
        <v>66</v>
      </c>
      <c r="K472" t="s">
        <v>83</v>
      </c>
      <c r="L472" t="s">
        <v>84</v>
      </c>
      <c r="M472" t="s">
        <v>85</v>
      </c>
      <c r="N472">
        <v>2</v>
      </c>
      <c r="O472" s="1">
        <v>44601.835740740738</v>
      </c>
      <c r="P472" s="1">
        <v>44602.183576388888</v>
      </c>
      <c r="Q472">
        <v>28223</v>
      </c>
      <c r="R472">
        <v>1830</v>
      </c>
      <c r="S472" t="b">
        <v>0</v>
      </c>
      <c r="T472" t="s">
        <v>86</v>
      </c>
      <c r="U472" t="b">
        <v>0</v>
      </c>
      <c r="V472" t="s">
        <v>87</v>
      </c>
      <c r="W472" s="1">
        <v>44602.167881944442</v>
      </c>
      <c r="X472">
        <v>939</v>
      </c>
      <c r="Y472">
        <v>52</v>
      </c>
      <c r="Z472">
        <v>0</v>
      </c>
      <c r="AA472">
        <v>52</v>
      </c>
      <c r="AB472">
        <v>0</v>
      </c>
      <c r="AC472">
        <v>34</v>
      </c>
      <c r="AD472">
        <v>14</v>
      </c>
      <c r="AE472">
        <v>0</v>
      </c>
      <c r="AF472">
        <v>0</v>
      </c>
      <c r="AG472">
        <v>0</v>
      </c>
      <c r="AH472" t="s">
        <v>93</v>
      </c>
      <c r="AI472" s="1">
        <v>44602.183576388888</v>
      </c>
      <c r="AJ472">
        <v>876</v>
      </c>
      <c r="AK472">
        <v>3</v>
      </c>
      <c r="AL472">
        <v>0</v>
      </c>
      <c r="AM472">
        <v>3</v>
      </c>
      <c r="AN472">
        <v>0</v>
      </c>
      <c r="AO472">
        <v>3</v>
      </c>
      <c r="AP472">
        <v>11</v>
      </c>
      <c r="AQ472">
        <v>0</v>
      </c>
      <c r="AR472">
        <v>0</v>
      </c>
      <c r="AS472">
        <v>0</v>
      </c>
      <c r="AT472" t="s">
        <v>86</v>
      </c>
      <c r="AU472" t="s">
        <v>86</v>
      </c>
      <c r="AV472" t="s">
        <v>86</v>
      </c>
      <c r="AW472" t="s">
        <v>86</v>
      </c>
      <c r="AX472" t="s">
        <v>86</v>
      </c>
      <c r="AY472" t="s">
        <v>86</v>
      </c>
      <c r="AZ472" t="s">
        <v>86</v>
      </c>
      <c r="BA472" t="s">
        <v>86</v>
      </c>
      <c r="BB472" t="s">
        <v>86</v>
      </c>
      <c r="BC472" t="s">
        <v>86</v>
      </c>
      <c r="BD472" t="s">
        <v>86</v>
      </c>
      <c r="BE472" t="s">
        <v>86</v>
      </c>
    </row>
    <row r="473" spans="1:57" x14ac:dyDescent="0.45">
      <c r="A473" t="s">
        <v>1142</v>
      </c>
      <c r="B473" t="s">
        <v>77</v>
      </c>
      <c r="C473" t="s">
        <v>1143</v>
      </c>
      <c r="D473" t="s">
        <v>79</v>
      </c>
      <c r="E473" s="2" t="str">
        <f>HYPERLINK("capsilon://?command=openfolder&amp;siteaddress=envoy.emaiq-na2.net&amp;folderid=FXCFA63B02-4E28-D350-1098-5B094A9AD6D0","FX2202201")</f>
        <v>FX2202201</v>
      </c>
      <c r="F473" t="s">
        <v>80</v>
      </c>
      <c r="G473" t="s">
        <v>80</v>
      </c>
      <c r="H473" t="s">
        <v>81</v>
      </c>
      <c r="I473" t="s">
        <v>1144</v>
      </c>
      <c r="J473">
        <v>89</v>
      </c>
      <c r="K473" t="s">
        <v>83</v>
      </c>
      <c r="L473" t="s">
        <v>84</v>
      </c>
      <c r="M473" t="s">
        <v>85</v>
      </c>
      <c r="N473">
        <v>1</v>
      </c>
      <c r="O473" s="1">
        <v>44601.927407407406</v>
      </c>
      <c r="P473" s="1">
        <v>44602.192326388889</v>
      </c>
      <c r="Q473">
        <v>21571</v>
      </c>
      <c r="R473">
        <v>1318</v>
      </c>
      <c r="S473" t="b">
        <v>0</v>
      </c>
      <c r="T473" t="s">
        <v>86</v>
      </c>
      <c r="U473" t="b">
        <v>0</v>
      </c>
      <c r="V473" t="s">
        <v>93</v>
      </c>
      <c r="W473" s="1">
        <v>44602.192326388889</v>
      </c>
      <c r="X473">
        <v>1318</v>
      </c>
      <c r="Y473">
        <v>70</v>
      </c>
      <c r="Z473">
        <v>0</v>
      </c>
      <c r="AA473">
        <v>70</v>
      </c>
      <c r="AB473">
        <v>0</v>
      </c>
      <c r="AC473">
        <v>47</v>
      </c>
      <c r="AD473">
        <v>19</v>
      </c>
      <c r="AE473">
        <v>0</v>
      </c>
      <c r="AF473">
        <v>0</v>
      </c>
      <c r="AG473">
        <v>0</v>
      </c>
      <c r="AH473" t="s">
        <v>86</v>
      </c>
      <c r="AI473" t="s">
        <v>86</v>
      </c>
      <c r="AJ473" t="s">
        <v>86</v>
      </c>
      <c r="AK473" t="s">
        <v>86</v>
      </c>
      <c r="AL473" t="s">
        <v>86</v>
      </c>
      <c r="AM473" t="s">
        <v>86</v>
      </c>
      <c r="AN473" t="s">
        <v>86</v>
      </c>
      <c r="AO473" t="s">
        <v>86</v>
      </c>
      <c r="AP473" t="s">
        <v>86</v>
      </c>
      <c r="AQ473" t="s">
        <v>86</v>
      </c>
      <c r="AR473" t="s">
        <v>86</v>
      </c>
      <c r="AS473" t="s">
        <v>86</v>
      </c>
      <c r="AT473" t="s">
        <v>86</v>
      </c>
      <c r="AU473" t="s">
        <v>86</v>
      </c>
      <c r="AV473" t="s">
        <v>86</v>
      </c>
      <c r="AW473" t="s">
        <v>86</v>
      </c>
      <c r="AX473" t="s">
        <v>86</v>
      </c>
      <c r="AY473" t="s">
        <v>86</v>
      </c>
      <c r="AZ473" t="s">
        <v>86</v>
      </c>
      <c r="BA473" t="s">
        <v>86</v>
      </c>
      <c r="BB473" t="s">
        <v>86</v>
      </c>
      <c r="BC473" t="s">
        <v>86</v>
      </c>
      <c r="BD473" t="s">
        <v>86</v>
      </c>
      <c r="BE473" t="s">
        <v>86</v>
      </c>
    </row>
    <row r="474" spans="1:57" x14ac:dyDescent="0.45">
      <c r="A474" t="s">
        <v>1145</v>
      </c>
      <c r="B474" t="s">
        <v>77</v>
      </c>
      <c r="C474" t="s">
        <v>1134</v>
      </c>
      <c r="D474" t="s">
        <v>79</v>
      </c>
      <c r="E474" s="2" t="str">
        <f>HYPERLINK("capsilon://?command=openfolder&amp;siteaddress=envoy.emaiq-na2.net&amp;folderid=FXE81AEF45-6EF1-E110-E0AC-E917488866BF","FX220274")</f>
        <v>FX220274</v>
      </c>
      <c r="F474" t="s">
        <v>80</v>
      </c>
      <c r="G474" t="s">
        <v>80</v>
      </c>
      <c r="H474" t="s">
        <v>81</v>
      </c>
      <c r="I474" t="s">
        <v>1135</v>
      </c>
      <c r="J474">
        <v>268</v>
      </c>
      <c r="K474" t="s">
        <v>83</v>
      </c>
      <c r="L474" t="s">
        <v>84</v>
      </c>
      <c r="M474" t="s">
        <v>85</v>
      </c>
      <c r="N474">
        <v>2</v>
      </c>
      <c r="O474" s="1">
        <v>44602.172523148147</v>
      </c>
      <c r="P474" s="1">
        <v>44602.201979166668</v>
      </c>
      <c r="Q474">
        <v>634</v>
      </c>
      <c r="R474">
        <v>1911</v>
      </c>
      <c r="S474" t="b">
        <v>0</v>
      </c>
      <c r="T474" t="s">
        <v>86</v>
      </c>
      <c r="U474" t="b">
        <v>1</v>
      </c>
      <c r="V474" t="s">
        <v>87</v>
      </c>
      <c r="W474" s="1">
        <v>44602.189039351855</v>
      </c>
      <c r="X474">
        <v>978</v>
      </c>
      <c r="Y474">
        <v>184</v>
      </c>
      <c r="Z474">
        <v>0</v>
      </c>
      <c r="AA474">
        <v>184</v>
      </c>
      <c r="AB474">
        <v>74</v>
      </c>
      <c r="AC474">
        <v>120</v>
      </c>
      <c r="AD474">
        <v>84</v>
      </c>
      <c r="AE474">
        <v>0</v>
      </c>
      <c r="AF474">
        <v>0</v>
      </c>
      <c r="AG474">
        <v>0</v>
      </c>
      <c r="AH474" t="s">
        <v>93</v>
      </c>
      <c r="AI474" s="1">
        <v>44602.201979166668</v>
      </c>
      <c r="AJ474">
        <v>833</v>
      </c>
      <c r="AK474">
        <v>0</v>
      </c>
      <c r="AL474">
        <v>0</v>
      </c>
      <c r="AM474">
        <v>0</v>
      </c>
      <c r="AN474">
        <v>37</v>
      </c>
      <c r="AO474">
        <v>0</v>
      </c>
      <c r="AP474">
        <v>84</v>
      </c>
      <c r="AQ474">
        <v>0</v>
      </c>
      <c r="AR474">
        <v>0</v>
      </c>
      <c r="AS474">
        <v>0</v>
      </c>
      <c r="AT474" t="s">
        <v>86</v>
      </c>
      <c r="AU474" t="s">
        <v>86</v>
      </c>
      <c r="AV474" t="s">
        <v>86</v>
      </c>
      <c r="AW474" t="s">
        <v>86</v>
      </c>
      <c r="AX474" t="s">
        <v>86</v>
      </c>
      <c r="AY474" t="s">
        <v>86</v>
      </c>
      <c r="AZ474" t="s">
        <v>86</v>
      </c>
      <c r="BA474" t="s">
        <v>86</v>
      </c>
      <c r="BB474" t="s">
        <v>86</v>
      </c>
      <c r="BC474" t="s">
        <v>86</v>
      </c>
      <c r="BD474" t="s">
        <v>86</v>
      </c>
      <c r="BE474" t="s">
        <v>86</v>
      </c>
    </row>
    <row r="475" spans="1:57" x14ac:dyDescent="0.45">
      <c r="A475" t="s">
        <v>1146</v>
      </c>
      <c r="B475" t="s">
        <v>77</v>
      </c>
      <c r="C475" t="s">
        <v>97</v>
      </c>
      <c r="D475" t="s">
        <v>79</v>
      </c>
      <c r="E475" s="2" t="str">
        <f>HYPERLINK("capsilon://?command=openfolder&amp;siteaddress=envoy.emaiq-na2.net&amp;folderid=FX8F532EE8-532D-A4D2-C963-39CC4DE39446","FX2201520")</f>
        <v>FX2201520</v>
      </c>
      <c r="F475" t="s">
        <v>80</v>
      </c>
      <c r="G475" t="s">
        <v>80</v>
      </c>
      <c r="H475" t="s">
        <v>81</v>
      </c>
      <c r="I475" t="s">
        <v>1147</v>
      </c>
      <c r="J475">
        <v>50</v>
      </c>
      <c r="K475" t="s">
        <v>83</v>
      </c>
      <c r="L475" t="s">
        <v>84</v>
      </c>
      <c r="M475" t="s">
        <v>85</v>
      </c>
      <c r="N475">
        <v>2</v>
      </c>
      <c r="O475" s="1">
        <v>44602.349803240744</v>
      </c>
      <c r="P475" s="1">
        <v>44602.410300925927</v>
      </c>
      <c r="Q475">
        <v>2292</v>
      </c>
      <c r="R475">
        <v>2935</v>
      </c>
      <c r="S475" t="b">
        <v>0</v>
      </c>
      <c r="T475" t="s">
        <v>86</v>
      </c>
      <c r="U475" t="b">
        <v>0</v>
      </c>
      <c r="V475" t="s">
        <v>87</v>
      </c>
      <c r="W475" s="1">
        <v>44602.372164351851</v>
      </c>
      <c r="X475">
        <v>423</v>
      </c>
      <c r="Y475">
        <v>50</v>
      </c>
      <c r="Z475">
        <v>0</v>
      </c>
      <c r="AA475">
        <v>50</v>
      </c>
      <c r="AB475">
        <v>0</v>
      </c>
      <c r="AC475">
        <v>29</v>
      </c>
      <c r="AD475">
        <v>0</v>
      </c>
      <c r="AE475">
        <v>0</v>
      </c>
      <c r="AF475">
        <v>0</v>
      </c>
      <c r="AG475">
        <v>0</v>
      </c>
      <c r="AH475" t="s">
        <v>93</v>
      </c>
      <c r="AI475" s="1">
        <v>44602.410300925927</v>
      </c>
      <c r="AJ475">
        <v>299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86</v>
      </c>
      <c r="AU475" t="s">
        <v>86</v>
      </c>
      <c r="AV475" t="s">
        <v>86</v>
      </c>
      <c r="AW475" t="s">
        <v>86</v>
      </c>
      <c r="AX475" t="s">
        <v>86</v>
      </c>
      <c r="AY475" t="s">
        <v>86</v>
      </c>
      <c r="AZ475" t="s">
        <v>86</v>
      </c>
      <c r="BA475" t="s">
        <v>86</v>
      </c>
      <c r="BB475" t="s">
        <v>86</v>
      </c>
      <c r="BC475" t="s">
        <v>86</v>
      </c>
      <c r="BD475" t="s">
        <v>86</v>
      </c>
      <c r="BE475" t="s">
        <v>86</v>
      </c>
    </row>
    <row r="476" spans="1:57" x14ac:dyDescent="0.45">
      <c r="A476" t="s">
        <v>1148</v>
      </c>
      <c r="B476" t="s">
        <v>77</v>
      </c>
      <c r="C476" t="s">
        <v>335</v>
      </c>
      <c r="D476" t="s">
        <v>79</v>
      </c>
      <c r="E476" s="2" t="str">
        <f>HYPERLINK("capsilon://?command=openfolder&amp;siteaddress=envoy.emaiq-na2.net&amp;folderid=FX18DF1149-1244-8665-8FB4-2EA326A870C1","FX2112103")</f>
        <v>FX2112103</v>
      </c>
      <c r="F476" t="s">
        <v>80</v>
      </c>
      <c r="G476" t="s">
        <v>80</v>
      </c>
      <c r="H476" t="s">
        <v>81</v>
      </c>
      <c r="I476" t="s">
        <v>1149</v>
      </c>
      <c r="J476">
        <v>66</v>
      </c>
      <c r="K476" t="s">
        <v>83</v>
      </c>
      <c r="L476" t="s">
        <v>84</v>
      </c>
      <c r="M476" t="s">
        <v>85</v>
      </c>
      <c r="N476">
        <v>2</v>
      </c>
      <c r="O476" s="1">
        <v>44593.71597222222</v>
      </c>
      <c r="P476" s="1">
        <v>44593.814722222225</v>
      </c>
      <c r="Q476">
        <v>7853</v>
      </c>
      <c r="R476">
        <v>679</v>
      </c>
      <c r="S476" t="b">
        <v>0</v>
      </c>
      <c r="T476" t="s">
        <v>86</v>
      </c>
      <c r="U476" t="b">
        <v>0</v>
      </c>
      <c r="V476" t="s">
        <v>101</v>
      </c>
      <c r="W476" s="1">
        <v>44593.735648148147</v>
      </c>
      <c r="X476">
        <v>327</v>
      </c>
      <c r="Y476">
        <v>52</v>
      </c>
      <c r="Z476">
        <v>0</v>
      </c>
      <c r="AA476">
        <v>52</v>
      </c>
      <c r="AB476">
        <v>0</v>
      </c>
      <c r="AC476">
        <v>41</v>
      </c>
      <c r="AD476">
        <v>14</v>
      </c>
      <c r="AE476">
        <v>0</v>
      </c>
      <c r="AF476">
        <v>0</v>
      </c>
      <c r="AG476">
        <v>0</v>
      </c>
      <c r="AH476" t="s">
        <v>102</v>
      </c>
      <c r="AI476" s="1">
        <v>44593.814722222225</v>
      </c>
      <c r="AJ476">
        <v>352</v>
      </c>
      <c r="AK476">
        <v>1</v>
      </c>
      <c r="AL476">
        <v>0</v>
      </c>
      <c r="AM476">
        <v>1</v>
      </c>
      <c r="AN476">
        <v>0</v>
      </c>
      <c r="AO476">
        <v>1</v>
      </c>
      <c r="AP476">
        <v>13</v>
      </c>
      <c r="AQ476">
        <v>0</v>
      </c>
      <c r="AR476">
        <v>0</v>
      </c>
      <c r="AS476">
        <v>0</v>
      </c>
      <c r="AT476" t="s">
        <v>86</v>
      </c>
      <c r="AU476" t="s">
        <v>86</v>
      </c>
      <c r="AV476" t="s">
        <v>86</v>
      </c>
      <c r="AW476" t="s">
        <v>86</v>
      </c>
      <c r="AX476" t="s">
        <v>86</v>
      </c>
      <c r="AY476" t="s">
        <v>86</v>
      </c>
      <c r="AZ476" t="s">
        <v>86</v>
      </c>
      <c r="BA476" t="s">
        <v>86</v>
      </c>
      <c r="BB476" t="s">
        <v>86</v>
      </c>
      <c r="BC476" t="s">
        <v>86</v>
      </c>
      <c r="BD476" t="s">
        <v>86</v>
      </c>
      <c r="BE476" t="s">
        <v>86</v>
      </c>
    </row>
    <row r="477" spans="1:57" x14ac:dyDescent="0.45">
      <c r="A477" t="s">
        <v>1150</v>
      </c>
      <c r="B477" t="s">
        <v>77</v>
      </c>
      <c r="C477" t="s">
        <v>723</v>
      </c>
      <c r="D477" t="s">
        <v>79</v>
      </c>
      <c r="E477" s="2" t="str">
        <f>HYPERLINK("capsilon://?command=openfolder&amp;siteaddress=envoy.emaiq-na2.net&amp;folderid=FX1D7475A4-92BF-0606-2A82-2B74660A3986","FX2201600")</f>
        <v>FX2201600</v>
      </c>
      <c r="F477" t="s">
        <v>80</v>
      </c>
      <c r="G477" t="s">
        <v>80</v>
      </c>
      <c r="H477" t="s">
        <v>81</v>
      </c>
      <c r="I477" t="s">
        <v>1151</v>
      </c>
      <c r="J477">
        <v>30</v>
      </c>
      <c r="K477" t="s">
        <v>83</v>
      </c>
      <c r="L477" t="s">
        <v>84</v>
      </c>
      <c r="M477" t="s">
        <v>85</v>
      </c>
      <c r="N477">
        <v>2</v>
      </c>
      <c r="O477" s="1">
        <v>44602.362743055557</v>
      </c>
      <c r="P477" s="1">
        <v>44602.412291666667</v>
      </c>
      <c r="Q477">
        <v>4019</v>
      </c>
      <c r="R477">
        <v>262</v>
      </c>
      <c r="S477" t="b">
        <v>0</v>
      </c>
      <c r="T477" t="s">
        <v>86</v>
      </c>
      <c r="U477" t="b">
        <v>0</v>
      </c>
      <c r="V477" t="s">
        <v>87</v>
      </c>
      <c r="W477" s="1">
        <v>44602.373229166667</v>
      </c>
      <c r="X477">
        <v>91</v>
      </c>
      <c r="Y477">
        <v>9</v>
      </c>
      <c r="Z477">
        <v>0</v>
      </c>
      <c r="AA477">
        <v>9</v>
      </c>
      <c r="AB477">
        <v>0</v>
      </c>
      <c r="AC477">
        <v>3</v>
      </c>
      <c r="AD477">
        <v>21</v>
      </c>
      <c r="AE477">
        <v>0</v>
      </c>
      <c r="AF477">
        <v>0</v>
      </c>
      <c r="AG477">
        <v>0</v>
      </c>
      <c r="AH477" t="s">
        <v>93</v>
      </c>
      <c r="AI477" s="1">
        <v>44602.412291666667</v>
      </c>
      <c r="AJ477">
        <v>171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21</v>
      </c>
      <c r="AQ477">
        <v>0</v>
      </c>
      <c r="AR477">
        <v>0</v>
      </c>
      <c r="AS477">
        <v>0</v>
      </c>
      <c r="AT477" t="s">
        <v>86</v>
      </c>
      <c r="AU477" t="s">
        <v>86</v>
      </c>
      <c r="AV477" t="s">
        <v>86</v>
      </c>
      <c r="AW477" t="s">
        <v>86</v>
      </c>
      <c r="AX477" t="s">
        <v>86</v>
      </c>
      <c r="AY477" t="s">
        <v>86</v>
      </c>
      <c r="AZ477" t="s">
        <v>86</v>
      </c>
      <c r="BA477" t="s">
        <v>86</v>
      </c>
      <c r="BB477" t="s">
        <v>86</v>
      </c>
      <c r="BC477" t="s">
        <v>86</v>
      </c>
      <c r="BD477" t="s">
        <v>86</v>
      </c>
      <c r="BE477" t="s">
        <v>86</v>
      </c>
    </row>
    <row r="478" spans="1:57" x14ac:dyDescent="0.45">
      <c r="A478" t="s">
        <v>1152</v>
      </c>
      <c r="B478" t="s">
        <v>77</v>
      </c>
      <c r="C478" t="s">
        <v>97</v>
      </c>
      <c r="D478" t="s">
        <v>79</v>
      </c>
      <c r="E478" s="2" t="str">
        <f>HYPERLINK("capsilon://?command=openfolder&amp;siteaddress=envoy.emaiq-na2.net&amp;folderid=FX8F532EE8-532D-A4D2-C963-39CC4DE39446","FX2201520")</f>
        <v>FX2201520</v>
      </c>
      <c r="F478" t="s">
        <v>80</v>
      </c>
      <c r="G478" t="s">
        <v>80</v>
      </c>
      <c r="H478" t="s">
        <v>81</v>
      </c>
      <c r="I478" t="s">
        <v>1153</v>
      </c>
      <c r="J478">
        <v>30</v>
      </c>
      <c r="K478" t="s">
        <v>83</v>
      </c>
      <c r="L478" t="s">
        <v>84</v>
      </c>
      <c r="M478" t="s">
        <v>85</v>
      </c>
      <c r="N478">
        <v>2</v>
      </c>
      <c r="O478" s="1">
        <v>44602.364166666666</v>
      </c>
      <c r="P478" s="1">
        <v>44602.414699074077</v>
      </c>
      <c r="Q478">
        <v>4008</v>
      </c>
      <c r="R478">
        <v>358</v>
      </c>
      <c r="S478" t="b">
        <v>0</v>
      </c>
      <c r="T478" t="s">
        <v>86</v>
      </c>
      <c r="U478" t="b">
        <v>0</v>
      </c>
      <c r="V478" t="s">
        <v>87</v>
      </c>
      <c r="W478" s="1">
        <v>44602.374965277777</v>
      </c>
      <c r="X478">
        <v>150</v>
      </c>
      <c r="Y478">
        <v>9</v>
      </c>
      <c r="Z478">
        <v>0</v>
      </c>
      <c r="AA478">
        <v>9</v>
      </c>
      <c r="AB478">
        <v>0</v>
      </c>
      <c r="AC478">
        <v>9</v>
      </c>
      <c r="AD478">
        <v>21</v>
      </c>
      <c r="AE478">
        <v>0</v>
      </c>
      <c r="AF478">
        <v>0</v>
      </c>
      <c r="AG478">
        <v>0</v>
      </c>
      <c r="AH478" t="s">
        <v>93</v>
      </c>
      <c r="AI478" s="1">
        <v>44602.414699074077</v>
      </c>
      <c r="AJ478">
        <v>208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21</v>
      </c>
      <c r="AQ478">
        <v>0</v>
      </c>
      <c r="AR478">
        <v>0</v>
      </c>
      <c r="AS478">
        <v>0</v>
      </c>
      <c r="AT478" t="s">
        <v>86</v>
      </c>
      <c r="AU478" t="s">
        <v>86</v>
      </c>
      <c r="AV478" t="s">
        <v>86</v>
      </c>
      <c r="AW478" t="s">
        <v>86</v>
      </c>
      <c r="AX478" t="s">
        <v>86</v>
      </c>
      <c r="AY478" t="s">
        <v>86</v>
      </c>
      <c r="AZ478" t="s">
        <v>86</v>
      </c>
      <c r="BA478" t="s">
        <v>86</v>
      </c>
      <c r="BB478" t="s">
        <v>86</v>
      </c>
      <c r="BC478" t="s">
        <v>86</v>
      </c>
      <c r="BD478" t="s">
        <v>86</v>
      </c>
      <c r="BE478" t="s">
        <v>86</v>
      </c>
    </row>
    <row r="479" spans="1:57" hidden="1" x14ac:dyDescent="0.45">
      <c r="A479" t="s">
        <v>1154</v>
      </c>
      <c r="B479" t="s">
        <v>77</v>
      </c>
      <c r="C479" t="s">
        <v>1155</v>
      </c>
      <c r="D479" t="s">
        <v>79</v>
      </c>
      <c r="E479" s="2" t="str">
        <f>HYPERLINK("capsilon://?command=openfolder&amp;siteaddress=envoy.emaiq-na2.net&amp;folderid=FX3CDEDE84-5565-E7B5-E80A-8357B166281A","FX220193")</f>
        <v>FX220193</v>
      </c>
      <c r="F479" t="s">
        <v>80</v>
      </c>
      <c r="G479" t="s">
        <v>80</v>
      </c>
      <c r="H479" t="s">
        <v>81</v>
      </c>
      <c r="I479" t="s">
        <v>1156</v>
      </c>
      <c r="J479">
        <v>11</v>
      </c>
      <c r="K479" t="s">
        <v>83</v>
      </c>
      <c r="L479" t="s">
        <v>84</v>
      </c>
      <c r="M479" t="s">
        <v>85</v>
      </c>
      <c r="N479">
        <v>2</v>
      </c>
      <c r="O479" s="1">
        <v>44602.403391203705</v>
      </c>
      <c r="P479" s="1">
        <v>44602.415590277778</v>
      </c>
      <c r="Q479">
        <v>900</v>
      </c>
      <c r="R479">
        <v>154</v>
      </c>
      <c r="S479" t="b">
        <v>0</v>
      </c>
      <c r="T479" t="s">
        <v>86</v>
      </c>
      <c r="U479" t="b">
        <v>0</v>
      </c>
      <c r="V479" t="s">
        <v>87</v>
      </c>
      <c r="W479" s="1">
        <v>44602.405023148145</v>
      </c>
      <c r="X479">
        <v>78</v>
      </c>
      <c r="Y479">
        <v>0</v>
      </c>
      <c r="Z479">
        <v>0</v>
      </c>
      <c r="AA479">
        <v>0</v>
      </c>
      <c r="AB479">
        <v>5</v>
      </c>
      <c r="AC479">
        <v>0</v>
      </c>
      <c r="AD479">
        <v>11</v>
      </c>
      <c r="AE479">
        <v>0</v>
      </c>
      <c r="AF479">
        <v>0</v>
      </c>
      <c r="AG479">
        <v>0</v>
      </c>
      <c r="AH479" t="s">
        <v>93</v>
      </c>
      <c r="AI479" s="1">
        <v>44602.415590277778</v>
      </c>
      <c r="AJ479">
        <v>76</v>
      </c>
      <c r="AK479">
        <v>0</v>
      </c>
      <c r="AL479">
        <v>0</v>
      </c>
      <c r="AM479">
        <v>0</v>
      </c>
      <c r="AN479">
        <v>5</v>
      </c>
      <c r="AO479">
        <v>0</v>
      </c>
      <c r="AP479">
        <v>11</v>
      </c>
      <c r="AQ479">
        <v>0</v>
      </c>
      <c r="AR479">
        <v>0</v>
      </c>
      <c r="AS479">
        <v>0</v>
      </c>
      <c r="AT479" t="s">
        <v>86</v>
      </c>
      <c r="AU479" t="s">
        <v>86</v>
      </c>
      <c r="AV479" t="s">
        <v>86</v>
      </c>
      <c r="AW479" t="s">
        <v>86</v>
      </c>
      <c r="AX479" t="s">
        <v>86</v>
      </c>
      <c r="AY479" t="s">
        <v>86</v>
      </c>
      <c r="AZ479" t="s">
        <v>86</v>
      </c>
      <c r="BA479" t="s">
        <v>86</v>
      </c>
      <c r="BB479" t="s">
        <v>86</v>
      </c>
      <c r="BC479" t="s">
        <v>86</v>
      </c>
      <c r="BD479" t="s">
        <v>86</v>
      </c>
      <c r="BE479" t="s">
        <v>86</v>
      </c>
    </row>
    <row r="480" spans="1:57" x14ac:dyDescent="0.45">
      <c r="A480" t="s">
        <v>1157</v>
      </c>
      <c r="B480" t="s">
        <v>77</v>
      </c>
      <c r="C480" t="s">
        <v>1158</v>
      </c>
      <c r="D480" t="s">
        <v>79</v>
      </c>
      <c r="E480" s="2" t="str">
        <f>HYPERLINK("capsilon://?command=openfolder&amp;siteaddress=envoy.emaiq-na2.net&amp;folderid=FX8A2D2FC4-495F-69A7-721E-572CC71B729D","FX220276")</f>
        <v>FX220276</v>
      </c>
      <c r="F480" t="s">
        <v>80</v>
      </c>
      <c r="G480" t="s">
        <v>80</v>
      </c>
      <c r="H480" t="s">
        <v>81</v>
      </c>
      <c r="I480" t="s">
        <v>1159</v>
      </c>
      <c r="J480">
        <v>169</v>
      </c>
      <c r="K480" t="s">
        <v>83</v>
      </c>
      <c r="L480" t="s">
        <v>84</v>
      </c>
      <c r="M480" t="s">
        <v>85</v>
      </c>
      <c r="N480">
        <v>2</v>
      </c>
      <c r="O480" s="1">
        <v>44602.40457175926</v>
      </c>
      <c r="P480" s="1">
        <v>44602.441493055558</v>
      </c>
      <c r="Q480">
        <v>987</v>
      </c>
      <c r="R480">
        <v>2203</v>
      </c>
      <c r="S480" t="b">
        <v>0</v>
      </c>
      <c r="T480" t="s">
        <v>86</v>
      </c>
      <c r="U480" t="b">
        <v>0</v>
      </c>
      <c r="V480" t="s">
        <v>87</v>
      </c>
      <c r="W480" s="1">
        <v>44602.418055555558</v>
      </c>
      <c r="X480">
        <v>754</v>
      </c>
      <c r="Y480">
        <v>158</v>
      </c>
      <c r="Z480">
        <v>0</v>
      </c>
      <c r="AA480">
        <v>158</v>
      </c>
      <c r="AB480">
        <v>18</v>
      </c>
      <c r="AC480">
        <v>84</v>
      </c>
      <c r="AD480">
        <v>11</v>
      </c>
      <c r="AE480">
        <v>0</v>
      </c>
      <c r="AF480">
        <v>0</v>
      </c>
      <c r="AG480">
        <v>0</v>
      </c>
      <c r="AH480" t="s">
        <v>93</v>
      </c>
      <c r="AI480" s="1">
        <v>44602.441493055558</v>
      </c>
      <c r="AJ480">
        <v>1429</v>
      </c>
      <c r="AK480">
        <v>1</v>
      </c>
      <c r="AL480">
        <v>0</v>
      </c>
      <c r="AM480">
        <v>1</v>
      </c>
      <c r="AN480">
        <v>9</v>
      </c>
      <c r="AO480">
        <v>1</v>
      </c>
      <c r="AP480">
        <v>10</v>
      </c>
      <c r="AQ480">
        <v>0</v>
      </c>
      <c r="AR480">
        <v>0</v>
      </c>
      <c r="AS480">
        <v>0</v>
      </c>
      <c r="AT480" t="s">
        <v>86</v>
      </c>
      <c r="AU480" t="s">
        <v>86</v>
      </c>
      <c r="AV480" t="s">
        <v>86</v>
      </c>
      <c r="AW480" t="s">
        <v>86</v>
      </c>
      <c r="AX480" t="s">
        <v>86</v>
      </c>
      <c r="AY480" t="s">
        <v>86</v>
      </c>
      <c r="AZ480" t="s">
        <v>86</v>
      </c>
      <c r="BA480" t="s">
        <v>86</v>
      </c>
      <c r="BB480" t="s">
        <v>86</v>
      </c>
      <c r="BC480" t="s">
        <v>86</v>
      </c>
      <c r="BD480" t="s">
        <v>86</v>
      </c>
      <c r="BE480" t="s">
        <v>86</v>
      </c>
    </row>
    <row r="481" spans="1:57" hidden="1" x14ac:dyDescent="0.45">
      <c r="A481" t="s">
        <v>1160</v>
      </c>
      <c r="B481" t="s">
        <v>77</v>
      </c>
      <c r="C481" t="s">
        <v>1161</v>
      </c>
      <c r="D481" t="s">
        <v>79</v>
      </c>
      <c r="E481" s="2" t="str">
        <f>HYPERLINK("capsilon://?command=openfolder&amp;siteaddress=envoy.emaiq-na2.net&amp;folderid=FX95151097-00CA-2F1A-EA21-06F08C28531A","FX220143")</f>
        <v>FX220143</v>
      </c>
      <c r="F481" t="s">
        <v>80</v>
      </c>
      <c r="G481" t="s">
        <v>80</v>
      </c>
      <c r="H481" t="s">
        <v>81</v>
      </c>
      <c r="I481" t="s">
        <v>1162</v>
      </c>
      <c r="J481">
        <v>11</v>
      </c>
      <c r="K481" t="s">
        <v>83</v>
      </c>
      <c r="L481" t="s">
        <v>84</v>
      </c>
      <c r="M481" t="s">
        <v>85</v>
      </c>
      <c r="N481">
        <v>2</v>
      </c>
      <c r="O481" s="1">
        <v>44602.436701388891</v>
      </c>
      <c r="P481" s="1">
        <v>44602.444525462961</v>
      </c>
      <c r="Q481">
        <v>522</v>
      </c>
      <c r="R481">
        <v>154</v>
      </c>
      <c r="S481" t="b">
        <v>0</v>
      </c>
      <c r="T481" t="s">
        <v>86</v>
      </c>
      <c r="U481" t="b">
        <v>0</v>
      </c>
      <c r="V481" t="s">
        <v>433</v>
      </c>
      <c r="W481" s="1">
        <v>44602.443703703706</v>
      </c>
      <c r="X481">
        <v>100</v>
      </c>
      <c r="Y481">
        <v>0</v>
      </c>
      <c r="Z481">
        <v>0</v>
      </c>
      <c r="AA481">
        <v>0</v>
      </c>
      <c r="AB481">
        <v>5</v>
      </c>
      <c r="AC481">
        <v>0</v>
      </c>
      <c r="AD481">
        <v>11</v>
      </c>
      <c r="AE481">
        <v>0</v>
      </c>
      <c r="AF481">
        <v>0</v>
      </c>
      <c r="AG481">
        <v>0</v>
      </c>
      <c r="AH481" t="s">
        <v>93</v>
      </c>
      <c r="AI481" s="1">
        <v>44602.444525462961</v>
      </c>
      <c r="AJ481">
        <v>38</v>
      </c>
      <c r="AK481">
        <v>0</v>
      </c>
      <c r="AL481">
        <v>0</v>
      </c>
      <c r="AM481">
        <v>0</v>
      </c>
      <c r="AN481">
        <v>5</v>
      </c>
      <c r="AO481">
        <v>0</v>
      </c>
      <c r="AP481">
        <v>11</v>
      </c>
      <c r="AQ481">
        <v>0</v>
      </c>
      <c r="AR481">
        <v>0</v>
      </c>
      <c r="AS481">
        <v>0</v>
      </c>
      <c r="AT481" t="s">
        <v>86</v>
      </c>
      <c r="AU481" t="s">
        <v>86</v>
      </c>
      <c r="AV481" t="s">
        <v>86</v>
      </c>
      <c r="AW481" t="s">
        <v>86</v>
      </c>
      <c r="AX481" t="s">
        <v>86</v>
      </c>
      <c r="AY481" t="s">
        <v>86</v>
      </c>
      <c r="AZ481" t="s">
        <v>86</v>
      </c>
      <c r="BA481" t="s">
        <v>86</v>
      </c>
      <c r="BB481" t="s">
        <v>86</v>
      </c>
      <c r="BC481" t="s">
        <v>86</v>
      </c>
      <c r="BD481" t="s">
        <v>86</v>
      </c>
      <c r="BE481" t="s">
        <v>86</v>
      </c>
    </row>
    <row r="482" spans="1:57" hidden="1" x14ac:dyDescent="0.45">
      <c r="A482" t="s">
        <v>1163</v>
      </c>
      <c r="B482" t="s">
        <v>77</v>
      </c>
      <c r="C482" t="s">
        <v>844</v>
      </c>
      <c r="D482" t="s">
        <v>79</v>
      </c>
      <c r="E482" s="2" t="str">
        <f>HYPERLINK("capsilon://?command=openfolder&amp;siteaddress=envoy.emaiq-na2.net&amp;folderid=FX22FB698C-3477-045F-6C14-0EE8A7429350","FX2201103")</f>
        <v>FX2201103</v>
      </c>
      <c r="F482" t="s">
        <v>80</v>
      </c>
      <c r="G482" t="s">
        <v>80</v>
      </c>
      <c r="H482" t="s">
        <v>81</v>
      </c>
      <c r="I482" t="s">
        <v>1164</v>
      </c>
      <c r="J482">
        <v>11</v>
      </c>
      <c r="K482" t="s">
        <v>83</v>
      </c>
      <c r="L482" t="s">
        <v>84</v>
      </c>
      <c r="M482" t="s">
        <v>85</v>
      </c>
      <c r="N482">
        <v>2</v>
      </c>
      <c r="O482" s="1">
        <v>44602.44458333333</v>
      </c>
      <c r="P482" s="1">
        <v>44602.44672453704</v>
      </c>
      <c r="Q482">
        <v>90</v>
      </c>
      <c r="R482">
        <v>95</v>
      </c>
      <c r="S482" t="b">
        <v>0</v>
      </c>
      <c r="T482" t="s">
        <v>86</v>
      </c>
      <c r="U482" t="b">
        <v>0</v>
      </c>
      <c r="V482" t="s">
        <v>433</v>
      </c>
      <c r="W482" s="1">
        <v>44602.445659722223</v>
      </c>
      <c r="X482">
        <v>44</v>
      </c>
      <c r="Y482">
        <v>0</v>
      </c>
      <c r="Z482">
        <v>0</v>
      </c>
      <c r="AA482">
        <v>0</v>
      </c>
      <c r="AB482">
        <v>5</v>
      </c>
      <c r="AC482">
        <v>0</v>
      </c>
      <c r="AD482">
        <v>11</v>
      </c>
      <c r="AE482">
        <v>0</v>
      </c>
      <c r="AF482">
        <v>0</v>
      </c>
      <c r="AG482">
        <v>0</v>
      </c>
      <c r="AH482" t="s">
        <v>93</v>
      </c>
      <c r="AI482" s="1">
        <v>44602.44672453704</v>
      </c>
      <c r="AJ482">
        <v>39</v>
      </c>
      <c r="AK482">
        <v>0</v>
      </c>
      <c r="AL482">
        <v>0</v>
      </c>
      <c r="AM482">
        <v>0</v>
      </c>
      <c r="AN482">
        <v>5</v>
      </c>
      <c r="AO482">
        <v>0</v>
      </c>
      <c r="AP482">
        <v>11</v>
      </c>
      <c r="AQ482">
        <v>0</v>
      </c>
      <c r="AR482">
        <v>0</v>
      </c>
      <c r="AS482">
        <v>0</v>
      </c>
      <c r="AT482" t="s">
        <v>86</v>
      </c>
      <c r="AU482" t="s">
        <v>86</v>
      </c>
      <c r="AV482" t="s">
        <v>86</v>
      </c>
      <c r="AW482" t="s">
        <v>86</v>
      </c>
      <c r="AX482" t="s">
        <v>86</v>
      </c>
      <c r="AY482" t="s">
        <v>86</v>
      </c>
      <c r="AZ482" t="s">
        <v>86</v>
      </c>
      <c r="BA482" t="s">
        <v>86</v>
      </c>
      <c r="BB482" t="s">
        <v>86</v>
      </c>
      <c r="BC482" t="s">
        <v>86</v>
      </c>
      <c r="BD482" t="s">
        <v>86</v>
      </c>
      <c r="BE482" t="s">
        <v>86</v>
      </c>
    </row>
    <row r="483" spans="1:57" x14ac:dyDescent="0.45">
      <c r="A483" t="s">
        <v>1165</v>
      </c>
      <c r="B483" t="s">
        <v>77</v>
      </c>
      <c r="C483" t="s">
        <v>1166</v>
      </c>
      <c r="D483" t="s">
        <v>79</v>
      </c>
      <c r="E483" s="2" t="str">
        <f>HYPERLINK("capsilon://?command=openfolder&amp;siteaddress=envoy.emaiq-na2.net&amp;folderid=FX02CC60E5-B622-1863-4346-E80188717C88","FX220224")</f>
        <v>FX220224</v>
      </c>
      <c r="F483" t="s">
        <v>80</v>
      </c>
      <c r="G483" t="s">
        <v>80</v>
      </c>
      <c r="H483" t="s">
        <v>81</v>
      </c>
      <c r="I483" t="s">
        <v>1167</v>
      </c>
      <c r="J483">
        <v>97</v>
      </c>
      <c r="K483" t="s">
        <v>83</v>
      </c>
      <c r="L483" t="s">
        <v>84</v>
      </c>
      <c r="M483" t="s">
        <v>85</v>
      </c>
      <c r="N483">
        <v>2</v>
      </c>
      <c r="O483" s="1">
        <v>44602.451724537037</v>
      </c>
      <c r="P483" s="1">
        <v>44602.482210648152</v>
      </c>
      <c r="Q483">
        <v>1617</v>
      </c>
      <c r="R483">
        <v>1017</v>
      </c>
      <c r="S483" t="b">
        <v>0</v>
      </c>
      <c r="T483" t="s">
        <v>86</v>
      </c>
      <c r="U483" t="b">
        <v>0</v>
      </c>
      <c r="V483" t="s">
        <v>433</v>
      </c>
      <c r="W483" s="1">
        <v>44602.477916666663</v>
      </c>
      <c r="X483">
        <v>648</v>
      </c>
      <c r="Y483">
        <v>54</v>
      </c>
      <c r="Z483">
        <v>0</v>
      </c>
      <c r="AA483">
        <v>54</v>
      </c>
      <c r="AB483">
        <v>20</v>
      </c>
      <c r="AC483">
        <v>14</v>
      </c>
      <c r="AD483">
        <v>43</v>
      </c>
      <c r="AE483">
        <v>0</v>
      </c>
      <c r="AF483">
        <v>0</v>
      </c>
      <c r="AG483">
        <v>0</v>
      </c>
      <c r="AH483" t="s">
        <v>93</v>
      </c>
      <c r="AI483" s="1">
        <v>44602.482210648152</v>
      </c>
      <c r="AJ483">
        <v>369</v>
      </c>
      <c r="AK483">
        <v>1</v>
      </c>
      <c r="AL483">
        <v>0</v>
      </c>
      <c r="AM483">
        <v>1</v>
      </c>
      <c r="AN483">
        <v>10</v>
      </c>
      <c r="AO483">
        <v>1</v>
      </c>
      <c r="AP483">
        <v>42</v>
      </c>
      <c r="AQ483">
        <v>0</v>
      </c>
      <c r="AR483">
        <v>0</v>
      </c>
      <c r="AS483">
        <v>0</v>
      </c>
      <c r="AT483" t="s">
        <v>86</v>
      </c>
      <c r="AU483" t="s">
        <v>86</v>
      </c>
      <c r="AV483" t="s">
        <v>86</v>
      </c>
      <c r="AW483" t="s">
        <v>86</v>
      </c>
      <c r="AX483" t="s">
        <v>86</v>
      </c>
      <c r="AY483" t="s">
        <v>86</v>
      </c>
      <c r="AZ483" t="s">
        <v>86</v>
      </c>
      <c r="BA483" t="s">
        <v>86</v>
      </c>
      <c r="BB483" t="s">
        <v>86</v>
      </c>
      <c r="BC483" t="s">
        <v>86</v>
      </c>
      <c r="BD483" t="s">
        <v>86</v>
      </c>
      <c r="BE483" t="s">
        <v>86</v>
      </c>
    </row>
    <row r="484" spans="1:57" hidden="1" x14ac:dyDescent="0.45">
      <c r="A484" t="s">
        <v>1168</v>
      </c>
      <c r="B484" t="s">
        <v>77</v>
      </c>
      <c r="C484" t="s">
        <v>1022</v>
      </c>
      <c r="D484" t="s">
        <v>79</v>
      </c>
      <c r="E484" s="2" t="str">
        <f>HYPERLINK("capsilon://?command=openfolder&amp;siteaddress=envoy.emaiq-na2.net&amp;folderid=FX6CD10E20-69D7-44A1-AF66-7C57850BE170","FX2201395")</f>
        <v>FX2201395</v>
      </c>
      <c r="F484" t="s">
        <v>80</v>
      </c>
      <c r="G484" t="s">
        <v>80</v>
      </c>
      <c r="H484" t="s">
        <v>81</v>
      </c>
      <c r="I484" t="s">
        <v>1169</v>
      </c>
      <c r="J484">
        <v>66</v>
      </c>
      <c r="K484" t="s">
        <v>83</v>
      </c>
      <c r="L484" t="s">
        <v>84</v>
      </c>
      <c r="M484" t="s">
        <v>85</v>
      </c>
      <c r="N484">
        <v>2</v>
      </c>
      <c r="O484" s="1">
        <v>44593.717997685184</v>
      </c>
      <c r="P484" s="1">
        <v>44593.815057870372</v>
      </c>
      <c r="Q484">
        <v>8250</v>
      </c>
      <c r="R484">
        <v>136</v>
      </c>
      <c r="S484" t="b">
        <v>0</v>
      </c>
      <c r="T484" t="s">
        <v>86</v>
      </c>
      <c r="U484" t="b">
        <v>0</v>
      </c>
      <c r="V484" t="s">
        <v>101</v>
      </c>
      <c r="W484" s="1">
        <v>44593.736898148149</v>
      </c>
      <c r="X484">
        <v>108</v>
      </c>
      <c r="Y484">
        <v>0</v>
      </c>
      <c r="Z484">
        <v>0</v>
      </c>
      <c r="AA484">
        <v>0</v>
      </c>
      <c r="AB484">
        <v>52</v>
      </c>
      <c r="AC484">
        <v>10</v>
      </c>
      <c r="AD484">
        <v>66</v>
      </c>
      <c r="AE484">
        <v>0</v>
      </c>
      <c r="AF484">
        <v>0</v>
      </c>
      <c r="AG484">
        <v>0</v>
      </c>
      <c r="AH484" t="s">
        <v>102</v>
      </c>
      <c r="AI484" s="1">
        <v>44593.815057870372</v>
      </c>
      <c r="AJ484">
        <v>28</v>
      </c>
      <c r="AK484">
        <v>0</v>
      </c>
      <c r="AL484">
        <v>0</v>
      </c>
      <c r="AM484">
        <v>0</v>
      </c>
      <c r="AN484">
        <v>52</v>
      </c>
      <c r="AO484">
        <v>0</v>
      </c>
      <c r="AP484">
        <v>66</v>
      </c>
      <c r="AQ484">
        <v>0</v>
      </c>
      <c r="AR484">
        <v>0</v>
      </c>
      <c r="AS484">
        <v>0</v>
      </c>
      <c r="AT484" t="s">
        <v>86</v>
      </c>
      <c r="AU484" t="s">
        <v>86</v>
      </c>
      <c r="AV484" t="s">
        <v>86</v>
      </c>
      <c r="AW484" t="s">
        <v>86</v>
      </c>
      <c r="AX484" t="s">
        <v>86</v>
      </c>
      <c r="AY484" t="s">
        <v>86</v>
      </c>
      <c r="AZ484" t="s">
        <v>86</v>
      </c>
      <c r="BA484" t="s">
        <v>86</v>
      </c>
      <c r="BB484" t="s">
        <v>86</v>
      </c>
      <c r="BC484" t="s">
        <v>86</v>
      </c>
      <c r="BD484" t="s">
        <v>86</v>
      </c>
      <c r="BE484" t="s">
        <v>86</v>
      </c>
    </row>
    <row r="485" spans="1:57" hidden="1" x14ac:dyDescent="0.45">
      <c r="A485" t="s">
        <v>1170</v>
      </c>
      <c r="B485" t="s">
        <v>77</v>
      </c>
      <c r="C485" t="s">
        <v>1171</v>
      </c>
      <c r="D485" t="s">
        <v>79</v>
      </c>
      <c r="E485" s="2" t="str">
        <f>HYPERLINK("capsilon://?command=openfolder&amp;siteaddress=envoy.emaiq-na2.net&amp;folderid=FXD4DC5035-B754-6188-ABC9-5706272C3141","FX2202182")</f>
        <v>FX2202182</v>
      </c>
      <c r="F485" t="s">
        <v>80</v>
      </c>
      <c r="G485" t="s">
        <v>80</v>
      </c>
      <c r="H485" t="s">
        <v>81</v>
      </c>
      <c r="I485" t="s">
        <v>1172</v>
      </c>
      <c r="J485">
        <v>136</v>
      </c>
      <c r="K485" t="s">
        <v>83</v>
      </c>
      <c r="L485" t="s">
        <v>84</v>
      </c>
      <c r="M485" t="s">
        <v>85</v>
      </c>
      <c r="N485">
        <v>1</v>
      </c>
      <c r="O485" s="1">
        <v>44602.454340277778</v>
      </c>
      <c r="P485" s="1">
        <v>44602.493935185186</v>
      </c>
      <c r="Q485">
        <v>2055</v>
      </c>
      <c r="R485">
        <v>1366</v>
      </c>
      <c r="S485" t="b">
        <v>0</v>
      </c>
      <c r="T485" t="s">
        <v>86</v>
      </c>
      <c r="U485" t="b">
        <v>0</v>
      </c>
      <c r="V485" t="s">
        <v>433</v>
      </c>
      <c r="W485" s="1">
        <v>44602.493935185186</v>
      </c>
      <c r="X485">
        <v>1340</v>
      </c>
      <c r="Y485">
        <v>5</v>
      </c>
      <c r="Z485">
        <v>0</v>
      </c>
      <c r="AA485">
        <v>5</v>
      </c>
      <c r="AB485">
        <v>0</v>
      </c>
      <c r="AC485">
        <v>0</v>
      </c>
      <c r="AD485">
        <v>131</v>
      </c>
      <c r="AE485">
        <v>112</v>
      </c>
      <c r="AF485">
        <v>0</v>
      </c>
      <c r="AG485">
        <v>5</v>
      </c>
      <c r="AH485" t="s">
        <v>86</v>
      </c>
      <c r="AI485" t="s">
        <v>86</v>
      </c>
      <c r="AJ485" t="s">
        <v>86</v>
      </c>
      <c r="AK485" t="s">
        <v>86</v>
      </c>
      <c r="AL485" t="s">
        <v>86</v>
      </c>
      <c r="AM485" t="s">
        <v>86</v>
      </c>
      <c r="AN485" t="s">
        <v>86</v>
      </c>
      <c r="AO485" t="s">
        <v>86</v>
      </c>
      <c r="AP485" t="s">
        <v>86</v>
      </c>
      <c r="AQ485" t="s">
        <v>86</v>
      </c>
      <c r="AR485" t="s">
        <v>86</v>
      </c>
      <c r="AS485" t="s">
        <v>86</v>
      </c>
      <c r="AT485" t="s">
        <v>86</v>
      </c>
      <c r="AU485" t="s">
        <v>86</v>
      </c>
      <c r="AV485" t="s">
        <v>86</v>
      </c>
      <c r="AW485" t="s">
        <v>86</v>
      </c>
      <c r="AX485" t="s">
        <v>86</v>
      </c>
      <c r="AY485" t="s">
        <v>86</v>
      </c>
      <c r="AZ485" t="s">
        <v>86</v>
      </c>
      <c r="BA485" t="s">
        <v>86</v>
      </c>
      <c r="BB485" t="s">
        <v>86</v>
      </c>
      <c r="BC485" t="s">
        <v>86</v>
      </c>
      <c r="BD485" t="s">
        <v>86</v>
      </c>
      <c r="BE485" t="s">
        <v>86</v>
      </c>
    </row>
    <row r="486" spans="1:57" x14ac:dyDescent="0.45">
      <c r="A486" t="s">
        <v>1173</v>
      </c>
      <c r="B486" t="s">
        <v>77</v>
      </c>
      <c r="C486" t="s">
        <v>251</v>
      </c>
      <c r="D486" t="s">
        <v>79</v>
      </c>
      <c r="E486" s="2" t="str">
        <f>HYPERLINK("capsilon://?command=openfolder&amp;siteaddress=envoy.emaiq-na2.net&amp;folderid=FXB5689C5C-D450-585A-FB12-395B4600E427","FX220223")</f>
        <v>FX220223</v>
      </c>
      <c r="F486" t="s">
        <v>80</v>
      </c>
      <c r="G486" t="s">
        <v>80</v>
      </c>
      <c r="H486" t="s">
        <v>81</v>
      </c>
      <c r="I486" t="s">
        <v>1174</v>
      </c>
      <c r="J486">
        <v>238</v>
      </c>
      <c r="K486" t="s">
        <v>83</v>
      </c>
      <c r="L486" t="s">
        <v>84</v>
      </c>
      <c r="M486" t="s">
        <v>85</v>
      </c>
      <c r="N486">
        <v>1</v>
      </c>
      <c r="O486" s="1">
        <v>44602.45590277778</v>
      </c>
      <c r="P486" s="1">
        <v>44602.533379629633</v>
      </c>
      <c r="Q486">
        <v>6240</v>
      </c>
      <c r="R486">
        <v>454</v>
      </c>
      <c r="S486" t="b">
        <v>0</v>
      </c>
      <c r="T486" t="s">
        <v>86</v>
      </c>
      <c r="U486" t="b">
        <v>0</v>
      </c>
      <c r="V486" t="s">
        <v>101</v>
      </c>
      <c r="W486" s="1">
        <v>44602.533379629633</v>
      </c>
      <c r="X486">
        <v>306</v>
      </c>
      <c r="Y486">
        <v>115</v>
      </c>
      <c r="Z486">
        <v>0</v>
      </c>
      <c r="AA486">
        <v>115</v>
      </c>
      <c r="AB486">
        <v>0</v>
      </c>
      <c r="AC486">
        <v>0</v>
      </c>
      <c r="AD486">
        <v>123</v>
      </c>
      <c r="AE486">
        <v>69</v>
      </c>
      <c r="AF486">
        <v>0</v>
      </c>
      <c r="AG486">
        <v>3</v>
      </c>
      <c r="AH486" t="s">
        <v>86</v>
      </c>
      <c r="AI486" t="s">
        <v>86</v>
      </c>
      <c r="AJ486" t="s">
        <v>86</v>
      </c>
      <c r="AK486" t="s">
        <v>86</v>
      </c>
      <c r="AL486" t="s">
        <v>86</v>
      </c>
      <c r="AM486" t="s">
        <v>86</v>
      </c>
      <c r="AN486" t="s">
        <v>86</v>
      </c>
      <c r="AO486" t="s">
        <v>86</v>
      </c>
      <c r="AP486" t="s">
        <v>86</v>
      </c>
      <c r="AQ486" t="s">
        <v>86</v>
      </c>
      <c r="AR486" t="s">
        <v>86</v>
      </c>
      <c r="AS486" t="s">
        <v>86</v>
      </c>
      <c r="AT486" t="s">
        <v>86</v>
      </c>
      <c r="AU486" t="s">
        <v>86</v>
      </c>
      <c r="AV486" t="s">
        <v>86</v>
      </c>
      <c r="AW486" t="s">
        <v>86</v>
      </c>
      <c r="AX486" t="s">
        <v>86</v>
      </c>
      <c r="AY486" t="s">
        <v>86</v>
      </c>
      <c r="AZ486" t="s">
        <v>86</v>
      </c>
      <c r="BA486" t="s">
        <v>86</v>
      </c>
      <c r="BB486" t="s">
        <v>86</v>
      </c>
      <c r="BC486" t="s">
        <v>86</v>
      </c>
      <c r="BD486" t="s">
        <v>86</v>
      </c>
      <c r="BE486" t="s">
        <v>86</v>
      </c>
    </row>
    <row r="487" spans="1:57" hidden="1" x14ac:dyDescent="0.45">
      <c r="A487" t="s">
        <v>1175</v>
      </c>
      <c r="B487" t="s">
        <v>77</v>
      </c>
      <c r="C487" t="s">
        <v>146</v>
      </c>
      <c r="D487" t="s">
        <v>79</v>
      </c>
      <c r="E487" s="2" t="str">
        <f>HYPERLINK("capsilon://?command=openfolder&amp;siteaddress=envoy.emaiq-na2.net&amp;folderid=FXC7CE4D19-6250-9BB9-8B85-655BE1F6A856","FX2201591")</f>
        <v>FX2201591</v>
      </c>
      <c r="F487" t="s">
        <v>80</v>
      </c>
      <c r="G487" t="s">
        <v>80</v>
      </c>
      <c r="H487" t="s">
        <v>81</v>
      </c>
      <c r="I487" t="s">
        <v>1176</v>
      </c>
      <c r="J487">
        <v>66</v>
      </c>
      <c r="K487" t="s">
        <v>83</v>
      </c>
      <c r="L487" t="s">
        <v>84</v>
      </c>
      <c r="M487" t="s">
        <v>85</v>
      </c>
      <c r="N487">
        <v>1</v>
      </c>
      <c r="O487" s="1">
        <v>44602.46597222222</v>
      </c>
      <c r="P487" s="1">
        <v>44602.529826388891</v>
      </c>
      <c r="Q487">
        <v>5431</v>
      </c>
      <c r="R487">
        <v>86</v>
      </c>
      <c r="S487" t="b">
        <v>0</v>
      </c>
      <c r="T487" t="s">
        <v>86</v>
      </c>
      <c r="U487" t="b">
        <v>0</v>
      </c>
      <c r="V487" t="s">
        <v>101</v>
      </c>
      <c r="W487" s="1">
        <v>44602.529826388891</v>
      </c>
      <c r="X487">
        <v>77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66</v>
      </c>
      <c r="AE487">
        <v>52</v>
      </c>
      <c r="AF487">
        <v>0</v>
      </c>
      <c r="AG487">
        <v>1</v>
      </c>
      <c r="AH487" t="s">
        <v>86</v>
      </c>
      <c r="AI487" t="s">
        <v>86</v>
      </c>
      <c r="AJ487" t="s">
        <v>86</v>
      </c>
      <c r="AK487" t="s">
        <v>86</v>
      </c>
      <c r="AL487" t="s">
        <v>86</v>
      </c>
      <c r="AM487" t="s">
        <v>86</v>
      </c>
      <c r="AN487" t="s">
        <v>86</v>
      </c>
      <c r="AO487" t="s">
        <v>86</v>
      </c>
      <c r="AP487" t="s">
        <v>86</v>
      </c>
      <c r="AQ487" t="s">
        <v>86</v>
      </c>
      <c r="AR487" t="s">
        <v>86</v>
      </c>
      <c r="AS487" t="s">
        <v>86</v>
      </c>
      <c r="AT487" t="s">
        <v>86</v>
      </c>
      <c r="AU487" t="s">
        <v>86</v>
      </c>
      <c r="AV487" t="s">
        <v>86</v>
      </c>
      <c r="AW487" t="s">
        <v>86</v>
      </c>
      <c r="AX487" t="s">
        <v>86</v>
      </c>
      <c r="AY487" t="s">
        <v>86</v>
      </c>
      <c r="AZ487" t="s">
        <v>86</v>
      </c>
      <c r="BA487" t="s">
        <v>86</v>
      </c>
      <c r="BB487" t="s">
        <v>86</v>
      </c>
      <c r="BC487" t="s">
        <v>86</v>
      </c>
      <c r="BD487" t="s">
        <v>86</v>
      </c>
      <c r="BE487" t="s">
        <v>86</v>
      </c>
    </row>
    <row r="488" spans="1:57" hidden="1" x14ac:dyDescent="0.45">
      <c r="A488" t="s">
        <v>1177</v>
      </c>
      <c r="B488" t="s">
        <v>77</v>
      </c>
      <c r="C488" t="s">
        <v>1178</v>
      </c>
      <c r="D488" t="s">
        <v>79</v>
      </c>
      <c r="E488" s="2" t="str">
        <f>HYPERLINK("capsilon://?command=openfolder&amp;siteaddress=envoy.emaiq-na2.net&amp;folderid=FX83034511-EF1A-75CF-4FD0-1C7FAB2D30F6","FX2202137")</f>
        <v>FX2202137</v>
      </c>
      <c r="F488" t="s">
        <v>80</v>
      </c>
      <c r="G488" t="s">
        <v>80</v>
      </c>
      <c r="H488" t="s">
        <v>81</v>
      </c>
      <c r="I488" t="s">
        <v>1179</v>
      </c>
      <c r="J488">
        <v>38</v>
      </c>
      <c r="K488" t="s">
        <v>83</v>
      </c>
      <c r="L488" t="s">
        <v>84</v>
      </c>
      <c r="M488" t="s">
        <v>85</v>
      </c>
      <c r="N488">
        <v>2</v>
      </c>
      <c r="O488" s="1">
        <v>44602.468136574076</v>
      </c>
      <c r="P488" s="1">
        <v>44603.160196759258</v>
      </c>
      <c r="Q488">
        <v>59196</v>
      </c>
      <c r="R488">
        <v>598</v>
      </c>
      <c r="S488" t="b">
        <v>0</v>
      </c>
      <c r="T488" t="s">
        <v>86</v>
      </c>
      <c r="U488" t="b">
        <v>0</v>
      </c>
      <c r="V488" t="s">
        <v>101</v>
      </c>
      <c r="W488" s="1">
        <v>44602.535115740742</v>
      </c>
      <c r="X488">
        <v>41</v>
      </c>
      <c r="Y488">
        <v>0</v>
      </c>
      <c r="Z488">
        <v>0</v>
      </c>
      <c r="AA488">
        <v>0</v>
      </c>
      <c r="AB488">
        <v>37</v>
      </c>
      <c r="AC488">
        <v>0</v>
      </c>
      <c r="AD488">
        <v>38</v>
      </c>
      <c r="AE488">
        <v>0</v>
      </c>
      <c r="AF488">
        <v>0</v>
      </c>
      <c r="AG488">
        <v>0</v>
      </c>
      <c r="AH488" t="s">
        <v>93</v>
      </c>
      <c r="AI488" s="1">
        <v>44603.160196759258</v>
      </c>
      <c r="AJ488">
        <v>67</v>
      </c>
      <c r="AK488">
        <v>0</v>
      </c>
      <c r="AL488">
        <v>0</v>
      </c>
      <c r="AM488">
        <v>0</v>
      </c>
      <c r="AN488">
        <v>37</v>
      </c>
      <c r="AO488">
        <v>0</v>
      </c>
      <c r="AP488">
        <v>38</v>
      </c>
      <c r="AQ488">
        <v>0</v>
      </c>
      <c r="AR488">
        <v>0</v>
      </c>
      <c r="AS488">
        <v>0</v>
      </c>
      <c r="AT488" t="s">
        <v>86</v>
      </c>
      <c r="AU488" t="s">
        <v>86</v>
      </c>
      <c r="AV488" t="s">
        <v>86</v>
      </c>
      <c r="AW488" t="s">
        <v>86</v>
      </c>
      <c r="AX488" t="s">
        <v>86</v>
      </c>
      <c r="AY488" t="s">
        <v>86</v>
      </c>
      <c r="AZ488" t="s">
        <v>86</v>
      </c>
      <c r="BA488" t="s">
        <v>86</v>
      </c>
      <c r="BB488" t="s">
        <v>86</v>
      </c>
      <c r="BC488" t="s">
        <v>86</v>
      </c>
      <c r="BD488" t="s">
        <v>86</v>
      </c>
      <c r="BE488" t="s">
        <v>86</v>
      </c>
    </row>
    <row r="489" spans="1:57" hidden="1" x14ac:dyDescent="0.45">
      <c r="A489" t="s">
        <v>1180</v>
      </c>
      <c r="B489" t="s">
        <v>77</v>
      </c>
      <c r="C489" t="s">
        <v>687</v>
      </c>
      <c r="D489" t="s">
        <v>79</v>
      </c>
      <c r="E489" s="2" t="str">
        <f>HYPERLINK("capsilon://?command=openfolder&amp;siteaddress=envoy.emaiq-na2.net&amp;folderid=FX86C9B14C-650F-4651-6925-7E46675E4C47","FX2112220")</f>
        <v>FX2112220</v>
      </c>
      <c r="F489" t="s">
        <v>80</v>
      </c>
      <c r="G489" t="s">
        <v>80</v>
      </c>
      <c r="H489" t="s">
        <v>81</v>
      </c>
      <c r="I489" t="s">
        <v>1181</v>
      </c>
      <c r="J489">
        <v>11</v>
      </c>
      <c r="K489" t="s">
        <v>83</v>
      </c>
      <c r="L489" t="s">
        <v>84</v>
      </c>
      <c r="M489" t="s">
        <v>85</v>
      </c>
      <c r="N489">
        <v>2</v>
      </c>
      <c r="O489" s="1">
        <v>44593.718946759262</v>
      </c>
      <c r="P489" s="1">
        <v>44593.815254629626</v>
      </c>
      <c r="Q489">
        <v>8279</v>
      </c>
      <c r="R489">
        <v>42</v>
      </c>
      <c r="S489" t="b">
        <v>0</v>
      </c>
      <c r="T489" t="s">
        <v>86</v>
      </c>
      <c r="U489" t="b">
        <v>0</v>
      </c>
      <c r="V489" t="s">
        <v>101</v>
      </c>
      <c r="W489" s="1">
        <v>44593.737280092595</v>
      </c>
      <c r="X489">
        <v>26</v>
      </c>
      <c r="Y489">
        <v>0</v>
      </c>
      <c r="Z489">
        <v>0</v>
      </c>
      <c r="AA489">
        <v>0</v>
      </c>
      <c r="AB489">
        <v>5</v>
      </c>
      <c r="AC489">
        <v>0</v>
      </c>
      <c r="AD489">
        <v>11</v>
      </c>
      <c r="AE489">
        <v>0</v>
      </c>
      <c r="AF489">
        <v>0</v>
      </c>
      <c r="AG489">
        <v>0</v>
      </c>
      <c r="AH489" t="s">
        <v>102</v>
      </c>
      <c r="AI489" s="1">
        <v>44593.815254629626</v>
      </c>
      <c r="AJ489">
        <v>16</v>
      </c>
      <c r="AK489">
        <v>0</v>
      </c>
      <c r="AL489">
        <v>0</v>
      </c>
      <c r="AM489">
        <v>0</v>
      </c>
      <c r="AN489">
        <v>5</v>
      </c>
      <c r="AO489">
        <v>0</v>
      </c>
      <c r="AP489">
        <v>11</v>
      </c>
      <c r="AQ489">
        <v>0</v>
      </c>
      <c r="AR489">
        <v>0</v>
      </c>
      <c r="AS489">
        <v>0</v>
      </c>
      <c r="AT489" t="s">
        <v>86</v>
      </c>
      <c r="AU489" t="s">
        <v>86</v>
      </c>
      <c r="AV489" t="s">
        <v>86</v>
      </c>
      <c r="AW489" t="s">
        <v>86</v>
      </c>
      <c r="AX489" t="s">
        <v>86</v>
      </c>
      <c r="AY489" t="s">
        <v>86</v>
      </c>
      <c r="AZ489" t="s">
        <v>86</v>
      </c>
      <c r="BA489" t="s">
        <v>86</v>
      </c>
      <c r="BB489" t="s">
        <v>86</v>
      </c>
      <c r="BC489" t="s">
        <v>86</v>
      </c>
      <c r="BD489" t="s">
        <v>86</v>
      </c>
      <c r="BE489" t="s">
        <v>86</v>
      </c>
    </row>
    <row r="490" spans="1:57" x14ac:dyDescent="0.45">
      <c r="A490" t="s">
        <v>1182</v>
      </c>
      <c r="B490" t="s">
        <v>77</v>
      </c>
      <c r="C490" t="s">
        <v>483</v>
      </c>
      <c r="D490" t="s">
        <v>79</v>
      </c>
      <c r="E490" s="2" t="str">
        <f>HYPERLINK("capsilon://?command=openfolder&amp;siteaddress=envoy.emaiq-na2.net&amp;folderid=FXF1A2EB64-E13D-67C8-7F50-384AA93F4B12","FX220249")</f>
        <v>FX220249</v>
      </c>
      <c r="F490" t="s">
        <v>80</v>
      </c>
      <c r="G490" t="s">
        <v>80</v>
      </c>
      <c r="H490" t="s">
        <v>81</v>
      </c>
      <c r="I490" t="s">
        <v>1183</v>
      </c>
      <c r="J490">
        <v>66</v>
      </c>
      <c r="K490" t="s">
        <v>83</v>
      </c>
      <c r="L490" t="s">
        <v>84</v>
      </c>
      <c r="M490" t="s">
        <v>85</v>
      </c>
      <c r="N490">
        <v>2</v>
      </c>
      <c r="O490" s="1">
        <v>44602.488819444443</v>
      </c>
      <c r="P490" s="1">
        <v>44603.163611111115</v>
      </c>
      <c r="Q490">
        <v>57647</v>
      </c>
      <c r="R490">
        <v>655</v>
      </c>
      <c r="S490" t="b">
        <v>0</v>
      </c>
      <c r="T490" t="s">
        <v>86</v>
      </c>
      <c r="U490" t="b">
        <v>0</v>
      </c>
      <c r="V490" t="s">
        <v>101</v>
      </c>
      <c r="W490" s="1">
        <v>44602.578541666669</v>
      </c>
      <c r="X490">
        <v>361</v>
      </c>
      <c r="Y490">
        <v>52</v>
      </c>
      <c r="Z490">
        <v>0</v>
      </c>
      <c r="AA490">
        <v>52</v>
      </c>
      <c r="AB490">
        <v>0</v>
      </c>
      <c r="AC490">
        <v>39</v>
      </c>
      <c r="AD490">
        <v>14</v>
      </c>
      <c r="AE490">
        <v>0</v>
      </c>
      <c r="AF490">
        <v>0</v>
      </c>
      <c r="AG490">
        <v>0</v>
      </c>
      <c r="AH490" t="s">
        <v>93</v>
      </c>
      <c r="AI490" s="1">
        <v>44603.163611111115</v>
      </c>
      <c r="AJ490">
        <v>294</v>
      </c>
      <c r="AK490">
        <v>1</v>
      </c>
      <c r="AL490">
        <v>0</v>
      </c>
      <c r="AM490">
        <v>1</v>
      </c>
      <c r="AN490">
        <v>0</v>
      </c>
      <c r="AO490">
        <v>1</v>
      </c>
      <c r="AP490">
        <v>13</v>
      </c>
      <c r="AQ490">
        <v>0</v>
      </c>
      <c r="AR490">
        <v>0</v>
      </c>
      <c r="AS490">
        <v>0</v>
      </c>
      <c r="AT490" t="s">
        <v>86</v>
      </c>
      <c r="AU490" t="s">
        <v>86</v>
      </c>
      <c r="AV490" t="s">
        <v>86</v>
      </c>
      <c r="AW490" t="s">
        <v>86</v>
      </c>
      <c r="AX490" t="s">
        <v>86</v>
      </c>
      <c r="AY490" t="s">
        <v>86</v>
      </c>
      <c r="AZ490" t="s">
        <v>86</v>
      </c>
      <c r="BA490" t="s">
        <v>86</v>
      </c>
      <c r="BB490" t="s">
        <v>86</v>
      </c>
      <c r="BC490" t="s">
        <v>86</v>
      </c>
      <c r="BD490" t="s">
        <v>86</v>
      </c>
      <c r="BE490" t="s">
        <v>86</v>
      </c>
    </row>
    <row r="491" spans="1:57" x14ac:dyDescent="0.45">
      <c r="A491" t="s">
        <v>1184</v>
      </c>
      <c r="B491" t="s">
        <v>77</v>
      </c>
      <c r="C491" t="s">
        <v>1171</v>
      </c>
      <c r="D491" t="s">
        <v>79</v>
      </c>
      <c r="E491" s="2" t="str">
        <f>HYPERLINK("capsilon://?command=openfolder&amp;siteaddress=envoy.emaiq-na2.net&amp;folderid=FXD4DC5035-B754-6188-ABC9-5706272C3141","FX2202182")</f>
        <v>FX2202182</v>
      </c>
      <c r="F491" t="s">
        <v>80</v>
      </c>
      <c r="G491" t="s">
        <v>80</v>
      </c>
      <c r="H491" t="s">
        <v>81</v>
      </c>
      <c r="I491" t="s">
        <v>1172</v>
      </c>
      <c r="J491">
        <v>212</v>
      </c>
      <c r="K491" t="s">
        <v>83</v>
      </c>
      <c r="L491" t="s">
        <v>84</v>
      </c>
      <c r="M491" t="s">
        <v>85</v>
      </c>
      <c r="N491">
        <v>2</v>
      </c>
      <c r="O491" s="1">
        <v>44602.495104166665</v>
      </c>
      <c r="P491" s="1">
        <v>44602.522800925923</v>
      </c>
      <c r="Q491">
        <v>92</v>
      </c>
      <c r="R491">
        <v>2301</v>
      </c>
      <c r="S491" t="b">
        <v>0</v>
      </c>
      <c r="T491" t="s">
        <v>86</v>
      </c>
      <c r="U491" t="b">
        <v>1</v>
      </c>
      <c r="V491" t="s">
        <v>433</v>
      </c>
      <c r="W491" s="1">
        <v>44602.512002314812</v>
      </c>
      <c r="X491">
        <v>1455</v>
      </c>
      <c r="Y491">
        <v>145</v>
      </c>
      <c r="Z491">
        <v>0</v>
      </c>
      <c r="AA491">
        <v>145</v>
      </c>
      <c r="AB491">
        <v>5</v>
      </c>
      <c r="AC491">
        <v>61</v>
      </c>
      <c r="AD491">
        <v>67</v>
      </c>
      <c r="AE491">
        <v>0</v>
      </c>
      <c r="AF491">
        <v>0</v>
      </c>
      <c r="AG491">
        <v>0</v>
      </c>
      <c r="AH491" t="s">
        <v>102</v>
      </c>
      <c r="AI491" s="1">
        <v>44602.522800925923</v>
      </c>
      <c r="AJ491">
        <v>846</v>
      </c>
      <c r="AK491">
        <v>0</v>
      </c>
      <c r="AL491">
        <v>0</v>
      </c>
      <c r="AM491">
        <v>0</v>
      </c>
      <c r="AN491">
        <v>5</v>
      </c>
      <c r="AO491">
        <v>0</v>
      </c>
      <c r="AP491">
        <v>67</v>
      </c>
      <c r="AQ491">
        <v>0</v>
      </c>
      <c r="AR491">
        <v>0</v>
      </c>
      <c r="AS491">
        <v>0</v>
      </c>
      <c r="AT491" t="s">
        <v>86</v>
      </c>
      <c r="AU491" t="s">
        <v>86</v>
      </c>
      <c r="AV491" t="s">
        <v>86</v>
      </c>
      <c r="AW491" t="s">
        <v>86</v>
      </c>
      <c r="AX491" t="s">
        <v>86</v>
      </c>
      <c r="AY491" t="s">
        <v>86</v>
      </c>
      <c r="AZ491" t="s">
        <v>86</v>
      </c>
      <c r="BA491" t="s">
        <v>86</v>
      </c>
      <c r="BB491" t="s">
        <v>86</v>
      </c>
      <c r="BC491" t="s">
        <v>86</v>
      </c>
      <c r="BD491" t="s">
        <v>86</v>
      </c>
      <c r="BE491" t="s">
        <v>86</v>
      </c>
    </row>
    <row r="492" spans="1:57" hidden="1" x14ac:dyDescent="0.45">
      <c r="A492" t="s">
        <v>1185</v>
      </c>
      <c r="B492" t="s">
        <v>77</v>
      </c>
      <c r="C492" t="s">
        <v>1186</v>
      </c>
      <c r="D492" t="s">
        <v>79</v>
      </c>
      <c r="E492" s="2" t="str">
        <f>HYPERLINK("capsilon://?command=openfolder&amp;siteaddress=envoy.emaiq-na2.net&amp;folderid=FX658244AB-87E0-5825-06BA-2B541E1F0767","FX2201201")</f>
        <v>FX2201201</v>
      </c>
      <c r="F492" t="s">
        <v>80</v>
      </c>
      <c r="G492" t="s">
        <v>80</v>
      </c>
      <c r="H492" t="s">
        <v>81</v>
      </c>
      <c r="I492" t="s">
        <v>1187</v>
      </c>
      <c r="J492">
        <v>11</v>
      </c>
      <c r="K492" t="s">
        <v>83</v>
      </c>
      <c r="L492" t="s">
        <v>84</v>
      </c>
      <c r="M492" t="s">
        <v>85</v>
      </c>
      <c r="N492">
        <v>2</v>
      </c>
      <c r="O492" s="1">
        <v>44602.497777777775</v>
      </c>
      <c r="P492" s="1">
        <v>44603.16443287037</v>
      </c>
      <c r="Q492">
        <v>57507</v>
      </c>
      <c r="R492">
        <v>92</v>
      </c>
      <c r="S492" t="b">
        <v>0</v>
      </c>
      <c r="T492" t="s">
        <v>86</v>
      </c>
      <c r="U492" t="b">
        <v>0</v>
      </c>
      <c r="V492" t="s">
        <v>101</v>
      </c>
      <c r="W492" s="1">
        <v>44602.578796296293</v>
      </c>
      <c r="X492">
        <v>22</v>
      </c>
      <c r="Y492">
        <v>0</v>
      </c>
      <c r="Z492">
        <v>0</v>
      </c>
      <c r="AA492">
        <v>0</v>
      </c>
      <c r="AB492">
        <v>5</v>
      </c>
      <c r="AC492">
        <v>0</v>
      </c>
      <c r="AD492">
        <v>11</v>
      </c>
      <c r="AE492">
        <v>0</v>
      </c>
      <c r="AF492">
        <v>0</v>
      </c>
      <c r="AG492">
        <v>0</v>
      </c>
      <c r="AH492" t="s">
        <v>93</v>
      </c>
      <c r="AI492" s="1">
        <v>44603.16443287037</v>
      </c>
      <c r="AJ492">
        <v>70</v>
      </c>
      <c r="AK492">
        <v>0</v>
      </c>
      <c r="AL492">
        <v>0</v>
      </c>
      <c r="AM492">
        <v>0</v>
      </c>
      <c r="AN492">
        <v>5</v>
      </c>
      <c r="AO492">
        <v>0</v>
      </c>
      <c r="AP492">
        <v>11</v>
      </c>
      <c r="AQ492">
        <v>0</v>
      </c>
      <c r="AR492">
        <v>0</v>
      </c>
      <c r="AS492">
        <v>0</v>
      </c>
      <c r="AT492" t="s">
        <v>86</v>
      </c>
      <c r="AU492" t="s">
        <v>86</v>
      </c>
      <c r="AV492" t="s">
        <v>86</v>
      </c>
      <c r="AW492" t="s">
        <v>86</v>
      </c>
      <c r="AX492" t="s">
        <v>86</v>
      </c>
      <c r="AY492" t="s">
        <v>86</v>
      </c>
      <c r="AZ492" t="s">
        <v>86</v>
      </c>
      <c r="BA492" t="s">
        <v>86</v>
      </c>
      <c r="BB492" t="s">
        <v>86</v>
      </c>
      <c r="BC492" t="s">
        <v>86</v>
      </c>
      <c r="BD492" t="s">
        <v>86</v>
      </c>
      <c r="BE492" t="s">
        <v>86</v>
      </c>
    </row>
    <row r="493" spans="1:57" hidden="1" x14ac:dyDescent="0.45">
      <c r="A493" t="s">
        <v>1188</v>
      </c>
      <c r="B493" t="s">
        <v>77</v>
      </c>
      <c r="C493" t="s">
        <v>1186</v>
      </c>
      <c r="D493" t="s">
        <v>79</v>
      </c>
      <c r="E493" s="2" t="str">
        <f>HYPERLINK("capsilon://?command=openfolder&amp;siteaddress=envoy.emaiq-na2.net&amp;folderid=FX658244AB-87E0-5825-06BA-2B541E1F0767","FX2201201")</f>
        <v>FX2201201</v>
      </c>
      <c r="F493" t="s">
        <v>80</v>
      </c>
      <c r="G493" t="s">
        <v>80</v>
      </c>
      <c r="H493" t="s">
        <v>81</v>
      </c>
      <c r="I493" t="s">
        <v>1189</v>
      </c>
      <c r="J493">
        <v>11</v>
      </c>
      <c r="K493" t="s">
        <v>83</v>
      </c>
      <c r="L493" t="s">
        <v>84</v>
      </c>
      <c r="M493" t="s">
        <v>85</v>
      </c>
      <c r="N493">
        <v>2</v>
      </c>
      <c r="O493" s="1">
        <v>44602.502766203703</v>
      </c>
      <c r="P493" s="1">
        <v>44603.164942129632</v>
      </c>
      <c r="Q493">
        <v>57127</v>
      </c>
      <c r="R493">
        <v>85</v>
      </c>
      <c r="S493" t="b">
        <v>0</v>
      </c>
      <c r="T493" t="s">
        <v>86</v>
      </c>
      <c r="U493" t="b">
        <v>0</v>
      </c>
      <c r="V493" t="s">
        <v>101</v>
      </c>
      <c r="W493" s="1">
        <v>44602.579293981478</v>
      </c>
      <c r="X493">
        <v>42</v>
      </c>
      <c r="Y493">
        <v>0</v>
      </c>
      <c r="Z493">
        <v>0</v>
      </c>
      <c r="AA493">
        <v>0</v>
      </c>
      <c r="AB493">
        <v>5</v>
      </c>
      <c r="AC493">
        <v>0</v>
      </c>
      <c r="AD493">
        <v>11</v>
      </c>
      <c r="AE493">
        <v>0</v>
      </c>
      <c r="AF493">
        <v>0</v>
      </c>
      <c r="AG493">
        <v>0</v>
      </c>
      <c r="AH493" t="s">
        <v>93</v>
      </c>
      <c r="AI493" s="1">
        <v>44603.164942129632</v>
      </c>
      <c r="AJ493">
        <v>43</v>
      </c>
      <c r="AK493">
        <v>0</v>
      </c>
      <c r="AL493">
        <v>0</v>
      </c>
      <c r="AM493">
        <v>0</v>
      </c>
      <c r="AN493">
        <v>5</v>
      </c>
      <c r="AO493">
        <v>0</v>
      </c>
      <c r="AP493">
        <v>11</v>
      </c>
      <c r="AQ493">
        <v>0</v>
      </c>
      <c r="AR493">
        <v>0</v>
      </c>
      <c r="AS493">
        <v>0</v>
      </c>
      <c r="AT493" t="s">
        <v>86</v>
      </c>
      <c r="AU493" t="s">
        <v>86</v>
      </c>
      <c r="AV493" t="s">
        <v>86</v>
      </c>
      <c r="AW493" t="s">
        <v>86</v>
      </c>
      <c r="AX493" t="s">
        <v>86</v>
      </c>
      <c r="AY493" t="s">
        <v>86</v>
      </c>
      <c r="AZ493" t="s">
        <v>86</v>
      </c>
      <c r="BA493" t="s">
        <v>86</v>
      </c>
      <c r="BB493" t="s">
        <v>86</v>
      </c>
      <c r="BC493" t="s">
        <v>86</v>
      </c>
      <c r="BD493" t="s">
        <v>86</v>
      </c>
      <c r="BE493" t="s">
        <v>86</v>
      </c>
    </row>
    <row r="494" spans="1:57" hidden="1" x14ac:dyDescent="0.45">
      <c r="A494" t="s">
        <v>1190</v>
      </c>
      <c r="B494" t="s">
        <v>77</v>
      </c>
      <c r="C494" t="s">
        <v>1191</v>
      </c>
      <c r="D494" t="s">
        <v>79</v>
      </c>
      <c r="E494" s="2" t="str">
        <f>HYPERLINK("capsilon://?command=openfolder&amp;siteaddress=envoy.emaiq-na2.net&amp;folderid=FX0F80E0CC-DCC6-7C22-8E0C-7D459653C30E","FX2201311")</f>
        <v>FX2201311</v>
      </c>
      <c r="F494" t="s">
        <v>80</v>
      </c>
      <c r="G494" t="s">
        <v>80</v>
      </c>
      <c r="H494" t="s">
        <v>81</v>
      </c>
      <c r="I494" t="s">
        <v>1192</v>
      </c>
      <c r="J494">
        <v>66</v>
      </c>
      <c r="K494" t="s">
        <v>83</v>
      </c>
      <c r="L494" t="s">
        <v>84</v>
      </c>
      <c r="M494" t="s">
        <v>85</v>
      </c>
      <c r="N494">
        <v>1</v>
      </c>
      <c r="O494" s="1">
        <v>44602.506909722222</v>
      </c>
      <c r="P494" s="1">
        <v>44602.580127314817</v>
      </c>
      <c r="Q494">
        <v>6255</v>
      </c>
      <c r="R494">
        <v>71</v>
      </c>
      <c r="S494" t="b">
        <v>0</v>
      </c>
      <c r="T494" t="s">
        <v>86</v>
      </c>
      <c r="U494" t="b">
        <v>0</v>
      </c>
      <c r="V494" t="s">
        <v>101</v>
      </c>
      <c r="W494" s="1">
        <v>44602.580127314817</v>
      </c>
      <c r="X494">
        <v>71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66</v>
      </c>
      <c r="AE494">
        <v>52</v>
      </c>
      <c r="AF494">
        <v>0</v>
      </c>
      <c r="AG494">
        <v>1</v>
      </c>
      <c r="AH494" t="s">
        <v>86</v>
      </c>
      <c r="AI494" t="s">
        <v>86</v>
      </c>
      <c r="AJ494" t="s">
        <v>86</v>
      </c>
      <c r="AK494" t="s">
        <v>86</v>
      </c>
      <c r="AL494" t="s">
        <v>86</v>
      </c>
      <c r="AM494" t="s">
        <v>86</v>
      </c>
      <c r="AN494" t="s">
        <v>86</v>
      </c>
      <c r="AO494" t="s">
        <v>86</v>
      </c>
      <c r="AP494" t="s">
        <v>86</v>
      </c>
      <c r="AQ494" t="s">
        <v>86</v>
      </c>
      <c r="AR494" t="s">
        <v>86</v>
      </c>
      <c r="AS494" t="s">
        <v>86</v>
      </c>
      <c r="AT494" t="s">
        <v>86</v>
      </c>
      <c r="AU494" t="s">
        <v>86</v>
      </c>
      <c r="AV494" t="s">
        <v>86</v>
      </c>
      <c r="AW494" t="s">
        <v>86</v>
      </c>
      <c r="AX494" t="s">
        <v>86</v>
      </c>
      <c r="AY494" t="s">
        <v>86</v>
      </c>
      <c r="AZ494" t="s">
        <v>86</v>
      </c>
      <c r="BA494" t="s">
        <v>86</v>
      </c>
      <c r="BB494" t="s">
        <v>86</v>
      </c>
      <c r="BC494" t="s">
        <v>86</v>
      </c>
      <c r="BD494" t="s">
        <v>86</v>
      </c>
      <c r="BE494" t="s">
        <v>86</v>
      </c>
    </row>
    <row r="495" spans="1:57" x14ac:dyDescent="0.45">
      <c r="A495" t="s">
        <v>1193</v>
      </c>
      <c r="B495" t="s">
        <v>77</v>
      </c>
      <c r="C495" t="s">
        <v>1194</v>
      </c>
      <c r="D495" t="s">
        <v>79</v>
      </c>
      <c r="E495" s="2" t="str">
        <f>HYPERLINK("capsilon://?command=openfolder&amp;siteaddress=envoy.emaiq-na2.net&amp;folderid=FXAB0531D1-CA87-EFF7-8E13-314135F7BAFF","FX2202188")</f>
        <v>FX2202188</v>
      </c>
      <c r="F495" t="s">
        <v>80</v>
      </c>
      <c r="G495" t="s">
        <v>80</v>
      </c>
      <c r="H495" t="s">
        <v>81</v>
      </c>
      <c r="I495" t="s">
        <v>1195</v>
      </c>
      <c r="J495">
        <v>324</v>
      </c>
      <c r="K495" t="s">
        <v>83</v>
      </c>
      <c r="L495" t="s">
        <v>84</v>
      </c>
      <c r="M495" t="s">
        <v>85</v>
      </c>
      <c r="N495">
        <v>1</v>
      </c>
      <c r="O495" s="1">
        <v>44602.506967592592</v>
      </c>
      <c r="P495" s="1">
        <v>44602.587997685187</v>
      </c>
      <c r="Q495">
        <v>6322</v>
      </c>
      <c r="R495">
        <v>679</v>
      </c>
      <c r="S495" t="b">
        <v>0</v>
      </c>
      <c r="T495" t="s">
        <v>86</v>
      </c>
      <c r="U495" t="b">
        <v>0</v>
      </c>
      <c r="V495" t="s">
        <v>101</v>
      </c>
      <c r="W495" s="1">
        <v>44602.587997685187</v>
      </c>
      <c r="X495">
        <v>679</v>
      </c>
      <c r="Y495">
        <v>74</v>
      </c>
      <c r="Z495">
        <v>0</v>
      </c>
      <c r="AA495">
        <v>74</v>
      </c>
      <c r="AB495">
        <v>0</v>
      </c>
      <c r="AC495">
        <v>0</v>
      </c>
      <c r="AD495">
        <v>250</v>
      </c>
      <c r="AE495">
        <v>222</v>
      </c>
      <c r="AF495">
        <v>0</v>
      </c>
      <c r="AG495">
        <v>23</v>
      </c>
      <c r="AH495" t="s">
        <v>86</v>
      </c>
      <c r="AI495" t="s">
        <v>86</v>
      </c>
      <c r="AJ495" t="s">
        <v>86</v>
      </c>
      <c r="AK495" t="s">
        <v>86</v>
      </c>
      <c r="AL495" t="s">
        <v>86</v>
      </c>
      <c r="AM495" t="s">
        <v>86</v>
      </c>
      <c r="AN495" t="s">
        <v>86</v>
      </c>
      <c r="AO495" t="s">
        <v>86</v>
      </c>
      <c r="AP495" t="s">
        <v>86</v>
      </c>
      <c r="AQ495" t="s">
        <v>86</v>
      </c>
      <c r="AR495" t="s">
        <v>86</v>
      </c>
      <c r="AS495" t="s">
        <v>86</v>
      </c>
      <c r="AT495" t="s">
        <v>86</v>
      </c>
      <c r="AU495" t="s">
        <v>86</v>
      </c>
      <c r="AV495" t="s">
        <v>86</v>
      </c>
      <c r="AW495" t="s">
        <v>86</v>
      </c>
      <c r="AX495" t="s">
        <v>86</v>
      </c>
      <c r="AY495" t="s">
        <v>86</v>
      </c>
      <c r="AZ495" t="s">
        <v>86</v>
      </c>
      <c r="BA495" t="s">
        <v>86</v>
      </c>
      <c r="BB495" t="s">
        <v>86</v>
      </c>
      <c r="BC495" t="s">
        <v>86</v>
      </c>
      <c r="BD495" t="s">
        <v>86</v>
      </c>
      <c r="BE495" t="s">
        <v>86</v>
      </c>
    </row>
    <row r="496" spans="1:57" hidden="1" x14ac:dyDescent="0.45">
      <c r="A496" t="s">
        <v>1196</v>
      </c>
      <c r="B496" t="s">
        <v>77</v>
      </c>
      <c r="C496" t="s">
        <v>1191</v>
      </c>
      <c r="D496" t="s">
        <v>79</v>
      </c>
      <c r="E496" s="2" t="str">
        <f>HYPERLINK("capsilon://?command=openfolder&amp;siteaddress=envoy.emaiq-na2.net&amp;folderid=FX0F80E0CC-DCC6-7C22-8E0C-7D459653C30E","FX2201311")</f>
        <v>FX2201311</v>
      </c>
      <c r="F496" t="s">
        <v>80</v>
      </c>
      <c r="G496" t="s">
        <v>80</v>
      </c>
      <c r="H496" t="s">
        <v>81</v>
      </c>
      <c r="I496" t="s">
        <v>1197</v>
      </c>
      <c r="J496">
        <v>66</v>
      </c>
      <c r="K496" t="s">
        <v>83</v>
      </c>
      <c r="L496" t="s">
        <v>84</v>
      </c>
      <c r="M496" t="s">
        <v>85</v>
      </c>
      <c r="N496">
        <v>1</v>
      </c>
      <c r="O496" s="1">
        <v>44602.507071759261</v>
      </c>
      <c r="P496" s="1">
        <v>44602.626875000002</v>
      </c>
      <c r="Q496">
        <v>10297</v>
      </c>
      <c r="R496">
        <v>54</v>
      </c>
      <c r="S496" t="b">
        <v>0</v>
      </c>
      <c r="T496" t="s">
        <v>86</v>
      </c>
      <c r="U496" t="b">
        <v>0</v>
      </c>
      <c r="V496" t="s">
        <v>101</v>
      </c>
      <c r="W496" s="1">
        <v>44602.626875000002</v>
      </c>
      <c r="X496">
        <v>54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66</v>
      </c>
      <c r="AE496">
        <v>52</v>
      </c>
      <c r="AF496">
        <v>0</v>
      </c>
      <c r="AG496">
        <v>1</v>
      </c>
      <c r="AH496" t="s">
        <v>86</v>
      </c>
      <c r="AI496" t="s">
        <v>86</v>
      </c>
      <c r="AJ496" t="s">
        <v>86</v>
      </c>
      <c r="AK496" t="s">
        <v>86</v>
      </c>
      <c r="AL496" t="s">
        <v>86</v>
      </c>
      <c r="AM496" t="s">
        <v>86</v>
      </c>
      <c r="AN496" t="s">
        <v>86</v>
      </c>
      <c r="AO496" t="s">
        <v>86</v>
      </c>
      <c r="AP496" t="s">
        <v>86</v>
      </c>
      <c r="AQ496" t="s">
        <v>86</v>
      </c>
      <c r="AR496" t="s">
        <v>86</v>
      </c>
      <c r="AS496" t="s">
        <v>86</v>
      </c>
      <c r="AT496" t="s">
        <v>86</v>
      </c>
      <c r="AU496" t="s">
        <v>86</v>
      </c>
      <c r="AV496" t="s">
        <v>86</v>
      </c>
      <c r="AW496" t="s">
        <v>86</v>
      </c>
      <c r="AX496" t="s">
        <v>86</v>
      </c>
      <c r="AY496" t="s">
        <v>86</v>
      </c>
      <c r="AZ496" t="s">
        <v>86</v>
      </c>
      <c r="BA496" t="s">
        <v>86</v>
      </c>
      <c r="BB496" t="s">
        <v>86</v>
      </c>
      <c r="BC496" t="s">
        <v>86</v>
      </c>
      <c r="BD496" t="s">
        <v>86</v>
      </c>
      <c r="BE496" t="s">
        <v>86</v>
      </c>
    </row>
    <row r="497" spans="1:57" hidden="1" x14ac:dyDescent="0.45">
      <c r="A497" t="s">
        <v>1198</v>
      </c>
      <c r="B497" t="s">
        <v>77</v>
      </c>
      <c r="C497" t="s">
        <v>687</v>
      </c>
      <c r="D497" t="s">
        <v>79</v>
      </c>
      <c r="E497" s="2" t="str">
        <f>HYPERLINK("capsilon://?command=openfolder&amp;siteaddress=envoy.emaiq-na2.net&amp;folderid=FX86C9B14C-650F-4651-6925-7E46675E4C47","FX2112220")</f>
        <v>FX2112220</v>
      </c>
      <c r="F497" t="s">
        <v>80</v>
      </c>
      <c r="G497" t="s">
        <v>80</v>
      </c>
      <c r="H497" t="s">
        <v>81</v>
      </c>
      <c r="I497" t="s">
        <v>1199</v>
      </c>
      <c r="J497">
        <v>11</v>
      </c>
      <c r="K497" t="s">
        <v>83</v>
      </c>
      <c r="L497" t="s">
        <v>84</v>
      </c>
      <c r="M497" t="s">
        <v>85</v>
      </c>
      <c r="N497">
        <v>2</v>
      </c>
      <c r="O497" s="1">
        <v>44593.720578703702</v>
      </c>
      <c r="P497" s="1">
        <v>44593.815439814818</v>
      </c>
      <c r="Q497">
        <v>8158</v>
      </c>
      <c r="R497">
        <v>38</v>
      </c>
      <c r="S497" t="b">
        <v>0</v>
      </c>
      <c r="T497" t="s">
        <v>86</v>
      </c>
      <c r="U497" t="b">
        <v>0</v>
      </c>
      <c r="V497" t="s">
        <v>101</v>
      </c>
      <c r="W497" s="1">
        <v>44593.737546296295</v>
      </c>
      <c r="X497">
        <v>22</v>
      </c>
      <c r="Y497">
        <v>0</v>
      </c>
      <c r="Z497">
        <v>0</v>
      </c>
      <c r="AA497">
        <v>0</v>
      </c>
      <c r="AB497">
        <v>5</v>
      </c>
      <c r="AC497">
        <v>0</v>
      </c>
      <c r="AD497">
        <v>11</v>
      </c>
      <c r="AE497">
        <v>0</v>
      </c>
      <c r="AF497">
        <v>0</v>
      </c>
      <c r="AG497">
        <v>0</v>
      </c>
      <c r="AH497" t="s">
        <v>102</v>
      </c>
      <c r="AI497" s="1">
        <v>44593.815439814818</v>
      </c>
      <c r="AJ497">
        <v>16</v>
      </c>
      <c r="AK497">
        <v>0</v>
      </c>
      <c r="AL497">
        <v>0</v>
      </c>
      <c r="AM497">
        <v>0</v>
      </c>
      <c r="AN497">
        <v>5</v>
      </c>
      <c r="AO497">
        <v>0</v>
      </c>
      <c r="AP497">
        <v>11</v>
      </c>
      <c r="AQ497">
        <v>0</v>
      </c>
      <c r="AR497">
        <v>0</v>
      </c>
      <c r="AS497">
        <v>0</v>
      </c>
      <c r="AT497" t="s">
        <v>86</v>
      </c>
      <c r="AU497" t="s">
        <v>86</v>
      </c>
      <c r="AV497" t="s">
        <v>86</v>
      </c>
      <c r="AW497" t="s">
        <v>86</v>
      </c>
      <c r="AX497" t="s">
        <v>86</v>
      </c>
      <c r="AY497" t="s">
        <v>86</v>
      </c>
      <c r="AZ497" t="s">
        <v>86</v>
      </c>
      <c r="BA497" t="s">
        <v>86</v>
      </c>
      <c r="BB497" t="s">
        <v>86</v>
      </c>
      <c r="BC497" t="s">
        <v>86</v>
      </c>
      <c r="BD497" t="s">
        <v>86</v>
      </c>
      <c r="BE497" t="s">
        <v>86</v>
      </c>
    </row>
    <row r="498" spans="1:57" x14ac:dyDescent="0.45">
      <c r="A498" t="s">
        <v>1200</v>
      </c>
      <c r="B498" t="s">
        <v>77</v>
      </c>
      <c r="C498" t="s">
        <v>146</v>
      </c>
      <c r="D498" t="s">
        <v>79</v>
      </c>
      <c r="E498" s="2" t="str">
        <f>HYPERLINK("capsilon://?command=openfolder&amp;siteaddress=envoy.emaiq-na2.net&amp;folderid=FXC7CE4D19-6250-9BB9-8B85-655BE1F6A856","FX2201591")</f>
        <v>FX2201591</v>
      </c>
      <c r="F498" t="s">
        <v>80</v>
      </c>
      <c r="G498" t="s">
        <v>80</v>
      </c>
      <c r="H498" t="s">
        <v>81</v>
      </c>
      <c r="I498" t="s">
        <v>1176</v>
      </c>
      <c r="J498">
        <v>38</v>
      </c>
      <c r="K498" t="s">
        <v>83</v>
      </c>
      <c r="L498" t="s">
        <v>84</v>
      </c>
      <c r="M498" t="s">
        <v>85</v>
      </c>
      <c r="N498">
        <v>2</v>
      </c>
      <c r="O498" s="1">
        <v>44602.530138888891</v>
      </c>
      <c r="P498" s="1">
        <v>44602.537511574075</v>
      </c>
      <c r="Q498">
        <v>295</v>
      </c>
      <c r="R498">
        <v>342</v>
      </c>
      <c r="S498" t="b">
        <v>0</v>
      </c>
      <c r="T498" t="s">
        <v>86</v>
      </c>
      <c r="U498" t="b">
        <v>1</v>
      </c>
      <c r="V498" t="s">
        <v>101</v>
      </c>
      <c r="W498" s="1">
        <v>44602.534629629627</v>
      </c>
      <c r="X498">
        <v>108</v>
      </c>
      <c r="Y498">
        <v>37</v>
      </c>
      <c r="Z498">
        <v>0</v>
      </c>
      <c r="AA498">
        <v>37</v>
      </c>
      <c r="AB498">
        <v>0</v>
      </c>
      <c r="AC498">
        <v>25</v>
      </c>
      <c r="AD498">
        <v>1</v>
      </c>
      <c r="AE498">
        <v>0</v>
      </c>
      <c r="AF498">
        <v>0</v>
      </c>
      <c r="AG498">
        <v>0</v>
      </c>
      <c r="AH498" t="s">
        <v>102</v>
      </c>
      <c r="AI498" s="1">
        <v>44602.537511574075</v>
      </c>
      <c r="AJ498">
        <v>234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1</v>
      </c>
      <c r="AQ498">
        <v>0</v>
      </c>
      <c r="AR498">
        <v>0</v>
      </c>
      <c r="AS498">
        <v>0</v>
      </c>
      <c r="AT498" t="s">
        <v>86</v>
      </c>
      <c r="AU498" t="s">
        <v>86</v>
      </c>
      <c r="AV498" t="s">
        <v>86</v>
      </c>
      <c r="AW498" t="s">
        <v>86</v>
      </c>
      <c r="AX498" t="s">
        <v>86</v>
      </c>
      <c r="AY498" t="s">
        <v>86</v>
      </c>
      <c r="AZ498" t="s">
        <v>86</v>
      </c>
      <c r="BA498" t="s">
        <v>86</v>
      </c>
      <c r="BB498" t="s">
        <v>86</v>
      </c>
      <c r="BC498" t="s">
        <v>86</v>
      </c>
      <c r="BD498" t="s">
        <v>86</v>
      </c>
      <c r="BE498" t="s">
        <v>86</v>
      </c>
    </row>
    <row r="499" spans="1:57" x14ac:dyDescent="0.45">
      <c r="A499" t="s">
        <v>1201</v>
      </c>
      <c r="B499" t="s">
        <v>77</v>
      </c>
      <c r="C499" t="s">
        <v>251</v>
      </c>
      <c r="D499" t="s">
        <v>79</v>
      </c>
      <c r="E499" s="2" t="str">
        <f>HYPERLINK("capsilon://?command=openfolder&amp;siteaddress=envoy.emaiq-na2.net&amp;folderid=FXB5689C5C-D450-585A-FB12-395B4600E427","FX220223")</f>
        <v>FX220223</v>
      </c>
      <c r="F499" t="s">
        <v>80</v>
      </c>
      <c r="G499" t="s">
        <v>80</v>
      </c>
      <c r="H499" t="s">
        <v>81</v>
      </c>
      <c r="I499" t="s">
        <v>1174</v>
      </c>
      <c r="J499">
        <v>88</v>
      </c>
      <c r="K499" t="s">
        <v>83</v>
      </c>
      <c r="L499" t="s">
        <v>84</v>
      </c>
      <c r="M499" t="s">
        <v>85</v>
      </c>
      <c r="N499">
        <v>2</v>
      </c>
      <c r="O499" s="1">
        <v>44602.534942129627</v>
      </c>
      <c r="P499" s="1">
        <v>44602.590046296296</v>
      </c>
      <c r="Q499">
        <v>258</v>
      </c>
      <c r="R499">
        <v>4503</v>
      </c>
      <c r="S499" t="b">
        <v>0</v>
      </c>
      <c r="T499" t="s">
        <v>86</v>
      </c>
      <c r="U499" t="b">
        <v>1</v>
      </c>
      <c r="V499" t="s">
        <v>101</v>
      </c>
      <c r="W499" s="1">
        <v>44602.57435185185</v>
      </c>
      <c r="X499">
        <v>3389</v>
      </c>
      <c r="Y499">
        <v>127</v>
      </c>
      <c r="Z499">
        <v>0</v>
      </c>
      <c r="AA499">
        <v>127</v>
      </c>
      <c r="AB499">
        <v>63</v>
      </c>
      <c r="AC499">
        <v>98</v>
      </c>
      <c r="AD499">
        <v>-39</v>
      </c>
      <c r="AE499">
        <v>0</v>
      </c>
      <c r="AF499">
        <v>0</v>
      </c>
      <c r="AG499">
        <v>0</v>
      </c>
      <c r="AH499" t="s">
        <v>102</v>
      </c>
      <c r="AI499" s="1">
        <v>44602.590046296296</v>
      </c>
      <c r="AJ499">
        <v>1114</v>
      </c>
      <c r="AK499">
        <v>7</v>
      </c>
      <c r="AL499">
        <v>0</v>
      </c>
      <c r="AM499">
        <v>7</v>
      </c>
      <c r="AN499">
        <v>63</v>
      </c>
      <c r="AO499">
        <v>7</v>
      </c>
      <c r="AP499">
        <v>-46</v>
      </c>
      <c r="AQ499">
        <v>0</v>
      </c>
      <c r="AR499">
        <v>0</v>
      </c>
      <c r="AS499">
        <v>0</v>
      </c>
      <c r="AT499" t="s">
        <v>86</v>
      </c>
      <c r="AU499" t="s">
        <v>86</v>
      </c>
      <c r="AV499" t="s">
        <v>86</v>
      </c>
      <c r="AW499" t="s">
        <v>86</v>
      </c>
      <c r="AX499" t="s">
        <v>86</v>
      </c>
      <c r="AY499" t="s">
        <v>86</v>
      </c>
      <c r="AZ499" t="s">
        <v>86</v>
      </c>
      <c r="BA499" t="s">
        <v>86</v>
      </c>
      <c r="BB499" t="s">
        <v>86</v>
      </c>
      <c r="BC499" t="s">
        <v>86</v>
      </c>
      <c r="BD499" t="s">
        <v>86</v>
      </c>
      <c r="BE499" t="s">
        <v>86</v>
      </c>
    </row>
    <row r="500" spans="1:57" x14ac:dyDescent="0.45">
      <c r="A500" t="s">
        <v>1202</v>
      </c>
      <c r="B500" t="s">
        <v>77</v>
      </c>
      <c r="C500" t="s">
        <v>904</v>
      </c>
      <c r="D500" t="s">
        <v>79</v>
      </c>
      <c r="E500" s="2" t="str">
        <f>HYPERLINK("capsilon://?command=openfolder&amp;siteaddress=envoy.emaiq-na2.net&amp;folderid=FX1BBBDFE7-1029-BCCA-635C-A9D69FE769A1","FX220256")</f>
        <v>FX220256</v>
      </c>
      <c r="F500" t="s">
        <v>80</v>
      </c>
      <c r="G500" t="s">
        <v>80</v>
      </c>
      <c r="H500" t="s">
        <v>81</v>
      </c>
      <c r="I500" t="s">
        <v>1203</v>
      </c>
      <c r="J500">
        <v>28</v>
      </c>
      <c r="K500" t="s">
        <v>83</v>
      </c>
      <c r="L500" t="s">
        <v>84</v>
      </c>
      <c r="M500" t="s">
        <v>85</v>
      </c>
      <c r="N500">
        <v>2</v>
      </c>
      <c r="O500" s="1">
        <v>44602.543796296297</v>
      </c>
      <c r="P500" s="1">
        <v>44603.16684027778</v>
      </c>
      <c r="Q500">
        <v>53479</v>
      </c>
      <c r="R500">
        <v>352</v>
      </c>
      <c r="S500" t="b">
        <v>0</v>
      </c>
      <c r="T500" t="s">
        <v>86</v>
      </c>
      <c r="U500" t="b">
        <v>0</v>
      </c>
      <c r="V500" t="s">
        <v>101</v>
      </c>
      <c r="W500" s="1">
        <v>44602.629074074073</v>
      </c>
      <c r="X500">
        <v>189</v>
      </c>
      <c r="Y500">
        <v>21</v>
      </c>
      <c r="Z500">
        <v>0</v>
      </c>
      <c r="AA500">
        <v>21</v>
      </c>
      <c r="AB500">
        <v>0</v>
      </c>
      <c r="AC500">
        <v>1</v>
      </c>
      <c r="AD500">
        <v>7</v>
      </c>
      <c r="AE500">
        <v>0</v>
      </c>
      <c r="AF500">
        <v>0</v>
      </c>
      <c r="AG500">
        <v>0</v>
      </c>
      <c r="AH500" t="s">
        <v>93</v>
      </c>
      <c r="AI500" s="1">
        <v>44603.16684027778</v>
      </c>
      <c r="AJ500">
        <v>163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7</v>
      </c>
      <c r="AQ500">
        <v>0</v>
      </c>
      <c r="AR500">
        <v>0</v>
      </c>
      <c r="AS500">
        <v>0</v>
      </c>
      <c r="AT500" t="s">
        <v>86</v>
      </c>
      <c r="AU500" t="s">
        <v>86</v>
      </c>
      <c r="AV500" t="s">
        <v>86</v>
      </c>
      <c r="AW500" t="s">
        <v>86</v>
      </c>
      <c r="AX500" t="s">
        <v>86</v>
      </c>
      <c r="AY500" t="s">
        <v>86</v>
      </c>
      <c r="AZ500" t="s">
        <v>86</v>
      </c>
      <c r="BA500" t="s">
        <v>86</v>
      </c>
      <c r="BB500" t="s">
        <v>86</v>
      </c>
      <c r="BC500" t="s">
        <v>86</v>
      </c>
      <c r="BD500" t="s">
        <v>86</v>
      </c>
      <c r="BE500" t="s">
        <v>86</v>
      </c>
    </row>
    <row r="501" spans="1:57" x14ac:dyDescent="0.45">
      <c r="A501" t="s">
        <v>1204</v>
      </c>
      <c r="B501" t="s">
        <v>77</v>
      </c>
      <c r="C501" t="s">
        <v>904</v>
      </c>
      <c r="D501" t="s">
        <v>79</v>
      </c>
      <c r="E501" s="2" t="str">
        <f>HYPERLINK("capsilon://?command=openfolder&amp;siteaddress=envoy.emaiq-na2.net&amp;folderid=FX1BBBDFE7-1029-BCCA-635C-A9D69FE769A1","FX220256")</f>
        <v>FX220256</v>
      </c>
      <c r="F501" t="s">
        <v>80</v>
      </c>
      <c r="G501" t="s">
        <v>80</v>
      </c>
      <c r="H501" t="s">
        <v>81</v>
      </c>
      <c r="I501" t="s">
        <v>1205</v>
      </c>
      <c r="J501">
        <v>28</v>
      </c>
      <c r="K501" t="s">
        <v>83</v>
      </c>
      <c r="L501" t="s">
        <v>84</v>
      </c>
      <c r="M501" t="s">
        <v>85</v>
      </c>
      <c r="N501">
        <v>2</v>
      </c>
      <c r="O501" s="1">
        <v>44602.544027777774</v>
      </c>
      <c r="P501" s="1">
        <v>44603.170983796299</v>
      </c>
      <c r="Q501">
        <v>53740</v>
      </c>
      <c r="R501">
        <v>429</v>
      </c>
      <c r="S501" t="b">
        <v>0</v>
      </c>
      <c r="T501" t="s">
        <v>86</v>
      </c>
      <c r="U501" t="b">
        <v>0</v>
      </c>
      <c r="V501" t="s">
        <v>101</v>
      </c>
      <c r="W501" s="1">
        <v>44602.631423611114</v>
      </c>
      <c r="X501">
        <v>72</v>
      </c>
      <c r="Y501">
        <v>21</v>
      </c>
      <c r="Z501">
        <v>0</v>
      </c>
      <c r="AA501">
        <v>21</v>
      </c>
      <c r="AB501">
        <v>0</v>
      </c>
      <c r="AC501">
        <v>0</v>
      </c>
      <c r="AD501">
        <v>7</v>
      </c>
      <c r="AE501">
        <v>0</v>
      </c>
      <c r="AF501">
        <v>0</v>
      </c>
      <c r="AG501">
        <v>0</v>
      </c>
      <c r="AH501" t="s">
        <v>93</v>
      </c>
      <c r="AI501" s="1">
        <v>44603.170983796299</v>
      </c>
      <c r="AJ501">
        <v>357</v>
      </c>
      <c r="AK501">
        <v>1</v>
      </c>
      <c r="AL501">
        <v>0</v>
      </c>
      <c r="AM501">
        <v>1</v>
      </c>
      <c r="AN501">
        <v>0</v>
      </c>
      <c r="AO501">
        <v>1</v>
      </c>
      <c r="AP501">
        <v>6</v>
      </c>
      <c r="AQ501">
        <v>0</v>
      </c>
      <c r="AR501">
        <v>0</v>
      </c>
      <c r="AS501">
        <v>0</v>
      </c>
      <c r="AT501" t="s">
        <v>86</v>
      </c>
      <c r="AU501" t="s">
        <v>86</v>
      </c>
      <c r="AV501" t="s">
        <v>86</v>
      </c>
      <c r="AW501" t="s">
        <v>86</v>
      </c>
      <c r="AX501" t="s">
        <v>86</v>
      </c>
      <c r="AY501" t="s">
        <v>86</v>
      </c>
      <c r="AZ501" t="s">
        <v>86</v>
      </c>
      <c r="BA501" t="s">
        <v>86</v>
      </c>
      <c r="BB501" t="s">
        <v>86</v>
      </c>
      <c r="BC501" t="s">
        <v>86</v>
      </c>
      <c r="BD501" t="s">
        <v>86</v>
      </c>
      <c r="BE501" t="s">
        <v>86</v>
      </c>
    </row>
    <row r="502" spans="1:57" x14ac:dyDescent="0.45">
      <c r="A502" t="s">
        <v>1206</v>
      </c>
      <c r="B502" t="s">
        <v>77</v>
      </c>
      <c r="C502" t="s">
        <v>904</v>
      </c>
      <c r="D502" t="s">
        <v>79</v>
      </c>
      <c r="E502" s="2" t="str">
        <f>HYPERLINK("capsilon://?command=openfolder&amp;siteaddress=envoy.emaiq-na2.net&amp;folderid=FX1BBBDFE7-1029-BCCA-635C-A9D69FE769A1","FX220256")</f>
        <v>FX220256</v>
      </c>
      <c r="F502" t="s">
        <v>80</v>
      </c>
      <c r="G502" t="s">
        <v>80</v>
      </c>
      <c r="H502" t="s">
        <v>81</v>
      </c>
      <c r="I502" t="s">
        <v>1207</v>
      </c>
      <c r="J502">
        <v>28</v>
      </c>
      <c r="K502" t="s">
        <v>83</v>
      </c>
      <c r="L502" t="s">
        <v>84</v>
      </c>
      <c r="M502" t="s">
        <v>85</v>
      </c>
      <c r="N502">
        <v>2</v>
      </c>
      <c r="O502" s="1">
        <v>44602.54446759259</v>
      </c>
      <c r="P502" s="1">
        <v>44603.174861111111</v>
      </c>
      <c r="Q502">
        <v>54054</v>
      </c>
      <c r="R502">
        <v>412</v>
      </c>
      <c r="S502" t="b">
        <v>0</v>
      </c>
      <c r="T502" t="s">
        <v>86</v>
      </c>
      <c r="U502" t="b">
        <v>0</v>
      </c>
      <c r="V502" t="s">
        <v>101</v>
      </c>
      <c r="W502" s="1">
        <v>44602.632326388892</v>
      </c>
      <c r="X502">
        <v>78</v>
      </c>
      <c r="Y502">
        <v>21</v>
      </c>
      <c r="Z502">
        <v>0</v>
      </c>
      <c r="AA502">
        <v>21</v>
      </c>
      <c r="AB502">
        <v>0</v>
      </c>
      <c r="AC502">
        <v>1</v>
      </c>
      <c r="AD502">
        <v>7</v>
      </c>
      <c r="AE502">
        <v>0</v>
      </c>
      <c r="AF502">
        <v>0</v>
      </c>
      <c r="AG502">
        <v>0</v>
      </c>
      <c r="AH502" t="s">
        <v>93</v>
      </c>
      <c r="AI502" s="1">
        <v>44603.174861111111</v>
      </c>
      <c r="AJ502">
        <v>334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7</v>
      </c>
      <c r="AQ502">
        <v>0</v>
      </c>
      <c r="AR502">
        <v>0</v>
      </c>
      <c r="AS502">
        <v>0</v>
      </c>
      <c r="AT502" t="s">
        <v>86</v>
      </c>
      <c r="AU502" t="s">
        <v>86</v>
      </c>
      <c r="AV502" t="s">
        <v>86</v>
      </c>
      <c r="AW502" t="s">
        <v>86</v>
      </c>
      <c r="AX502" t="s">
        <v>86</v>
      </c>
      <c r="AY502" t="s">
        <v>86</v>
      </c>
      <c r="AZ502" t="s">
        <v>86</v>
      </c>
      <c r="BA502" t="s">
        <v>86</v>
      </c>
      <c r="BB502" t="s">
        <v>86</v>
      </c>
      <c r="BC502" t="s">
        <v>86</v>
      </c>
      <c r="BD502" t="s">
        <v>86</v>
      </c>
      <c r="BE502" t="s">
        <v>86</v>
      </c>
    </row>
    <row r="503" spans="1:57" x14ac:dyDescent="0.45">
      <c r="A503" t="s">
        <v>1208</v>
      </c>
      <c r="B503" t="s">
        <v>77</v>
      </c>
      <c r="C503" t="s">
        <v>904</v>
      </c>
      <c r="D503" t="s">
        <v>79</v>
      </c>
      <c r="E503" s="2" t="str">
        <f>HYPERLINK("capsilon://?command=openfolder&amp;siteaddress=envoy.emaiq-na2.net&amp;folderid=FX1BBBDFE7-1029-BCCA-635C-A9D69FE769A1","FX220256")</f>
        <v>FX220256</v>
      </c>
      <c r="F503" t="s">
        <v>80</v>
      </c>
      <c r="G503" t="s">
        <v>80</v>
      </c>
      <c r="H503" t="s">
        <v>81</v>
      </c>
      <c r="I503" t="s">
        <v>1209</v>
      </c>
      <c r="J503">
        <v>28</v>
      </c>
      <c r="K503" t="s">
        <v>83</v>
      </c>
      <c r="L503" t="s">
        <v>84</v>
      </c>
      <c r="M503" t="s">
        <v>85</v>
      </c>
      <c r="N503">
        <v>2</v>
      </c>
      <c r="O503" s="1">
        <v>44602.544699074075</v>
      </c>
      <c r="P503" s="1">
        <v>44603.178182870368</v>
      </c>
      <c r="Q503">
        <v>54254</v>
      </c>
      <c r="R503">
        <v>479</v>
      </c>
      <c r="S503" t="b">
        <v>0</v>
      </c>
      <c r="T503" t="s">
        <v>86</v>
      </c>
      <c r="U503" t="b">
        <v>0</v>
      </c>
      <c r="V503" t="s">
        <v>101</v>
      </c>
      <c r="W503" s="1">
        <v>44602.634560185186</v>
      </c>
      <c r="X503">
        <v>192</v>
      </c>
      <c r="Y503">
        <v>21</v>
      </c>
      <c r="Z503">
        <v>0</v>
      </c>
      <c r="AA503">
        <v>21</v>
      </c>
      <c r="AB503">
        <v>0</v>
      </c>
      <c r="AC503">
        <v>2</v>
      </c>
      <c r="AD503">
        <v>7</v>
      </c>
      <c r="AE503">
        <v>0</v>
      </c>
      <c r="AF503">
        <v>0</v>
      </c>
      <c r="AG503">
        <v>0</v>
      </c>
      <c r="AH503" t="s">
        <v>93</v>
      </c>
      <c r="AI503" s="1">
        <v>44603.178182870368</v>
      </c>
      <c r="AJ503">
        <v>287</v>
      </c>
      <c r="AK503">
        <v>1</v>
      </c>
      <c r="AL503">
        <v>0</v>
      </c>
      <c r="AM503">
        <v>1</v>
      </c>
      <c r="AN503">
        <v>0</v>
      </c>
      <c r="AO503">
        <v>1</v>
      </c>
      <c r="AP503">
        <v>6</v>
      </c>
      <c r="AQ503">
        <v>0</v>
      </c>
      <c r="AR503">
        <v>0</v>
      </c>
      <c r="AS503">
        <v>0</v>
      </c>
      <c r="AT503" t="s">
        <v>86</v>
      </c>
      <c r="AU503" t="s">
        <v>86</v>
      </c>
      <c r="AV503" t="s">
        <v>86</v>
      </c>
      <c r="AW503" t="s">
        <v>86</v>
      </c>
      <c r="AX503" t="s">
        <v>86</v>
      </c>
      <c r="AY503" t="s">
        <v>86</v>
      </c>
      <c r="AZ503" t="s">
        <v>86</v>
      </c>
      <c r="BA503" t="s">
        <v>86</v>
      </c>
      <c r="BB503" t="s">
        <v>86</v>
      </c>
      <c r="BC503" t="s">
        <v>86</v>
      </c>
      <c r="BD503" t="s">
        <v>86</v>
      </c>
      <c r="BE503" t="s">
        <v>86</v>
      </c>
    </row>
    <row r="504" spans="1:57" x14ac:dyDescent="0.45">
      <c r="A504" t="s">
        <v>1210</v>
      </c>
      <c r="B504" t="s">
        <v>77</v>
      </c>
      <c r="C504" t="s">
        <v>1211</v>
      </c>
      <c r="D504" t="s">
        <v>79</v>
      </c>
      <c r="E504" s="2" t="str">
        <f>HYPERLINK("capsilon://?command=openfolder&amp;siteaddress=envoy.emaiq-na2.net&amp;folderid=FXEFB384BE-A646-C512-9232-52B4B26317BD","FX2202154")</f>
        <v>FX2202154</v>
      </c>
      <c r="F504" t="s">
        <v>80</v>
      </c>
      <c r="G504" t="s">
        <v>80</v>
      </c>
      <c r="H504" t="s">
        <v>81</v>
      </c>
      <c r="I504" t="s">
        <v>1212</v>
      </c>
      <c r="J504">
        <v>424</v>
      </c>
      <c r="K504" t="s">
        <v>83</v>
      </c>
      <c r="L504" t="s">
        <v>84</v>
      </c>
      <c r="M504" t="s">
        <v>85</v>
      </c>
      <c r="N504">
        <v>2</v>
      </c>
      <c r="O504" s="1">
        <v>44602.553611111114</v>
      </c>
      <c r="P504" s="1">
        <v>44603.208831018521</v>
      </c>
      <c r="Q504">
        <v>52046</v>
      </c>
      <c r="R504">
        <v>4565</v>
      </c>
      <c r="S504" t="b">
        <v>0</v>
      </c>
      <c r="T504" t="s">
        <v>86</v>
      </c>
      <c r="U504" t="b">
        <v>0</v>
      </c>
      <c r="V504" t="s">
        <v>101</v>
      </c>
      <c r="W504" s="1">
        <v>44602.708090277774</v>
      </c>
      <c r="X504">
        <v>1958</v>
      </c>
      <c r="Y504">
        <v>345</v>
      </c>
      <c r="Z504">
        <v>0</v>
      </c>
      <c r="AA504">
        <v>345</v>
      </c>
      <c r="AB504">
        <v>37</v>
      </c>
      <c r="AC504">
        <v>214</v>
      </c>
      <c r="AD504">
        <v>79</v>
      </c>
      <c r="AE504">
        <v>0</v>
      </c>
      <c r="AF504">
        <v>0</v>
      </c>
      <c r="AG504">
        <v>0</v>
      </c>
      <c r="AH504" t="s">
        <v>93</v>
      </c>
      <c r="AI504" s="1">
        <v>44603.208831018521</v>
      </c>
      <c r="AJ504">
        <v>2547</v>
      </c>
      <c r="AK504">
        <v>13</v>
      </c>
      <c r="AL504">
        <v>0</v>
      </c>
      <c r="AM504">
        <v>13</v>
      </c>
      <c r="AN504">
        <v>37</v>
      </c>
      <c r="AO504">
        <v>14</v>
      </c>
      <c r="AP504">
        <v>66</v>
      </c>
      <c r="AQ504">
        <v>0</v>
      </c>
      <c r="AR504">
        <v>0</v>
      </c>
      <c r="AS504">
        <v>0</v>
      </c>
      <c r="AT504" t="s">
        <v>86</v>
      </c>
      <c r="AU504" t="s">
        <v>86</v>
      </c>
      <c r="AV504" t="s">
        <v>86</v>
      </c>
      <c r="AW504" t="s">
        <v>86</v>
      </c>
      <c r="AX504" t="s">
        <v>86</v>
      </c>
      <c r="AY504" t="s">
        <v>86</v>
      </c>
      <c r="AZ504" t="s">
        <v>86</v>
      </c>
      <c r="BA504" t="s">
        <v>86</v>
      </c>
      <c r="BB504" t="s">
        <v>86</v>
      </c>
      <c r="BC504" t="s">
        <v>86</v>
      </c>
      <c r="BD504" t="s">
        <v>86</v>
      </c>
      <c r="BE504" t="s">
        <v>86</v>
      </c>
    </row>
    <row r="505" spans="1:57" x14ac:dyDescent="0.45">
      <c r="A505" t="s">
        <v>1213</v>
      </c>
      <c r="B505" t="s">
        <v>77</v>
      </c>
      <c r="C505" t="s">
        <v>1211</v>
      </c>
      <c r="D505" t="s">
        <v>79</v>
      </c>
      <c r="E505" s="2" t="str">
        <f>HYPERLINK("capsilon://?command=openfolder&amp;siteaddress=envoy.emaiq-na2.net&amp;folderid=FXEFB384BE-A646-C512-9232-52B4B26317BD","FX2202154")</f>
        <v>FX2202154</v>
      </c>
      <c r="F505" t="s">
        <v>80</v>
      </c>
      <c r="G505" t="s">
        <v>80</v>
      </c>
      <c r="H505" t="s">
        <v>81</v>
      </c>
      <c r="I505" t="s">
        <v>1214</v>
      </c>
      <c r="J505">
        <v>66</v>
      </c>
      <c r="K505" t="s">
        <v>83</v>
      </c>
      <c r="L505" t="s">
        <v>84</v>
      </c>
      <c r="M505" t="s">
        <v>85</v>
      </c>
      <c r="N505">
        <v>2</v>
      </c>
      <c r="O505" s="1">
        <v>44602.562847222223</v>
      </c>
      <c r="P505" s="1">
        <v>44603.243518518517</v>
      </c>
      <c r="Q505">
        <v>58409</v>
      </c>
      <c r="R505">
        <v>401</v>
      </c>
      <c r="S505" t="b">
        <v>0</v>
      </c>
      <c r="T505" t="s">
        <v>86</v>
      </c>
      <c r="U505" t="b">
        <v>0</v>
      </c>
      <c r="V505" t="s">
        <v>101</v>
      </c>
      <c r="W505" s="1">
        <v>44602.709421296298</v>
      </c>
      <c r="X505">
        <v>114</v>
      </c>
      <c r="Y505">
        <v>52</v>
      </c>
      <c r="Z505">
        <v>0</v>
      </c>
      <c r="AA505">
        <v>52</v>
      </c>
      <c r="AB505">
        <v>0</v>
      </c>
      <c r="AC505">
        <v>18</v>
      </c>
      <c r="AD505">
        <v>14</v>
      </c>
      <c r="AE505">
        <v>0</v>
      </c>
      <c r="AF505">
        <v>0</v>
      </c>
      <c r="AG505">
        <v>0</v>
      </c>
      <c r="AH505" t="s">
        <v>93</v>
      </c>
      <c r="AI505" s="1">
        <v>44603.243518518517</v>
      </c>
      <c r="AJ505">
        <v>287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14</v>
      </c>
      <c r="AQ505">
        <v>0</v>
      </c>
      <c r="AR505">
        <v>0</v>
      </c>
      <c r="AS505">
        <v>0</v>
      </c>
      <c r="AT505" t="s">
        <v>86</v>
      </c>
      <c r="AU505" t="s">
        <v>86</v>
      </c>
      <c r="AV505" t="s">
        <v>86</v>
      </c>
      <c r="AW505" t="s">
        <v>86</v>
      </c>
      <c r="AX505" t="s">
        <v>86</v>
      </c>
      <c r="AY505" t="s">
        <v>86</v>
      </c>
      <c r="AZ505" t="s">
        <v>86</v>
      </c>
      <c r="BA505" t="s">
        <v>86</v>
      </c>
      <c r="BB505" t="s">
        <v>86</v>
      </c>
      <c r="BC505" t="s">
        <v>86</v>
      </c>
      <c r="BD505" t="s">
        <v>86</v>
      </c>
      <c r="BE505" t="s">
        <v>86</v>
      </c>
    </row>
    <row r="506" spans="1:57" hidden="1" x14ac:dyDescent="0.45">
      <c r="A506" t="s">
        <v>1215</v>
      </c>
      <c r="B506" t="s">
        <v>77</v>
      </c>
      <c r="C506" t="s">
        <v>350</v>
      </c>
      <c r="D506" t="s">
        <v>79</v>
      </c>
      <c r="E506" s="2" t="str">
        <f>HYPERLINK("capsilon://?command=openfolder&amp;siteaddress=envoy.emaiq-na2.net&amp;folderid=FX691C27C0-1428-CB20-1E51-AE3B0519E820","FX2202212")</f>
        <v>FX2202212</v>
      </c>
      <c r="F506" t="s">
        <v>80</v>
      </c>
      <c r="G506" t="s">
        <v>80</v>
      </c>
      <c r="H506" t="s">
        <v>81</v>
      </c>
      <c r="I506" t="s">
        <v>1216</v>
      </c>
      <c r="J506">
        <v>166</v>
      </c>
      <c r="K506" t="s">
        <v>83</v>
      </c>
      <c r="L506" t="s">
        <v>84</v>
      </c>
      <c r="M506" t="s">
        <v>85</v>
      </c>
      <c r="N506">
        <v>1</v>
      </c>
      <c r="O506" s="1">
        <v>44602.568287037036</v>
      </c>
      <c r="P506" s="1">
        <v>44602.730787037035</v>
      </c>
      <c r="Q506">
        <v>12804</v>
      </c>
      <c r="R506">
        <v>1236</v>
      </c>
      <c r="S506" t="b">
        <v>0</v>
      </c>
      <c r="T506" t="s">
        <v>86</v>
      </c>
      <c r="U506" t="b">
        <v>0</v>
      </c>
      <c r="V506" t="s">
        <v>101</v>
      </c>
      <c r="W506" s="1">
        <v>44602.730787037035</v>
      </c>
      <c r="X506">
        <v>1219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166</v>
      </c>
      <c r="AE506">
        <v>135</v>
      </c>
      <c r="AF506">
        <v>0</v>
      </c>
      <c r="AG506">
        <v>7</v>
      </c>
      <c r="AH506" t="s">
        <v>86</v>
      </c>
      <c r="AI506" t="s">
        <v>86</v>
      </c>
      <c r="AJ506" t="s">
        <v>86</v>
      </c>
      <c r="AK506" t="s">
        <v>86</v>
      </c>
      <c r="AL506" t="s">
        <v>86</v>
      </c>
      <c r="AM506" t="s">
        <v>86</v>
      </c>
      <c r="AN506" t="s">
        <v>86</v>
      </c>
      <c r="AO506" t="s">
        <v>86</v>
      </c>
      <c r="AP506" t="s">
        <v>86</v>
      </c>
      <c r="AQ506" t="s">
        <v>86</v>
      </c>
      <c r="AR506" t="s">
        <v>86</v>
      </c>
      <c r="AS506" t="s">
        <v>86</v>
      </c>
      <c r="AT506" t="s">
        <v>86</v>
      </c>
      <c r="AU506" t="s">
        <v>86</v>
      </c>
      <c r="AV506" t="s">
        <v>86</v>
      </c>
      <c r="AW506" t="s">
        <v>86</v>
      </c>
      <c r="AX506" t="s">
        <v>86</v>
      </c>
      <c r="AY506" t="s">
        <v>86</v>
      </c>
      <c r="AZ506" t="s">
        <v>86</v>
      </c>
      <c r="BA506" t="s">
        <v>86</v>
      </c>
      <c r="BB506" t="s">
        <v>86</v>
      </c>
      <c r="BC506" t="s">
        <v>86</v>
      </c>
      <c r="BD506" t="s">
        <v>86</v>
      </c>
      <c r="BE506" t="s">
        <v>86</v>
      </c>
    </row>
    <row r="507" spans="1:57" x14ac:dyDescent="0.45">
      <c r="A507" t="s">
        <v>1217</v>
      </c>
      <c r="B507" t="s">
        <v>77</v>
      </c>
      <c r="C507" t="s">
        <v>1191</v>
      </c>
      <c r="D507" t="s">
        <v>79</v>
      </c>
      <c r="E507" s="2" t="str">
        <f>HYPERLINK("capsilon://?command=openfolder&amp;siteaddress=envoy.emaiq-na2.net&amp;folderid=FX0F80E0CC-DCC6-7C22-8E0C-7D459653C30E","FX2201311")</f>
        <v>FX2201311</v>
      </c>
      <c r="F507" t="s">
        <v>80</v>
      </c>
      <c r="G507" t="s">
        <v>80</v>
      </c>
      <c r="H507" t="s">
        <v>81</v>
      </c>
      <c r="I507" t="s">
        <v>1192</v>
      </c>
      <c r="J507">
        <v>38</v>
      </c>
      <c r="K507" t="s">
        <v>83</v>
      </c>
      <c r="L507" t="s">
        <v>84</v>
      </c>
      <c r="M507" t="s">
        <v>85</v>
      </c>
      <c r="N507">
        <v>2</v>
      </c>
      <c r="O507" s="1">
        <v>44602.580428240741</v>
      </c>
      <c r="P507" s="1">
        <v>44602.671875</v>
      </c>
      <c r="Q507">
        <v>6879</v>
      </c>
      <c r="R507">
        <v>1022</v>
      </c>
      <c r="S507" t="b">
        <v>0</v>
      </c>
      <c r="T507" t="s">
        <v>86</v>
      </c>
      <c r="U507" t="b">
        <v>1</v>
      </c>
      <c r="V507" t="s">
        <v>101</v>
      </c>
      <c r="W507" s="1">
        <v>44602.603310185186</v>
      </c>
      <c r="X507">
        <v>717</v>
      </c>
      <c r="Y507">
        <v>38</v>
      </c>
      <c r="Z507">
        <v>0</v>
      </c>
      <c r="AA507">
        <v>38</v>
      </c>
      <c r="AB507">
        <v>0</v>
      </c>
      <c r="AC507">
        <v>31</v>
      </c>
      <c r="AD507">
        <v>0</v>
      </c>
      <c r="AE507">
        <v>0</v>
      </c>
      <c r="AF507">
        <v>0</v>
      </c>
      <c r="AG507">
        <v>0</v>
      </c>
      <c r="AH507" t="s">
        <v>102</v>
      </c>
      <c r="AI507" s="1">
        <v>44602.671875</v>
      </c>
      <c r="AJ507">
        <v>183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 t="s">
        <v>86</v>
      </c>
      <c r="AU507" t="s">
        <v>86</v>
      </c>
      <c r="AV507" t="s">
        <v>86</v>
      </c>
      <c r="AW507" t="s">
        <v>86</v>
      </c>
      <c r="AX507" t="s">
        <v>86</v>
      </c>
      <c r="AY507" t="s">
        <v>86</v>
      </c>
      <c r="AZ507" t="s">
        <v>86</v>
      </c>
      <c r="BA507" t="s">
        <v>86</v>
      </c>
      <c r="BB507" t="s">
        <v>86</v>
      </c>
      <c r="BC507" t="s">
        <v>86</v>
      </c>
      <c r="BD507" t="s">
        <v>86</v>
      </c>
      <c r="BE507" t="s">
        <v>86</v>
      </c>
    </row>
    <row r="508" spans="1:57" x14ac:dyDescent="0.45">
      <c r="A508" t="s">
        <v>1218</v>
      </c>
      <c r="B508" t="s">
        <v>77</v>
      </c>
      <c r="C508" t="s">
        <v>1194</v>
      </c>
      <c r="D508" t="s">
        <v>79</v>
      </c>
      <c r="E508" s="2" t="str">
        <f>HYPERLINK("capsilon://?command=openfolder&amp;siteaddress=envoy.emaiq-na2.net&amp;folderid=FXAB0531D1-CA87-EFF7-8E13-314135F7BAFF","FX2202188")</f>
        <v>FX2202188</v>
      </c>
      <c r="F508" t="s">
        <v>80</v>
      </c>
      <c r="G508" t="s">
        <v>80</v>
      </c>
      <c r="H508" t="s">
        <v>81</v>
      </c>
      <c r="I508" t="s">
        <v>1195</v>
      </c>
      <c r="J508">
        <v>885</v>
      </c>
      <c r="K508" t="s">
        <v>83</v>
      </c>
      <c r="L508" t="s">
        <v>84</v>
      </c>
      <c r="M508" t="s">
        <v>85</v>
      </c>
      <c r="N508">
        <v>2</v>
      </c>
      <c r="O508" s="1">
        <v>44602.589560185188</v>
      </c>
      <c r="P508" s="1">
        <v>44602.702881944446</v>
      </c>
      <c r="Q508">
        <v>3968</v>
      </c>
      <c r="R508">
        <v>5823</v>
      </c>
      <c r="S508" t="b">
        <v>0</v>
      </c>
      <c r="T508" t="s">
        <v>86</v>
      </c>
      <c r="U508" t="b">
        <v>1</v>
      </c>
      <c r="V508" t="s">
        <v>101</v>
      </c>
      <c r="W508" s="1">
        <v>44602.67695601852</v>
      </c>
      <c r="X508">
        <v>3241</v>
      </c>
      <c r="Y508">
        <v>378</v>
      </c>
      <c r="Z508">
        <v>0</v>
      </c>
      <c r="AA508">
        <v>378</v>
      </c>
      <c r="AB508">
        <v>481</v>
      </c>
      <c r="AC508">
        <v>243</v>
      </c>
      <c r="AD508">
        <v>507</v>
      </c>
      <c r="AE508">
        <v>0</v>
      </c>
      <c r="AF508">
        <v>0</v>
      </c>
      <c r="AG508">
        <v>0</v>
      </c>
      <c r="AH508" t="s">
        <v>102</v>
      </c>
      <c r="AI508" s="1">
        <v>44602.702881944446</v>
      </c>
      <c r="AJ508">
        <v>1760</v>
      </c>
      <c r="AK508">
        <v>3</v>
      </c>
      <c r="AL508">
        <v>0</v>
      </c>
      <c r="AM508">
        <v>3</v>
      </c>
      <c r="AN508">
        <v>481</v>
      </c>
      <c r="AO508">
        <v>3</v>
      </c>
      <c r="AP508">
        <v>504</v>
      </c>
      <c r="AQ508">
        <v>0</v>
      </c>
      <c r="AR508">
        <v>0</v>
      </c>
      <c r="AS508">
        <v>0</v>
      </c>
      <c r="AT508" t="s">
        <v>86</v>
      </c>
      <c r="AU508" t="s">
        <v>86</v>
      </c>
      <c r="AV508" t="s">
        <v>86</v>
      </c>
      <c r="AW508" t="s">
        <v>86</v>
      </c>
      <c r="AX508" t="s">
        <v>86</v>
      </c>
      <c r="AY508" t="s">
        <v>86</v>
      </c>
      <c r="AZ508" t="s">
        <v>86</v>
      </c>
      <c r="BA508" t="s">
        <v>86</v>
      </c>
      <c r="BB508" t="s">
        <v>86</v>
      </c>
      <c r="BC508" t="s">
        <v>86</v>
      </c>
      <c r="BD508" t="s">
        <v>86</v>
      </c>
      <c r="BE508" t="s">
        <v>86</v>
      </c>
    </row>
    <row r="509" spans="1:57" hidden="1" x14ac:dyDescent="0.45">
      <c r="A509" t="s">
        <v>1219</v>
      </c>
      <c r="B509" t="s">
        <v>77</v>
      </c>
      <c r="C509" t="s">
        <v>173</v>
      </c>
      <c r="D509" t="s">
        <v>79</v>
      </c>
      <c r="E509" s="2" t="str">
        <f>HYPERLINK("capsilon://?command=openfolder&amp;siteaddress=envoy.emaiq-na2.net&amp;folderid=FXAAD7B184-E3C1-E193-04BE-287B45FC8A2E","FX2201279")</f>
        <v>FX2201279</v>
      </c>
      <c r="F509" t="s">
        <v>80</v>
      </c>
      <c r="G509" t="s">
        <v>80</v>
      </c>
      <c r="H509" t="s">
        <v>81</v>
      </c>
      <c r="I509" t="s">
        <v>1220</v>
      </c>
      <c r="J509">
        <v>11</v>
      </c>
      <c r="K509" t="s">
        <v>83</v>
      </c>
      <c r="L509" t="s">
        <v>84</v>
      </c>
      <c r="M509" t="s">
        <v>85</v>
      </c>
      <c r="N509">
        <v>2</v>
      </c>
      <c r="O509" s="1">
        <v>44602.597708333335</v>
      </c>
      <c r="P509" s="1">
        <v>44603.244097222225</v>
      </c>
      <c r="Q509">
        <v>55781</v>
      </c>
      <c r="R509">
        <v>67</v>
      </c>
      <c r="S509" t="b">
        <v>0</v>
      </c>
      <c r="T509" t="s">
        <v>86</v>
      </c>
      <c r="U509" t="b">
        <v>0</v>
      </c>
      <c r="V509" t="s">
        <v>101</v>
      </c>
      <c r="W509" s="1">
        <v>44602.731006944443</v>
      </c>
      <c r="X509">
        <v>18</v>
      </c>
      <c r="Y509">
        <v>0</v>
      </c>
      <c r="Z509">
        <v>0</v>
      </c>
      <c r="AA509">
        <v>0</v>
      </c>
      <c r="AB509">
        <v>5</v>
      </c>
      <c r="AC509">
        <v>0</v>
      </c>
      <c r="AD509">
        <v>11</v>
      </c>
      <c r="AE509">
        <v>0</v>
      </c>
      <c r="AF509">
        <v>0</v>
      </c>
      <c r="AG509">
        <v>0</v>
      </c>
      <c r="AH509" t="s">
        <v>93</v>
      </c>
      <c r="AI509" s="1">
        <v>44603.244097222225</v>
      </c>
      <c r="AJ509">
        <v>49</v>
      </c>
      <c r="AK509">
        <v>0</v>
      </c>
      <c r="AL509">
        <v>0</v>
      </c>
      <c r="AM509">
        <v>0</v>
      </c>
      <c r="AN509">
        <v>5</v>
      </c>
      <c r="AO509">
        <v>0</v>
      </c>
      <c r="AP509">
        <v>11</v>
      </c>
      <c r="AQ509">
        <v>0</v>
      </c>
      <c r="AR509">
        <v>0</v>
      </c>
      <c r="AS509">
        <v>0</v>
      </c>
      <c r="AT509" t="s">
        <v>86</v>
      </c>
      <c r="AU509" t="s">
        <v>86</v>
      </c>
      <c r="AV509" t="s">
        <v>86</v>
      </c>
      <c r="AW509" t="s">
        <v>86</v>
      </c>
      <c r="AX509" t="s">
        <v>86</v>
      </c>
      <c r="AY509" t="s">
        <v>86</v>
      </c>
      <c r="AZ509" t="s">
        <v>86</v>
      </c>
      <c r="BA509" t="s">
        <v>86</v>
      </c>
      <c r="BB509" t="s">
        <v>86</v>
      </c>
      <c r="BC509" t="s">
        <v>86</v>
      </c>
      <c r="BD509" t="s">
        <v>86</v>
      </c>
      <c r="BE509" t="s">
        <v>86</v>
      </c>
    </row>
    <row r="510" spans="1:57" x14ac:dyDescent="0.45">
      <c r="A510" t="s">
        <v>1221</v>
      </c>
      <c r="B510" t="s">
        <v>77</v>
      </c>
      <c r="C510" t="s">
        <v>308</v>
      </c>
      <c r="D510" t="s">
        <v>79</v>
      </c>
      <c r="E510" s="2" t="str">
        <f>HYPERLINK("capsilon://?command=openfolder&amp;siteaddress=envoy.emaiq-na2.net&amp;folderid=FX8EAD4640-29B5-8127-4130-B0F301C90AD8","FX2202147")</f>
        <v>FX2202147</v>
      </c>
      <c r="F510" t="s">
        <v>80</v>
      </c>
      <c r="G510" t="s">
        <v>80</v>
      </c>
      <c r="H510" t="s">
        <v>81</v>
      </c>
      <c r="I510" t="s">
        <v>1222</v>
      </c>
      <c r="J510">
        <v>134</v>
      </c>
      <c r="K510" t="s">
        <v>83</v>
      </c>
      <c r="L510" t="s">
        <v>84</v>
      </c>
      <c r="M510" t="s">
        <v>85</v>
      </c>
      <c r="N510">
        <v>1</v>
      </c>
      <c r="O510" s="1">
        <v>44602.598611111112</v>
      </c>
      <c r="P510" s="1">
        <v>44602.736458333333</v>
      </c>
      <c r="Q510">
        <v>11440</v>
      </c>
      <c r="R510">
        <v>470</v>
      </c>
      <c r="S510" t="b">
        <v>0</v>
      </c>
      <c r="T510" t="s">
        <v>86</v>
      </c>
      <c r="U510" t="b">
        <v>0</v>
      </c>
      <c r="V510" t="s">
        <v>101</v>
      </c>
      <c r="W510" s="1">
        <v>44602.736458333333</v>
      </c>
      <c r="X510">
        <v>470</v>
      </c>
      <c r="Y510">
        <v>15</v>
      </c>
      <c r="Z510">
        <v>0</v>
      </c>
      <c r="AA510">
        <v>15</v>
      </c>
      <c r="AB510">
        <v>0</v>
      </c>
      <c r="AC510">
        <v>0</v>
      </c>
      <c r="AD510">
        <v>119</v>
      </c>
      <c r="AE510">
        <v>85</v>
      </c>
      <c r="AF510">
        <v>1</v>
      </c>
      <c r="AG510">
        <v>9</v>
      </c>
      <c r="AH510" t="s">
        <v>86</v>
      </c>
      <c r="AI510" t="s">
        <v>86</v>
      </c>
      <c r="AJ510" t="s">
        <v>86</v>
      </c>
      <c r="AK510" t="s">
        <v>86</v>
      </c>
      <c r="AL510" t="s">
        <v>86</v>
      </c>
      <c r="AM510" t="s">
        <v>86</v>
      </c>
      <c r="AN510" t="s">
        <v>86</v>
      </c>
      <c r="AO510" t="s">
        <v>86</v>
      </c>
      <c r="AP510" t="s">
        <v>86</v>
      </c>
      <c r="AQ510" t="s">
        <v>86</v>
      </c>
      <c r="AR510" t="s">
        <v>86</v>
      </c>
      <c r="AS510" t="s">
        <v>86</v>
      </c>
      <c r="AT510" t="s">
        <v>86</v>
      </c>
      <c r="AU510" t="s">
        <v>86</v>
      </c>
      <c r="AV510" t="s">
        <v>86</v>
      </c>
      <c r="AW510" t="s">
        <v>86</v>
      </c>
      <c r="AX510" t="s">
        <v>86</v>
      </c>
      <c r="AY510" t="s">
        <v>86</v>
      </c>
      <c r="AZ510" t="s">
        <v>86</v>
      </c>
      <c r="BA510" t="s">
        <v>86</v>
      </c>
      <c r="BB510" t="s">
        <v>86</v>
      </c>
      <c r="BC510" t="s">
        <v>86</v>
      </c>
      <c r="BD510" t="s">
        <v>86</v>
      </c>
      <c r="BE510" t="s">
        <v>86</v>
      </c>
    </row>
    <row r="511" spans="1:57" x14ac:dyDescent="0.45">
      <c r="A511" t="s">
        <v>1223</v>
      </c>
      <c r="B511" t="s">
        <v>77</v>
      </c>
      <c r="C511" t="s">
        <v>1040</v>
      </c>
      <c r="D511" t="s">
        <v>79</v>
      </c>
      <c r="E511" s="2" t="str">
        <f>HYPERLINK("capsilon://?command=openfolder&amp;siteaddress=envoy.emaiq-na2.net&amp;folderid=FX6B026172-4E30-477F-F485-ED012B5245AF","FX2201303")</f>
        <v>FX2201303</v>
      </c>
      <c r="F511" t="s">
        <v>80</v>
      </c>
      <c r="G511" t="s">
        <v>80</v>
      </c>
      <c r="H511" t="s">
        <v>81</v>
      </c>
      <c r="I511" t="s">
        <v>1224</v>
      </c>
      <c r="J511">
        <v>113</v>
      </c>
      <c r="K511" t="s">
        <v>83</v>
      </c>
      <c r="L511" t="s">
        <v>84</v>
      </c>
      <c r="M511" t="s">
        <v>85</v>
      </c>
      <c r="N511">
        <v>2</v>
      </c>
      <c r="O511" s="1">
        <v>44602.608576388891</v>
      </c>
      <c r="P511" s="1">
        <v>44603.250081018516</v>
      </c>
      <c r="Q511">
        <v>54043</v>
      </c>
      <c r="R511">
        <v>1383</v>
      </c>
      <c r="S511" t="b">
        <v>0</v>
      </c>
      <c r="T511" t="s">
        <v>86</v>
      </c>
      <c r="U511" t="b">
        <v>0</v>
      </c>
      <c r="V511" t="s">
        <v>101</v>
      </c>
      <c r="W511" s="1">
        <v>44602.808506944442</v>
      </c>
      <c r="X511">
        <v>867</v>
      </c>
      <c r="Y511">
        <v>127</v>
      </c>
      <c r="Z511">
        <v>0</v>
      </c>
      <c r="AA511">
        <v>127</v>
      </c>
      <c r="AB511">
        <v>0</v>
      </c>
      <c r="AC511">
        <v>64</v>
      </c>
      <c r="AD511">
        <v>-14</v>
      </c>
      <c r="AE511">
        <v>0</v>
      </c>
      <c r="AF511">
        <v>0</v>
      </c>
      <c r="AG511">
        <v>0</v>
      </c>
      <c r="AH511" t="s">
        <v>93</v>
      </c>
      <c r="AI511" s="1">
        <v>44603.250081018516</v>
      </c>
      <c r="AJ511">
        <v>516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-14</v>
      </c>
      <c r="AQ511">
        <v>0</v>
      </c>
      <c r="AR511">
        <v>0</v>
      </c>
      <c r="AS511">
        <v>0</v>
      </c>
      <c r="AT511" t="s">
        <v>86</v>
      </c>
      <c r="AU511" t="s">
        <v>86</v>
      </c>
      <c r="AV511" t="s">
        <v>86</v>
      </c>
      <c r="AW511" t="s">
        <v>86</v>
      </c>
      <c r="AX511" t="s">
        <v>86</v>
      </c>
      <c r="AY511" t="s">
        <v>86</v>
      </c>
      <c r="AZ511" t="s">
        <v>86</v>
      </c>
      <c r="BA511" t="s">
        <v>86</v>
      </c>
      <c r="BB511" t="s">
        <v>86</v>
      </c>
      <c r="BC511" t="s">
        <v>86</v>
      </c>
      <c r="BD511" t="s">
        <v>86</v>
      </c>
      <c r="BE511" t="s">
        <v>86</v>
      </c>
    </row>
    <row r="512" spans="1:57" x14ac:dyDescent="0.45">
      <c r="A512" t="s">
        <v>1225</v>
      </c>
      <c r="B512" t="s">
        <v>77</v>
      </c>
      <c r="C512" t="s">
        <v>1226</v>
      </c>
      <c r="D512" t="s">
        <v>79</v>
      </c>
      <c r="E512" s="2" t="str">
        <f>HYPERLINK("capsilon://?command=openfolder&amp;siteaddress=envoy.emaiq-na2.net&amp;folderid=FX7E599B28-9DF3-08B8-13B3-D0D30EAD2EEB","FX220272")</f>
        <v>FX220272</v>
      </c>
      <c r="F512" t="s">
        <v>80</v>
      </c>
      <c r="G512" t="s">
        <v>80</v>
      </c>
      <c r="H512" t="s">
        <v>81</v>
      </c>
      <c r="I512" t="s">
        <v>1227</v>
      </c>
      <c r="J512">
        <v>231</v>
      </c>
      <c r="K512" t="s">
        <v>83</v>
      </c>
      <c r="L512" t="s">
        <v>84</v>
      </c>
      <c r="M512" t="s">
        <v>85</v>
      </c>
      <c r="N512">
        <v>1</v>
      </c>
      <c r="O512" s="1">
        <v>44602.621701388889</v>
      </c>
      <c r="P512" s="1">
        <v>44603.195694444446</v>
      </c>
      <c r="Q512">
        <v>47407</v>
      </c>
      <c r="R512">
        <v>2186</v>
      </c>
      <c r="S512" t="b">
        <v>0</v>
      </c>
      <c r="T512" t="s">
        <v>86</v>
      </c>
      <c r="U512" t="b">
        <v>0</v>
      </c>
      <c r="V512" t="s">
        <v>92</v>
      </c>
      <c r="W512" s="1">
        <v>44603.195694444446</v>
      </c>
      <c r="X512">
        <v>1069</v>
      </c>
      <c r="Y512">
        <v>57</v>
      </c>
      <c r="Z512">
        <v>0</v>
      </c>
      <c r="AA512">
        <v>57</v>
      </c>
      <c r="AB512">
        <v>0</v>
      </c>
      <c r="AC512">
        <v>0</v>
      </c>
      <c r="AD512">
        <v>174</v>
      </c>
      <c r="AE512">
        <v>130</v>
      </c>
      <c r="AF512">
        <v>0</v>
      </c>
      <c r="AG512">
        <v>12</v>
      </c>
      <c r="AH512" t="s">
        <v>86</v>
      </c>
      <c r="AI512" t="s">
        <v>86</v>
      </c>
      <c r="AJ512" t="s">
        <v>86</v>
      </c>
      <c r="AK512" t="s">
        <v>86</v>
      </c>
      <c r="AL512" t="s">
        <v>86</v>
      </c>
      <c r="AM512" t="s">
        <v>86</v>
      </c>
      <c r="AN512" t="s">
        <v>86</v>
      </c>
      <c r="AO512" t="s">
        <v>86</v>
      </c>
      <c r="AP512" t="s">
        <v>86</v>
      </c>
      <c r="AQ512" t="s">
        <v>86</v>
      </c>
      <c r="AR512" t="s">
        <v>86</v>
      </c>
      <c r="AS512" t="s">
        <v>86</v>
      </c>
      <c r="AT512" t="s">
        <v>86</v>
      </c>
      <c r="AU512" t="s">
        <v>86</v>
      </c>
      <c r="AV512" t="s">
        <v>86</v>
      </c>
      <c r="AW512" t="s">
        <v>86</v>
      </c>
      <c r="AX512" t="s">
        <v>86</v>
      </c>
      <c r="AY512" t="s">
        <v>86</v>
      </c>
      <c r="AZ512" t="s">
        <v>86</v>
      </c>
      <c r="BA512" t="s">
        <v>86</v>
      </c>
      <c r="BB512" t="s">
        <v>86</v>
      </c>
      <c r="BC512" t="s">
        <v>86</v>
      </c>
      <c r="BD512" t="s">
        <v>86</v>
      </c>
      <c r="BE512" t="s">
        <v>86</v>
      </c>
    </row>
    <row r="513" spans="1:57" x14ac:dyDescent="0.45">
      <c r="A513" t="s">
        <v>1228</v>
      </c>
      <c r="B513" t="s">
        <v>77</v>
      </c>
      <c r="C513" t="s">
        <v>1191</v>
      </c>
      <c r="D513" t="s">
        <v>79</v>
      </c>
      <c r="E513" s="2" t="str">
        <f>HYPERLINK("capsilon://?command=openfolder&amp;siteaddress=envoy.emaiq-na2.net&amp;folderid=FX0F80E0CC-DCC6-7C22-8E0C-7D459653C30E","FX2201311")</f>
        <v>FX2201311</v>
      </c>
      <c r="F513" t="s">
        <v>80</v>
      </c>
      <c r="G513" t="s">
        <v>80</v>
      </c>
      <c r="H513" t="s">
        <v>81</v>
      </c>
      <c r="I513" t="s">
        <v>1197</v>
      </c>
      <c r="J513">
        <v>38</v>
      </c>
      <c r="K513" t="s">
        <v>83</v>
      </c>
      <c r="L513" t="s">
        <v>84</v>
      </c>
      <c r="M513" t="s">
        <v>85</v>
      </c>
      <c r="N513">
        <v>2</v>
      </c>
      <c r="O513" s="1">
        <v>44602.627187500002</v>
      </c>
      <c r="P513" s="1">
        <v>44602.674074074072</v>
      </c>
      <c r="Q513">
        <v>3733</v>
      </c>
      <c r="R513">
        <v>318</v>
      </c>
      <c r="S513" t="b">
        <v>0</v>
      </c>
      <c r="T513" t="s">
        <v>86</v>
      </c>
      <c r="U513" t="b">
        <v>1</v>
      </c>
      <c r="V513" t="s">
        <v>101</v>
      </c>
      <c r="W513" s="1">
        <v>44602.630578703705</v>
      </c>
      <c r="X513">
        <v>129</v>
      </c>
      <c r="Y513">
        <v>37</v>
      </c>
      <c r="Z513">
        <v>0</v>
      </c>
      <c r="AA513">
        <v>37</v>
      </c>
      <c r="AB513">
        <v>0</v>
      </c>
      <c r="AC513">
        <v>28</v>
      </c>
      <c r="AD513">
        <v>1</v>
      </c>
      <c r="AE513">
        <v>0</v>
      </c>
      <c r="AF513">
        <v>0</v>
      </c>
      <c r="AG513">
        <v>0</v>
      </c>
      <c r="AH513" t="s">
        <v>102</v>
      </c>
      <c r="AI513" s="1">
        <v>44602.674074074072</v>
      </c>
      <c r="AJ513">
        <v>189</v>
      </c>
      <c r="AK513">
        <v>1</v>
      </c>
      <c r="AL513">
        <v>0</v>
      </c>
      <c r="AM513">
        <v>1</v>
      </c>
      <c r="AN513">
        <v>0</v>
      </c>
      <c r="AO513">
        <v>1</v>
      </c>
      <c r="AP513">
        <v>0</v>
      </c>
      <c r="AQ513">
        <v>0</v>
      </c>
      <c r="AR513">
        <v>0</v>
      </c>
      <c r="AS513">
        <v>0</v>
      </c>
      <c r="AT513" t="s">
        <v>86</v>
      </c>
      <c r="AU513" t="s">
        <v>86</v>
      </c>
      <c r="AV513" t="s">
        <v>86</v>
      </c>
      <c r="AW513" t="s">
        <v>86</v>
      </c>
      <c r="AX513" t="s">
        <v>86</v>
      </c>
      <c r="AY513" t="s">
        <v>86</v>
      </c>
      <c r="AZ513" t="s">
        <v>86</v>
      </c>
      <c r="BA513" t="s">
        <v>86</v>
      </c>
      <c r="BB513" t="s">
        <v>86</v>
      </c>
      <c r="BC513" t="s">
        <v>86</v>
      </c>
      <c r="BD513" t="s">
        <v>86</v>
      </c>
      <c r="BE513" t="s">
        <v>86</v>
      </c>
    </row>
    <row r="514" spans="1:57" x14ac:dyDescent="0.45">
      <c r="A514" t="s">
        <v>1229</v>
      </c>
      <c r="B514" t="s">
        <v>77</v>
      </c>
      <c r="C514" t="s">
        <v>1040</v>
      </c>
      <c r="D514" t="s">
        <v>79</v>
      </c>
      <c r="E514" s="2" t="str">
        <f>HYPERLINK("capsilon://?command=openfolder&amp;siteaddress=envoy.emaiq-na2.net&amp;folderid=FX6B026172-4E30-477F-F485-ED012B5245AF","FX2201303")</f>
        <v>FX2201303</v>
      </c>
      <c r="F514" t="s">
        <v>80</v>
      </c>
      <c r="G514" t="s">
        <v>80</v>
      </c>
      <c r="H514" t="s">
        <v>81</v>
      </c>
      <c r="I514" t="s">
        <v>1230</v>
      </c>
      <c r="J514">
        <v>28</v>
      </c>
      <c r="K514" t="s">
        <v>83</v>
      </c>
      <c r="L514" t="s">
        <v>84</v>
      </c>
      <c r="M514" t="s">
        <v>85</v>
      </c>
      <c r="N514">
        <v>2</v>
      </c>
      <c r="O514" s="1">
        <v>44602.629965277774</v>
      </c>
      <c r="P514" s="1">
        <v>44603.253645833334</v>
      </c>
      <c r="Q514">
        <v>53660</v>
      </c>
      <c r="R514">
        <v>226</v>
      </c>
      <c r="S514" t="b">
        <v>0</v>
      </c>
      <c r="T514" t="s">
        <v>86</v>
      </c>
      <c r="U514" t="b">
        <v>0</v>
      </c>
      <c r="V514" t="s">
        <v>101</v>
      </c>
      <c r="W514" s="1">
        <v>44602.836030092592</v>
      </c>
      <c r="X514">
        <v>51</v>
      </c>
      <c r="Y514">
        <v>21</v>
      </c>
      <c r="Z514">
        <v>0</v>
      </c>
      <c r="AA514">
        <v>21</v>
      </c>
      <c r="AB514">
        <v>0</v>
      </c>
      <c r="AC514">
        <v>2</v>
      </c>
      <c r="AD514">
        <v>7</v>
      </c>
      <c r="AE514">
        <v>0</v>
      </c>
      <c r="AF514">
        <v>0</v>
      </c>
      <c r="AG514">
        <v>0</v>
      </c>
      <c r="AH514" t="s">
        <v>93</v>
      </c>
      <c r="AI514" s="1">
        <v>44603.253645833334</v>
      </c>
      <c r="AJ514">
        <v>167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7</v>
      </c>
      <c r="AQ514">
        <v>0</v>
      </c>
      <c r="AR514">
        <v>0</v>
      </c>
      <c r="AS514">
        <v>0</v>
      </c>
      <c r="AT514" t="s">
        <v>86</v>
      </c>
      <c r="AU514" t="s">
        <v>86</v>
      </c>
      <c r="AV514" t="s">
        <v>86</v>
      </c>
      <c r="AW514" t="s">
        <v>86</v>
      </c>
      <c r="AX514" t="s">
        <v>86</v>
      </c>
      <c r="AY514" t="s">
        <v>86</v>
      </c>
      <c r="AZ514" t="s">
        <v>86</v>
      </c>
      <c r="BA514" t="s">
        <v>86</v>
      </c>
      <c r="BB514" t="s">
        <v>86</v>
      </c>
      <c r="BC514" t="s">
        <v>86</v>
      </c>
      <c r="BD514" t="s">
        <v>86</v>
      </c>
      <c r="BE514" t="s">
        <v>86</v>
      </c>
    </row>
    <row r="515" spans="1:57" x14ac:dyDescent="0.45">
      <c r="A515" t="s">
        <v>1231</v>
      </c>
      <c r="B515" t="s">
        <v>77</v>
      </c>
      <c r="C515" t="s">
        <v>1040</v>
      </c>
      <c r="D515" t="s">
        <v>79</v>
      </c>
      <c r="E515" s="2" t="str">
        <f>HYPERLINK("capsilon://?command=openfolder&amp;siteaddress=envoy.emaiq-na2.net&amp;folderid=FX6B026172-4E30-477F-F485-ED012B5245AF","FX2201303")</f>
        <v>FX2201303</v>
      </c>
      <c r="F515" t="s">
        <v>80</v>
      </c>
      <c r="G515" t="s">
        <v>80</v>
      </c>
      <c r="H515" t="s">
        <v>81</v>
      </c>
      <c r="I515" t="s">
        <v>1232</v>
      </c>
      <c r="J515">
        <v>28</v>
      </c>
      <c r="K515" t="s">
        <v>83</v>
      </c>
      <c r="L515" t="s">
        <v>84</v>
      </c>
      <c r="M515" t="s">
        <v>85</v>
      </c>
      <c r="N515">
        <v>2</v>
      </c>
      <c r="O515" s="1">
        <v>44602.633009259262</v>
      </c>
      <c r="P515" s="1">
        <v>44603.255543981482</v>
      </c>
      <c r="Q515">
        <v>53574</v>
      </c>
      <c r="R515">
        <v>213</v>
      </c>
      <c r="S515" t="b">
        <v>0</v>
      </c>
      <c r="T515" t="s">
        <v>86</v>
      </c>
      <c r="U515" t="b">
        <v>0</v>
      </c>
      <c r="V515" t="s">
        <v>101</v>
      </c>
      <c r="W515" s="1">
        <v>44602.83662037037</v>
      </c>
      <c r="X515">
        <v>50</v>
      </c>
      <c r="Y515">
        <v>21</v>
      </c>
      <c r="Z515">
        <v>0</v>
      </c>
      <c r="AA515">
        <v>21</v>
      </c>
      <c r="AB515">
        <v>0</v>
      </c>
      <c r="AC515">
        <v>2</v>
      </c>
      <c r="AD515">
        <v>7</v>
      </c>
      <c r="AE515">
        <v>0</v>
      </c>
      <c r="AF515">
        <v>0</v>
      </c>
      <c r="AG515">
        <v>0</v>
      </c>
      <c r="AH515" t="s">
        <v>93</v>
      </c>
      <c r="AI515" s="1">
        <v>44603.255543981482</v>
      </c>
      <c r="AJ515">
        <v>163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7</v>
      </c>
      <c r="AQ515">
        <v>0</v>
      </c>
      <c r="AR515">
        <v>0</v>
      </c>
      <c r="AS515">
        <v>0</v>
      </c>
      <c r="AT515" t="s">
        <v>86</v>
      </c>
      <c r="AU515" t="s">
        <v>86</v>
      </c>
      <c r="AV515" t="s">
        <v>86</v>
      </c>
      <c r="AW515" t="s">
        <v>86</v>
      </c>
      <c r="AX515" t="s">
        <v>86</v>
      </c>
      <c r="AY515" t="s">
        <v>86</v>
      </c>
      <c r="AZ515" t="s">
        <v>86</v>
      </c>
      <c r="BA515" t="s">
        <v>86</v>
      </c>
      <c r="BB515" t="s">
        <v>86</v>
      </c>
      <c r="BC515" t="s">
        <v>86</v>
      </c>
      <c r="BD515" t="s">
        <v>86</v>
      </c>
      <c r="BE515" t="s">
        <v>86</v>
      </c>
    </row>
    <row r="516" spans="1:57" x14ac:dyDescent="0.45">
      <c r="A516" t="s">
        <v>1233</v>
      </c>
      <c r="B516" t="s">
        <v>77</v>
      </c>
      <c r="C516" t="s">
        <v>1040</v>
      </c>
      <c r="D516" t="s">
        <v>79</v>
      </c>
      <c r="E516" s="2" t="str">
        <f>HYPERLINK("capsilon://?command=openfolder&amp;siteaddress=envoy.emaiq-na2.net&amp;folderid=FX6B026172-4E30-477F-F485-ED012B5245AF","FX2201303")</f>
        <v>FX2201303</v>
      </c>
      <c r="F516" t="s">
        <v>80</v>
      </c>
      <c r="G516" t="s">
        <v>80</v>
      </c>
      <c r="H516" t="s">
        <v>81</v>
      </c>
      <c r="I516" t="s">
        <v>1234</v>
      </c>
      <c r="J516">
        <v>113</v>
      </c>
      <c r="K516" t="s">
        <v>83</v>
      </c>
      <c r="L516" t="s">
        <v>84</v>
      </c>
      <c r="M516" t="s">
        <v>85</v>
      </c>
      <c r="N516">
        <v>2</v>
      </c>
      <c r="O516" s="1">
        <v>44602.643888888888</v>
      </c>
      <c r="P516" s="1">
        <v>44603.264097222222</v>
      </c>
      <c r="Q516">
        <v>52493</v>
      </c>
      <c r="R516">
        <v>1093</v>
      </c>
      <c r="S516" t="b">
        <v>0</v>
      </c>
      <c r="T516" t="s">
        <v>86</v>
      </c>
      <c r="U516" t="b">
        <v>0</v>
      </c>
      <c r="V516" t="s">
        <v>101</v>
      </c>
      <c r="W516" s="1">
        <v>44602.840740740743</v>
      </c>
      <c r="X516">
        <v>355</v>
      </c>
      <c r="Y516">
        <v>127</v>
      </c>
      <c r="Z516">
        <v>0</v>
      </c>
      <c r="AA516">
        <v>127</v>
      </c>
      <c r="AB516">
        <v>0</v>
      </c>
      <c r="AC516">
        <v>61</v>
      </c>
      <c r="AD516">
        <v>-14</v>
      </c>
      <c r="AE516">
        <v>0</v>
      </c>
      <c r="AF516">
        <v>0</v>
      </c>
      <c r="AG516">
        <v>0</v>
      </c>
      <c r="AH516" t="s">
        <v>93</v>
      </c>
      <c r="AI516" s="1">
        <v>44603.264097222222</v>
      </c>
      <c r="AJ516">
        <v>738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-14</v>
      </c>
      <c r="AQ516">
        <v>0</v>
      </c>
      <c r="AR516">
        <v>0</v>
      </c>
      <c r="AS516">
        <v>0</v>
      </c>
      <c r="AT516" t="s">
        <v>86</v>
      </c>
      <c r="AU516" t="s">
        <v>86</v>
      </c>
      <c r="AV516" t="s">
        <v>86</v>
      </c>
      <c r="AW516" t="s">
        <v>86</v>
      </c>
      <c r="AX516" t="s">
        <v>86</v>
      </c>
      <c r="AY516" t="s">
        <v>86</v>
      </c>
      <c r="AZ516" t="s">
        <v>86</v>
      </c>
      <c r="BA516" t="s">
        <v>86</v>
      </c>
      <c r="BB516" t="s">
        <v>86</v>
      </c>
      <c r="BC516" t="s">
        <v>86</v>
      </c>
      <c r="BD516" t="s">
        <v>86</v>
      </c>
      <c r="BE516" t="s">
        <v>86</v>
      </c>
    </row>
    <row r="517" spans="1:57" hidden="1" x14ac:dyDescent="0.45">
      <c r="A517" t="s">
        <v>1235</v>
      </c>
      <c r="B517" t="s">
        <v>77</v>
      </c>
      <c r="C517" t="s">
        <v>97</v>
      </c>
      <c r="D517" t="s">
        <v>79</v>
      </c>
      <c r="E517" s="2" t="str">
        <f>HYPERLINK("capsilon://?command=openfolder&amp;siteaddress=envoy.emaiq-na2.net&amp;folderid=FX8F532EE8-532D-A4D2-C963-39CC4DE39446","FX2201520")</f>
        <v>FX2201520</v>
      </c>
      <c r="F517" t="s">
        <v>80</v>
      </c>
      <c r="G517" t="s">
        <v>80</v>
      </c>
      <c r="H517" t="s">
        <v>81</v>
      </c>
      <c r="I517" t="s">
        <v>1236</v>
      </c>
      <c r="J517">
        <v>66</v>
      </c>
      <c r="K517" t="s">
        <v>83</v>
      </c>
      <c r="L517" t="s">
        <v>84</v>
      </c>
      <c r="M517" t="s">
        <v>85</v>
      </c>
      <c r="N517">
        <v>2</v>
      </c>
      <c r="O517" s="1">
        <v>44602.645937499998</v>
      </c>
      <c r="P517" s="1">
        <v>44603.265381944446</v>
      </c>
      <c r="Q517">
        <v>53423</v>
      </c>
      <c r="R517">
        <v>97</v>
      </c>
      <c r="S517" t="b">
        <v>0</v>
      </c>
      <c r="T517" t="s">
        <v>86</v>
      </c>
      <c r="U517" t="b">
        <v>0</v>
      </c>
      <c r="V517" t="s">
        <v>101</v>
      </c>
      <c r="W517" s="1">
        <v>44602.841168981482</v>
      </c>
      <c r="X517">
        <v>36</v>
      </c>
      <c r="Y517">
        <v>0</v>
      </c>
      <c r="Z517">
        <v>0</v>
      </c>
      <c r="AA517">
        <v>0</v>
      </c>
      <c r="AB517">
        <v>52</v>
      </c>
      <c r="AC517">
        <v>0</v>
      </c>
      <c r="AD517">
        <v>66</v>
      </c>
      <c r="AE517">
        <v>0</v>
      </c>
      <c r="AF517">
        <v>0</v>
      </c>
      <c r="AG517">
        <v>0</v>
      </c>
      <c r="AH517" t="s">
        <v>93</v>
      </c>
      <c r="AI517" s="1">
        <v>44603.265381944446</v>
      </c>
      <c r="AJ517">
        <v>53</v>
      </c>
      <c r="AK517">
        <v>0</v>
      </c>
      <c r="AL517">
        <v>0</v>
      </c>
      <c r="AM517">
        <v>0</v>
      </c>
      <c r="AN517">
        <v>52</v>
      </c>
      <c r="AO517">
        <v>0</v>
      </c>
      <c r="AP517">
        <v>66</v>
      </c>
      <c r="AQ517">
        <v>0</v>
      </c>
      <c r="AR517">
        <v>0</v>
      </c>
      <c r="AS517">
        <v>0</v>
      </c>
      <c r="AT517" t="s">
        <v>86</v>
      </c>
      <c r="AU517" t="s">
        <v>86</v>
      </c>
      <c r="AV517" t="s">
        <v>86</v>
      </c>
      <c r="AW517" t="s">
        <v>86</v>
      </c>
      <c r="AX517" t="s">
        <v>86</v>
      </c>
      <c r="AY517" t="s">
        <v>86</v>
      </c>
      <c r="AZ517" t="s">
        <v>86</v>
      </c>
      <c r="BA517" t="s">
        <v>86</v>
      </c>
      <c r="BB517" t="s">
        <v>86</v>
      </c>
      <c r="BC517" t="s">
        <v>86</v>
      </c>
      <c r="BD517" t="s">
        <v>86</v>
      </c>
      <c r="BE517" t="s">
        <v>86</v>
      </c>
    </row>
    <row r="518" spans="1:57" x14ac:dyDescent="0.45">
      <c r="A518" t="s">
        <v>1237</v>
      </c>
      <c r="B518" t="s">
        <v>77</v>
      </c>
      <c r="C518" t="s">
        <v>1040</v>
      </c>
      <c r="D518" t="s">
        <v>79</v>
      </c>
      <c r="E518" s="2" t="str">
        <f>HYPERLINK("capsilon://?command=openfolder&amp;siteaddress=envoy.emaiq-na2.net&amp;folderid=FX6B026172-4E30-477F-F485-ED012B5245AF","FX2201303")</f>
        <v>FX2201303</v>
      </c>
      <c r="F518" t="s">
        <v>80</v>
      </c>
      <c r="G518" t="s">
        <v>80</v>
      </c>
      <c r="H518" t="s">
        <v>81</v>
      </c>
      <c r="I518" t="s">
        <v>1238</v>
      </c>
      <c r="J518">
        <v>28</v>
      </c>
      <c r="K518" t="s">
        <v>83</v>
      </c>
      <c r="L518" t="s">
        <v>84</v>
      </c>
      <c r="M518" t="s">
        <v>85</v>
      </c>
      <c r="N518">
        <v>2</v>
      </c>
      <c r="O518" s="1">
        <v>44602.651053240741</v>
      </c>
      <c r="P518" s="1">
        <v>44603.267268518517</v>
      </c>
      <c r="Q518">
        <v>53027</v>
      </c>
      <c r="R518">
        <v>214</v>
      </c>
      <c r="S518" t="b">
        <v>0</v>
      </c>
      <c r="T518" t="s">
        <v>86</v>
      </c>
      <c r="U518" t="b">
        <v>0</v>
      </c>
      <c r="V518" t="s">
        <v>101</v>
      </c>
      <c r="W518" s="1">
        <v>44602.841782407406</v>
      </c>
      <c r="X518">
        <v>52</v>
      </c>
      <c r="Y518">
        <v>21</v>
      </c>
      <c r="Z518">
        <v>0</v>
      </c>
      <c r="AA518">
        <v>21</v>
      </c>
      <c r="AB518">
        <v>0</v>
      </c>
      <c r="AC518">
        <v>1</v>
      </c>
      <c r="AD518">
        <v>7</v>
      </c>
      <c r="AE518">
        <v>0</v>
      </c>
      <c r="AF518">
        <v>0</v>
      </c>
      <c r="AG518">
        <v>0</v>
      </c>
      <c r="AH518" t="s">
        <v>93</v>
      </c>
      <c r="AI518" s="1">
        <v>44603.267268518517</v>
      </c>
      <c r="AJ518">
        <v>162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7</v>
      </c>
      <c r="AQ518">
        <v>0</v>
      </c>
      <c r="AR518">
        <v>0</v>
      </c>
      <c r="AS518">
        <v>0</v>
      </c>
      <c r="AT518" t="s">
        <v>86</v>
      </c>
      <c r="AU518" t="s">
        <v>86</v>
      </c>
      <c r="AV518" t="s">
        <v>86</v>
      </c>
      <c r="AW518" t="s">
        <v>86</v>
      </c>
      <c r="AX518" t="s">
        <v>86</v>
      </c>
      <c r="AY518" t="s">
        <v>86</v>
      </c>
      <c r="AZ518" t="s">
        <v>86</v>
      </c>
      <c r="BA518" t="s">
        <v>86</v>
      </c>
      <c r="BB518" t="s">
        <v>86</v>
      </c>
      <c r="BC518" t="s">
        <v>86</v>
      </c>
      <c r="BD518" t="s">
        <v>86</v>
      </c>
      <c r="BE518" t="s">
        <v>86</v>
      </c>
    </row>
    <row r="519" spans="1:57" hidden="1" x14ac:dyDescent="0.45">
      <c r="A519" t="s">
        <v>1239</v>
      </c>
      <c r="B519" t="s">
        <v>77</v>
      </c>
      <c r="C519" t="s">
        <v>97</v>
      </c>
      <c r="D519" t="s">
        <v>79</v>
      </c>
      <c r="E519" s="2" t="str">
        <f>HYPERLINK("capsilon://?command=openfolder&amp;siteaddress=envoy.emaiq-na2.net&amp;folderid=FX8F532EE8-532D-A4D2-C963-39CC4DE39446","FX2201520")</f>
        <v>FX2201520</v>
      </c>
      <c r="F519" t="s">
        <v>80</v>
      </c>
      <c r="G519" t="s">
        <v>80</v>
      </c>
      <c r="H519" t="s">
        <v>81</v>
      </c>
      <c r="I519" t="s">
        <v>1240</v>
      </c>
      <c r="J519">
        <v>11</v>
      </c>
      <c r="K519" t="s">
        <v>83</v>
      </c>
      <c r="L519" t="s">
        <v>84</v>
      </c>
      <c r="M519" t="s">
        <v>85</v>
      </c>
      <c r="N519">
        <v>2</v>
      </c>
      <c r="O519" s="1">
        <v>44602.654710648145</v>
      </c>
      <c r="P519" s="1">
        <v>44603.267812500002</v>
      </c>
      <c r="Q519">
        <v>52906</v>
      </c>
      <c r="R519">
        <v>66</v>
      </c>
      <c r="S519" t="b">
        <v>0</v>
      </c>
      <c r="T519" t="s">
        <v>86</v>
      </c>
      <c r="U519" t="b">
        <v>0</v>
      </c>
      <c r="V519" t="s">
        <v>101</v>
      </c>
      <c r="W519" s="1">
        <v>44602.84202546296</v>
      </c>
      <c r="X519">
        <v>20</v>
      </c>
      <c r="Y519">
        <v>0</v>
      </c>
      <c r="Z519">
        <v>0</v>
      </c>
      <c r="AA519">
        <v>0</v>
      </c>
      <c r="AB519">
        <v>5</v>
      </c>
      <c r="AC519">
        <v>0</v>
      </c>
      <c r="AD519">
        <v>11</v>
      </c>
      <c r="AE519">
        <v>0</v>
      </c>
      <c r="AF519">
        <v>0</v>
      </c>
      <c r="AG519">
        <v>0</v>
      </c>
      <c r="AH519" t="s">
        <v>93</v>
      </c>
      <c r="AI519" s="1">
        <v>44603.267812500002</v>
      </c>
      <c r="AJ519">
        <v>46</v>
      </c>
      <c r="AK519">
        <v>0</v>
      </c>
      <c r="AL519">
        <v>0</v>
      </c>
      <c r="AM519">
        <v>0</v>
      </c>
      <c r="AN519">
        <v>5</v>
      </c>
      <c r="AO519">
        <v>0</v>
      </c>
      <c r="AP519">
        <v>11</v>
      </c>
      <c r="AQ519">
        <v>0</v>
      </c>
      <c r="AR519">
        <v>0</v>
      </c>
      <c r="AS519">
        <v>0</v>
      </c>
      <c r="AT519" t="s">
        <v>86</v>
      </c>
      <c r="AU519" t="s">
        <v>86</v>
      </c>
      <c r="AV519" t="s">
        <v>86</v>
      </c>
      <c r="AW519" t="s">
        <v>86</v>
      </c>
      <c r="AX519" t="s">
        <v>86</v>
      </c>
      <c r="AY519" t="s">
        <v>86</v>
      </c>
      <c r="AZ519" t="s">
        <v>86</v>
      </c>
      <c r="BA519" t="s">
        <v>86</v>
      </c>
      <c r="BB519" t="s">
        <v>86</v>
      </c>
      <c r="BC519" t="s">
        <v>86</v>
      </c>
      <c r="BD519" t="s">
        <v>86</v>
      </c>
      <c r="BE519" t="s">
        <v>86</v>
      </c>
    </row>
    <row r="520" spans="1:57" hidden="1" x14ac:dyDescent="0.45">
      <c r="A520" t="s">
        <v>1241</v>
      </c>
      <c r="B520" t="s">
        <v>77</v>
      </c>
      <c r="C520" t="s">
        <v>97</v>
      </c>
      <c r="D520" t="s">
        <v>79</v>
      </c>
      <c r="E520" s="2" t="str">
        <f>HYPERLINK("capsilon://?command=openfolder&amp;siteaddress=envoy.emaiq-na2.net&amp;folderid=FX8F532EE8-532D-A4D2-C963-39CC4DE39446","FX2201520")</f>
        <v>FX2201520</v>
      </c>
      <c r="F520" t="s">
        <v>80</v>
      </c>
      <c r="G520" t="s">
        <v>80</v>
      </c>
      <c r="H520" t="s">
        <v>81</v>
      </c>
      <c r="I520" t="s">
        <v>1242</v>
      </c>
      <c r="J520">
        <v>66</v>
      </c>
      <c r="K520" t="s">
        <v>83</v>
      </c>
      <c r="L520" t="s">
        <v>84</v>
      </c>
      <c r="M520" t="s">
        <v>85</v>
      </c>
      <c r="N520">
        <v>1</v>
      </c>
      <c r="O520" s="1">
        <v>44602.654849537037</v>
      </c>
      <c r="P520" s="1">
        <v>44602.842546296299</v>
      </c>
      <c r="Q520">
        <v>16173</v>
      </c>
      <c r="R520">
        <v>44</v>
      </c>
      <c r="S520" t="b">
        <v>0</v>
      </c>
      <c r="T520" t="s">
        <v>86</v>
      </c>
      <c r="U520" t="b">
        <v>0</v>
      </c>
      <c r="V520" t="s">
        <v>101</v>
      </c>
      <c r="W520" s="1">
        <v>44602.842546296299</v>
      </c>
      <c r="X520">
        <v>44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66</v>
      </c>
      <c r="AE520">
        <v>52</v>
      </c>
      <c r="AF520">
        <v>0</v>
      </c>
      <c r="AG520">
        <v>1</v>
      </c>
      <c r="AH520" t="s">
        <v>86</v>
      </c>
      <c r="AI520" t="s">
        <v>86</v>
      </c>
      <c r="AJ520" t="s">
        <v>86</v>
      </c>
      <c r="AK520" t="s">
        <v>86</v>
      </c>
      <c r="AL520" t="s">
        <v>86</v>
      </c>
      <c r="AM520" t="s">
        <v>86</v>
      </c>
      <c r="AN520" t="s">
        <v>86</v>
      </c>
      <c r="AO520" t="s">
        <v>86</v>
      </c>
      <c r="AP520" t="s">
        <v>86</v>
      </c>
      <c r="AQ520" t="s">
        <v>86</v>
      </c>
      <c r="AR520" t="s">
        <v>86</v>
      </c>
      <c r="AS520" t="s">
        <v>86</v>
      </c>
      <c r="AT520" t="s">
        <v>86</v>
      </c>
      <c r="AU520" t="s">
        <v>86</v>
      </c>
      <c r="AV520" t="s">
        <v>86</v>
      </c>
      <c r="AW520" t="s">
        <v>86</v>
      </c>
      <c r="AX520" t="s">
        <v>86</v>
      </c>
      <c r="AY520" t="s">
        <v>86</v>
      </c>
      <c r="AZ520" t="s">
        <v>86</v>
      </c>
      <c r="BA520" t="s">
        <v>86</v>
      </c>
      <c r="BB520" t="s">
        <v>86</v>
      </c>
      <c r="BC520" t="s">
        <v>86</v>
      </c>
      <c r="BD520" t="s">
        <v>86</v>
      </c>
      <c r="BE520" t="s">
        <v>86</v>
      </c>
    </row>
    <row r="521" spans="1:57" hidden="1" x14ac:dyDescent="0.45">
      <c r="A521" t="s">
        <v>1243</v>
      </c>
      <c r="B521" t="s">
        <v>77</v>
      </c>
      <c r="C521" t="s">
        <v>97</v>
      </c>
      <c r="D521" t="s">
        <v>79</v>
      </c>
      <c r="E521" s="2" t="str">
        <f>HYPERLINK("capsilon://?command=openfolder&amp;siteaddress=envoy.emaiq-na2.net&amp;folderid=FX8F532EE8-532D-A4D2-C963-39CC4DE39446","FX2201520")</f>
        <v>FX2201520</v>
      </c>
      <c r="F521" t="s">
        <v>80</v>
      </c>
      <c r="G521" t="s">
        <v>80</v>
      </c>
      <c r="H521" t="s">
        <v>81</v>
      </c>
      <c r="I521" t="s">
        <v>1244</v>
      </c>
      <c r="J521">
        <v>38</v>
      </c>
      <c r="K521" t="s">
        <v>83</v>
      </c>
      <c r="L521" t="s">
        <v>84</v>
      </c>
      <c r="M521" t="s">
        <v>85</v>
      </c>
      <c r="N521">
        <v>2</v>
      </c>
      <c r="O521" s="1">
        <v>44602.663298611114</v>
      </c>
      <c r="P521" s="1">
        <v>44603.268379629626</v>
      </c>
      <c r="Q521">
        <v>52167</v>
      </c>
      <c r="R521">
        <v>112</v>
      </c>
      <c r="S521" t="b">
        <v>0</v>
      </c>
      <c r="T521" t="s">
        <v>86</v>
      </c>
      <c r="U521" t="b">
        <v>0</v>
      </c>
      <c r="V521" t="s">
        <v>101</v>
      </c>
      <c r="W521" s="1">
        <v>44602.843298611115</v>
      </c>
      <c r="X521">
        <v>64</v>
      </c>
      <c r="Y521">
        <v>0</v>
      </c>
      <c r="Z521">
        <v>0</v>
      </c>
      <c r="AA521">
        <v>0</v>
      </c>
      <c r="AB521">
        <v>37</v>
      </c>
      <c r="AC521">
        <v>0</v>
      </c>
      <c r="AD521">
        <v>38</v>
      </c>
      <c r="AE521">
        <v>0</v>
      </c>
      <c r="AF521">
        <v>0</v>
      </c>
      <c r="AG521">
        <v>0</v>
      </c>
      <c r="AH521" t="s">
        <v>93</v>
      </c>
      <c r="AI521" s="1">
        <v>44603.268379629626</v>
      </c>
      <c r="AJ521">
        <v>48</v>
      </c>
      <c r="AK521">
        <v>0</v>
      </c>
      <c r="AL521">
        <v>0</v>
      </c>
      <c r="AM521">
        <v>0</v>
      </c>
      <c r="AN521">
        <v>37</v>
      </c>
      <c r="AO521">
        <v>0</v>
      </c>
      <c r="AP521">
        <v>38</v>
      </c>
      <c r="AQ521">
        <v>0</v>
      </c>
      <c r="AR521">
        <v>0</v>
      </c>
      <c r="AS521">
        <v>0</v>
      </c>
      <c r="AT521" t="s">
        <v>86</v>
      </c>
      <c r="AU521" t="s">
        <v>86</v>
      </c>
      <c r="AV521" t="s">
        <v>86</v>
      </c>
      <c r="AW521" t="s">
        <v>86</v>
      </c>
      <c r="AX521" t="s">
        <v>86</v>
      </c>
      <c r="AY521" t="s">
        <v>86</v>
      </c>
      <c r="AZ521" t="s">
        <v>86</v>
      </c>
      <c r="BA521" t="s">
        <v>86</v>
      </c>
      <c r="BB521" t="s">
        <v>86</v>
      </c>
      <c r="BC521" t="s">
        <v>86</v>
      </c>
      <c r="BD521" t="s">
        <v>86</v>
      </c>
      <c r="BE521" t="s">
        <v>86</v>
      </c>
    </row>
    <row r="522" spans="1:57" x14ac:dyDescent="0.45">
      <c r="A522" t="s">
        <v>1245</v>
      </c>
      <c r="B522" t="s">
        <v>77</v>
      </c>
      <c r="C522" t="s">
        <v>1040</v>
      </c>
      <c r="D522" t="s">
        <v>79</v>
      </c>
      <c r="E522" s="2" t="str">
        <f>HYPERLINK("capsilon://?command=openfolder&amp;siteaddress=envoy.emaiq-na2.net&amp;folderid=FX6B026172-4E30-477F-F485-ED012B5245AF","FX2201303")</f>
        <v>FX2201303</v>
      </c>
      <c r="F522" t="s">
        <v>80</v>
      </c>
      <c r="G522" t="s">
        <v>80</v>
      </c>
      <c r="H522" t="s">
        <v>81</v>
      </c>
      <c r="I522" t="s">
        <v>1246</v>
      </c>
      <c r="J522">
        <v>41</v>
      </c>
      <c r="K522" t="s">
        <v>83</v>
      </c>
      <c r="L522" t="s">
        <v>84</v>
      </c>
      <c r="M522" t="s">
        <v>85</v>
      </c>
      <c r="N522">
        <v>2</v>
      </c>
      <c r="O522" s="1">
        <v>44602.666921296295</v>
      </c>
      <c r="P522" s="1">
        <v>44603.324247685188</v>
      </c>
      <c r="Q522">
        <v>56305</v>
      </c>
      <c r="R522">
        <v>488</v>
      </c>
      <c r="S522" t="b">
        <v>0</v>
      </c>
      <c r="T522" t="s">
        <v>86</v>
      </c>
      <c r="U522" t="b">
        <v>0</v>
      </c>
      <c r="V522" t="s">
        <v>101</v>
      </c>
      <c r="W522" s="1">
        <v>44602.84642361111</v>
      </c>
      <c r="X522">
        <v>171</v>
      </c>
      <c r="Y522">
        <v>53</v>
      </c>
      <c r="Z522">
        <v>0</v>
      </c>
      <c r="AA522">
        <v>53</v>
      </c>
      <c r="AB522">
        <v>0</v>
      </c>
      <c r="AC522">
        <v>30</v>
      </c>
      <c r="AD522">
        <v>-12</v>
      </c>
      <c r="AE522">
        <v>0</v>
      </c>
      <c r="AF522">
        <v>0</v>
      </c>
      <c r="AG522">
        <v>0</v>
      </c>
      <c r="AH522" t="s">
        <v>93</v>
      </c>
      <c r="AI522" s="1">
        <v>44603.324247685188</v>
      </c>
      <c r="AJ522">
        <v>257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-12</v>
      </c>
      <c r="AQ522">
        <v>0</v>
      </c>
      <c r="AR522">
        <v>0</v>
      </c>
      <c r="AS522">
        <v>0</v>
      </c>
      <c r="AT522" t="s">
        <v>86</v>
      </c>
      <c r="AU522" t="s">
        <v>86</v>
      </c>
      <c r="AV522" t="s">
        <v>86</v>
      </c>
      <c r="AW522" t="s">
        <v>86</v>
      </c>
      <c r="AX522" t="s">
        <v>86</v>
      </c>
      <c r="AY522" t="s">
        <v>86</v>
      </c>
      <c r="AZ522" t="s">
        <v>86</v>
      </c>
      <c r="BA522" t="s">
        <v>86</v>
      </c>
      <c r="BB522" t="s">
        <v>86</v>
      </c>
      <c r="BC522" t="s">
        <v>86</v>
      </c>
      <c r="BD522" t="s">
        <v>86</v>
      </c>
      <c r="BE522" t="s">
        <v>86</v>
      </c>
    </row>
    <row r="523" spans="1:57" x14ac:dyDescent="0.45">
      <c r="A523" t="s">
        <v>1247</v>
      </c>
      <c r="B523" t="s">
        <v>77</v>
      </c>
      <c r="C523" t="s">
        <v>1040</v>
      </c>
      <c r="D523" t="s">
        <v>79</v>
      </c>
      <c r="E523" s="2" t="str">
        <f>HYPERLINK("capsilon://?command=openfolder&amp;siteaddress=envoy.emaiq-na2.net&amp;folderid=FX6B026172-4E30-477F-F485-ED012B5245AF","FX2201303")</f>
        <v>FX2201303</v>
      </c>
      <c r="F523" t="s">
        <v>80</v>
      </c>
      <c r="G523" t="s">
        <v>80</v>
      </c>
      <c r="H523" t="s">
        <v>81</v>
      </c>
      <c r="I523" t="s">
        <v>1248</v>
      </c>
      <c r="J523">
        <v>41</v>
      </c>
      <c r="K523" t="s">
        <v>83</v>
      </c>
      <c r="L523" t="s">
        <v>84</v>
      </c>
      <c r="M523" t="s">
        <v>85</v>
      </c>
      <c r="N523">
        <v>2</v>
      </c>
      <c r="O523" s="1">
        <v>44602.670601851853</v>
      </c>
      <c r="P523" s="1">
        <v>44603.327708333331</v>
      </c>
      <c r="Q523">
        <v>55734</v>
      </c>
      <c r="R523">
        <v>1040</v>
      </c>
      <c r="S523" t="b">
        <v>0</v>
      </c>
      <c r="T523" t="s">
        <v>86</v>
      </c>
      <c r="U523" t="b">
        <v>0</v>
      </c>
      <c r="V523" t="s">
        <v>101</v>
      </c>
      <c r="W523" s="1">
        <v>44602.855011574073</v>
      </c>
      <c r="X523">
        <v>742</v>
      </c>
      <c r="Y523">
        <v>53</v>
      </c>
      <c r="Z523">
        <v>0</v>
      </c>
      <c r="AA523">
        <v>53</v>
      </c>
      <c r="AB523">
        <v>0</v>
      </c>
      <c r="AC523">
        <v>30</v>
      </c>
      <c r="AD523">
        <v>-12</v>
      </c>
      <c r="AE523">
        <v>0</v>
      </c>
      <c r="AF523">
        <v>0</v>
      </c>
      <c r="AG523">
        <v>0</v>
      </c>
      <c r="AH523" t="s">
        <v>93</v>
      </c>
      <c r="AI523" s="1">
        <v>44603.327708333331</v>
      </c>
      <c r="AJ523">
        <v>298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-12</v>
      </c>
      <c r="AQ523">
        <v>0</v>
      </c>
      <c r="AR523">
        <v>0</v>
      </c>
      <c r="AS523">
        <v>0</v>
      </c>
      <c r="AT523" t="s">
        <v>86</v>
      </c>
      <c r="AU523" t="s">
        <v>86</v>
      </c>
      <c r="AV523" t="s">
        <v>86</v>
      </c>
      <c r="AW523" t="s">
        <v>86</v>
      </c>
      <c r="AX523" t="s">
        <v>86</v>
      </c>
      <c r="AY523" t="s">
        <v>86</v>
      </c>
      <c r="AZ523" t="s">
        <v>86</v>
      </c>
      <c r="BA523" t="s">
        <v>86</v>
      </c>
      <c r="BB523" t="s">
        <v>86</v>
      </c>
      <c r="BC523" t="s">
        <v>86</v>
      </c>
      <c r="BD523" t="s">
        <v>86</v>
      </c>
      <c r="BE523" t="s">
        <v>86</v>
      </c>
    </row>
    <row r="524" spans="1:57" hidden="1" x14ac:dyDescent="0.45">
      <c r="A524" t="s">
        <v>1249</v>
      </c>
      <c r="B524" t="s">
        <v>77</v>
      </c>
      <c r="C524" t="s">
        <v>904</v>
      </c>
      <c r="D524" t="s">
        <v>79</v>
      </c>
      <c r="E524" s="2" t="str">
        <f>HYPERLINK("capsilon://?command=openfolder&amp;siteaddress=envoy.emaiq-na2.net&amp;folderid=FX1BBBDFE7-1029-BCCA-635C-A9D69FE769A1","FX220256")</f>
        <v>FX220256</v>
      </c>
      <c r="F524" t="s">
        <v>80</v>
      </c>
      <c r="G524" t="s">
        <v>80</v>
      </c>
      <c r="H524" t="s">
        <v>81</v>
      </c>
      <c r="I524" t="s">
        <v>1250</v>
      </c>
      <c r="J524">
        <v>11</v>
      </c>
      <c r="K524" t="s">
        <v>83</v>
      </c>
      <c r="L524" t="s">
        <v>84</v>
      </c>
      <c r="M524" t="s">
        <v>85</v>
      </c>
      <c r="N524">
        <v>2</v>
      </c>
      <c r="O524" s="1">
        <v>44602.684525462966</v>
      </c>
      <c r="P524" s="1">
        <v>44603.328321759262</v>
      </c>
      <c r="Q524">
        <v>55521</v>
      </c>
      <c r="R524">
        <v>103</v>
      </c>
      <c r="S524" t="b">
        <v>0</v>
      </c>
      <c r="T524" t="s">
        <v>86</v>
      </c>
      <c r="U524" t="b">
        <v>0</v>
      </c>
      <c r="V524" t="s">
        <v>101</v>
      </c>
      <c r="W524" s="1">
        <v>44602.855613425927</v>
      </c>
      <c r="X524">
        <v>51</v>
      </c>
      <c r="Y524">
        <v>0</v>
      </c>
      <c r="Z524">
        <v>0</v>
      </c>
      <c r="AA524">
        <v>0</v>
      </c>
      <c r="AB524">
        <v>5</v>
      </c>
      <c r="AC524">
        <v>0</v>
      </c>
      <c r="AD524">
        <v>11</v>
      </c>
      <c r="AE524">
        <v>0</v>
      </c>
      <c r="AF524">
        <v>0</v>
      </c>
      <c r="AG524">
        <v>0</v>
      </c>
      <c r="AH524" t="s">
        <v>93</v>
      </c>
      <c r="AI524" s="1">
        <v>44603.328321759262</v>
      </c>
      <c r="AJ524">
        <v>52</v>
      </c>
      <c r="AK524">
        <v>0</v>
      </c>
      <c r="AL524">
        <v>0</v>
      </c>
      <c r="AM524">
        <v>0</v>
      </c>
      <c r="AN524">
        <v>5</v>
      </c>
      <c r="AO524">
        <v>0</v>
      </c>
      <c r="AP524">
        <v>11</v>
      </c>
      <c r="AQ524">
        <v>0</v>
      </c>
      <c r="AR524">
        <v>0</v>
      </c>
      <c r="AS524">
        <v>0</v>
      </c>
      <c r="AT524" t="s">
        <v>86</v>
      </c>
      <c r="AU524" t="s">
        <v>86</v>
      </c>
      <c r="AV524" t="s">
        <v>86</v>
      </c>
      <c r="AW524" t="s">
        <v>86</v>
      </c>
      <c r="AX524" t="s">
        <v>86</v>
      </c>
      <c r="AY524" t="s">
        <v>86</v>
      </c>
      <c r="AZ524" t="s">
        <v>86</v>
      </c>
      <c r="BA524" t="s">
        <v>86</v>
      </c>
      <c r="BB524" t="s">
        <v>86</v>
      </c>
      <c r="BC524" t="s">
        <v>86</v>
      </c>
      <c r="BD524" t="s">
        <v>86</v>
      </c>
      <c r="BE524" t="s">
        <v>86</v>
      </c>
    </row>
    <row r="525" spans="1:57" hidden="1" x14ac:dyDescent="0.45">
      <c r="A525" t="s">
        <v>1251</v>
      </c>
      <c r="B525" t="s">
        <v>77</v>
      </c>
      <c r="C525" t="s">
        <v>904</v>
      </c>
      <c r="D525" t="s">
        <v>79</v>
      </c>
      <c r="E525" s="2" t="str">
        <f>HYPERLINK("capsilon://?command=openfolder&amp;siteaddress=envoy.emaiq-na2.net&amp;folderid=FX1BBBDFE7-1029-BCCA-635C-A9D69FE769A1","FX220256")</f>
        <v>FX220256</v>
      </c>
      <c r="F525" t="s">
        <v>80</v>
      </c>
      <c r="G525" t="s">
        <v>80</v>
      </c>
      <c r="H525" t="s">
        <v>81</v>
      </c>
      <c r="I525" t="s">
        <v>1252</v>
      </c>
      <c r="J525">
        <v>11</v>
      </c>
      <c r="K525" t="s">
        <v>83</v>
      </c>
      <c r="L525" t="s">
        <v>84</v>
      </c>
      <c r="M525" t="s">
        <v>85</v>
      </c>
      <c r="N525">
        <v>2</v>
      </c>
      <c r="O525" s="1">
        <v>44602.693206018521</v>
      </c>
      <c r="P525" s="1">
        <v>44603.328796296293</v>
      </c>
      <c r="Q525">
        <v>54840</v>
      </c>
      <c r="R525">
        <v>75</v>
      </c>
      <c r="S525" t="b">
        <v>0</v>
      </c>
      <c r="T525" t="s">
        <v>86</v>
      </c>
      <c r="U525" t="b">
        <v>0</v>
      </c>
      <c r="V525" t="s">
        <v>101</v>
      </c>
      <c r="W525" s="1">
        <v>44602.856030092589</v>
      </c>
      <c r="X525">
        <v>35</v>
      </c>
      <c r="Y525">
        <v>0</v>
      </c>
      <c r="Z525">
        <v>0</v>
      </c>
      <c r="AA525">
        <v>0</v>
      </c>
      <c r="AB525">
        <v>5</v>
      </c>
      <c r="AC525">
        <v>0</v>
      </c>
      <c r="AD525">
        <v>11</v>
      </c>
      <c r="AE525">
        <v>0</v>
      </c>
      <c r="AF525">
        <v>0</v>
      </c>
      <c r="AG525">
        <v>0</v>
      </c>
      <c r="AH525" t="s">
        <v>93</v>
      </c>
      <c r="AI525" s="1">
        <v>44603.328796296293</v>
      </c>
      <c r="AJ525">
        <v>40</v>
      </c>
      <c r="AK525">
        <v>0</v>
      </c>
      <c r="AL525">
        <v>0</v>
      </c>
      <c r="AM525">
        <v>0</v>
      </c>
      <c r="AN525">
        <v>5</v>
      </c>
      <c r="AO525">
        <v>0</v>
      </c>
      <c r="AP525">
        <v>11</v>
      </c>
      <c r="AQ525">
        <v>0</v>
      </c>
      <c r="AR525">
        <v>0</v>
      </c>
      <c r="AS525">
        <v>0</v>
      </c>
      <c r="AT525" t="s">
        <v>86</v>
      </c>
      <c r="AU525" t="s">
        <v>86</v>
      </c>
      <c r="AV525" t="s">
        <v>86</v>
      </c>
      <c r="AW525" t="s">
        <v>86</v>
      </c>
      <c r="AX525" t="s">
        <v>86</v>
      </c>
      <c r="AY525" t="s">
        <v>86</v>
      </c>
      <c r="AZ525" t="s">
        <v>86</v>
      </c>
      <c r="BA525" t="s">
        <v>86</v>
      </c>
      <c r="BB525" t="s">
        <v>86</v>
      </c>
      <c r="BC525" t="s">
        <v>86</v>
      </c>
      <c r="BD525" t="s">
        <v>86</v>
      </c>
      <c r="BE525" t="s">
        <v>86</v>
      </c>
    </row>
    <row r="526" spans="1:57" hidden="1" x14ac:dyDescent="0.45">
      <c r="A526" t="s">
        <v>1253</v>
      </c>
      <c r="B526" t="s">
        <v>77</v>
      </c>
      <c r="C526" t="s">
        <v>1254</v>
      </c>
      <c r="D526" t="s">
        <v>79</v>
      </c>
      <c r="E526" s="2" t="str">
        <f>HYPERLINK("capsilon://?command=openfolder&amp;siteaddress=envoy.emaiq-na2.net&amp;folderid=FX45F4F957-7E70-1443-CF64-23146F160F74","FX2202211")</f>
        <v>FX2202211</v>
      </c>
      <c r="F526" t="s">
        <v>80</v>
      </c>
      <c r="G526" t="s">
        <v>80</v>
      </c>
      <c r="H526" t="s">
        <v>81</v>
      </c>
      <c r="I526" t="s">
        <v>1255</v>
      </c>
      <c r="J526">
        <v>255</v>
      </c>
      <c r="K526" t="s">
        <v>83</v>
      </c>
      <c r="L526" t="s">
        <v>84</v>
      </c>
      <c r="M526" t="s">
        <v>85</v>
      </c>
      <c r="N526">
        <v>1</v>
      </c>
      <c r="O526" s="1">
        <v>44602.695185185185</v>
      </c>
      <c r="P526" s="1">
        <v>44603.167083333334</v>
      </c>
      <c r="Q526">
        <v>39823</v>
      </c>
      <c r="R526">
        <v>949</v>
      </c>
      <c r="S526" t="b">
        <v>0</v>
      </c>
      <c r="T526" t="s">
        <v>86</v>
      </c>
      <c r="U526" t="b">
        <v>0</v>
      </c>
      <c r="V526" t="s">
        <v>87</v>
      </c>
      <c r="W526" s="1">
        <v>44603.167083333334</v>
      </c>
      <c r="X526">
        <v>931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255</v>
      </c>
      <c r="AE526">
        <v>205</v>
      </c>
      <c r="AF526">
        <v>0</v>
      </c>
      <c r="AG526">
        <v>7</v>
      </c>
      <c r="AH526" t="s">
        <v>86</v>
      </c>
      <c r="AI526" t="s">
        <v>86</v>
      </c>
      <c r="AJ526" t="s">
        <v>86</v>
      </c>
      <c r="AK526" t="s">
        <v>86</v>
      </c>
      <c r="AL526" t="s">
        <v>86</v>
      </c>
      <c r="AM526" t="s">
        <v>86</v>
      </c>
      <c r="AN526" t="s">
        <v>86</v>
      </c>
      <c r="AO526" t="s">
        <v>86</v>
      </c>
      <c r="AP526" t="s">
        <v>86</v>
      </c>
      <c r="AQ526" t="s">
        <v>86</v>
      </c>
      <c r="AR526" t="s">
        <v>86</v>
      </c>
      <c r="AS526" t="s">
        <v>86</v>
      </c>
      <c r="AT526" t="s">
        <v>86</v>
      </c>
      <c r="AU526" t="s">
        <v>86</v>
      </c>
      <c r="AV526" t="s">
        <v>86</v>
      </c>
      <c r="AW526" t="s">
        <v>86</v>
      </c>
      <c r="AX526" t="s">
        <v>86</v>
      </c>
      <c r="AY526" t="s">
        <v>86</v>
      </c>
      <c r="AZ526" t="s">
        <v>86</v>
      </c>
      <c r="BA526" t="s">
        <v>86</v>
      </c>
      <c r="BB526" t="s">
        <v>86</v>
      </c>
      <c r="BC526" t="s">
        <v>86</v>
      </c>
      <c r="BD526" t="s">
        <v>86</v>
      </c>
      <c r="BE526" t="s">
        <v>86</v>
      </c>
    </row>
    <row r="527" spans="1:57" hidden="1" x14ac:dyDescent="0.45">
      <c r="A527" t="s">
        <v>1256</v>
      </c>
      <c r="B527" t="s">
        <v>77</v>
      </c>
      <c r="C527" t="s">
        <v>335</v>
      </c>
      <c r="D527" t="s">
        <v>79</v>
      </c>
      <c r="E527" s="2" t="str">
        <f>HYPERLINK("capsilon://?command=openfolder&amp;siteaddress=envoy.emaiq-na2.net&amp;folderid=FX18DF1149-1244-8665-8FB4-2EA326A870C1","FX2112103")</f>
        <v>FX2112103</v>
      </c>
      <c r="F527" t="s">
        <v>80</v>
      </c>
      <c r="G527" t="s">
        <v>80</v>
      </c>
      <c r="H527" t="s">
        <v>81</v>
      </c>
      <c r="I527" t="s">
        <v>1257</v>
      </c>
      <c r="J527">
        <v>28</v>
      </c>
      <c r="K527" t="s">
        <v>83</v>
      </c>
      <c r="L527" t="s">
        <v>84</v>
      </c>
      <c r="M527" t="s">
        <v>85</v>
      </c>
      <c r="N527">
        <v>1</v>
      </c>
      <c r="O527" s="1">
        <v>44602.718680555554</v>
      </c>
      <c r="P527" s="1">
        <v>44603.197384259256</v>
      </c>
      <c r="Q527">
        <v>41177</v>
      </c>
      <c r="R527">
        <v>183</v>
      </c>
      <c r="S527" t="b">
        <v>0</v>
      </c>
      <c r="T527" t="s">
        <v>86</v>
      </c>
      <c r="U527" t="b">
        <v>0</v>
      </c>
      <c r="V527" t="s">
        <v>92</v>
      </c>
      <c r="W527" s="1">
        <v>44603.197384259256</v>
      </c>
      <c r="X527">
        <v>145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28</v>
      </c>
      <c r="AE527">
        <v>21</v>
      </c>
      <c r="AF527">
        <v>0</v>
      </c>
      <c r="AG527">
        <v>2</v>
      </c>
      <c r="AH527" t="s">
        <v>86</v>
      </c>
      <c r="AI527" t="s">
        <v>86</v>
      </c>
      <c r="AJ527" t="s">
        <v>86</v>
      </c>
      <c r="AK527" t="s">
        <v>86</v>
      </c>
      <c r="AL527" t="s">
        <v>86</v>
      </c>
      <c r="AM527" t="s">
        <v>86</v>
      </c>
      <c r="AN527" t="s">
        <v>86</v>
      </c>
      <c r="AO527" t="s">
        <v>86</v>
      </c>
      <c r="AP527" t="s">
        <v>86</v>
      </c>
      <c r="AQ527" t="s">
        <v>86</v>
      </c>
      <c r="AR527" t="s">
        <v>86</v>
      </c>
      <c r="AS527" t="s">
        <v>86</v>
      </c>
      <c r="AT527" t="s">
        <v>86</v>
      </c>
      <c r="AU527" t="s">
        <v>86</v>
      </c>
      <c r="AV527" t="s">
        <v>86</v>
      </c>
      <c r="AW527" t="s">
        <v>86</v>
      </c>
      <c r="AX527" t="s">
        <v>86</v>
      </c>
      <c r="AY527" t="s">
        <v>86</v>
      </c>
      <c r="AZ527" t="s">
        <v>86</v>
      </c>
      <c r="BA527" t="s">
        <v>86</v>
      </c>
      <c r="BB527" t="s">
        <v>86</v>
      </c>
      <c r="BC527" t="s">
        <v>86</v>
      </c>
      <c r="BD527" t="s">
        <v>86</v>
      </c>
      <c r="BE527" t="s">
        <v>86</v>
      </c>
    </row>
    <row r="528" spans="1:57" x14ac:dyDescent="0.45">
      <c r="A528" t="s">
        <v>1258</v>
      </c>
      <c r="B528" t="s">
        <v>77</v>
      </c>
      <c r="C528" t="s">
        <v>350</v>
      </c>
      <c r="D528" t="s">
        <v>79</v>
      </c>
      <c r="E528" s="2" t="str">
        <f>HYPERLINK("capsilon://?command=openfolder&amp;siteaddress=envoy.emaiq-na2.net&amp;folderid=FX691C27C0-1428-CB20-1E51-AE3B0519E820","FX2202212")</f>
        <v>FX2202212</v>
      </c>
      <c r="F528" t="s">
        <v>80</v>
      </c>
      <c r="G528" t="s">
        <v>80</v>
      </c>
      <c r="H528" t="s">
        <v>81</v>
      </c>
      <c r="I528" t="s">
        <v>1216</v>
      </c>
      <c r="J528">
        <v>248</v>
      </c>
      <c r="K528" t="s">
        <v>83</v>
      </c>
      <c r="L528" t="s">
        <v>84</v>
      </c>
      <c r="M528" t="s">
        <v>85</v>
      </c>
      <c r="N528">
        <v>2</v>
      </c>
      <c r="O528" s="1">
        <v>44602.732303240744</v>
      </c>
      <c r="P528" s="1">
        <v>44602.821782407409</v>
      </c>
      <c r="Q528">
        <v>2310</v>
      </c>
      <c r="R528">
        <v>5421</v>
      </c>
      <c r="S528" t="b">
        <v>0</v>
      </c>
      <c r="T528" t="s">
        <v>86</v>
      </c>
      <c r="U528" t="b">
        <v>1</v>
      </c>
      <c r="V528" t="s">
        <v>101</v>
      </c>
      <c r="W528" s="1">
        <v>44602.781134259261</v>
      </c>
      <c r="X528">
        <v>3859</v>
      </c>
      <c r="Y528">
        <v>295</v>
      </c>
      <c r="Z528">
        <v>0</v>
      </c>
      <c r="AA528">
        <v>295</v>
      </c>
      <c r="AB528">
        <v>56</v>
      </c>
      <c r="AC528">
        <v>231</v>
      </c>
      <c r="AD528">
        <v>-47</v>
      </c>
      <c r="AE528">
        <v>0</v>
      </c>
      <c r="AF528">
        <v>0</v>
      </c>
      <c r="AG528">
        <v>0</v>
      </c>
      <c r="AH528" t="s">
        <v>102</v>
      </c>
      <c r="AI528" s="1">
        <v>44602.821782407409</v>
      </c>
      <c r="AJ528">
        <v>1562</v>
      </c>
      <c r="AK528">
        <v>8</v>
      </c>
      <c r="AL528">
        <v>0</v>
      </c>
      <c r="AM528">
        <v>8</v>
      </c>
      <c r="AN528">
        <v>56</v>
      </c>
      <c r="AO528">
        <v>8</v>
      </c>
      <c r="AP528">
        <v>-55</v>
      </c>
      <c r="AQ528">
        <v>0</v>
      </c>
      <c r="AR528">
        <v>0</v>
      </c>
      <c r="AS528">
        <v>0</v>
      </c>
      <c r="AT528" t="s">
        <v>86</v>
      </c>
      <c r="AU528" t="s">
        <v>86</v>
      </c>
      <c r="AV528" t="s">
        <v>86</v>
      </c>
      <c r="AW528" t="s">
        <v>86</v>
      </c>
      <c r="AX528" t="s">
        <v>86</v>
      </c>
      <c r="AY528" t="s">
        <v>86</v>
      </c>
      <c r="AZ528" t="s">
        <v>86</v>
      </c>
      <c r="BA528" t="s">
        <v>86</v>
      </c>
      <c r="BB528" t="s">
        <v>86</v>
      </c>
      <c r="BC528" t="s">
        <v>86</v>
      </c>
      <c r="BD528" t="s">
        <v>86</v>
      </c>
      <c r="BE528" t="s">
        <v>86</v>
      </c>
    </row>
    <row r="529" spans="1:57" x14ac:dyDescent="0.45">
      <c r="A529" t="s">
        <v>1259</v>
      </c>
      <c r="B529" t="s">
        <v>77</v>
      </c>
      <c r="C529" t="s">
        <v>308</v>
      </c>
      <c r="D529" t="s">
        <v>79</v>
      </c>
      <c r="E529" s="2" t="str">
        <f>HYPERLINK("capsilon://?command=openfolder&amp;siteaddress=envoy.emaiq-na2.net&amp;folderid=FX8EAD4640-29B5-8127-4130-B0F301C90AD8","FX2202147")</f>
        <v>FX2202147</v>
      </c>
      <c r="F529" t="s">
        <v>80</v>
      </c>
      <c r="G529" t="s">
        <v>80</v>
      </c>
      <c r="H529" t="s">
        <v>81</v>
      </c>
      <c r="I529" t="s">
        <v>1222</v>
      </c>
      <c r="J529">
        <v>313</v>
      </c>
      <c r="K529" t="s">
        <v>83</v>
      </c>
      <c r="L529" t="s">
        <v>84</v>
      </c>
      <c r="M529" t="s">
        <v>85</v>
      </c>
      <c r="N529">
        <v>2</v>
      </c>
      <c r="O529" s="1">
        <v>44602.737754629627</v>
      </c>
      <c r="P529" s="1">
        <v>44602.849236111113</v>
      </c>
      <c r="Q529">
        <v>6238</v>
      </c>
      <c r="R529">
        <v>3394</v>
      </c>
      <c r="S529" t="b">
        <v>0</v>
      </c>
      <c r="T529" t="s">
        <v>86</v>
      </c>
      <c r="U529" t="b">
        <v>1</v>
      </c>
      <c r="V529" t="s">
        <v>101</v>
      </c>
      <c r="W529" s="1">
        <v>44602.798460648148</v>
      </c>
      <c r="X529">
        <v>1496</v>
      </c>
      <c r="Y529">
        <v>230</v>
      </c>
      <c r="Z529">
        <v>0</v>
      </c>
      <c r="AA529">
        <v>230</v>
      </c>
      <c r="AB529">
        <v>43</v>
      </c>
      <c r="AC529">
        <v>94</v>
      </c>
      <c r="AD529">
        <v>83</v>
      </c>
      <c r="AE529">
        <v>0</v>
      </c>
      <c r="AF529">
        <v>0</v>
      </c>
      <c r="AG529">
        <v>0</v>
      </c>
      <c r="AH529" t="s">
        <v>102</v>
      </c>
      <c r="AI529" s="1">
        <v>44602.849236111113</v>
      </c>
      <c r="AJ529">
        <v>951</v>
      </c>
      <c r="AK529">
        <v>7</v>
      </c>
      <c r="AL529">
        <v>0</v>
      </c>
      <c r="AM529">
        <v>7</v>
      </c>
      <c r="AN529">
        <v>43</v>
      </c>
      <c r="AO529">
        <v>7</v>
      </c>
      <c r="AP529">
        <v>76</v>
      </c>
      <c r="AQ529">
        <v>0</v>
      </c>
      <c r="AR529">
        <v>0</v>
      </c>
      <c r="AS529">
        <v>0</v>
      </c>
      <c r="AT529" t="s">
        <v>86</v>
      </c>
      <c r="AU529" t="s">
        <v>86</v>
      </c>
      <c r="AV529" t="s">
        <v>86</v>
      </c>
      <c r="AW529" t="s">
        <v>86</v>
      </c>
      <c r="AX529" t="s">
        <v>86</v>
      </c>
      <c r="AY529" t="s">
        <v>86</v>
      </c>
      <c r="AZ529" t="s">
        <v>86</v>
      </c>
      <c r="BA529" t="s">
        <v>86</v>
      </c>
      <c r="BB529" t="s">
        <v>86</v>
      </c>
      <c r="BC529" t="s">
        <v>86</v>
      </c>
      <c r="BD529" t="s">
        <v>86</v>
      </c>
      <c r="BE529" t="s">
        <v>86</v>
      </c>
    </row>
    <row r="530" spans="1:57" x14ac:dyDescent="0.45">
      <c r="A530" t="s">
        <v>1260</v>
      </c>
      <c r="B530" t="s">
        <v>77</v>
      </c>
      <c r="C530" t="s">
        <v>1059</v>
      </c>
      <c r="D530" t="s">
        <v>79</v>
      </c>
      <c r="E530" s="2" t="str">
        <f>HYPERLINK("capsilon://?command=openfolder&amp;siteaddress=envoy.emaiq-na2.net&amp;folderid=FXB996560F-5F0F-2742-0212-258AA663563D","FX2201439")</f>
        <v>FX2201439</v>
      </c>
      <c r="F530" t="s">
        <v>80</v>
      </c>
      <c r="G530" t="s">
        <v>80</v>
      </c>
      <c r="H530" t="s">
        <v>81</v>
      </c>
      <c r="I530" t="s">
        <v>1261</v>
      </c>
      <c r="J530">
        <v>66</v>
      </c>
      <c r="K530" t="s">
        <v>83</v>
      </c>
      <c r="L530" t="s">
        <v>84</v>
      </c>
      <c r="M530" t="s">
        <v>85</v>
      </c>
      <c r="N530">
        <v>2</v>
      </c>
      <c r="O530" s="1">
        <v>44602.744201388887</v>
      </c>
      <c r="P530" s="1">
        <v>44603.33221064815</v>
      </c>
      <c r="Q530">
        <v>50311</v>
      </c>
      <c r="R530">
        <v>493</v>
      </c>
      <c r="S530" t="b">
        <v>0</v>
      </c>
      <c r="T530" t="s">
        <v>86</v>
      </c>
      <c r="U530" t="b">
        <v>0</v>
      </c>
      <c r="V530" t="s">
        <v>87</v>
      </c>
      <c r="W530" s="1">
        <v>44603.169849537036</v>
      </c>
      <c r="X530">
        <v>199</v>
      </c>
      <c r="Y530">
        <v>52</v>
      </c>
      <c r="Z530">
        <v>0</v>
      </c>
      <c r="AA530">
        <v>52</v>
      </c>
      <c r="AB530">
        <v>0</v>
      </c>
      <c r="AC530">
        <v>18</v>
      </c>
      <c r="AD530">
        <v>14</v>
      </c>
      <c r="AE530">
        <v>0</v>
      </c>
      <c r="AF530">
        <v>0</v>
      </c>
      <c r="AG530">
        <v>0</v>
      </c>
      <c r="AH530" t="s">
        <v>93</v>
      </c>
      <c r="AI530" s="1">
        <v>44603.33221064815</v>
      </c>
      <c r="AJ530">
        <v>294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14</v>
      </c>
      <c r="AQ530">
        <v>0</v>
      </c>
      <c r="AR530">
        <v>0</v>
      </c>
      <c r="AS530">
        <v>0</v>
      </c>
      <c r="AT530" t="s">
        <v>86</v>
      </c>
      <c r="AU530" t="s">
        <v>86</v>
      </c>
      <c r="AV530" t="s">
        <v>86</v>
      </c>
      <c r="AW530" t="s">
        <v>86</v>
      </c>
      <c r="AX530" t="s">
        <v>86</v>
      </c>
      <c r="AY530" t="s">
        <v>86</v>
      </c>
      <c r="AZ530" t="s">
        <v>86</v>
      </c>
      <c r="BA530" t="s">
        <v>86</v>
      </c>
      <c r="BB530" t="s">
        <v>86</v>
      </c>
      <c r="BC530" t="s">
        <v>86</v>
      </c>
      <c r="BD530" t="s">
        <v>86</v>
      </c>
      <c r="BE530" t="s">
        <v>86</v>
      </c>
    </row>
    <row r="531" spans="1:57" hidden="1" x14ac:dyDescent="0.45">
      <c r="A531" t="s">
        <v>1262</v>
      </c>
      <c r="B531" t="s">
        <v>77</v>
      </c>
      <c r="C531" t="s">
        <v>173</v>
      </c>
      <c r="D531" t="s">
        <v>79</v>
      </c>
      <c r="E531" s="2" t="str">
        <f>HYPERLINK("capsilon://?command=openfolder&amp;siteaddress=envoy.emaiq-na2.net&amp;folderid=FXAAD7B184-E3C1-E193-04BE-287B45FC8A2E","FX2201279")</f>
        <v>FX2201279</v>
      </c>
      <c r="F531" t="s">
        <v>80</v>
      </c>
      <c r="G531" t="s">
        <v>80</v>
      </c>
      <c r="H531" t="s">
        <v>81</v>
      </c>
      <c r="I531" t="s">
        <v>1263</v>
      </c>
      <c r="J531">
        <v>11</v>
      </c>
      <c r="K531" t="s">
        <v>83</v>
      </c>
      <c r="L531" t="s">
        <v>84</v>
      </c>
      <c r="M531" t="s">
        <v>85</v>
      </c>
      <c r="N531">
        <v>2</v>
      </c>
      <c r="O531" s="1">
        <v>44602.776087962964</v>
      </c>
      <c r="P531" s="1">
        <v>44603.33284722222</v>
      </c>
      <c r="Q531">
        <v>48006</v>
      </c>
      <c r="R531">
        <v>98</v>
      </c>
      <c r="S531" t="b">
        <v>0</v>
      </c>
      <c r="T531" t="s">
        <v>86</v>
      </c>
      <c r="U531" t="b">
        <v>0</v>
      </c>
      <c r="V531" t="s">
        <v>87</v>
      </c>
      <c r="W531" s="1">
        <v>44603.190104166664</v>
      </c>
      <c r="X531">
        <v>44</v>
      </c>
      <c r="Y531">
        <v>0</v>
      </c>
      <c r="Z531">
        <v>0</v>
      </c>
      <c r="AA531">
        <v>0</v>
      </c>
      <c r="AB531">
        <v>5</v>
      </c>
      <c r="AC531">
        <v>0</v>
      </c>
      <c r="AD531">
        <v>11</v>
      </c>
      <c r="AE531">
        <v>0</v>
      </c>
      <c r="AF531">
        <v>0</v>
      </c>
      <c r="AG531">
        <v>0</v>
      </c>
      <c r="AH531" t="s">
        <v>93</v>
      </c>
      <c r="AI531" s="1">
        <v>44603.33284722222</v>
      </c>
      <c r="AJ531">
        <v>54</v>
      </c>
      <c r="AK531">
        <v>0</v>
      </c>
      <c r="AL531">
        <v>0</v>
      </c>
      <c r="AM531">
        <v>0</v>
      </c>
      <c r="AN531">
        <v>5</v>
      </c>
      <c r="AO531">
        <v>0</v>
      </c>
      <c r="AP531">
        <v>11</v>
      </c>
      <c r="AQ531">
        <v>0</v>
      </c>
      <c r="AR531">
        <v>0</v>
      </c>
      <c r="AS531">
        <v>0</v>
      </c>
      <c r="AT531" t="s">
        <v>86</v>
      </c>
      <c r="AU531" t="s">
        <v>86</v>
      </c>
      <c r="AV531" t="s">
        <v>86</v>
      </c>
      <c r="AW531" t="s">
        <v>86</v>
      </c>
      <c r="AX531" t="s">
        <v>86</v>
      </c>
      <c r="AY531" t="s">
        <v>86</v>
      </c>
      <c r="AZ531" t="s">
        <v>86</v>
      </c>
      <c r="BA531" t="s">
        <v>86</v>
      </c>
      <c r="BB531" t="s">
        <v>86</v>
      </c>
      <c r="BC531" t="s">
        <v>86</v>
      </c>
      <c r="BD531" t="s">
        <v>86</v>
      </c>
      <c r="BE531" t="s">
        <v>86</v>
      </c>
    </row>
    <row r="532" spans="1:57" hidden="1" x14ac:dyDescent="0.45">
      <c r="A532" t="s">
        <v>1264</v>
      </c>
      <c r="B532" t="s">
        <v>77</v>
      </c>
      <c r="C532" t="s">
        <v>1265</v>
      </c>
      <c r="D532" t="s">
        <v>79</v>
      </c>
      <c r="E532" s="2" t="str">
        <f>HYPERLINK("capsilon://?command=openfolder&amp;siteaddress=envoy.emaiq-na2.net&amp;folderid=FX58097609-FA67-19ED-764C-FEF2360A801C","FX2112111")</f>
        <v>FX2112111</v>
      </c>
      <c r="F532" t="s">
        <v>80</v>
      </c>
      <c r="G532" t="s">
        <v>80</v>
      </c>
      <c r="H532" t="s">
        <v>81</v>
      </c>
      <c r="I532" t="s">
        <v>1266</v>
      </c>
      <c r="J532">
        <v>11</v>
      </c>
      <c r="K532" t="s">
        <v>83</v>
      </c>
      <c r="L532" t="s">
        <v>84</v>
      </c>
      <c r="M532" t="s">
        <v>85</v>
      </c>
      <c r="N532">
        <v>2</v>
      </c>
      <c r="O532" s="1">
        <v>44602.80269675926</v>
      </c>
      <c r="P532" s="1">
        <v>44603.333472222221</v>
      </c>
      <c r="Q532">
        <v>45778</v>
      </c>
      <c r="R532">
        <v>81</v>
      </c>
      <c r="S532" t="b">
        <v>0</v>
      </c>
      <c r="T532" t="s">
        <v>86</v>
      </c>
      <c r="U532" t="b">
        <v>0</v>
      </c>
      <c r="V532" t="s">
        <v>87</v>
      </c>
      <c r="W532" s="1">
        <v>44603.190439814818</v>
      </c>
      <c r="X532">
        <v>28</v>
      </c>
      <c r="Y532">
        <v>0</v>
      </c>
      <c r="Z532">
        <v>0</v>
      </c>
      <c r="AA532">
        <v>0</v>
      </c>
      <c r="AB532">
        <v>5</v>
      </c>
      <c r="AC532">
        <v>0</v>
      </c>
      <c r="AD532">
        <v>11</v>
      </c>
      <c r="AE532">
        <v>0</v>
      </c>
      <c r="AF532">
        <v>0</v>
      </c>
      <c r="AG532">
        <v>0</v>
      </c>
      <c r="AH532" t="s">
        <v>93</v>
      </c>
      <c r="AI532" s="1">
        <v>44603.333472222221</v>
      </c>
      <c r="AJ532">
        <v>53</v>
      </c>
      <c r="AK532">
        <v>0</v>
      </c>
      <c r="AL532">
        <v>0</v>
      </c>
      <c r="AM532">
        <v>0</v>
      </c>
      <c r="AN532">
        <v>5</v>
      </c>
      <c r="AO532">
        <v>0</v>
      </c>
      <c r="AP532">
        <v>11</v>
      </c>
      <c r="AQ532">
        <v>0</v>
      </c>
      <c r="AR532">
        <v>0</v>
      </c>
      <c r="AS532">
        <v>0</v>
      </c>
      <c r="AT532" t="s">
        <v>86</v>
      </c>
      <c r="AU532" t="s">
        <v>86</v>
      </c>
      <c r="AV532" t="s">
        <v>86</v>
      </c>
      <c r="AW532" t="s">
        <v>86</v>
      </c>
      <c r="AX532" t="s">
        <v>86</v>
      </c>
      <c r="AY532" t="s">
        <v>86</v>
      </c>
      <c r="AZ532" t="s">
        <v>86</v>
      </c>
      <c r="BA532" t="s">
        <v>86</v>
      </c>
      <c r="BB532" t="s">
        <v>86</v>
      </c>
      <c r="BC532" t="s">
        <v>86</v>
      </c>
      <c r="BD532" t="s">
        <v>86</v>
      </c>
      <c r="BE532" t="s">
        <v>86</v>
      </c>
    </row>
    <row r="533" spans="1:57" x14ac:dyDescent="0.45">
      <c r="A533" t="s">
        <v>1267</v>
      </c>
      <c r="B533" t="s">
        <v>77</v>
      </c>
      <c r="C533" t="s">
        <v>97</v>
      </c>
      <c r="D533" t="s">
        <v>79</v>
      </c>
      <c r="E533" s="2" t="str">
        <f>HYPERLINK("capsilon://?command=openfolder&amp;siteaddress=envoy.emaiq-na2.net&amp;folderid=FX8F532EE8-532D-A4D2-C963-39CC4DE39446","FX2201520")</f>
        <v>FX2201520</v>
      </c>
      <c r="F533" t="s">
        <v>80</v>
      </c>
      <c r="G533" t="s">
        <v>80</v>
      </c>
      <c r="H533" t="s">
        <v>81</v>
      </c>
      <c r="I533" t="s">
        <v>1242</v>
      </c>
      <c r="J533">
        <v>38</v>
      </c>
      <c r="K533" t="s">
        <v>83</v>
      </c>
      <c r="L533" t="s">
        <v>84</v>
      </c>
      <c r="M533" t="s">
        <v>85</v>
      </c>
      <c r="N533">
        <v>2</v>
      </c>
      <c r="O533" s="1">
        <v>44602.842893518522</v>
      </c>
      <c r="P533" s="1">
        <v>44602.85087962963</v>
      </c>
      <c r="Q533">
        <v>450</v>
      </c>
      <c r="R533">
        <v>240</v>
      </c>
      <c r="S533" t="b">
        <v>0</v>
      </c>
      <c r="T533" t="s">
        <v>86</v>
      </c>
      <c r="U533" t="b">
        <v>1</v>
      </c>
      <c r="V533" t="s">
        <v>101</v>
      </c>
      <c r="W533" s="1">
        <v>44602.844444444447</v>
      </c>
      <c r="X533">
        <v>99</v>
      </c>
      <c r="Y533">
        <v>37</v>
      </c>
      <c r="Z533">
        <v>0</v>
      </c>
      <c r="AA533">
        <v>37</v>
      </c>
      <c r="AB533">
        <v>0</v>
      </c>
      <c r="AC533">
        <v>25</v>
      </c>
      <c r="AD533">
        <v>1</v>
      </c>
      <c r="AE533">
        <v>0</v>
      </c>
      <c r="AF533">
        <v>0</v>
      </c>
      <c r="AG533">
        <v>0</v>
      </c>
      <c r="AH533" t="s">
        <v>102</v>
      </c>
      <c r="AI533" s="1">
        <v>44602.85087962963</v>
      </c>
      <c r="AJ533">
        <v>141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</v>
      </c>
      <c r="AQ533">
        <v>0</v>
      </c>
      <c r="AR533">
        <v>0</v>
      </c>
      <c r="AS533">
        <v>0</v>
      </c>
      <c r="AT533" t="s">
        <v>86</v>
      </c>
      <c r="AU533" t="s">
        <v>86</v>
      </c>
      <c r="AV533" t="s">
        <v>86</v>
      </c>
      <c r="AW533" t="s">
        <v>86</v>
      </c>
      <c r="AX533" t="s">
        <v>86</v>
      </c>
      <c r="AY533" t="s">
        <v>86</v>
      </c>
      <c r="AZ533" t="s">
        <v>86</v>
      </c>
      <c r="BA533" t="s">
        <v>86</v>
      </c>
      <c r="BB533" t="s">
        <v>86</v>
      </c>
      <c r="BC533" t="s">
        <v>86</v>
      </c>
      <c r="BD533" t="s">
        <v>86</v>
      </c>
      <c r="BE533" t="s">
        <v>86</v>
      </c>
    </row>
    <row r="534" spans="1:57" x14ac:dyDescent="0.45">
      <c r="A534" t="s">
        <v>1268</v>
      </c>
      <c r="B534" t="s">
        <v>77</v>
      </c>
      <c r="C534" t="s">
        <v>1254</v>
      </c>
      <c r="D534" t="s">
        <v>79</v>
      </c>
      <c r="E534" s="2" t="str">
        <f>HYPERLINK("capsilon://?command=openfolder&amp;siteaddress=envoy.emaiq-na2.net&amp;folderid=FX45F4F957-7E70-1443-CF64-23146F160F74","FX2202211")</f>
        <v>FX2202211</v>
      </c>
      <c r="F534" t="s">
        <v>80</v>
      </c>
      <c r="G534" t="s">
        <v>80</v>
      </c>
      <c r="H534" t="s">
        <v>81</v>
      </c>
      <c r="I534" t="s">
        <v>1255</v>
      </c>
      <c r="J534">
        <v>227</v>
      </c>
      <c r="K534" t="s">
        <v>83</v>
      </c>
      <c r="L534" t="s">
        <v>84</v>
      </c>
      <c r="M534" t="s">
        <v>85</v>
      </c>
      <c r="N534">
        <v>2</v>
      </c>
      <c r="O534" s="1">
        <v>44603.168726851851</v>
      </c>
      <c r="P534" s="1">
        <v>44603.235682870371</v>
      </c>
      <c r="Q534">
        <v>1920</v>
      </c>
      <c r="R534">
        <v>3865</v>
      </c>
      <c r="S534" t="b">
        <v>0</v>
      </c>
      <c r="T534" t="s">
        <v>86</v>
      </c>
      <c r="U534" t="b">
        <v>1</v>
      </c>
      <c r="V534" t="s">
        <v>87</v>
      </c>
      <c r="W534" s="1">
        <v>44603.189583333333</v>
      </c>
      <c r="X534">
        <v>1546</v>
      </c>
      <c r="Y534">
        <v>243</v>
      </c>
      <c r="Z534">
        <v>0</v>
      </c>
      <c r="AA534">
        <v>243</v>
      </c>
      <c r="AB534">
        <v>60</v>
      </c>
      <c r="AC534">
        <v>136</v>
      </c>
      <c r="AD534">
        <v>-16</v>
      </c>
      <c r="AE534">
        <v>0</v>
      </c>
      <c r="AF534">
        <v>0</v>
      </c>
      <c r="AG534">
        <v>0</v>
      </c>
      <c r="AH534" t="s">
        <v>93</v>
      </c>
      <c r="AI534" s="1">
        <v>44603.235682870371</v>
      </c>
      <c r="AJ534">
        <v>2319</v>
      </c>
      <c r="AK534">
        <v>2</v>
      </c>
      <c r="AL534">
        <v>0</v>
      </c>
      <c r="AM534">
        <v>2</v>
      </c>
      <c r="AN534">
        <v>30</v>
      </c>
      <c r="AO534">
        <v>2</v>
      </c>
      <c r="AP534">
        <v>-18</v>
      </c>
      <c r="AQ534">
        <v>0</v>
      </c>
      <c r="AR534">
        <v>0</v>
      </c>
      <c r="AS534">
        <v>0</v>
      </c>
      <c r="AT534" t="s">
        <v>86</v>
      </c>
      <c r="AU534" t="s">
        <v>86</v>
      </c>
      <c r="AV534" t="s">
        <v>86</v>
      </c>
      <c r="AW534" t="s">
        <v>86</v>
      </c>
      <c r="AX534" t="s">
        <v>86</v>
      </c>
      <c r="AY534" t="s">
        <v>86</v>
      </c>
      <c r="AZ534" t="s">
        <v>86</v>
      </c>
      <c r="BA534" t="s">
        <v>86</v>
      </c>
      <c r="BB534" t="s">
        <v>86</v>
      </c>
      <c r="BC534" t="s">
        <v>86</v>
      </c>
      <c r="BD534" t="s">
        <v>86</v>
      </c>
      <c r="BE534" t="s">
        <v>86</v>
      </c>
    </row>
    <row r="535" spans="1:57" x14ac:dyDescent="0.45">
      <c r="A535" t="s">
        <v>1269</v>
      </c>
      <c r="B535" t="s">
        <v>77</v>
      </c>
      <c r="C535" t="s">
        <v>1226</v>
      </c>
      <c r="D535" t="s">
        <v>79</v>
      </c>
      <c r="E535" s="2" t="str">
        <f>HYPERLINK("capsilon://?command=openfolder&amp;siteaddress=envoy.emaiq-na2.net&amp;folderid=FX7E599B28-9DF3-08B8-13B3-D0D30EAD2EEB","FX220272")</f>
        <v>FX220272</v>
      </c>
      <c r="F535" t="s">
        <v>80</v>
      </c>
      <c r="G535" t="s">
        <v>80</v>
      </c>
      <c r="H535" t="s">
        <v>81</v>
      </c>
      <c r="I535" t="s">
        <v>1227</v>
      </c>
      <c r="J535">
        <v>489</v>
      </c>
      <c r="K535" t="s">
        <v>83</v>
      </c>
      <c r="L535" t="s">
        <v>84</v>
      </c>
      <c r="M535" t="s">
        <v>85</v>
      </c>
      <c r="N535">
        <v>2</v>
      </c>
      <c r="O535" s="1">
        <v>44603.197118055556</v>
      </c>
      <c r="P535" s="1">
        <v>44603.321261574078</v>
      </c>
      <c r="Q535">
        <v>2024</v>
      </c>
      <c r="R535">
        <v>8702</v>
      </c>
      <c r="S535" t="b">
        <v>0</v>
      </c>
      <c r="T535" t="s">
        <v>86</v>
      </c>
      <c r="U535" t="b">
        <v>1</v>
      </c>
      <c r="V535" t="s">
        <v>92</v>
      </c>
      <c r="W535" s="1">
        <v>44603.27171296296</v>
      </c>
      <c r="X535">
        <v>5890</v>
      </c>
      <c r="Y535">
        <v>424</v>
      </c>
      <c r="Z535">
        <v>0</v>
      </c>
      <c r="AA535">
        <v>424</v>
      </c>
      <c r="AB535">
        <v>30</v>
      </c>
      <c r="AC535">
        <v>314</v>
      </c>
      <c r="AD535">
        <v>65</v>
      </c>
      <c r="AE535">
        <v>0</v>
      </c>
      <c r="AF535">
        <v>0</v>
      </c>
      <c r="AG535">
        <v>0</v>
      </c>
      <c r="AH535" t="s">
        <v>93</v>
      </c>
      <c r="AI535" s="1">
        <v>44603.321261574078</v>
      </c>
      <c r="AJ535">
        <v>2803</v>
      </c>
      <c r="AK535">
        <v>27</v>
      </c>
      <c r="AL535">
        <v>0</v>
      </c>
      <c r="AM535">
        <v>27</v>
      </c>
      <c r="AN535">
        <v>5</v>
      </c>
      <c r="AO535">
        <v>25</v>
      </c>
      <c r="AP535">
        <v>38</v>
      </c>
      <c r="AQ535">
        <v>0</v>
      </c>
      <c r="AR535">
        <v>0</v>
      </c>
      <c r="AS535">
        <v>0</v>
      </c>
      <c r="AT535" t="s">
        <v>86</v>
      </c>
      <c r="AU535" t="s">
        <v>86</v>
      </c>
      <c r="AV535" t="s">
        <v>86</v>
      </c>
      <c r="AW535" t="s">
        <v>86</v>
      </c>
      <c r="AX535" t="s">
        <v>86</v>
      </c>
      <c r="AY535" t="s">
        <v>86</v>
      </c>
      <c r="AZ535" t="s">
        <v>86</v>
      </c>
      <c r="BA535" t="s">
        <v>86</v>
      </c>
      <c r="BB535" t="s">
        <v>86</v>
      </c>
      <c r="BC535" t="s">
        <v>86</v>
      </c>
      <c r="BD535" t="s">
        <v>86</v>
      </c>
      <c r="BE535" t="s">
        <v>86</v>
      </c>
    </row>
    <row r="536" spans="1:57" x14ac:dyDescent="0.45">
      <c r="A536" t="s">
        <v>1270</v>
      </c>
      <c r="B536" t="s">
        <v>77</v>
      </c>
      <c r="C536" t="s">
        <v>335</v>
      </c>
      <c r="D536" t="s">
        <v>79</v>
      </c>
      <c r="E536" s="2" t="str">
        <f>HYPERLINK("capsilon://?command=openfolder&amp;siteaddress=envoy.emaiq-na2.net&amp;folderid=FX18DF1149-1244-8665-8FB4-2EA326A870C1","FX2112103")</f>
        <v>FX2112103</v>
      </c>
      <c r="F536" t="s">
        <v>80</v>
      </c>
      <c r="G536" t="s">
        <v>80</v>
      </c>
      <c r="H536" t="s">
        <v>81</v>
      </c>
      <c r="I536" t="s">
        <v>1257</v>
      </c>
      <c r="J536">
        <v>56</v>
      </c>
      <c r="K536" t="s">
        <v>83</v>
      </c>
      <c r="L536" t="s">
        <v>84</v>
      </c>
      <c r="M536" t="s">
        <v>85</v>
      </c>
      <c r="N536">
        <v>2</v>
      </c>
      <c r="O536" s="1">
        <v>44603.197766203702</v>
      </c>
      <c r="P536" s="1">
        <v>44603.240185185183</v>
      </c>
      <c r="Q536">
        <v>2704</v>
      </c>
      <c r="R536">
        <v>961</v>
      </c>
      <c r="S536" t="b">
        <v>0</v>
      </c>
      <c r="T536" t="s">
        <v>86</v>
      </c>
      <c r="U536" t="b">
        <v>1</v>
      </c>
      <c r="V536" t="s">
        <v>87</v>
      </c>
      <c r="W536" s="1">
        <v>44603.229583333334</v>
      </c>
      <c r="X536">
        <v>573</v>
      </c>
      <c r="Y536">
        <v>42</v>
      </c>
      <c r="Z536">
        <v>0</v>
      </c>
      <c r="AA536">
        <v>42</v>
      </c>
      <c r="AB536">
        <v>0</v>
      </c>
      <c r="AC536">
        <v>27</v>
      </c>
      <c r="AD536">
        <v>14</v>
      </c>
      <c r="AE536">
        <v>0</v>
      </c>
      <c r="AF536">
        <v>0</v>
      </c>
      <c r="AG536">
        <v>0</v>
      </c>
      <c r="AH536" t="s">
        <v>93</v>
      </c>
      <c r="AI536" s="1">
        <v>44603.240185185183</v>
      </c>
      <c r="AJ536">
        <v>388</v>
      </c>
      <c r="AK536">
        <v>1</v>
      </c>
      <c r="AL536">
        <v>0</v>
      </c>
      <c r="AM536">
        <v>1</v>
      </c>
      <c r="AN536">
        <v>0</v>
      </c>
      <c r="AO536">
        <v>1</v>
      </c>
      <c r="AP536">
        <v>13</v>
      </c>
      <c r="AQ536">
        <v>0</v>
      </c>
      <c r="AR536">
        <v>0</v>
      </c>
      <c r="AS536">
        <v>0</v>
      </c>
      <c r="AT536" t="s">
        <v>86</v>
      </c>
      <c r="AU536" t="s">
        <v>86</v>
      </c>
      <c r="AV536" t="s">
        <v>86</v>
      </c>
      <c r="AW536" t="s">
        <v>86</v>
      </c>
      <c r="AX536" t="s">
        <v>86</v>
      </c>
      <c r="AY536" t="s">
        <v>86</v>
      </c>
      <c r="AZ536" t="s">
        <v>86</v>
      </c>
      <c r="BA536" t="s">
        <v>86</v>
      </c>
      <c r="BB536" t="s">
        <v>86</v>
      </c>
      <c r="BC536" t="s">
        <v>86</v>
      </c>
      <c r="BD536" t="s">
        <v>86</v>
      </c>
      <c r="BE536" t="s">
        <v>86</v>
      </c>
    </row>
    <row r="537" spans="1:57" x14ac:dyDescent="0.45">
      <c r="A537" t="s">
        <v>1271</v>
      </c>
      <c r="B537" t="s">
        <v>77</v>
      </c>
      <c r="C537" t="s">
        <v>140</v>
      </c>
      <c r="D537" t="s">
        <v>79</v>
      </c>
      <c r="E537" s="2" t="str">
        <f>HYPERLINK("capsilon://?command=openfolder&amp;siteaddress=envoy.emaiq-na2.net&amp;folderid=FX67D3CD3F-4E98-D0C7-9CC8-2FF96E626889","FX2201515")</f>
        <v>FX2201515</v>
      </c>
      <c r="F537" t="s">
        <v>80</v>
      </c>
      <c r="G537" t="s">
        <v>80</v>
      </c>
      <c r="H537" t="s">
        <v>81</v>
      </c>
      <c r="I537" t="s">
        <v>1272</v>
      </c>
      <c r="J537">
        <v>91</v>
      </c>
      <c r="K537" t="s">
        <v>83</v>
      </c>
      <c r="L537" t="s">
        <v>84</v>
      </c>
      <c r="M537" t="s">
        <v>85</v>
      </c>
      <c r="N537">
        <v>2</v>
      </c>
      <c r="O537" s="1">
        <v>44603.330358796295</v>
      </c>
      <c r="P537" s="1">
        <v>44603.465740740743</v>
      </c>
      <c r="Q537">
        <v>9803</v>
      </c>
      <c r="R537">
        <v>1894</v>
      </c>
      <c r="S537" t="b">
        <v>0</v>
      </c>
      <c r="T537" t="s">
        <v>86</v>
      </c>
      <c r="U537" t="b">
        <v>0</v>
      </c>
      <c r="V537" t="s">
        <v>92</v>
      </c>
      <c r="W537" s="1">
        <v>44603.364803240744</v>
      </c>
      <c r="X537">
        <v>1074</v>
      </c>
      <c r="Y537">
        <v>101</v>
      </c>
      <c r="Z537">
        <v>0</v>
      </c>
      <c r="AA537">
        <v>101</v>
      </c>
      <c r="AB537">
        <v>0</v>
      </c>
      <c r="AC537">
        <v>86</v>
      </c>
      <c r="AD537">
        <v>-10</v>
      </c>
      <c r="AE537">
        <v>0</v>
      </c>
      <c r="AF537">
        <v>0</v>
      </c>
      <c r="AG537">
        <v>0</v>
      </c>
      <c r="AH537" t="s">
        <v>93</v>
      </c>
      <c r="AI537" s="1">
        <v>44603.465740740743</v>
      </c>
      <c r="AJ537">
        <v>801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-10</v>
      </c>
      <c r="AQ537">
        <v>0</v>
      </c>
      <c r="AR537">
        <v>0</v>
      </c>
      <c r="AS537">
        <v>0</v>
      </c>
      <c r="AT537" t="s">
        <v>86</v>
      </c>
      <c r="AU537" t="s">
        <v>86</v>
      </c>
      <c r="AV537" t="s">
        <v>86</v>
      </c>
      <c r="AW537" t="s">
        <v>86</v>
      </c>
      <c r="AX537" t="s">
        <v>86</v>
      </c>
      <c r="AY537" t="s">
        <v>86</v>
      </c>
      <c r="AZ537" t="s">
        <v>86</v>
      </c>
      <c r="BA537" t="s">
        <v>86</v>
      </c>
      <c r="BB537" t="s">
        <v>86</v>
      </c>
      <c r="BC537" t="s">
        <v>86</v>
      </c>
      <c r="BD537" t="s">
        <v>86</v>
      </c>
      <c r="BE537" t="s">
        <v>86</v>
      </c>
    </row>
    <row r="538" spans="1:57" hidden="1" x14ac:dyDescent="0.45">
      <c r="A538" t="s">
        <v>1273</v>
      </c>
      <c r="B538" t="s">
        <v>77</v>
      </c>
      <c r="C538" t="s">
        <v>698</v>
      </c>
      <c r="D538" t="s">
        <v>79</v>
      </c>
      <c r="E538" s="2" t="str">
        <f>HYPERLINK("capsilon://?command=openfolder&amp;siteaddress=envoy.emaiq-na2.net&amp;folderid=FX72A96176-8967-B11E-62D7-19B8B37E79AA","FX2112263")</f>
        <v>FX2112263</v>
      </c>
      <c r="F538" t="s">
        <v>80</v>
      </c>
      <c r="G538" t="s">
        <v>80</v>
      </c>
      <c r="H538" t="s">
        <v>81</v>
      </c>
      <c r="I538" t="s">
        <v>1274</v>
      </c>
      <c r="J538">
        <v>66</v>
      </c>
      <c r="K538" t="s">
        <v>83</v>
      </c>
      <c r="L538" t="s">
        <v>84</v>
      </c>
      <c r="M538" t="s">
        <v>85</v>
      </c>
      <c r="N538">
        <v>2</v>
      </c>
      <c r="O538" s="1">
        <v>44603.440821759257</v>
      </c>
      <c r="P538" s="1">
        <v>44603.466747685183</v>
      </c>
      <c r="Q538">
        <v>2119</v>
      </c>
      <c r="R538">
        <v>121</v>
      </c>
      <c r="S538" t="b">
        <v>0</v>
      </c>
      <c r="T538" t="s">
        <v>86</v>
      </c>
      <c r="U538" t="b">
        <v>0</v>
      </c>
      <c r="V538" t="s">
        <v>87</v>
      </c>
      <c r="W538" s="1">
        <v>44603.441550925927</v>
      </c>
      <c r="X538">
        <v>34</v>
      </c>
      <c r="Y538">
        <v>0</v>
      </c>
      <c r="Z538">
        <v>0</v>
      </c>
      <c r="AA538">
        <v>0</v>
      </c>
      <c r="AB538">
        <v>52</v>
      </c>
      <c r="AC538">
        <v>0</v>
      </c>
      <c r="AD538">
        <v>66</v>
      </c>
      <c r="AE538">
        <v>0</v>
      </c>
      <c r="AF538">
        <v>0</v>
      </c>
      <c r="AG538">
        <v>0</v>
      </c>
      <c r="AH538" t="s">
        <v>93</v>
      </c>
      <c r="AI538" s="1">
        <v>44603.466747685183</v>
      </c>
      <c r="AJ538">
        <v>87</v>
      </c>
      <c r="AK538">
        <v>0</v>
      </c>
      <c r="AL538">
        <v>0</v>
      </c>
      <c r="AM538">
        <v>0</v>
      </c>
      <c r="AN538">
        <v>52</v>
      </c>
      <c r="AO538">
        <v>0</v>
      </c>
      <c r="AP538">
        <v>66</v>
      </c>
      <c r="AQ538">
        <v>0</v>
      </c>
      <c r="AR538">
        <v>0</v>
      </c>
      <c r="AS538">
        <v>0</v>
      </c>
      <c r="AT538" t="s">
        <v>86</v>
      </c>
      <c r="AU538" t="s">
        <v>86</v>
      </c>
      <c r="AV538" t="s">
        <v>86</v>
      </c>
      <c r="AW538" t="s">
        <v>86</v>
      </c>
      <c r="AX538" t="s">
        <v>86</v>
      </c>
      <c r="AY538" t="s">
        <v>86</v>
      </c>
      <c r="AZ538" t="s">
        <v>86</v>
      </c>
      <c r="BA538" t="s">
        <v>86</v>
      </c>
      <c r="BB538" t="s">
        <v>86</v>
      </c>
      <c r="BC538" t="s">
        <v>86</v>
      </c>
      <c r="BD538" t="s">
        <v>86</v>
      </c>
      <c r="BE538" t="s">
        <v>86</v>
      </c>
    </row>
    <row r="539" spans="1:57" x14ac:dyDescent="0.45">
      <c r="A539" t="s">
        <v>1275</v>
      </c>
      <c r="B539" t="s">
        <v>77</v>
      </c>
      <c r="C539" t="s">
        <v>1059</v>
      </c>
      <c r="D539" t="s">
        <v>79</v>
      </c>
      <c r="E539" s="2" t="str">
        <f>HYPERLINK("capsilon://?command=openfolder&amp;siteaddress=envoy.emaiq-na2.net&amp;folderid=FXB996560F-5F0F-2742-0212-258AA663563D","FX2201439")</f>
        <v>FX2201439</v>
      </c>
      <c r="F539" t="s">
        <v>80</v>
      </c>
      <c r="G539" t="s">
        <v>80</v>
      </c>
      <c r="H539" t="s">
        <v>81</v>
      </c>
      <c r="I539" t="s">
        <v>1276</v>
      </c>
      <c r="J539">
        <v>28</v>
      </c>
      <c r="K539" t="s">
        <v>83</v>
      </c>
      <c r="L539" t="s">
        <v>84</v>
      </c>
      <c r="M539" t="s">
        <v>85</v>
      </c>
      <c r="N539">
        <v>2</v>
      </c>
      <c r="O539" s="1">
        <v>44603.459849537037</v>
      </c>
      <c r="P539" s="1">
        <v>44603.548738425925</v>
      </c>
      <c r="Q539">
        <v>6821</v>
      </c>
      <c r="R539">
        <v>859</v>
      </c>
      <c r="S539" t="b">
        <v>0</v>
      </c>
      <c r="T539" t="s">
        <v>86</v>
      </c>
      <c r="U539" t="b">
        <v>0</v>
      </c>
      <c r="V539" t="s">
        <v>101</v>
      </c>
      <c r="W539" s="1">
        <v>44603.466921296298</v>
      </c>
      <c r="X539">
        <v>316</v>
      </c>
      <c r="Y539">
        <v>21</v>
      </c>
      <c r="Z539">
        <v>0</v>
      </c>
      <c r="AA539">
        <v>21</v>
      </c>
      <c r="AB539">
        <v>0</v>
      </c>
      <c r="AC539">
        <v>18</v>
      </c>
      <c r="AD539">
        <v>7</v>
      </c>
      <c r="AE539">
        <v>0</v>
      </c>
      <c r="AF539">
        <v>0</v>
      </c>
      <c r="AG539">
        <v>0</v>
      </c>
      <c r="AH539" t="s">
        <v>102</v>
      </c>
      <c r="AI539" s="1">
        <v>44603.548738425925</v>
      </c>
      <c r="AJ539">
        <v>524</v>
      </c>
      <c r="AK539">
        <v>1</v>
      </c>
      <c r="AL539">
        <v>0</v>
      </c>
      <c r="AM539">
        <v>1</v>
      </c>
      <c r="AN539">
        <v>0</v>
      </c>
      <c r="AO539">
        <v>1</v>
      </c>
      <c r="AP539">
        <v>6</v>
      </c>
      <c r="AQ539">
        <v>0</v>
      </c>
      <c r="AR539">
        <v>0</v>
      </c>
      <c r="AS539">
        <v>0</v>
      </c>
      <c r="AT539" t="s">
        <v>86</v>
      </c>
      <c r="AU539" t="s">
        <v>86</v>
      </c>
      <c r="AV539" t="s">
        <v>86</v>
      </c>
      <c r="AW539" t="s">
        <v>86</v>
      </c>
      <c r="AX539" t="s">
        <v>86</v>
      </c>
      <c r="AY539" t="s">
        <v>86</v>
      </c>
      <c r="AZ539" t="s">
        <v>86</v>
      </c>
      <c r="BA539" t="s">
        <v>86</v>
      </c>
      <c r="BB539" t="s">
        <v>86</v>
      </c>
      <c r="BC539" t="s">
        <v>86</v>
      </c>
      <c r="BD539" t="s">
        <v>86</v>
      </c>
      <c r="BE539" t="s">
        <v>86</v>
      </c>
    </row>
    <row r="540" spans="1:57" x14ac:dyDescent="0.45">
      <c r="A540" t="s">
        <v>1277</v>
      </c>
      <c r="B540" t="s">
        <v>77</v>
      </c>
      <c r="C540" t="s">
        <v>1059</v>
      </c>
      <c r="D540" t="s">
        <v>79</v>
      </c>
      <c r="E540" s="2" t="str">
        <f>HYPERLINK("capsilon://?command=openfolder&amp;siteaddress=envoy.emaiq-na2.net&amp;folderid=FXB996560F-5F0F-2742-0212-258AA663563D","FX2201439")</f>
        <v>FX2201439</v>
      </c>
      <c r="F540" t="s">
        <v>80</v>
      </c>
      <c r="G540" t="s">
        <v>80</v>
      </c>
      <c r="H540" t="s">
        <v>81</v>
      </c>
      <c r="I540" t="s">
        <v>1278</v>
      </c>
      <c r="J540">
        <v>28</v>
      </c>
      <c r="K540" t="s">
        <v>83</v>
      </c>
      <c r="L540" t="s">
        <v>84</v>
      </c>
      <c r="M540" t="s">
        <v>85</v>
      </c>
      <c r="N540">
        <v>2</v>
      </c>
      <c r="O540" s="1">
        <v>44603.460277777776</v>
      </c>
      <c r="P540" s="1">
        <v>44603.552060185182</v>
      </c>
      <c r="Q540">
        <v>7186</v>
      </c>
      <c r="R540">
        <v>744</v>
      </c>
      <c r="S540" t="b">
        <v>0</v>
      </c>
      <c r="T540" t="s">
        <v>86</v>
      </c>
      <c r="U540" t="b">
        <v>0</v>
      </c>
      <c r="V540" t="s">
        <v>87</v>
      </c>
      <c r="W540" s="1">
        <v>44603.470104166663</v>
      </c>
      <c r="X540">
        <v>458</v>
      </c>
      <c r="Y540">
        <v>21</v>
      </c>
      <c r="Z540">
        <v>0</v>
      </c>
      <c r="AA540">
        <v>21</v>
      </c>
      <c r="AB540">
        <v>0</v>
      </c>
      <c r="AC540">
        <v>18</v>
      </c>
      <c r="AD540">
        <v>7</v>
      </c>
      <c r="AE540">
        <v>0</v>
      </c>
      <c r="AF540">
        <v>0</v>
      </c>
      <c r="AG540">
        <v>0</v>
      </c>
      <c r="AH540" t="s">
        <v>102</v>
      </c>
      <c r="AI540" s="1">
        <v>44603.552060185182</v>
      </c>
      <c r="AJ540">
        <v>286</v>
      </c>
      <c r="AK540">
        <v>2</v>
      </c>
      <c r="AL540">
        <v>0</v>
      </c>
      <c r="AM540">
        <v>2</v>
      </c>
      <c r="AN540">
        <v>0</v>
      </c>
      <c r="AO540">
        <v>2</v>
      </c>
      <c r="AP540">
        <v>5</v>
      </c>
      <c r="AQ540">
        <v>0</v>
      </c>
      <c r="AR540">
        <v>0</v>
      </c>
      <c r="AS540">
        <v>0</v>
      </c>
      <c r="AT540" t="s">
        <v>86</v>
      </c>
      <c r="AU540" t="s">
        <v>86</v>
      </c>
      <c r="AV540" t="s">
        <v>86</v>
      </c>
      <c r="AW540" t="s">
        <v>86</v>
      </c>
      <c r="AX540" t="s">
        <v>86</v>
      </c>
      <c r="AY540" t="s">
        <v>86</v>
      </c>
      <c r="AZ540" t="s">
        <v>86</v>
      </c>
      <c r="BA540" t="s">
        <v>86</v>
      </c>
      <c r="BB540" t="s">
        <v>86</v>
      </c>
      <c r="BC540" t="s">
        <v>86</v>
      </c>
      <c r="BD540" t="s">
        <v>86</v>
      </c>
      <c r="BE540" t="s">
        <v>86</v>
      </c>
    </row>
    <row r="541" spans="1:57" x14ac:dyDescent="0.45">
      <c r="A541" t="s">
        <v>1279</v>
      </c>
      <c r="B541" t="s">
        <v>77</v>
      </c>
      <c r="C541" t="s">
        <v>1046</v>
      </c>
      <c r="D541" t="s">
        <v>79</v>
      </c>
      <c r="E541" s="2" t="str">
        <f>HYPERLINK("capsilon://?command=openfolder&amp;siteaddress=envoy.emaiq-na2.net&amp;folderid=FX258FF9F8-DFEE-8669-875A-5B5A622C879E","FX2201583")</f>
        <v>FX2201583</v>
      </c>
      <c r="F541" t="s">
        <v>80</v>
      </c>
      <c r="G541" t="s">
        <v>80</v>
      </c>
      <c r="H541" t="s">
        <v>81</v>
      </c>
      <c r="I541" t="s">
        <v>1280</v>
      </c>
      <c r="J541">
        <v>30</v>
      </c>
      <c r="K541" t="s">
        <v>83</v>
      </c>
      <c r="L541" t="s">
        <v>84</v>
      </c>
      <c r="M541" t="s">
        <v>85</v>
      </c>
      <c r="N541">
        <v>2</v>
      </c>
      <c r="O541" s="1">
        <v>44603.460798611108</v>
      </c>
      <c r="P541" s="1">
        <v>44603.553067129629</v>
      </c>
      <c r="Q541">
        <v>7796</v>
      </c>
      <c r="R541">
        <v>176</v>
      </c>
      <c r="S541" t="b">
        <v>0</v>
      </c>
      <c r="T541" t="s">
        <v>86</v>
      </c>
      <c r="U541" t="b">
        <v>0</v>
      </c>
      <c r="V541" t="s">
        <v>101</v>
      </c>
      <c r="W541" s="1">
        <v>44603.467870370368</v>
      </c>
      <c r="X541">
        <v>81</v>
      </c>
      <c r="Y541">
        <v>9</v>
      </c>
      <c r="Z541">
        <v>0</v>
      </c>
      <c r="AA541">
        <v>9</v>
      </c>
      <c r="AB541">
        <v>0</v>
      </c>
      <c r="AC541">
        <v>3</v>
      </c>
      <c r="AD541">
        <v>21</v>
      </c>
      <c r="AE541">
        <v>0</v>
      </c>
      <c r="AF541">
        <v>0</v>
      </c>
      <c r="AG541">
        <v>0</v>
      </c>
      <c r="AH541" t="s">
        <v>102</v>
      </c>
      <c r="AI541" s="1">
        <v>44603.553067129629</v>
      </c>
      <c r="AJ541">
        <v>86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21</v>
      </c>
      <c r="AQ541">
        <v>0</v>
      </c>
      <c r="AR541">
        <v>0</v>
      </c>
      <c r="AS541">
        <v>0</v>
      </c>
      <c r="AT541" t="s">
        <v>86</v>
      </c>
      <c r="AU541" t="s">
        <v>86</v>
      </c>
      <c r="AV541" t="s">
        <v>86</v>
      </c>
      <c r="AW541" t="s">
        <v>86</v>
      </c>
      <c r="AX541" t="s">
        <v>86</v>
      </c>
      <c r="AY541" t="s">
        <v>86</v>
      </c>
      <c r="AZ541" t="s">
        <v>86</v>
      </c>
      <c r="BA541" t="s">
        <v>86</v>
      </c>
      <c r="BB541" t="s">
        <v>86</v>
      </c>
      <c r="BC541" t="s">
        <v>86</v>
      </c>
      <c r="BD541" t="s">
        <v>86</v>
      </c>
      <c r="BE541" t="s">
        <v>86</v>
      </c>
    </row>
    <row r="542" spans="1:57" hidden="1" x14ac:dyDescent="0.45">
      <c r="A542" t="s">
        <v>1281</v>
      </c>
      <c r="B542" t="s">
        <v>77</v>
      </c>
      <c r="C542" t="s">
        <v>1282</v>
      </c>
      <c r="D542" t="s">
        <v>79</v>
      </c>
      <c r="E542" s="2" t="str">
        <f>HYPERLINK("capsilon://?command=openfolder&amp;siteaddress=envoy.emaiq-na2.net&amp;folderid=FX93E6DF1F-8635-0538-FCC7-1514B4A2BFB8","FX2202171")</f>
        <v>FX2202171</v>
      </c>
      <c r="F542" t="s">
        <v>80</v>
      </c>
      <c r="G542" t="s">
        <v>80</v>
      </c>
      <c r="H542" t="s">
        <v>81</v>
      </c>
      <c r="I542" t="s">
        <v>1283</v>
      </c>
      <c r="J542">
        <v>149</v>
      </c>
      <c r="K542" t="s">
        <v>83</v>
      </c>
      <c r="L542" t="s">
        <v>84</v>
      </c>
      <c r="M542" t="s">
        <v>85</v>
      </c>
      <c r="N542">
        <v>1</v>
      </c>
      <c r="O542" s="1">
        <v>44603.462824074071</v>
      </c>
      <c r="P542" s="1">
        <v>44603.492465277777</v>
      </c>
      <c r="Q542">
        <v>1851</v>
      </c>
      <c r="R542">
        <v>710</v>
      </c>
      <c r="S542" t="b">
        <v>0</v>
      </c>
      <c r="T542" t="s">
        <v>86</v>
      </c>
      <c r="U542" t="b">
        <v>0</v>
      </c>
      <c r="V542" t="s">
        <v>101</v>
      </c>
      <c r="W542" s="1">
        <v>44603.492465277777</v>
      </c>
      <c r="X542">
        <v>633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149</v>
      </c>
      <c r="AE542">
        <v>127</v>
      </c>
      <c r="AF542">
        <v>0</v>
      </c>
      <c r="AG542">
        <v>5</v>
      </c>
      <c r="AH542" t="s">
        <v>86</v>
      </c>
      <c r="AI542" t="s">
        <v>86</v>
      </c>
      <c r="AJ542" t="s">
        <v>86</v>
      </c>
      <c r="AK542" t="s">
        <v>86</v>
      </c>
      <c r="AL542" t="s">
        <v>86</v>
      </c>
      <c r="AM542" t="s">
        <v>86</v>
      </c>
      <c r="AN542" t="s">
        <v>86</v>
      </c>
      <c r="AO542" t="s">
        <v>86</v>
      </c>
      <c r="AP542" t="s">
        <v>86</v>
      </c>
      <c r="AQ542" t="s">
        <v>86</v>
      </c>
      <c r="AR542" t="s">
        <v>86</v>
      </c>
      <c r="AS542" t="s">
        <v>86</v>
      </c>
      <c r="AT542" t="s">
        <v>86</v>
      </c>
      <c r="AU542" t="s">
        <v>86</v>
      </c>
      <c r="AV542" t="s">
        <v>86</v>
      </c>
      <c r="AW542" t="s">
        <v>86</v>
      </c>
      <c r="AX542" t="s">
        <v>86</v>
      </c>
      <c r="AY542" t="s">
        <v>86</v>
      </c>
      <c r="AZ542" t="s">
        <v>86</v>
      </c>
      <c r="BA542" t="s">
        <v>86</v>
      </c>
      <c r="BB542" t="s">
        <v>86</v>
      </c>
      <c r="BC542" t="s">
        <v>86</v>
      </c>
      <c r="BD542" t="s">
        <v>86</v>
      </c>
      <c r="BE542" t="s">
        <v>86</v>
      </c>
    </row>
    <row r="543" spans="1:57" hidden="1" x14ac:dyDescent="0.45">
      <c r="A543" t="s">
        <v>1284</v>
      </c>
      <c r="B543" t="s">
        <v>77</v>
      </c>
      <c r="C543" t="s">
        <v>1285</v>
      </c>
      <c r="D543" t="s">
        <v>79</v>
      </c>
      <c r="E543" s="2" t="str">
        <f>HYPERLINK("capsilon://?command=openfolder&amp;siteaddress=envoy.emaiq-na2.net&amp;folderid=FXFBB292EF-707A-90A9-1147-497EF1868A2D","FX2201319")</f>
        <v>FX2201319</v>
      </c>
      <c r="F543" t="s">
        <v>80</v>
      </c>
      <c r="G543" t="s">
        <v>80</v>
      </c>
      <c r="H543" t="s">
        <v>81</v>
      </c>
      <c r="I543" t="s">
        <v>1286</v>
      </c>
      <c r="J543">
        <v>11</v>
      </c>
      <c r="K543" t="s">
        <v>83</v>
      </c>
      <c r="L543" t="s">
        <v>84</v>
      </c>
      <c r="M543" t="s">
        <v>85</v>
      </c>
      <c r="N543">
        <v>2</v>
      </c>
      <c r="O543" s="1">
        <v>44603.471539351849</v>
      </c>
      <c r="P543" s="1">
        <v>44603.553333333337</v>
      </c>
      <c r="Q543">
        <v>7002</v>
      </c>
      <c r="R543">
        <v>65</v>
      </c>
      <c r="S543" t="b">
        <v>0</v>
      </c>
      <c r="T543" t="s">
        <v>86</v>
      </c>
      <c r="U543" t="b">
        <v>0</v>
      </c>
      <c r="V543" t="s">
        <v>87</v>
      </c>
      <c r="W543" s="1">
        <v>44603.472962962966</v>
      </c>
      <c r="X543">
        <v>42</v>
      </c>
      <c r="Y543">
        <v>0</v>
      </c>
      <c r="Z543">
        <v>0</v>
      </c>
      <c r="AA543">
        <v>0</v>
      </c>
      <c r="AB543">
        <v>5</v>
      </c>
      <c r="AC543">
        <v>0</v>
      </c>
      <c r="AD543">
        <v>11</v>
      </c>
      <c r="AE543">
        <v>0</v>
      </c>
      <c r="AF543">
        <v>0</v>
      </c>
      <c r="AG543">
        <v>0</v>
      </c>
      <c r="AH543" t="s">
        <v>102</v>
      </c>
      <c r="AI543" s="1">
        <v>44603.553333333337</v>
      </c>
      <c r="AJ543">
        <v>23</v>
      </c>
      <c r="AK543">
        <v>0</v>
      </c>
      <c r="AL543">
        <v>0</v>
      </c>
      <c r="AM543">
        <v>0</v>
      </c>
      <c r="AN543">
        <v>5</v>
      </c>
      <c r="AO543">
        <v>0</v>
      </c>
      <c r="AP543">
        <v>11</v>
      </c>
      <c r="AQ543">
        <v>0</v>
      </c>
      <c r="AR543">
        <v>0</v>
      </c>
      <c r="AS543">
        <v>0</v>
      </c>
      <c r="AT543" t="s">
        <v>86</v>
      </c>
      <c r="AU543" t="s">
        <v>86</v>
      </c>
      <c r="AV543" t="s">
        <v>86</v>
      </c>
      <c r="AW543" t="s">
        <v>86</v>
      </c>
      <c r="AX543" t="s">
        <v>86</v>
      </c>
      <c r="AY543" t="s">
        <v>86</v>
      </c>
      <c r="AZ543" t="s">
        <v>86</v>
      </c>
      <c r="BA543" t="s">
        <v>86</v>
      </c>
      <c r="BB543" t="s">
        <v>86</v>
      </c>
      <c r="BC543" t="s">
        <v>86</v>
      </c>
      <c r="BD543" t="s">
        <v>86</v>
      </c>
      <c r="BE543" t="s">
        <v>86</v>
      </c>
    </row>
    <row r="544" spans="1:57" x14ac:dyDescent="0.45">
      <c r="A544" t="s">
        <v>1287</v>
      </c>
      <c r="B544" t="s">
        <v>77</v>
      </c>
      <c r="C544" t="s">
        <v>1046</v>
      </c>
      <c r="D544" t="s">
        <v>79</v>
      </c>
      <c r="E544" s="2" t="str">
        <f>HYPERLINK("capsilon://?command=openfolder&amp;siteaddress=envoy.emaiq-na2.net&amp;folderid=FX258FF9F8-DFEE-8669-875A-5B5A622C879E","FX2201583")</f>
        <v>FX2201583</v>
      </c>
      <c r="F544" t="s">
        <v>80</v>
      </c>
      <c r="G544" t="s">
        <v>80</v>
      </c>
      <c r="H544" t="s">
        <v>81</v>
      </c>
      <c r="I544" t="s">
        <v>1288</v>
      </c>
      <c r="J544">
        <v>30</v>
      </c>
      <c r="K544" t="s">
        <v>83</v>
      </c>
      <c r="L544" t="s">
        <v>84</v>
      </c>
      <c r="M544" t="s">
        <v>85</v>
      </c>
      <c r="N544">
        <v>2</v>
      </c>
      <c r="O544" s="1">
        <v>44603.483472222222</v>
      </c>
      <c r="P544" s="1">
        <v>44603.554282407407</v>
      </c>
      <c r="Q544">
        <v>5985</v>
      </c>
      <c r="R544">
        <v>133</v>
      </c>
      <c r="S544" t="b">
        <v>0</v>
      </c>
      <c r="T544" t="s">
        <v>86</v>
      </c>
      <c r="U544" t="b">
        <v>0</v>
      </c>
      <c r="V544" t="s">
        <v>101</v>
      </c>
      <c r="W544" s="1">
        <v>44603.493067129632</v>
      </c>
      <c r="X544">
        <v>52</v>
      </c>
      <c r="Y544">
        <v>9</v>
      </c>
      <c r="Z544">
        <v>0</v>
      </c>
      <c r="AA544">
        <v>9</v>
      </c>
      <c r="AB544">
        <v>0</v>
      </c>
      <c r="AC544">
        <v>3</v>
      </c>
      <c r="AD544">
        <v>21</v>
      </c>
      <c r="AE544">
        <v>0</v>
      </c>
      <c r="AF544">
        <v>0</v>
      </c>
      <c r="AG544">
        <v>0</v>
      </c>
      <c r="AH544" t="s">
        <v>102</v>
      </c>
      <c r="AI544" s="1">
        <v>44603.554282407407</v>
      </c>
      <c r="AJ544">
        <v>81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21</v>
      </c>
      <c r="AQ544">
        <v>0</v>
      </c>
      <c r="AR544">
        <v>0</v>
      </c>
      <c r="AS544">
        <v>0</v>
      </c>
      <c r="AT544" t="s">
        <v>86</v>
      </c>
      <c r="AU544" t="s">
        <v>86</v>
      </c>
      <c r="AV544" t="s">
        <v>86</v>
      </c>
      <c r="AW544" t="s">
        <v>86</v>
      </c>
      <c r="AX544" t="s">
        <v>86</v>
      </c>
      <c r="AY544" t="s">
        <v>86</v>
      </c>
      <c r="AZ544" t="s">
        <v>86</v>
      </c>
      <c r="BA544" t="s">
        <v>86</v>
      </c>
      <c r="BB544" t="s">
        <v>86</v>
      </c>
      <c r="BC544" t="s">
        <v>86</v>
      </c>
      <c r="BD544" t="s">
        <v>86</v>
      </c>
      <c r="BE544" t="s">
        <v>86</v>
      </c>
    </row>
    <row r="545" spans="1:57" x14ac:dyDescent="0.45">
      <c r="A545" t="s">
        <v>1289</v>
      </c>
      <c r="B545" t="s">
        <v>77</v>
      </c>
      <c r="C545" t="s">
        <v>1046</v>
      </c>
      <c r="D545" t="s">
        <v>79</v>
      </c>
      <c r="E545" s="2" t="str">
        <f>HYPERLINK("capsilon://?command=openfolder&amp;siteaddress=envoy.emaiq-na2.net&amp;folderid=FX258FF9F8-DFEE-8669-875A-5B5A622C879E","FX2201583")</f>
        <v>FX2201583</v>
      </c>
      <c r="F545" t="s">
        <v>80</v>
      </c>
      <c r="G545" t="s">
        <v>80</v>
      </c>
      <c r="H545" t="s">
        <v>81</v>
      </c>
      <c r="I545" t="s">
        <v>1290</v>
      </c>
      <c r="J545">
        <v>30</v>
      </c>
      <c r="K545" t="s">
        <v>83</v>
      </c>
      <c r="L545" t="s">
        <v>84</v>
      </c>
      <c r="M545" t="s">
        <v>85</v>
      </c>
      <c r="N545">
        <v>2</v>
      </c>
      <c r="O545" s="1">
        <v>44603.485173611109</v>
      </c>
      <c r="P545" s="1">
        <v>44603.55505787037</v>
      </c>
      <c r="Q545">
        <v>5922</v>
      </c>
      <c r="R545">
        <v>116</v>
      </c>
      <c r="S545" t="b">
        <v>0</v>
      </c>
      <c r="T545" t="s">
        <v>86</v>
      </c>
      <c r="U545" t="b">
        <v>0</v>
      </c>
      <c r="V545" t="s">
        <v>101</v>
      </c>
      <c r="W545" s="1">
        <v>44603.493645833332</v>
      </c>
      <c r="X545">
        <v>50</v>
      </c>
      <c r="Y545">
        <v>9</v>
      </c>
      <c r="Z545">
        <v>0</v>
      </c>
      <c r="AA545">
        <v>9</v>
      </c>
      <c r="AB545">
        <v>0</v>
      </c>
      <c r="AC545">
        <v>3</v>
      </c>
      <c r="AD545">
        <v>21</v>
      </c>
      <c r="AE545">
        <v>0</v>
      </c>
      <c r="AF545">
        <v>0</v>
      </c>
      <c r="AG545">
        <v>0</v>
      </c>
      <c r="AH545" t="s">
        <v>102</v>
      </c>
      <c r="AI545" s="1">
        <v>44603.55505787037</v>
      </c>
      <c r="AJ545">
        <v>66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21</v>
      </c>
      <c r="AQ545">
        <v>0</v>
      </c>
      <c r="AR545">
        <v>0</v>
      </c>
      <c r="AS545">
        <v>0</v>
      </c>
      <c r="AT545" t="s">
        <v>86</v>
      </c>
      <c r="AU545" t="s">
        <v>86</v>
      </c>
      <c r="AV545" t="s">
        <v>86</v>
      </c>
      <c r="AW545" t="s">
        <v>86</v>
      </c>
      <c r="AX545" t="s">
        <v>86</v>
      </c>
      <c r="AY545" t="s">
        <v>86</v>
      </c>
      <c r="AZ545" t="s">
        <v>86</v>
      </c>
      <c r="BA545" t="s">
        <v>86</v>
      </c>
      <c r="BB545" t="s">
        <v>86</v>
      </c>
      <c r="BC545" t="s">
        <v>86</v>
      </c>
      <c r="BD545" t="s">
        <v>86</v>
      </c>
      <c r="BE545" t="s">
        <v>86</v>
      </c>
    </row>
    <row r="546" spans="1:57" x14ac:dyDescent="0.45">
      <c r="A546" t="s">
        <v>1291</v>
      </c>
      <c r="B546" t="s">
        <v>77</v>
      </c>
      <c r="C546" t="s">
        <v>985</v>
      </c>
      <c r="D546" t="s">
        <v>79</v>
      </c>
      <c r="E546" s="2" t="str">
        <f>HYPERLINK("capsilon://?command=openfolder&amp;siteaddress=envoy.emaiq-na2.net&amp;folderid=FX22966440-90AA-3472-CE8C-C27281294BB7","FX2201594")</f>
        <v>FX2201594</v>
      </c>
      <c r="F546" t="s">
        <v>80</v>
      </c>
      <c r="G546" t="s">
        <v>80</v>
      </c>
      <c r="H546" t="s">
        <v>81</v>
      </c>
      <c r="I546" t="s">
        <v>1292</v>
      </c>
      <c r="J546">
        <v>28</v>
      </c>
      <c r="K546" t="s">
        <v>83</v>
      </c>
      <c r="L546" t="s">
        <v>84</v>
      </c>
      <c r="M546" t="s">
        <v>85</v>
      </c>
      <c r="N546">
        <v>2</v>
      </c>
      <c r="O546" s="1">
        <v>44603.49009259259</v>
      </c>
      <c r="P546" s="1">
        <v>44603.55704861111</v>
      </c>
      <c r="Q546">
        <v>5505</v>
      </c>
      <c r="R546">
        <v>280</v>
      </c>
      <c r="S546" t="b">
        <v>0</v>
      </c>
      <c r="T546" t="s">
        <v>86</v>
      </c>
      <c r="U546" t="b">
        <v>0</v>
      </c>
      <c r="V546" t="s">
        <v>101</v>
      </c>
      <c r="W546" s="1">
        <v>44603.49491898148</v>
      </c>
      <c r="X546">
        <v>109</v>
      </c>
      <c r="Y546">
        <v>21</v>
      </c>
      <c r="Z546">
        <v>0</v>
      </c>
      <c r="AA546">
        <v>21</v>
      </c>
      <c r="AB546">
        <v>0</v>
      </c>
      <c r="AC546">
        <v>7</v>
      </c>
      <c r="AD546">
        <v>7</v>
      </c>
      <c r="AE546">
        <v>0</v>
      </c>
      <c r="AF546">
        <v>0</v>
      </c>
      <c r="AG546">
        <v>0</v>
      </c>
      <c r="AH546" t="s">
        <v>102</v>
      </c>
      <c r="AI546" s="1">
        <v>44603.55704861111</v>
      </c>
      <c r="AJ546">
        <v>171</v>
      </c>
      <c r="AK546">
        <v>1</v>
      </c>
      <c r="AL546">
        <v>0</v>
      </c>
      <c r="AM546">
        <v>1</v>
      </c>
      <c r="AN546">
        <v>0</v>
      </c>
      <c r="AO546">
        <v>1</v>
      </c>
      <c r="AP546">
        <v>6</v>
      </c>
      <c r="AQ546">
        <v>0</v>
      </c>
      <c r="AR546">
        <v>0</v>
      </c>
      <c r="AS546">
        <v>0</v>
      </c>
      <c r="AT546" t="s">
        <v>86</v>
      </c>
      <c r="AU546" t="s">
        <v>86</v>
      </c>
      <c r="AV546" t="s">
        <v>86</v>
      </c>
      <c r="AW546" t="s">
        <v>86</v>
      </c>
      <c r="AX546" t="s">
        <v>86</v>
      </c>
      <c r="AY546" t="s">
        <v>86</v>
      </c>
      <c r="AZ546" t="s">
        <v>86</v>
      </c>
      <c r="BA546" t="s">
        <v>86</v>
      </c>
      <c r="BB546" t="s">
        <v>86</v>
      </c>
      <c r="BC546" t="s">
        <v>86</v>
      </c>
      <c r="BD546" t="s">
        <v>86</v>
      </c>
      <c r="BE546" t="s">
        <v>86</v>
      </c>
    </row>
    <row r="547" spans="1:57" hidden="1" x14ac:dyDescent="0.45">
      <c r="A547" t="s">
        <v>1293</v>
      </c>
      <c r="B547" t="s">
        <v>77</v>
      </c>
      <c r="C547" t="s">
        <v>173</v>
      </c>
      <c r="D547" t="s">
        <v>79</v>
      </c>
      <c r="E547" s="2" t="str">
        <f>HYPERLINK("capsilon://?command=openfolder&amp;siteaddress=envoy.emaiq-na2.net&amp;folderid=FXAAD7B184-E3C1-E193-04BE-287B45FC8A2E","FX2201279")</f>
        <v>FX2201279</v>
      </c>
      <c r="F547" t="s">
        <v>80</v>
      </c>
      <c r="G547" t="s">
        <v>80</v>
      </c>
      <c r="H547" t="s">
        <v>81</v>
      </c>
      <c r="I547" t="s">
        <v>1294</v>
      </c>
      <c r="J547">
        <v>11</v>
      </c>
      <c r="K547" t="s">
        <v>83</v>
      </c>
      <c r="L547" t="s">
        <v>84</v>
      </c>
      <c r="M547" t="s">
        <v>85</v>
      </c>
      <c r="N547">
        <v>2</v>
      </c>
      <c r="O547" s="1">
        <v>44603.491643518515</v>
      </c>
      <c r="P547" s="1">
        <v>44603.557812500003</v>
      </c>
      <c r="Q547">
        <v>5331</v>
      </c>
      <c r="R547">
        <v>386</v>
      </c>
      <c r="S547" t="b">
        <v>0</v>
      </c>
      <c r="T547" t="s">
        <v>86</v>
      </c>
      <c r="U547" t="b">
        <v>0</v>
      </c>
      <c r="V547" t="s">
        <v>87</v>
      </c>
      <c r="W547" s="1">
        <v>44603.500694444447</v>
      </c>
      <c r="X547">
        <v>304</v>
      </c>
      <c r="Y547">
        <v>0</v>
      </c>
      <c r="Z547">
        <v>0</v>
      </c>
      <c r="AA547">
        <v>0</v>
      </c>
      <c r="AB547">
        <v>5</v>
      </c>
      <c r="AC547">
        <v>0</v>
      </c>
      <c r="AD547">
        <v>11</v>
      </c>
      <c r="AE547">
        <v>0</v>
      </c>
      <c r="AF547">
        <v>0</v>
      </c>
      <c r="AG547">
        <v>0</v>
      </c>
      <c r="AH547" t="s">
        <v>102</v>
      </c>
      <c r="AI547" s="1">
        <v>44603.557812500003</v>
      </c>
      <c r="AJ547">
        <v>66</v>
      </c>
      <c r="AK547">
        <v>0</v>
      </c>
      <c r="AL547">
        <v>0</v>
      </c>
      <c r="AM547">
        <v>0</v>
      </c>
      <c r="AN547">
        <v>5</v>
      </c>
      <c r="AO547">
        <v>0</v>
      </c>
      <c r="AP547">
        <v>11</v>
      </c>
      <c r="AQ547">
        <v>0</v>
      </c>
      <c r="AR547">
        <v>0</v>
      </c>
      <c r="AS547">
        <v>0</v>
      </c>
      <c r="AT547" t="s">
        <v>86</v>
      </c>
      <c r="AU547" t="s">
        <v>86</v>
      </c>
      <c r="AV547" t="s">
        <v>86</v>
      </c>
      <c r="AW547" t="s">
        <v>86</v>
      </c>
      <c r="AX547" t="s">
        <v>86</v>
      </c>
      <c r="AY547" t="s">
        <v>86</v>
      </c>
      <c r="AZ547" t="s">
        <v>86</v>
      </c>
      <c r="BA547" t="s">
        <v>86</v>
      </c>
      <c r="BB547" t="s">
        <v>86</v>
      </c>
      <c r="BC547" t="s">
        <v>86</v>
      </c>
      <c r="BD547" t="s">
        <v>86</v>
      </c>
      <c r="BE547" t="s">
        <v>86</v>
      </c>
    </row>
    <row r="548" spans="1:57" x14ac:dyDescent="0.45">
      <c r="A548" t="s">
        <v>1295</v>
      </c>
      <c r="B548" t="s">
        <v>77</v>
      </c>
      <c r="C548" t="s">
        <v>1282</v>
      </c>
      <c r="D548" t="s">
        <v>79</v>
      </c>
      <c r="E548" s="2" t="str">
        <f>HYPERLINK("capsilon://?command=openfolder&amp;siteaddress=envoy.emaiq-na2.net&amp;folderid=FX93E6DF1F-8635-0538-FCC7-1514B4A2BFB8","FX2202171")</f>
        <v>FX2202171</v>
      </c>
      <c r="F548" t="s">
        <v>80</v>
      </c>
      <c r="G548" t="s">
        <v>80</v>
      </c>
      <c r="H548" t="s">
        <v>81</v>
      </c>
      <c r="I548" t="s">
        <v>1283</v>
      </c>
      <c r="J548">
        <v>177</v>
      </c>
      <c r="K548" t="s">
        <v>83</v>
      </c>
      <c r="L548" t="s">
        <v>84</v>
      </c>
      <c r="M548" t="s">
        <v>85</v>
      </c>
      <c r="N548">
        <v>2</v>
      </c>
      <c r="O548" s="1">
        <v>44603.493657407409</v>
      </c>
      <c r="P548" s="1">
        <v>44603.542662037034</v>
      </c>
      <c r="Q548">
        <v>1661</v>
      </c>
      <c r="R548">
        <v>2573</v>
      </c>
      <c r="S548" t="b">
        <v>0</v>
      </c>
      <c r="T548" t="s">
        <v>86</v>
      </c>
      <c r="U548" t="b">
        <v>1</v>
      </c>
      <c r="V548" t="s">
        <v>101</v>
      </c>
      <c r="W548" s="1">
        <v>44603.510069444441</v>
      </c>
      <c r="X548">
        <v>1308</v>
      </c>
      <c r="Y548">
        <v>214</v>
      </c>
      <c r="Z548">
        <v>0</v>
      </c>
      <c r="AA548">
        <v>214</v>
      </c>
      <c r="AB548">
        <v>0</v>
      </c>
      <c r="AC548">
        <v>122</v>
      </c>
      <c r="AD548">
        <v>-37</v>
      </c>
      <c r="AE548">
        <v>0</v>
      </c>
      <c r="AF548">
        <v>0</v>
      </c>
      <c r="AG548">
        <v>0</v>
      </c>
      <c r="AH548" t="s">
        <v>102</v>
      </c>
      <c r="AI548" s="1">
        <v>44603.542662037034</v>
      </c>
      <c r="AJ548">
        <v>1227</v>
      </c>
      <c r="AK548">
        <v>3</v>
      </c>
      <c r="AL548">
        <v>0</v>
      </c>
      <c r="AM548">
        <v>3</v>
      </c>
      <c r="AN548">
        <v>0</v>
      </c>
      <c r="AO548">
        <v>3</v>
      </c>
      <c r="AP548">
        <v>-40</v>
      </c>
      <c r="AQ548">
        <v>0</v>
      </c>
      <c r="AR548">
        <v>0</v>
      </c>
      <c r="AS548">
        <v>0</v>
      </c>
      <c r="AT548" t="s">
        <v>86</v>
      </c>
      <c r="AU548" t="s">
        <v>86</v>
      </c>
      <c r="AV548" t="s">
        <v>86</v>
      </c>
      <c r="AW548" t="s">
        <v>86</v>
      </c>
      <c r="AX548" t="s">
        <v>86</v>
      </c>
      <c r="AY548" t="s">
        <v>86</v>
      </c>
      <c r="AZ548" t="s">
        <v>86</v>
      </c>
      <c r="BA548" t="s">
        <v>86</v>
      </c>
      <c r="BB548" t="s">
        <v>86</v>
      </c>
      <c r="BC548" t="s">
        <v>86</v>
      </c>
      <c r="BD548" t="s">
        <v>86</v>
      </c>
      <c r="BE548" t="s">
        <v>86</v>
      </c>
    </row>
    <row r="549" spans="1:57" hidden="1" x14ac:dyDescent="0.45">
      <c r="A549" t="s">
        <v>1296</v>
      </c>
      <c r="B549" t="s">
        <v>77</v>
      </c>
      <c r="C549" t="s">
        <v>173</v>
      </c>
      <c r="D549" t="s">
        <v>79</v>
      </c>
      <c r="E549" s="2" t="str">
        <f>HYPERLINK("capsilon://?command=openfolder&amp;siteaddress=envoy.emaiq-na2.net&amp;folderid=FXAAD7B184-E3C1-E193-04BE-287B45FC8A2E","FX2201279")</f>
        <v>FX2201279</v>
      </c>
      <c r="F549" t="s">
        <v>80</v>
      </c>
      <c r="G549" t="s">
        <v>80</v>
      </c>
      <c r="H549" t="s">
        <v>81</v>
      </c>
      <c r="I549" t="s">
        <v>1297</v>
      </c>
      <c r="J549">
        <v>11</v>
      </c>
      <c r="K549" t="s">
        <v>83</v>
      </c>
      <c r="L549" t="s">
        <v>84</v>
      </c>
      <c r="M549" t="s">
        <v>85</v>
      </c>
      <c r="N549">
        <v>2</v>
      </c>
      <c r="O549" s="1">
        <v>44603.499652777777</v>
      </c>
      <c r="P549" s="1">
        <v>44603.558136574073</v>
      </c>
      <c r="Q549">
        <v>4983</v>
      </c>
      <c r="R549">
        <v>70</v>
      </c>
      <c r="S549" t="b">
        <v>0</v>
      </c>
      <c r="T549" t="s">
        <v>86</v>
      </c>
      <c r="U549" t="b">
        <v>0</v>
      </c>
      <c r="V549" t="s">
        <v>87</v>
      </c>
      <c r="W549" s="1">
        <v>44603.501192129632</v>
      </c>
      <c r="X549">
        <v>43</v>
      </c>
      <c r="Y549">
        <v>0</v>
      </c>
      <c r="Z549">
        <v>0</v>
      </c>
      <c r="AA549">
        <v>0</v>
      </c>
      <c r="AB549">
        <v>5</v>
      </c>
      <c r="AC549">
        <v>0</v>
      </c>
      <c r="AD549">
        <v>11</v>
      </c>
      <c r="AE549">
        <v>0</v>
      </c>
      <c r="AF549">
        <v>0</v>
      </c>
      <c r="AG549">
        <v>0</v>
      </c>
      <c r="AH549" t="s">
        <v>102</v>
      </c>
      <c r="AI549" s="1">
        <v>44603.558136574073</v>
      </c>
      <c r="AJ549">
        <v>27</v>
      </c>
      <c r="AK549">
        <v>0</v>
      </c>
      <c r="AL549">
        <v>0</v>
      </c>
      <c r="AM549">
        <v>0</v>
      </c>
      <c r="AN549">
        <v>5</v>
      </c>
      <c r="AO549">
        <v>0</v>
      </c>
      <c r="AP549">
        <v>11</v>
      </c>
      <c r="AQ549">
        <v>0</v>
      </c>
      <c r="AR549">
        <v>0</v>
      </c>
      <c r="AS549">
        <v>0</v>
      </c>
      <c r="AT549" t="s">
        <v>86</v>
      </c>
      <c r="AU549" t="s">
        <v>86</v>
      </c>
      <c r="AV549" t="s">
        <v>86</v>
      </c>
      <c r="AW549" t="s">
        <v>86</v>
      </c>
      <c r="AX549" t="s">
        <v>86</v>
      </c>
      <c r="AY549" t="s">
        <v>86</v>
      </c>
      <c r="AZ549" t="s">
        <v>86</v>
      </c>
      <c r="BA549" t="s">
        <v>86</v>
      </c>
      <c r="BB549" t="s">
        <v>86</v>
      </c>
      <c r="BC549" t="s">
        <v>86</v>
      </c>
      <c r="BD549" t="s">
        <v>86</v>
      </c>
      <c r="BE549" t="s">
        <v>86</v>
      </c>
    </row>
    <row r="550" spans="1:57" hidden="1" x14ac:dyDescent="0.45">
      <c r="A550" t="s">
        <v>1298</v>
      </c>
      <c r="B550" t="s">
        <v>77</v>
      </c>
      <c r="C550" t="s">
        <v>1265</v>
      </c>
      <c r="D550" t="s">
        <v>79</v>
      </c>
      <c r="E550" s="2" t="str">
        <f>HYPERLINK("capsilon://?command=openfolder&amp;siteaddress=envoy.emaiq-na2.net&amp;folderid=FX58097609-FA67-19ED-764C-FEF2360A801C","FX2112111")</f>
        <v>FX2112111</v>
      </c>
      <c r="F550" t="s">
        <v>80</v>
      </c>
      <c r="G550" t="s">
        <v>80</v>
      </c>
      <c r="H550" t="s">
        <v>81</v>
      </c>
      <c r="I550" t="s">
        <v>1299</v>
      </c>
      <c r="J550">
        <v>11</v>
      </c>
      <c r="K550" t="s">
        <v>83</v>
      </c>
      <c r="L550" t="s">
        <v>84</v>
      </c>
      <c r="M550" t="s">
        <v>85</v>
      </c>
      <c r="N550">
        <v>2</v>
      </c>
      <c r="O550" s="1">
        <v>44603.543796296297</v>
      </c>
      <c r="P550" s="1">
        <v>44603.55840277778</v>
      </c>
      <c r="Q550">
        <v>1191</v>
      </c>
      <c r="R550">
        <v>71</v>
      </c>
      <c r="S550" t="b">
        <v>0</v>
      </c>
      <c r="T550" t="s">
        <v>86</v>
      </c>
      <c r="U550" t="b">
        <v>0</v>
      </c>
      <c r="V550" t="s">
        <v>101</v>
      </c>
      <c r="W550" s="1">
        <v>44603.553101851852</v>
      </c>
      <c r="X550">
        <v>49</v>
      </c>
      <c r="Y550">
        <v>0</v>
      </c>
      <c r="Z550">
        <v>0</v>
      </c>
      <c r="AA550">
        <v>0</v>
      </c>
      <c r="AB550">
        <v>5</v>
      </c>
      <c r="AC550">
        <v>0</v>
      </c>
      <c r="AD550">
        <v>11</v>
      </c>
      <c r="AE550">
        <v>0</v>
      </c>
      <c r="AF550">
        <v>0</v>
      </c>
      <c r="AG550">
        <v>0</v>
      </c>
      <c r="AH550" t="s">
        <v>102</v>
      </c>
      <c r="AI550" s="1">
        <v>44603.55840277778</v>
      </c>
      <c r="AJ550">
        <v>22</v>
      </c>
      <c r="AK550">
        <v>0</v>
      </c>
      <c r="AL550">
        <v>0</v>
      </c>
      <c r="AM550">
        <v>0</v>
      </c>
      <c r="AN550">
        <v>5</v>
      </c>
      <c r="AO550">
        <v>0</v>
      </c>
      <c r="AP550">
        <v>11</v>
      </c>
      <c r="AQ550">
        <v>0</v>
      </c>
      <c r="AR550">
        <v>0</v>
      </c>
      <c r="AS550">
        <v>0</v>
      </c>
      <c r="AT550" t="s">
        <v>86</v>
      </c>
      <c r="AU550" t="s">
        <v>86</v>
      </c>
      <c r="AV550" t="s">
        <v>86</v>
      </c>
      <c r="AW550" t="s">
        <v>86</v>
      </c>
      <c r="AX550" t="s">
        <v>86</v>
      </c>
      <c r="AY550" t="s">
        <v>86</v>
      </c>
      <c r="AZ550" t="s">
        <v>86</v>
      </c>
      <c r="BA550" t="s">
        <v>86</v>
      </c>
      <c r="BB550" t="s">
        <v>86</v>
      </c>
      <c r="BC550" t="s">
        <v>86</v>
      </c>
      <c r="BD550" t="s">
        <v>86</v>
      </c>
      <c r="BE550" t="s">
        <v>86</v>
      </c>
    </row>
    <row r="551" spans="1:57" hidden="1" x14ac:dyDescent="0.45">
      <c r="A551" t="s">
        <v>1300</v>
      </c>
      <c r="B551" t="s">
        <v>77</v>
      </c>
      <c r="C551" t="s">
        <v>1265</v>
      </c>
      <c r="D551" t="s">
        <v>79</v>
      </c>
      <c r="E551" s="2" t="str">
        <f>HYPERLINK("capsilon://?command=openfolder&amp;siteaddress=envoy.emaiq-na2.net&amp;folderid=FX58097609-FA67-19ED-764C-FEF2360A801C","FX2112111")</f>
        <v>FX2112111</v>
      </c>
      <c r="F551" t="s">
        <v>80</v>
      </c>
      <c r="G551" t="s">
        <v>80</v>
      </c>
      <c r="H551" t="s">
        <v>81</v>
      </c>
      <c r="I551" t="s">
        <v>1301</v>
      </c>
      <c r="J551">
        <v>11</v>
      </c>
      <c r="K551" t="s">
        <v>83</v>
      </c>
      <c r="L551" t="s">
        <v>84</v>
      </c>
      <c r="M551" t="s">
        <v>85</v>
      </c>
      <c r="N551">
        <v>2</v>
      </c>
      <c r="O551" s="1">
        <v>44603.548483796294</v>
      </c>
      <c r="P551" s="1">
        <v>44603.558634259258</v>
      </c>
      <c r="Q551">
        <v>826</v>
      </c>
      <c r="R551">
        <v>51</v>
      </c>
      <c r="S551" t="b">
        <v>0</v>
      </c>
      <c r="T551" t="s">
        <v>86</v>
      </c>
      <c r="U551" t="b">
        <v>0</v>
      </c>
      <c r="V551" t="s">
        <v>101</v>
      </c>
      <c r="W551" s="1">
        <v>44603.553483796299</v>
      </c>
      <c r="X551">
        <v>32</v>
      </c>
      <c r="Y551">
        <v>0</v>
      </c>
      <c r="Z551">
        <v>0</v>
      </c>
      <c r="AA551">
        <v>0</v>
      </c>
      <c r="AB551">
        <v>5</v>
      </c>
      <c r="AC551">
        <v>0</v>
      </c>
      <c r="AD551">
        <v>11</v>
      </c>
      <c r="AE551">
        <v>0</v>
      </c>
      <c r="AF551">
        <v>0</v>
      </c>
      <c r="AG551">
        <v>0</v>
      </c>
      <c r="AH551" t="s">
        <v>102</v>
      </c>
      <c r="AI551" s="1">
        <v>44603.558634259258</v>
      </c>
      <c r="AJ551">
        <v>19</v>
      </c>
      <c r="AK551">
        <v>0</v>
      </c>
      <c r="AL551">
        <v>0</v>
      </c>
      <c r="AM551">
        <v>0</v>
      </c>
      <c r="AN551">
        <v>5</v>
      </c>
      <c r="AO551">
        <v>0</v>
      </c>
      <c r="AP551">
        <v>11</v>
      </c>
      <c r="AQ551">
        <v>0</v>
      </c>
      <c r="AR551">
        <v>0</v>
      </c>
      <c r="AS551">
        <v>0</v>
      </c>
      <c r="AT551" t="s">
        <v>86</v>
      </c>
      <c r="AU551" t="s">
        <v>86</v>
      </c>
      <c r="AV551" t="s">
        <v>86</v>
      </c>
      <c r="AW551" t="s">
        <v>86</v>
      </c>
      <c r="AX551" t="s">
        <v>86</v>
      </c>
      <c r="AY551" t="s">
        <v>86</v>
      </c>
      <c r="AZ551" t="s">
        <v>86</v>
      </c>
      <c r="BA551" t="s">
        <v>86</v>
      </c>
      <c r="BB551" t="s">
        <v>86</v>
      </c>
      <c r="BC551" t="s">
        <v>86</v>
      </c>
      <c r="BD551" t="s">
        <v>86</v>
      </c>
      <c r="BE551" t="s">
        <v>86</v>
      </c>
    </row>
    <row r="552" spans="1:57" x14ac:dyDescent="0.45">
      <c r="A552" t="s">
        <v>1302</v>
      </c>
      <c r="B552" t="s">
        <v>77</v>
      </c>
      <c r="C552" t="s">
        <v>170</v>
      </c>
      <c r="D552" t="s">
        <v>79</v>
      </c>
      <c r="E552" s="2" t="str">
        <f>HYPERLINK("capsilon://?command=openfolder&amp;siteaddress=envoy.emaiq-na2.net&amp;folderid=FXF404CBF1-C829-0083-EC6F-C1B3742EB903","FX2201195")</f>
        <v>FX2201195</v>
      </c>
      <c r="F552" t="s">
        <v>80</v>
      </c>
      <c r="G552" t="s">
        <v>80</v>
      </c>
      <c r="H552" t="s">
        <v>81</v>
      </c>
      <c r="I552" t="s">
        <v>1303</v>
      </c>
      <c r="J552">
        <v>30</v>
      </c>
      <c r="K552" t="s">
        <v>83</v>
      </c>
      <c r="L552" t="s">
        <v>84</v>
      </c>
      <c r="M552" t="s">
        <v>85</v>
      </c>
      <c r="N552">
        <v>2</v>
      </c>
      <c r="O552" s="1">
        <v>44603.561863425923</v>
      </c>
      <c r="P552" s="1">
        <v>44603.710023148145</v>
      </c>
      <c r="Q552">
        <v>12591</v>
      </c>
      <c r="R552">
        <v>210</v>
      </c>
      <c r="S552" t="b">
        <v>0</v>
      </c>
      <c r="T552" t="s">
        <v>86</v>
      </c>
      <c r="U552" t="b">
        <v>0</v>
      </c>
      <c r="V552" t="s">
        <v>101</v>
      </c>
      <c r="W552" s="1">
        <v>44603.596226851849</v>
      </c>
      <c r="X552">
        <v>57</v>
      </c>
      <c r="Y552">
        <v>9</v>
      </c>
      <c r="Z552">
        <v>0</v>
      </c>
      <c r="AA552">
        <v>9</v>
      </c>
      <c r="AB552">
        <v>0</v>
      </c>
      <c r="AC552">
        <v>3</v>
      </c>
      <c r="AD552">
        <v>21</v>
      </c>
      <c r="AE552">
        <v>0</v>
      </c>
      <c r="AF552">
        <v>0</v>
      </c>
      <c r="AG552">
        <v>0</v>
      </c>
      <c r="AH552" t="s">
        <v>102</v>
      </c>
      <c r="AI552" s="1">
        <v>44603.710023148145</v>
      </c>
      <c r="AJ552">
        <v>118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21</v>
      </c>
      <c r="AQ552">
        <v>0</v>
      </c>
      <c r="AR552">
        <v>0</v>
      </c>
      <c r="AS552">
        <v>0</v>
      </c>
      <c r="AT552" t="s">
        <v>86</v>
      </c>
      <c r="AU552" t="s">
        <v>86</v>
      </c>
      <c r="AV552" t="s">
        <v>86</v>
      </c>
      <c r="AW552" t="s">
        <v>86</v>
      </c>
      <c r="AX552" t="s">
        <v>86</v>
      </c>
      <c r="AY552" t="s">
        <v>86</v>
      </c>
      <c r="AZ552" t="s">
        <v>86</v>
      </c>
      <c r="BA552" t="s">
        <v>86</v>
      </c>
      <c r="BB552" t="s">
        <v>86</v>
      </c>
      <c r="BC552" t="s">
        <v>86</v>
      </c>
      <c r="BD552" t="s">
        <v>86</v>
      </c>
      <c r="BE552" t="s">
        <v>86</v>
      </c>
    </row>
    <row r="553" spans="1:57" x14ac:dyDescent="0.45">
      <c r="A553" t="s">
        <v>1304</v>
      </c>
      <c r="B553" t="s">
        <v>77</v>
      </c>
      <c r="C553" t="s">
        <v>97</v>
      </c>
      <c r="D553" t="s">
        <v>79</v>
      </c>
      <c r="E553" s="2" t="str">
        <f>HYPERLINK("capsilon://?command=openfolder&amp;siteaddress=envoy.emaiq-na2.net&amp;folderid=FX8F532EE8-532D-A4D2-C963-39CC4DE39446","FX2201520")</f>
        <v>FX2201520</v>
      </c>
      <c r="F553" t="s">
        <v>80</v>
      </c>
      <c r="G553" t="s">
        <v>80</v>
      </c>
      <c r="H553" t="s">
        <v>81</v>
      </c>
      <c r="I553" t="s">
        <v>1305</v>
      </c>
      <c r="J553">
        <v>30</v>
      </c>
      <c r="K553" t="s">
        <v>83</v>
      </c>
      <c r="L553" t="s">
        <v>84</v>
      </c>
      <c r="M553" t="s">
        <v>85</v>
      </c>
      <c r="N553">
        <v>2</v>
      </c>
      <c r="O553" s="1">
        <v>44603.571006944447</v>
      </c>
      <c r="P553" s="1">
        <v>44603.711041666669</v>
      </c>
      <c r="Q553">
        <v>11689</v>
      </c>
      <c r="R553">
        <v>410</v>
      </c>
      <c r="S553" t="b">
        <v>0</v>
      </c>
      <c r="T553" t="s">
        <v>86</v>
      </c>
      <c r="U553" t="b">
        <v>0</v>
      </c>
      <c r="V553" t="s">
        <v>101</v>
      </c>
      <c r="W553" s="1">
        <v>44603.605115740742</v>
      </c>
      <c r="X553">
        <v>111</v>
      </c>
      <c r="Y553">
        <v>9</v>
      </c>
      <c r="Z553">
        <v>0</v>
      </c>
      <c r="AA553">
        <v>9</v>
      </c>
      <c r="AB553">
        <v>0</v>
      </c>
      <c r="AC553">
        <v>9</v>
      </c>
      <c r="AD553">
        <v>21</v>
      </c>
      <c r="AE553">
        <v>0</v>
      </c>
      <c r="AF553">
        <v>0</v>
      </c>
      <c r="AG553">
        <v>0</v>
      </c>
      <c r="AH553" t="s">
        <v>102</v>
      </c>
      <c r="AI553" s="1">
        <v>44603.711041666669</v>
      </c>
      <c r="AJ553">
        <v>88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21</v>
      </c>
      <c r="AQ553">
        <v>0</v>
      </c>
      <c r="AR553">
        <v>0</v>
      </c>
      <c r="AS553">
        <v>0</v>
      </c>
      <c r="AT553" t="s">
        <v>86</v>
      </c>
      <c r="AU553" t="s">
        <v>86</v>
      </c>
      <c r="AV553" t="s">
        <v>86</v>
      </c>
      <c r="AW553" t="s">
        <v>86</v>
      </c>
      <c r="AX553" t="s">
        <v>86</v>
      </c>
      <c r="AY553" t="s">
        <v>86</v>
      </c>
      <c r="AZ553" t="s">
        <v>86</v>
      </c>
      <c r="BA553" t="s">
        <v>86</v>
      </c>
      <c r="BB553" t="s">
        <v>86</v>
      </c>
      <c r="BC553" t="s">
        <v>86</v>
      </c>
      <c r="BD553" t="s">
        <v>86</v>
      </c>
      <c r="BE553" t="s">
        <v>86</v>
      </c>
    </row>
    <row r="554" spans="1:57" x14ac:dyDescent="0.45">
      <c r="A554" t="s">
        <v>1306</v>
      </c>
      <c r="B554" t="s">
        <v>77</v>
      </c>
      <c r="C554" t="s">
        <v>261</v>
      </c>
      <c r="D554" t="s">
        <v>79</v>
      </c>
      <c r="E554" s="2" t="str">
        <f>HYPERLINK("capsilon://?command=openfolder&amp;siteaddress=envoy.emaiq-na2.net&amp;folderid=FXE8A7EBC3-8B1F-6B9A-8C97-EF83FA61FA73","FX2201123")</f>
        <v>FX2201123</v>
      </c>
      <c r="F554" t="s">
        <v>80</v>
      </c>
      <c r="G554" t="s">
        <v>80</v>
      </c>
      <c r="H554" t="s">
        <v>81</v>
      </c>
      <c r="I554" t="s">
        <v>1307</v>
      </c>
      <c r="J554">
        <v>66</v>
      </c>
      <c r="K554" t="s">
        <v>83</v>
      </c>
      <c r="L554" t="s">
        <v>84</v>
      </c>
      <c r="M554" t="s">
        <v>85</v>
      </c>
      <c r="N554">
        <v>2</v>
      </c>
      <c r="O554" s="1">
        <v>44603.577106481483</v>
      </c>
      <c r="P554" s="1">
        <v>44603.717916666668</v>
      </c>
      <c r="Q554">
        <v>11286</v>
      </c>
      <c r="R554">
        <v>880</v>
      </c>
      <c r="S554" t="b">
        <v>0</v>
      </c>
      <c r="T554" t="s">
        <v>86</v>
      </c>
      <c r="U554" t="b">
        <v>0</v>
      </c>
      <c r="V554" t="s">
        <v>101</v>
      </c>
      <c r="W554" s="1">
        <v>44603.608287037037</v>
      </c>
      <c r="X554">
        <v>273</v>
      </c>
      <c r="Y554">
        <v>52</v>
      </c>
      <c r="Z554">
        <v>0</v>
      </c>
      <c r="AA554">
        <v>52</v>
      </c>
      <c r="AB554">
        <v>0</v>
      </c>
      <c r="AC554">
        <v>39</v>
      </c>
      <c r="AD554">
        <v>14</v>
      </c>
      <c r="AE554">
        <v>0</v>
      </c>
      <c r="AF554">
        <v>0</v>
      </c>
      <c r="AG554">
        <v>0</v>
      </c>
      <c r="AH554" t="s">
        <v>102</v>
      </c>
      <c r="AI554" s="1">
        <v>44603.717916666668</v>
      </c>
      <c r="AJ554">
        <v>593</v>
      </c>
      <c r="AK554">
        <v>2</v>
      </c>
      <c r="AL554">
        <v>0</v>
      </c>
      <c r="AM554">
        <v>2</v>
      </c>
      <c r="AN554">
        <v>0</v>
      </c>
      <c r="AO554">
        <v>2</v>
      </c>
      <c r="AP554">
        <v>12</v>
      </c>
      <c r="AQ554">
        <v>0</v>
      </c>
      <c r="AR554">
        <v>0</v>
      </c>
      <c r="AS554">
        <v>0</v>
      </c>
      <c r="AT554" t="s">
        <v>86</v>
      </c>
      <c r="AU554" t="s">
        <v>86</v>
      </c>
      <c r="AV554" t="s">
        <v>86</v>
      </c>
      <c r="AW554" t="s">
        <v>86</v>
      </c>
      <c r="AX554" t="s">
        <v>86</v>
      </c>
      <c r="AY554" t="s">
        <v>86</v>
      </c>
      <c r="AZ554" t="s">
        <v>86</v>
      </c>
      <c r="BA554" t="s">
        <v>86</v>
      </c>
      <c r="BB554" t="s">
        <v>86</v>
      </c>
      <c r="BC554" t="s">
        <v>86</v>
      </c>
      <c r="BD554" t="s">
        <v>86</v>
      </c>
      <c r="BE554" t="s">
        <v>86</v>
      </c>
    </row>
    <row r="555" spans="1:57" x14ac:dyDescent="0.45">
      <c r="A555" t="s">
        <v>1308</v>
      </c>
      <c r="B555" t="s">
        <v>77</v>
      </c>
      <c r="C555" t="s">
        <v>1178</v>
      </c>
      <c r="D555" t="s">
        <v>79</v>
      </c>
      <c r="E555" s="2" t="str">
        <f>HYPERLINK("capsilon://?command=openfolder&amp;siteaddress=envoy.emaiq-na2.net&amp;folderid=FX83034511-EF1A-75CF-4FD0-1C7FAB2D30F6","FX2202137")</f>
        <v>FX2202137</v>
      </c>
      <c r="F555" t="s">
        <v>80</v>
      </c>
      <c r="G555" t="s">
        <v>80</v>
      </c>
      <c r="H555" t="s">
        <v>81</v>
      </c>
      <c r="I555" t="s">
        <v>1309</v>
      </c>
      <c r="J555">
        <v>28</v>
      </c>
      <c r="K555" t="s">
        <v>83</v>
      </c>
      <c r="L555" t="s">
        <v>84</v>
      </c>
      <c r="M555" t="s">
        <v>85</v>
      </c>
      <c r="N555">
        <v>2</v>
      </c>
      <c r="O555" s="1">
        <v>44603.585462962961</v>
      </c>
      <c r="P555" s="1">
        <v>44603.719629629632</v>
      </c>
      <c r="Q555">
        <v>11383</v>
      </c>
      <c r="R555">
        <v>209</v>
      </c>
      <c r="S555" t="b">
        <v>0</v>
      </c>
      <c r="T555" t="s">
        <v>86</v>
      </c>
      <c r="U555" t="b">
        <v>0</v>
      </c>
      <c r="V555" t="s">
        <v>101</v>
      </c>
      <c r="W555" s="1">
        <v>44603.609016203707</v>
      </c>
      <c r="X555">
        <v>62</v>
      </c>
      <c r="Y555">
        <v>21</v>
      </c>
      <c r="Z555">
        <v>0</v>
      </c>
      <c r="AA555">
        <v>21</v>
      </c>
      <c r="AB555">
        <v>0</v>
      </c>
      <c r="AC555">
        <v>3</v>
      </c>
      <c r="AD555">
        <v>7</v>
      </c>
      <c r="AE555">
        <v>0</v>
      </c>
      <c r="AF555">
        <v>0</v>
      </c>
      <c r="AG555">
        <v>0</v>
      </c>
      <c r="AH555" t="s">
        <v>102</v>
      </c>
      <c r="AI555" s="1">
        <v>44603.719629629632</v>
      </c>
      <c r="AJ555">
        <v>147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86</v>
      </c>
      <c r="AU555" t="s">
        <v>86</v>
      </c>
      <c r="AV555" t="s">
        <v>86</v>
      </c>
      <c r="AW555" t="s">
        <v>86</v>
      </c>
      <c r="AX555" t="s">
        <v>86</v>
      </c>
      <c r="AY555" t="s">
        <v>86</v>
      </c>
      <c r="AZ555" t="s">
        <v>86</v>
      </c>
      <c r="BA555" t="s">
        <v>86</v>
      </c>
      <c r="BB555" t="s">
        <v>86</v>
      </c>
      <c r="BC555" t="s">
        <v>86</v>
      </c>
      <c r="BD555" t="s">
        <v>86</v>
      </c>
      <c r="BE555" t="s">
        <v>86</v>
      </c>
    </row>
    <row r="556" spans="1:57" hidden="1" x14ac:dyDescent="0.45">
      <c r="A556" t="s">
        <v>1310</v>
      </c>
      <c r="B556" t="s">
        <v>77</v>
      </c>
      <c r="C556" t="s">
        <v>1311</v>
      </c>
      <c r="D556" t="s">
        <v>79</v>
      </c>
      <c r="E556" s="2" t="str">
        <f>HYPERLINK("capsilon://?command=openfolder&amp;siteaddress=envoy.emaiq-na2.net&amp;folderid=FX12B45781-8A2D-56D0-4988-CFD0A79E226C","FX220239")</f>
        <v>FX220239</v>
      </c>
      <c r="F556" t="s">
        <v>80</v>
      </c>
      <c r="G556" t="s">
        <v>80</v>
      </c>
      <c r="H556" t="s">
        <v>81</v>
      </c>
      <c r="I556" t="s">
        <v>1312</v>
      </c>
      <c r="J556">
        <v>162</v>
      </c>
      <c r="K556" t="s">
        <v>83</v>
      </c>
      <c r="L556" t="s">
        <v>84</v>
      </c>
      <c r="M556" t="s">
        <v>85</v>
      </c>
      <c r="N556">
        <v>1</v>
      </c>
      <c r="O556" s="1">
        <v>44603.588564814818</v>
      </c>
      <c r="P556" s="1">
        <v>44603.611458333333</v>
      </c>
      <c r="Q556">
        <v>1768</v>
      </c>
      <c r="R556">
        <v>210</v>
      </c>
      <c r="S556" t="b">
        <v>0</v>
      </c>
      <c r="T556" t="s">
        <v>86</v>
      </c>
      <c r="U556" t="b">
        <v>0</v>
      </c>
      <c r="V556" t="s">
        <v>101</v>
      </c>
      <c r="W556" s="1">
        <v>44603.611458333333</v>
      </c>
      <c r="X556">
        <v>210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162</v>
      </c>
      <c r="AE556">
        <v>145</v>
      </c>
      <c r="AF556">
        <v>0</v>
      </c>
      <c r="AG556">
        <v>5</v>
      </c>
      <c r="AH556" t="s">
        <v>86</v>
      </c>
      <c r="AI556" t="s">
        <v>86</v>
      </c>
      <c r="AJ556" t="s">
        <v>86</v>
      </c>
      <c r="AK556" t="s">
        <v>86</v>
      </c>
      <c r="AL556" t="s">
        <v>86</v>
      </c>
      <c r="AM556" t="s">
        <v>86</v>
      </c>
      <c r="AN556" t="s">
        <v>86</v>
      </c>
      <c r="AO556" t="s">
        <v>86</v>
      </c>
      <c r="AP556" t="s">
        <v>86</v>
      </c>
      <c r="AQ556" t="s">
        <v>86</v>
      </c>
      <c r="AR556" t="s">
        <v>86</v>
      </c>
      <c r="AS556" t="s">
        <v>86</v>
      </c>
      <c r="AT556" t="s">
        <v>86</v>
      </c>
      <c r="AU556" t="s">
        <v>86</v>
      </c>
      <c r="AV556" t="s">
        <v>86</v>
      </c>
      <c r="AW556" t="s">
        <v>86</v>
      </c>
      <c r="AX556" t="s">
        <v>86</v>
      </c>
      <c r="AY556" t="s">
        <v>86</v>
      </c>
      <c r="AZ556" t="s">
        <v>86</v>
      </c>
      <c r="BA556" t="s">
        <v>86</v>
      </c>
      <c r="BB556" t="s">
        <v>86</v>
      </c>
      <c r="BC556" t="s">
        <v>86</v>
      </c>
      <c r="BD556" t="s">
        <v>86</v>
      </c>
      <c r="BE556" t="s">
        <v>86</v>
      </c>
    </row>
    <row r="557" spans="1:57" x14ac:dyDescent="0.45">
      <c r="A557" t="s">
        <v>1313</v>
      </c>
      <c r="B557" t="s">
        <v>77</v>
      </c>
      <c r="C557" t="s">
        <v>1314</v>
      </c>
      <c r="D557" t="s">
        <v>79</v>
      </c>
      <c r="E557" s="2" t="str">
        <f>HYPERLINK("capsilon://?command=openfolder&amp;siteaddress=envoy.emaiq-na2.net&amp;folderid=FXE1738704-FA8C-0297-2688-9C52990747E2","FX2201299")</f>
        <v>FX2201299</v>
      </c>
      <c r="F557" t="s">
        <v>80</v>
      </c>
      <c r="G557" t="s">
        <v>80</v>
      </c>
      <c r="H557" t="s">
        <v>81</v>
      </c>
      <c r="I557" t="s">
        <v>1315</v>
      </c>
      <c r="J557">
        <v>66</v>
      </c>
      <c r="K557" t="s">
        <v>83</v>
      </c>
      <c r="L557" t="s">
        <v>84</v>
      </c>
      <c r="M557" t="s">
        <v>85</v>
      </c>
      <c r="N557">
        <v>2</v>
      </c>
      <c r="O557" s="1">
        <v>44593.75209490741</v>
      </c>
      <c r="P557" s="1">
        <v>44593.817430555559</v>
      </c>
      <c r="Q557">
        <v>5107</v>
      </c>
      <c r="R557">
        <v>538</v>
      </c>
      <c r="S557" t="b">
        <v>0</v>
      </c>
      <c r="T557" t="s">
        <v>86</v>
      </c>
      <c r="U557" t="b">
        <v>0</v>
      </c>
      <c r="V557" t="s">
        <v>101</v>
      </c>
      <c r="W557" s="1">
        <v>44593.762986111113</v>
      </c>
      <c r="X557">
        <v>367</v>
      </c>
      <c r="Y557">
        <v>52</v>
      </c>
      <c r="Z557">
        <v>0</v>
      </c>
      <c r="AA557">
        <v>52</v>
      </c>
      <c r="AB557">
        <v>0</v>
      </c>
      <c r="AC557">
        <v>43</v>
      </c>
      <c r="AD557">
        <v>14</v>
      </c>
      <c r="AE557">
        <v>0</v>
      </c>
      <c r="AF557">
        <v>0</v>
      </c>
      <c r="AG557">
        <v>0</v>
      </c>
      <c r="AH557" t="s">
        <v>102</v>
      </c>
      <c r="AI557" s="1">
        <v>44593.817430555559</v>
      </c>
      <c r="AJ557">
        <v>171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14</v>
      </c>
      <c r="AQ557">
        <v>0</v>
      </c>
      <c r="AR557">
        <v>0</v>
      </c>
      <c r="AS557">
        <v>0</v>
      </c>
      <c r="AT557" t="s">
        <v>86</v>
      </c>
      <c r="AU557" t="s">
        <v>86</v>
      </c>
      <c r="AV557" t="s">
        <v>86</v>
      </c>
      <c r="AW557" t="s">
        <v>86</v>
      </c>
      <c r="AX557" t="s">
        <v>86</v>
      </c>
      <c r="AY557" t="s">
        <v>86</v>
      </c>
      <c r="AZ557" t="s">
        <v>86</v>
      </c>
      <c r="BA557" t="s">
        <v>86</v>
      </c>
      <c r="BB557" t="s">
        <v>86</v>
      </c>
      <c r="BC557" t="s">
        <v>86</v>
      </c>
      <c r="BD557" t="s">
        <v>86</v>
      </c>
      <c r="BE557" t="s">
        <v>86</v>
      </c>
    </row>
    <row r="558" spans="1:57" hidden="1" x14ac:dyDescent="0.45">
      <c r="A558" t="s">
        <v>1316</v>
      </c>
      <c r="B558" t="s">
        <v>77</v>
      </c>
      <c r="C558" t="s">
        <v>97</v>
      </c>
      <c r="D558" t="s">
        <v>79</v>
      </c>
      <c r="E558" s="2" t="str">
        <f>HYPERLINK("capsilon://?command=openfolder&amp;siteaddress=envoy.emaiq-na2.net&amp;folderid=FX8F532EE8-532D-A4D2-C963-39CC4DE39446","FX2201520")</f>
        <v>FX2201520</v>
      </c>
      <c r="F558" t="s">
        <v>80</v>
      </c>
      <c r="G558" t="s">
        <v>80</v>
      </c>
      <c r="H558" t="s">
        <v>81</v>
      </c>
      <c r="I558" t="s">
        <v>1317</v>
      </c>
      <c r="J558">
        <v>66</v>
      </c>
      <c r="K558" t="s">
        <v>83</v>
      </c>
      <c r="L558" t="s">
        <v>84</v>
      </c>
      <c r="M558" t="s">
        <v>85</v>
      </c>
      <c r="N558">
        <v>2</v>
      </c>
      <c r="O558" s="1">
        <v>44603.59034722222</v>
      </c>
      <c r="P558" s="1">
        <v>44603.720069444447</v>
      </c>
      <c r="Q558">
        <v>11147</v>
      </c>
      <c r="R558">
        <v>61</v>
      </c>
      <c r="S558" t="b">
        <v>0</v>
      </c>
      <c r="T558" t="s">
        <v>86</v>
      </c>
      <c r="U558" t="b">
        <v>0</v>
      </c>
      <c r="V558" t="s">
        <v>101</v>
      </c>
      <c r="W558" s="1">
        <v>44603.611747685187</v>
      </c>
      <c r="X558">
        <v>24</v>
      </c>
      <c r="Y558">
        <v>0</v>
      </c>
      <c r="Z558">
        <v>0</v>
      </c>
      <c r="AA558">
        <v>0</v>
      </c>
      <c r="AB558">
        <v>52</v>
      </c>
      <c r="AC558">
        <v>0</v>
      </c>
      <c r="AD558">
        <v>66</v>
      </c>
      <c r="AE558">
        <v>0</v>
      </c>
      <c r="AF558">
        <v>0</v>
      </c>
      <c r="AG558">
        <v>0</v>
      </c>
      <c r="AH558" t="s">
        <v>102</v>
      </c>
      <c r="AI558" s="1">
        <v>44603.720069444447</v>
      </c>
      <c r="AJ558">
        <v>37</v>
      </c>
      <c r="AK558">
        <v>0</v>
      </c>
      <c r="AL558">
        <v>0</v>
      </c>
      <c r="AM558">
        <v>0</v>
      </c>
      <c r="AN558">
        <v>52</v>
      </c>
      <c r="AO558">
        <v>0</v>
      </c>
      <c r="AP558">
        <v>66</v>
      </c>
      <c r="AQ558">
        <v>0</v>
      </c>
      <c r="AR558">
        <v>0</v>
      </c>
      <c r="AS558">
        <v>0</v>
      </c>
      <c r="AT558" t="s">
        <v>86</v>
      </c>
      <c r="AU558" t="s">
        <v>86</v>
      </c>
      <c r="AV558" t="s">
        <v>86</v>
      </c>
      <c r="AW558" t="s">
        <v>86</v>
      </c>
      <c r="AX558" t="s">
        <v>86</v>
      </c>
      <c r="AY558" t="s">
        <v>86</v>
      </c>
      <c r="AZ558" t="s">
        <v>86</v>
      </c>
      <c r="BA558" t="s">
        <v>86</v>
      </c>
      <c r="BB558" t="s">
        <v>86</v>
      </c>
      <c r="BC558" t="s">
        <v>86</v>
      </c>
      <c r="BD558" t="s">
        <v>86</v>
      </c>
      <c r="BE558" t="s">
        <v>86</v>
      </c>
    </row>
    <row r="559" spans="1:57" x14ac:dyDescent="0.45">
      <c r="A559" t="s">
        <v>1318</v>
      </c>
      <c r="B559" t="s">
        <v>77</v>
      </c>
      <c r="C559" t="s">
        <v>140</v>
      </c>
      <c r="D559" t="s">
        <v>79</v>
      </c>
      <c r="E559" s="2" t="str">
        <f>HYPERLINK("capsilon://?command=openfolder&amp;siteaddress=envoy.emaiq-na2.net&amp;folderid=FX67D3CD3F-4E98-D0C7-9CC8-2FF96E626889","FX2201515")</f>
        <v>FX2201515</v>
      </c>
      <c r="F559" t="s">
        <v>80</v>
      </c>
      <c r="G559" t="s">
        <v>80</v>
      </c>
      <c r="H559" t="s">
        <v>81</v>
      </c>
      <c r="I559" t="s">
        <v>1319</v>
      </c>
      <c r="J559">
        <v>66</v>
      </c>
      <c r="K559" t="s">
        <v>83</v>
      </c>
      <c r="L559" t="s">
        <v>84</v>
      </c>
      <c r="M559" t="s">
        <v>85</v>
      </c>
      <c r="N559">
        <v>2</v>
      </c>
      <c r="O559" s="1">
        <v>44603.599016203705</v>
      </c>
      <c r="P559" s="1">
        <v>44603.723611111112</v>
      </c>
      <c r="Q559">
        <v>9917</v>
      </c>
      <c r="R559">
        <v>848</v>
      </c>
      <c r="S559" t="b">
        <v>0</v>
      </c>
      <c r="T559" t="s">
        <v>86</v>
      </c>
      <c r="U559" t="b">
        <v>0</v>
      </c>
      <c r="V559" t="s">
        <v>101</v>
      </c>
      <c r="W559" s="1">
        <v>44603.617905092593</v>
      </c>
      <c r="X559">
        <v>531</v>
      </c>
      <c r="Y559">
        <v>52</v>
      </c>
      <c r="Z559">
        <v>0</v>
      </c>
      <c r="AA559">
        <v>52</v>
      </c>
      <c r="AB559">
        <v>0</v>
      </c>
      <c r="AC559">
        <v>37</v>
      </c>
      <c r="AD559">
        <v>14</v>
      </c>
      <c r="AE559">
        <v>0</v>
      </c>
      <c r="AF559">
        <v>0</v>
      </c>
      <c r="AG559">
        <v>0</v>
      </c>
      <c r="AH559" t="s">
        <v>102</v>
      </c>
      <c r="AI559" s="1">
        <v>44603.723611111112</v>
      </c>
      <c r="AJ559">
        <v>305</v>
      </c>
      <c r="AK559">
        <v>3</v>
      </c>
      <c r="AL559">
        <v>0</v>
      </c>
      <c r="AM559">
        <v>3</v>
      </c>
      <c r="AN559">
        <v>0</v>
      </c>
      <c r="AO559">
        <v>3</v>
      </c>
      <c r="AP559">
        <v>11</v>
      </c>
      <c r="AQ559">
        <v>0</v>
      </c>
      <c r="AR559">
        <v>0</v>
      </c>
      <c r="AS559">
        <v>0</v>
      </c>
      <c r="AT559" t="s">
        <v>86</v>
      </c>
      <c r="AU559" t="s">
        <v>86</v>
      </c>
      <c r="AV559" t="s">
        <v>86</v>
      </c>
      <c r="AW559" t="s">
        <v>86</v>
      </c>
      <c r="AX559" t="s">
        <v>86</v>
      </c>
      <c r="AY559" t="s">
        <v>86</v>
      </c>
      <c r="AZ559" t="s">
        <v>86</v>
      </c>
      <c r="BA559" t="s">
        <v>86</v>
      </c>
      <c r="BB559" t="s">
        <v>86</v>
      </c>
      <c r="BC559" t="s">
        <v>86</v>
      </c>
      <c r="BD559" t="s">
        <v>86</v>
      </c>
      <c r="BE559" t="s">
        <v>86</v>
      </c>
    </row>
    <row r="560" spans="1:57" x14ac:dyDescent="0.45">
      <c r="A560" t="s">
        <v>1320</v>
      </c>
      <c r="B560" t="s">
        <v>77</v>
      </c>
      <c r="C560" t="s">
        <v>1311</v>
      </c>
      <c r="D560" t="s">
        <v>79</v>
      </c>
      <c r="E560" s="2" t="str">
        <f>HYPERLINK("capsilon://?command=openfolder&amp;siteaddress=envoy.emaiq-na2.net&amp;folderid=FX12B45781-8A2D-56D0-4988-CFD0A79E226C","FX220239")</f>
        <v>FX220239</v>
      </c>
      <c r="F560" t="s">
        <v>80</v>
      </c>
      <c r="G560" t="s">
        <v>80</v>
      </c>
      <c r="H560" t="s">
        <v>81</v>
      </c>
      <c r="I560" t="s">
        <v>1312</v>
      </c>
      <c r="J560">
        <v>218</v>
      </c>
      <c r="K560" t="s">
        <v>83</v>
      </c>
      <c r="L560" t="s">
        <v>84</v>
      </c>
      <c r="M560" t="s">
        <v>85</v>
      </c>
      <c r="N560">
        <v>2</v>
      </c>
      <c r="O560" s="1">
        <v>44603.613518518519</v>
      </c>
      <c r="P560" s="1">
        <v>44603.700509259259</v>
      </c>
      <c r="Q560">
        <v>6093</v>
      </c>
      <c r="R560">
        <v>1423</v>
      </c>
      <c r="S560" t="b">
        <v>0</v>
      </c>
      <c r="T560" t="s">
        <v>86</v>
      </c>
      <c r="U560" t="b">
        <v>1</v>
      </c>
      <c r="V560" t="s">
        <v>101</v>
      </c>
      <c r="W560" s="1">
        <v>44603.625462962962</v>
      </c>
      <c r="X560">
        <v>652</v>
      </c>
      <c r="Y560">
        <v>197</v>
      </c>
      <c r="Z560">
        <v>0</v>
      </c>
      <c r="AA560">
        <v>197</v>
      </c>
      <c r="AB560">
        <v>0</v>
      </c>
      <c r="AC560">
        <v>119</v>
      </c>
      <c r="AD560">
        <v>21</v>
      </c>
      <c r="AE560">
        <v>0</v>
      </c>
      <c r="AF560">
        <v>0</v>
      </c>
      <c r="AG560">
        <v>0</v>
      </c>
      <c r="AH560" t="s">
        <v>102</v>
      </c>
      <c r="AI560" s="1">
        <v>44603.700509259259</v>
      </c>
      <c r="AJ560">
        <v>771</v>
      </c>
      <c r="AK560">
        <v>1</v>
      </c>
      <c r="AL560">
        <v>0</v>
      </c>
      <c r="AM560">
        <v>1</v>
      </c>
      <c r="AN560">
        <v>0</v>
      </c>
      <c r="AO560">
        <v>1</v>
      </c>
      <c r="AP560">
        <v>20</v>
      </c>
      <c r="AQ560">
        <v>0</v>
      </c>
      <c r="AR560">
        <v>0</v>
      </c>
      <c r="AS560">
        <v>0</v>
      </c>
      <c r="AT560" t="s">
        <v>86</v>
      </c>
      <c r="AU560" t="s">
        <v>86</v>
      </c>
      <c r="AV560" t="s">
        <v>86</v>
      </c>
      <c r="AW560" t="s">
        <v>86</v>
      </c>
      <c r="AX560" t="s">
        <v>86</v>
      </c>
      <c r="AY560" t="s">
        <v>86</v>
      </c>
      <c r="AZ560" t="s">
        <v>86</v>
      </c>
      <c r="BA560" t="s">
        <v>86</v>
      </c>
      <c r="BB560" t="s">
        <v>86</v>
      </c>
      <c r="BC560" t="s">
        <v>86</v>
      </c>
      <c r="BD560" t="s">
        <v>86</v>
      </c>
      <c r="BE560" t="s">
        <v>86</v>
      </c>
    </row>
    <row r="561" spans="1:57" x14ac:dyDescent="0.45">
      <c r="A561" t="s">
        <v>1321</v>
      </c>
      <c r="B561" t="s">
        <v>77</v>
      </c>
      <c r="C561" t="s">
        <v>534</v>
      </c>
      <c r="D561" t="s">
        <v>79</v>
      </c>
      <c r="E561" s="2" t="str">
        <f>HYPERLINK("capsilon://?command=openfolder&amp;siteaddress=envoy.emaiq-na2.net&amp;folderid=FXD43FEA33-D973-C787-3E41-2EE36FA922B4","FX2201351")</f>
        <v>FX2201351</v>
      </c>
      <c r="F561" t="s">
        <v>80</v>
      </c>
      <c r="G561" t="s">
        <v>80</v>
      </c>
      <c r="H561" t="s">
        <v>81</v>
      </c>
      <c r="I561" t="s">
        <v>1322</v>
      </c>
      <c r="J561">
        <v>66</v>
      </c>
      <c r="K561" t="s">
        <v>83</v>
      </c>
      <c r="L561" t="s">
        <v>84</v>
      </c>
      <c r="M561" t="s">
        <v>85</v>
      </c>
      <c r="N561">
        <v>2</v>
      </c>
      <c r="O561" s="1">
        <v>44603.6403125</v>
      </c>
      <c r="P561" s="1">
        <v>44603.73541666667</v>
      </c>
      <c r="Q561">
        <v>6868</v>
      </c>
      <c r="R561">
        <v>1349</v>
      </c>
      <c r="S561" t="b">
        <v>0</v>
      </c>
      <c r="T561" t="s">
        <v>86</v>
      </c>
      <c r="U561" t="b">
        <v>0</v>
      </c>
      <c r="V561" t="s">
        <v>101</v>
      </c>
      <c r="W561" s="1">
        <v>44603.64806712963</v>
      </c>
      <c r="X561">
        <v>329</v>
      </c>
      <c r="Y561">
        <v>52</v>
      </c>
      <c r="Z561">
        <v>0</v>
      </c>
      <c r="AA561">
        <v>52</v>
      </c>
      <c r="AB561">
        <v>0</v>
      </c>
      <c r="AC561">
        <v>40</v>
      </c>
      <c r="AD561">
        <v>14</v>
      </c>
      <c r="AE561">
        <v>0</v>
      </c>
      <c r="AF561">
        <v>0</v>
      </c>
      <c r="AG561">
        <v>0</v>
      </c>
      <c r="AH561" t="s">
        <v>102</v>
      </c>
      <c r="AI561" s="1">
        <v>44603.73541666667</v>
      </c>
      <c r="AJ561">
        <v>1020</v>
      </c>
      <c r="AK561">
        <v>3</v>
      </c>
      <c r="AL561">
        <v>0</v>
      </c>
      <c r="AM561">
        <v>3</v>
      </c>
      <c r="AN561">
        <v>0</v>
      </c>
      <c r="AO561">
        <v>3</v>
      </c>
      <c r="AP561">
        <v>11</v>
      </c>
      <c r="AQ561">
        <v>0</v>
      </c>
      <c r="AR561">
        <v>0</v>
      </c>
      <c r="AS561">
        <v>0</v>
      </c>
      <c r="AT561" t="s">
        <v>86</v>
      </c>
      <c r="AU561" t="s">
        <v>86</v>
      </c>
      <c r="AV561" t="s">
        <v>86</v>
      </c>
      <c r="AW561" t="s">
        <v>86</v>
      </c>
      <c r="AX561" t="s">
        <v>86</v>
      </c>
      <c r="AY561" t="s">
        <v>86</v>
      </c>
      <c r="AZ561" t="s">
        <v>86</v>
      </c>
      <c r="BA561" t="s">
        <v>86</v>
      </c>
      <c r="BB561" t="s">
        <v>86</v>
      </c>
      <c r="BC561" t="s">
        <v>86</v>
      </c>
      <c r="BD561" t="s">
        <v>86</v>
      </c>
      <c r="BE561" t="s">
        <v>86</v>
      </c>
    </row>
    <row r="562" spans="1:57" hidden="1" x14ac:dyDescent="0.45">
      <c r="A562" t="s">
        <v>1323</v>
      </c>
      <c r="B562" t="s">
        <v>77</v>
      </c>
      <c r="C562" t="s">
        <v>698</v>
      </c>
      <c r="D562" t="s">
        <v>79</v>
      </c>
      <c r="E562" s="2" t="str">
        <f>HYPERLINK("capsilon://?command=openfolder&amp;siteaddress=envoy.emaiq-na2.net&amp;folderid=FX72A96176-8967-B11E-62D7-19B8B37E79AA","FX2112263")</f>
        <v>FX2112263</v>
      </c>
      <c r="F562" t="s">
        <v>80</v>
      </c>
      <c r="G562" t="s">
        <v>80</v>
      </c>
      <c r="H562" t="s">
        <v>81</v>
      </c>
      <c r="I562" t="s">
        <v>1324</v>
      </c>
      <c r="J562">
        <v>396</v>
      </c>
      <c r="K562" t="s">
        <v>83</v>
      </c>
      <c r="L562" t="s">
        <v>84</v>
      </c>
      <c r="M562" t="s">
        <v>85</v>
      </c>
      <c r="N562">
        <v>2</v>
      </c>
      <c r="O562" s="1">
        <v>44603.655972222223</v>
      </c>
      <c r="P562" s="1">
        <v>44603.73678240741</v>
      </c>
      <c r="Q562">
        <v>6761</v>
      </c>
      <c r="R562">
        <v>221</v>
      </c>
      <c r="S562" t="b">
        <v>0</v>
      </c>
      <c r="T562" t="s">
        <v>86</v>
      </c>
      <c r="U562" t="b">
        <v>0</v>
      </c>
      <c r="V562" t="s">
        <v>101</v>
      </c>
      <c r="W562" s="1">
        <v>44603.682928240742</v>
      </c>
      <c r="X562">
        <v>88</v>
      </c>
      <c r="Y562">
        <v>0</v>
      </c>
      <c r="Z562">
        <v>0</v>
      </c>
      <c r="AA562">
        <v>0</v>
      </c>
      <c r="AB562">
        <v>312</v>
      </c>
      <c r="AC562">
        <v>0</v>
      </c>
      <c r="AD562">
        <v>396</v>
      </c>
      <c r="AE562">
        <v>0</v>
      </c>
      <c r="AF562">
        <v>0</v>
      </c>
      <c r="AG562">
        <v>0</v>
      </c>
      <c r="AH562" t="s">
        <v>102</v>
      </c>
      <c r="AI562" s="1">
        <v>44603.73678240741</v>
      </c>
      <c r="AJ562">
        <v>9</v>
      </c>
      <c r="AK562">
        <v>0</v>
      </c>
      <c r="AL562">
        <v>0</v>
      </c>
      <c r="AM562">
        <v>0</v>
      </c>
      <c r="AN562">
        <v>312</v>
      </c>
      <c r="AO562">
        <v>0</v>
      </c>
      <c r="AP562">
        <v>396</v>
      </c>
      <c r="AQ562">
        <v>0</v>
      </c>
      <c r="AR562">
        <v>0</v>
      </c>
      <c r="AS562">
        <v>0</v>
      </c>
      <c r="AT562" t="s">
        <v>86</v>
      </c>
      <c r="AU562" t="s">
        <v>86</v>
      </c>
      <c r="AV562" t="s">
        <v>86</v>
      </c>
      <c r="AW562" t="s">
        <v>86</v>
      </c>
      <c r="AX562" t="s">
        <v>86</v>
      </c>
      <c r="AY562" t="s">
        <v>86</v>
      </c>
      <c r="AZ562" t="s">
        <v>86</v>
      </c>
      <c r="BA562" t="s">
        <v>86</v>
      </c>
      <c r="BB562" t="s">
        <v>86</v>
      </c>
      <c r="BC562" t="s">
        <v>86</v>
      </c>
      <c r="BD562" t="s">
        <v>86</v>
      </c>
      <c r="BE562" t="s">
        <v>86</v>
      </c>
    </row>
    <row r="563" spans="1:57" x14ac:dyDescent="0.45">
      <c r="A563" t="s">
        <v>1325</v>
      </c>
      <c r="B563" t="s">
        <v>77</v>
      </c>
      <c r="C563" t="s">
        <v>568</v>
      </c>
      <c r="D563" t="s">
        <v>79</v>
      </c>
      <c r="E563" s="2" t="str">
        <f>HYPERLINK("capsilon://?command=openfolder&amp;siteaddress=envoy.emaiq-na2.net&amp;folderid=FX57E3F3AB-F71E-8EB5-A4B0-739EDDAA084C","FX2202161")</f>
        <v>FX2202161</v>
      </c>
      <c r="F563" t="s">
        <v>80</v>
      </c>
      <c r="G563" t="s">
        <v>80</v>
      </c>
      <c r="H563" t="s">
        <v>81</v>
      </c>
      <c r="I563" t="s">
        <v>1326</v>
      </c>
      <c r="J563">
        <v>297</v>
      </c>
      <c r="K563" t="s">
        <v>83</v>
      </c>
      <c r="L563" t="s">
        <v>84</v>
      </c>
      <c r="M563" t="s">
        <v>85</v>
      </c>
      <c r="N563">
        <v>1</v>
      </c>
      <c r="O563" s="1">
        <v>44603.672384259262</v>
      </c>
      <c r="P563" s="1">
        <v>44603.687974537039</v>
      </c>
      <c r="Q563">
        <v>911</v>
      </c>
      <c r="R563">
        <v>436</v>
      </c>
      <c r="S563" t="b">
        <v>0</v>
      </c>
      <c r="T563" t="s">
        <v>86</v>
      </c>
      <c r="U563" t="b">
        <v>0</v>
      </c>
      <c r="V563" t="s">
        <v>101</v>
      </c>
      <c r="W563" s="1">
        <v>44603.687974537039</v>
      </c>
      <c r="X563">
        <v>436</v>
      </c>
      <c r="Y563">
        <v>9</v>
      </c>
      <c r="Z563">
        <v>0</v>
      </c>
      <c r="AA563">
        <v>9</v>
      </c>
      <c r="AB563">
        <v>0</v>
      </c>
      <c r="AC563">
        <v>0</v>
      </c>
      <c r="AD563">
        <v>288</v>
      </c>
      <c r="AE563">
        <v>229</v>
      </c>
      <c r="AF563">
        <v>0</v>
      </c>
      <c r="AG563">
        <v>15</v>
      </c>
      <c r="AH563" t="s">
        <v>86</v>
      </c>
      <c r="AI563" t="s">
        <v>86</v>
      </c>
      <c r="AJ563" t="s">
        <v>86</v>
      </c>
      <c r="AK563" t="s">
        <v>86</v>
      </c>
      <c r="AL563" t="s">
        <v>86</v>
      </c>
      <c r="AM563" t="s">
        <v>86</v>
      </c>
      <c r="AN563" t="s">
        <v>86</v>
      </c>
      <c r="AO563" t="s">
        <v>86</v>
      </c>
      <c r="AP563" t="s">
        <v>86</v>
      </c>
      <c r="AQ563" t="s">
        <v>86</v>
      </c>
      <c r="AR563" t="s">
        <v>86</v>
      </c>
      <c r="AS563" t="s">
        <v>86</v>
      </c>
      <c r="AT563" t="s">
        <v>86</v>
      </c>
      <c r="AU563" t="s">
        <v>86</v>
      </c>
      <c r="AV563" t="s">
        <v>86</v>
      </c>
      <c r="AW563" t="s">
        <v>86</v>
      </c>
      <c r="AX563" t="s">
        <v>86</v>
      </c>
      <c r="AY563" t="s">
        <v>86</v>
      </c>
      <c r="AZ563" t="s">
        <v>86</v>
      </c>
      <c r="BA563" t="s">
        <v>86</v>
      </c>
      <c r="BB563" t="s">
        <v>86</v>
      </c>
      <c r="BC563" t="s">
        <v>86</v>
      </c>
      <c r="BD563" t="s">
        <v>86</v>
      </c>
      <c r="BE563" t="s">
        <v>86</v>
      </c>
    </row>
    <row r="564" spans="1:57" hidden="1" x14ac:dyDescent="0.45">
      <c r="A564" t="s">
        <v>1327</v>
      </c>
      <c r="B564" t="s">
        <v>77</v>
      </c>
      <c r="C564" t="s">
        <v>134</v>
      </c>
      <c r="D564" t="s">
        <v>79</v>
      </c>
      <c r="E564" s="2" t="str">
        <f>HYPERLINK("capsilon://?command=openfolder&amp;siteaddress=envoy.emaiq-na2.net&amp;folderid=FX6BF657C2-0D2B-1EC6-7328-1497F83EC030","FX2201565")</f>
        <v>FX2201565</v>
      </c>
      <c r="F564" t="s">
        <v>80</v>
      </c>
      <c r="G564" t="s">
        <v>80</v>
      </c>
      <c r="H564" t="s">
        <v>81</v>
      </c>
      <c r="I564" t="s">
        <v>135</v>
      </c>
      <c r="J564">
        <v>149</v>
      </c>
      <c r="K564" t="s">
        <v>83</v>
      </c>
      <c r="L564" t="s">
        <v>84</v>
      </c>
      <c r="M564" t="s">
        <v>85</v>
      </c>
      <c r="N564">
        <v>1</v>
      </c>
      <c r="O564" s="1">
        <v>44594.390682870369</v>
      </c>
      <c r="P564" s="1">
        <v>44594.43476851852</v>
      </c>
      <c r="Q564">
        <v>3541</v>
      </c>
      <c r="R564">
        <v>268</v>
      </c>
      <c r="S564" t="b">
        <v>0</v>
      </c>
      <c r="T564" t="s">
        <v>86</v>
      </c>
      <c r="U564" t="b">
        <v>0</v>
      </c>
      <c r="V564" t="s">
        <v>92</v>
      </c>
      <c r="W564" s="1">
        <v>44594.43476851852</v>
      </c>
      <c r="X564">
        <v>188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149</v>
      </c>
      <c r="AE564">
        <v>125</v>
      </c>
      <c r="AF564">
        <v>0</v>
      </c>
      <c r="AG564">
        <v>5</v>
      </c>
      <c r="AH564" t="s">
        <v>86</v>
      </c>
      <c r="AI564" t="s">
        <v>86</v>
      </c>
      <c r="AJ564" t="s">
        <v>86</v>
      </c>
      <c r="AK564" t="s">
        <v>86</v>
      </c>
      <c r="AL564" t="s">
        <v>86</v>
      </c>
      <c r="AM564" t="s">
        <v>86</v>
      </c>
      <c r="AN564" t="s">
        <v>86</v>
      </c>
      <c r="AO564" t="s">
        <v>86</v>
      </c>
      <c r="AP564" t="s">
        <v>86</v>
      </c>
      <c r="AQ564" t="s">
        <v>86</v>
      </c>
      <c r="AR564" t="s">
        <v>86</v>
      </c>
      <c r="AS564" t="s">
        <v>86</v>
      </c>
      <c r="AT564" t="s">
        <v>86</v>
      </c>
      <c r="AU564" t="s">
        <v>86</v>
      </c>
      <c r="AV564" t="s">
        <v>86</v>
      </c>
      <c r="AW564" t="s">
        <v>86</v>
      </c>
      <c r="AX564" t="s">
        <v>86</v>
      </c>
      <c r="AY564" t="s">
        <v>86</v>
      </c>
      <c r="AZ564" t="s">
        <v>86</v>
      </c>
      <c r="BA564" t="s">
        <v>86</v>
      </c>
      <c r="BB564" t="s">
        <v>86</v>
      </c>
      <c r="BC564" t="s">
        <v>86</v>
      </c>
      <c r="BD564" t="s">
        <v>86</v>
      </c>
      <c r="BE564" t="s">
        <v>86</v>
      </c>
    </row>
    <row r="565" spans="1:57" x14ac:dyDescent="0.45">
      <c r="A565" t="s">
        <v>1328</v>
      </c>
      <c r="B565" t="s">
        <v>77</v>
      </c>
      <c r="C565" t="s">
        <v>568</v>
      </c>
      <c r="D565" t="s">
        <v>79</v>
      </c>
      <c r="E565" s="2" t="str">
        <f>HYPERLINK("capsilon://?command=openfolder&amp;siteaddress=envoy.emaiq-na2.net&amp;folderid=FX57E3F3AB-F71E-8EB5-A4B0-739EDDAA084C","FX2202161")</f>
        <v>FX2202161</v>
      </c>
      <c r="F565" t="s">
        <v>80</v>
      </c>
      <c r="G565" t="s">
        <v>80</v>
      </c>
      <c r="H565" t="s">
        <v>81</v>
      </c>
      <c r="I565" t="s">
        <v>1326</v>
      </c>
      <c r="J565">
        <v>634</v>
      </c>
      <c r="K565" t="s">
        <v>83</v>
      </c>
      <c r="L565" t="s">
        <v>84</v>
      </c>
      <c r="M565" t="s">
        <v>85</v>
      </c>
      <c r="N565">
        <v>2</v>
      </c>
      <c r="O565" s="1">
        <v>44603.690057870372</v>
      </c>
      <c r="P565" s="1">
        <v>44603.828240740739</v>
      </c>
      <c r="Q565">
        <v>8005</v>
      </c>
      <c r="R565">
        <v>3934</v>
      </c>
      <c r="S565" t="b">
        <v>0</v>
      </c>
      <c r="T565" t="s">
        <v>86</v>
      </c>
      <c r="U565" t="b">
        <v>1</v>
      </c>
      <c r="V565" t="s">
        <v>101</v>
      </c>
      <c r="W565" s="1">
        <v>44603.747673611113</v>
      </c>
      <c r="X565">
        <v>1881</v>
      </c>
      <c r="Y565">
        <v>440</v>
      </c>
      <c r="Z565">
        <v>0</v>
      </c>
      <c r="AA565">
        <v>440</v>
      </c>
      <c r="AB565">
        <v>116</v>
      </c>
      <c r="AC565">
        <v>210</v>
      </c>
      <c r="AD565">
        <v>194</v>
      </c>
      <c r="AE565">
        <v>0</v>
      </c>
      <c r="AF565">
        <v>0</v>
      </c>
      <c r="AG565">
        <v>0</v>
      </c>
      <c r="AH565" t="s">
        <v>102</v>
      </c>
      <c r="AI565" s="1">
        <v>44603.828240740739</v>
      </c>
      <c r="AJ565">
        <v>2036</v>
      </c>
      <c r="AK565">
        <v>3</v>
      </c>
      <c r="AL565">
        <v>0</v>
      </c>
      <c r="AM565">
        <v>3</v>
      </c>
      <c r="AN565">
        <v>116</v>
      </c>
      <c r="AO565">
        <v>3</v>
      </c>
      <c r="AP565">
        <v>191</v>
      </c>
      <c r="AQ565">
        <v>0</v>
      </c>
      <c r="AR565">
        <v>0</v>
      </c>
      <c r="AS565">
        <v>0</v>
      </c>
      <c r="AT565" t="s">
        <v>86</v>
      </c>
      <c r="AU565" t="s">
        <v>86</v>
      </c>
      <c r="AV565" t="s">
        <v>86</v>
      </c>
      <c r="AW565" t="s">
        <v>86</v>
      </c>
      <c r="AX565" t="s">
        <v>86</v>
      </c>
      <c r="AY565" t="s">
        <v>86</v>
      </c>
      <c r="AZ565" t="s">
        <v>86</v>
      </c>
      <c r="BA565" t="s">
        <v>86</v>
      </c>
      <c r="BB565" t="s">
        <v>86</v>
      </c>
      <c r="BC565" t="s">
        <v>86</v>
      </c>
      <c r="BD565" t="s">
        <v>86</v>
      </c>
      <c r="BE565" t="s">
        <v>86</v>
      </c>
    </row>
    <row r="566" spans="1:57" x14ac:dyDescent="0.45">
      <c r="A566" t="s">
        <v>1329</v>
      </c>
      <c r="B566" t="s">
        <v>77</v>
      </c>
      <c r="C566" t="s">
        <v>483</v>
      </c>
      <c r="D566" t="s">
        <v>79</v>
      </c>
      <c r="E566" s="2" t="str">
        <f>HYPERLINK("capsilon://?command=openfolder&amp;siteaddress=envoy.emaiq-na2.net&amp;folderid=FXF1A2EB64-E13D-67C8-7F50-384AA93F4B12","FX220249")</f>
        <v>FX220249</v>
      </c>
      <c r="F566" t="s">
        <v>80</v>
      </c>
      <c r="G566" t="s">
        <v>80</v>
      </c>
      <c r="H566" t="s">
        <v>81</v>
      </c>
      <c r="I566" t="s">
        <v>1330</v>
      </c>
      <c r="J566">
        <v>66</v>
      </c>
      <c r="K566" t="s">
        <v>83</v>
      </c>
      <c r="L566" t="s">
        <v>84</v>
      </c>
      <c r="M566" t="s">
        <v>85</v>
      </c>
      <c r="N566">
        <v>2</v>
      </c>
      <c r="O566" s="1">
        <v>44603.693738425929</v>
      </c>
      <c r="P566" s="1">
        <v>44603.835879629631</v>
      </c>
      <c r="Q566">
        <v>11922</v>
      </c>
      <c r="R566">
        <v>359</v>
      </c>
      <c r="S566" t="b">
        <v>0</v>
      </c>
      <c r="T566" t="s">
        <v>86</v>
      </c>
      <c r="U566" t="b">
        <v>0</v>
      </c>
      <c r="V566" t="s">
        <v>101</v>
      </c>
      <c r="W566" s="1">
        <v>44603.749131944445</v>
      </c>
      <c r="X566">
        <v>125</v>
      </c>
      <c r="Y566">
        <v>52</v>
      </c>
      <c r="Z566">
        <v>0</v>
      </c>
      <c r="AA566">
        <v>52</v>
      </c>
      <c r="AB566">
        <v>0</v>
      </c>
      <c r="AC566">
        <v>25</v>
      </c>
      <c r="AD566">
        <v>14</v>
      </c>
      <c r="AE566">
        <v>0</v>
      </c>
      <c r="AF566">
        <v>0</v>
      </c>
      <c r="AG566">
        <v>0</v>
      </c>
      <c r="AH566" t="s">
        <v>102</v>
      </c>
      <c r="AI566" s="1">
        <v>44603.835879629631</v>
      </c>
      <c r="AJ566">
        <v>201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14</v>
      </c>
      <c r="AQ566">
        <v>0</v>
      </c>
      <c r="AR566">
        <v>0</v>
      </c>
      <c r="AS566">
        <v>0</v>
      </c>
      <c r="AT566" t="s">
        <v>86</v>
      </c>
      <c r="AU566" t="s">
        <v>86</v>
      </c>
      <c r="AV566" t="s">
        <v>86</v>
      </c>
      <c r="AW566" t="s">
        <v>86</v>
      </c>
      <c r="AX566" t="s">
        <v>86</v>
      </c>
      <c r="AY566" t="s">
        <v>86</v>
      </c>
      <c r="AZ566" t="s">
        <v>86</v>
      </c>
      <c r="BA566" t="s">
        <v>86</v>
      </c>
      <c r="BB566" t="s">
        <v>86</v>
      </c>
      <c r="BC566" t="s">
        <v>86</v>
      </c>
      <c r="BD566" t="s">
        <v>86</v>
      </c>
      <c r="BE566" t="s">
        <v>86</v>
      </c>
    </row>
    <row r="567" spans="1:57" x14ac:dyDescent="0.45">
      <c r="A567" t="s">
        <v>1331</v>
      </c>
      <c r="B567" t="s">
        <v>77</v>
      </c>
      <c r="C567" t="s">
        <v>483</v>
      </c>
      <c r="D567" t="s">
        <v>79</v>
      </c>
      <c r="E567" s="2" t="str">
        <f>HYPERLINK("capsilon://?command=openfolder&amp;siteaddress=envoy.emaiq-na2.net&amp;folderid=FXF1A2EB64-E13D-67C8-7F50-384AA93F4B12","FX220249")</f>
        <v>FX220249</v>
      </c>
      <c r="F567" t="s">
        <v>80</v>
      </c>
      <c r="G567" t="s">
        <v>80</v>
      </c>
      <c r="H567" t="s">
        <v>81</v>
      </c>
      <c r="I567" t="s">
        <v>1332</v>
      </c>
      <c r="J567">
        <v>66</v>
      </c>
      <c r="K567" t="s">
        <v>83</v>
      </c>
      <c r="L567" t="s">
        <v>84</v>
      </c>
      <c r="M567" t="s">
        <v>85</v>
      </c>
      <c r="N567">
        <v>2</v>
      </c>
      <c r="O567" s="1">
        <v>44603.739247685182</v>
      </c>
      <c r="P567" s="1">
        <v>44603.83861111111</v>
      </c>
      <c r="Q567">
        <v>8198</v>
      </c>
      <c r="R567">
        <v>387</v>
      </c>
      <c r="S567" t="b">
        <v>0</v>
      </c>
      <c r="T567" t="s">
        <v>86</v>
      </c>
      <c r="U567" t="b">
        <v>0</v>
      </c>
      <c r="V567" t="s">
        <v>101</v>
      </c>
      <c r="W567" s="1">
        <v>44603.750902777778</v>
      </c>
      <c r="X567">
        <v>152</v>
      </c>
      <c r="Y567">
        <v>52</v>
      </c>
      <c r="Z567">
        <v>0</v>
      </c>
      <c r="AA567">
        <v>52</v>
      </c>
      <c r="AB567">
        <v>0</v>
      </c>
      <c r="AC567">
        <v>24</v>
      </c>
      <c r="AD567">
        <v>14</v>
      </c>
      <c r="AE567">
        <v>0</v>
      </c>
      <c r="AF567">
        <v>0</v>
      </c>
      <c r="AG567">
        <v>0</v>
      </c>
      <c r="AH567" t="s">
        <v>102</v>
      </c>
      <c r="AI567" s="1">
        <v>44603.83861111111</v>
      </c>
      <c r="AJ567">
        <v>235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14</v>
      </c>
      <c r="AQ567">
        <v>0</v>
      </c>
      <c r="AR567">
        <v>0</v>
      </c>
      <c r="AS567">
        <v>0</v>
      </c>
      <c r="AT567" t="s">
        <v>86</v>
      </c>
      <c r="AU567" t="s">
        <v>86</v>
      </c>
      <c r="AV567" t="s">
        <v>86</v>
      </c>
      <c r="AW567" t="s">
        <v>86</v>
      </c>
      <c r="AX567" t="s">
        <v>86</v>
      </c>
      <c r="AY567" t="s">
        <v>86</v>
      </c>
      <c r="AZ567" t="s">
        <v>86</v>
      </c>
      <c r="BA567" t="s">
        <v>86</v>
      </c>
      <c r="BB567" t="s">
        <v>86</v>
      </c>
      <c r="BC567" t="s">
        <v>86</v>
      </c>
      <c r="BD567" t="s">
        <v>86</v>
      </c>
      <c r="BE567" t="s">
        <v>86</v>
      </c>
    </row>
    <row r="568" spans="1:57" hidden="1" x14ac:dyDescent="0.45">
      <c r="A568" t="s">
        <v>1333</v>
      </c>
      <c r="B568" t="s">
        <v>77</v>
      </c>
      <c r="C568" t="s">
        <v>1334</v>
      </c>
      <c r="D568" t="s">
        <v>79</v>
      </c>
      <c r="E568" s="2" t="str">
        <f>HYPERLINK("capsilon://?command=openfolder&amp;siteaddress=envoy.emaiq-na2.net&amp;folderid=FX1A30F831-91C3-3978-CEDE-BDBB354EE49F","FX2202202")</f>
        <v>FX2202202</v>
      </c>
      <c r="F568" t="s">
        <v>80</v>
      </c>
      <c r="G568" t="s">
        <v>80</v>
      </c>
      <c r="H568" t="s">
        <v>81</v>
      </c>
      <c r="I568" t="s">
        <v>1335</v>
      </c>
      <c r="J568">
        <v>98</v>
      </c>
      <c r="K568" t="s">
        <v>83</v>
      </c>
      <c r="L568" t="s">
        <v>84</v>
      </c>
      <c r="M568" t="s">
        <v>85</v>
      </c>
      <c r="N568">
        <v>1</v>
      </c>
      <c r="O568" s="1">
        <v>44603.745219907411</v>
      </c>
      <c r="P568" s="1">
        <v>44603.753159722219</v>
      </c>
      <c r="Q568">
        <v>492</v>
      </c>
      <c r="R568">
        <v>194</v>
      </c>
      <c r="S568" t="b">
        <v>0</v>
      </c>
      <c r="T568" t="s">
        <v>86</v>
      </c>
      <c r="U568" t="b">
        <v>0</v>
      </c>
      <c r="V568" t="s">
        <v>101</v>
      </c>
      <c r="W568" s="1">
        <v>44603.753159722219</v>
      </c>
      <c r="X568">
        <v>194</v>
      </c>
      <c r="Y568">
        <v>0</v>
      </c>
      <c r="Z568">
        <v>0</v>
      </c>
      <c r="AA568">
        <v>0</v>
      </c>
      <c r="AB568">
        <v>63</v>
      </c>
      <c r="AC568">
        <v>0</v>
      </c>
      <c r="AD568">
        <v>98</v>
      </c>
      <c r="AE568">
        <v>64</v>
      </c>
      <c r="AF568">
        <v>0</v>
      </c>
      <c r="AG568">
        <v>3</v>
      </c>
      <c r="AH568" t="s">
        <v>86</v>
      </c>
      <c r="AI568" t="s">
        <v>86</v>
      </c>
      <c r="AJ568" t="s">
        <v>86</v>
      </c>
      <c r="AK568" t="s">
        <v>86</v>
      </c>
      <c r="AL568" t="s">
        <v>86</v>
      </c>
      <c r="AM568" t="s">
        <v>86</v>
      </c>
      <c r="AN568" t="s">
        <v>86</v>
      </c>
      <c r="AO568" t="s">
        <v>86</v>
      </c>
      <c r="AP568" t="s">
        <v>86</v>
      </c>
      <c r="AQ568" t="s">
        <v>86</v>
      </c>
      <c r="AR568" t="s">
        <v>86</v>
      </c>
      <c r="AS568" t="s">
        <v>86</v>
      </c>
      <c r="AT568" t="s">
        <v>86</v>
      </c>
      <c r="AU568" t="s">
        <v>86</v>
      </c>
      <c r="AV568" t="s">
        <v>86</v>
      </c>
      <c r="AW568" t="s">
        <v>86</v>
      </c>
      <c r="AX568" t="s">
        <v>86</v>
      </c>
      <c r="AY568" t="s">
        <v>86</v>
      </c>
      <c r="AZ568" t="s">
        <v>86</v>
      </c>
      <c r="BA568" t="s">
        <v>86</v>
      </c>
      <c r="BB568" t="s">
        <v>86</v>
      </c>
      <c r="BC568" t="s">
        <v>86</v>
      </c>
      <c r="BD568" t="s">
        <v>86</v>
      </c>
      <c r="BE568" t="s">
        <v>86</v>
      </c>
    </row>
    <row r="569" spans="1:57" x14ac:dyDescent="0.45">
      <c r="A569" t="s">
        <v>1336</v>
      </c>
      <c r="B569" t="s">
        <v>77</v>
      </c>
      <c r="C569" t="s">
        <v>1334</v>
      </c>
      <c r="D569" t="s">
        <v>79</v>
      </c>
      <c r="E569" s="2" t="str">
        <f>HYPERLINK("capsilon://?command=openfolder&amp;siteaddress=envoy.emaiq-na2.net&amp;folderid=FX1A30F831-91C3-3978-CEDE-BDBB354EE49F","FX2202202")</f>
        <v>FX2202202</v>
      </c>
      <c r="F569" t="s">
        <v>80</v>
      </c>
      <c r="G569" t="s">
        <v>80</v>
      </c>
      <c r="H569" t="s">
        <v>81</v>
      </c>
      <c r="I569" t="s">
        <v>1335</v>
      </c>
      <c r="J569">
        <v>102</v>
      </c>
      <c r="K569" t="s">
        <v>83</v>
      </c>
      <c r="L569" t="s">
        <v>84</v>
      </c>
      <c r="M569" t="s">
        <v>85</v>
      </c>
      <c r="N569">
        <v>2</v>
      </c>
      <c r="O569" s="1">
        <v>44603.753842592596</v>
      </c>
      <c r="P569" s="1">
        <v>44603.833541666667</v>
      </c>
      <c r="Q569">
        <v>5887</v>
      </c>
      <c r="R569">
        <v>999</v>
      </c>
      <c r="S569" t="b">
        <v>0</v>
      </c>
      <c r="T569" t="s">
        <v>86</v>
      </c>
      <c r="U569" t="b">
        <v>1</v>
      </c>
      <c r="V569" t="s">
        <v>101</v>
      </c>
      <c r="W569" s="1">
        <v>44603.760497685187</v>
      </c>
      <c r="X569">
        <v>542</v>
      </c>
      <c r="Y569">
        <v>109</v>
      </c>
      <c r="Z569">
        <v>0</v>
      </c>
      <c r="AA569">
        <v>109</v>
      </c>
      <c r="AB569">
        <v>21</v>
      </c>
      <c r="AC569">
        <v>68</v>
      </c>
      <c r="AD569">
        <v>-7</v>
      </c>
      <c r="AE569">
        <v>0</v>
      </c>
      <c r="AF569">
        <v>0</v>
      </c>
      <c r="AG569">
        <v>0</v>
      </c>
      <c r="AH569" t="s">
        <v>102</v>
      </c>
      <c r="AI569" s="1">
        <v>44603.833541666667</v>
      </c>
      <c r="AJ569">
        <v>457</v>
      </c>
      <c r="AK569">
        <v>4</v>
      </c>
      <c r="AL569">
        <v>0</v>
      </c>
      <c r="AM569">
        <v>4</v>
      </c>
      <c r="AN569">
        <v>21</v>
      </c>
      <c r="AO569">
        <v>4</v>
      </c>
      <c r="AP569">
        <v>-11</v>
      </c>
      <c r="AQ569">
        <v>0</v>
      </c>
      <c r="AR569">
        <v>0</v>
      </c>
      <c r="AS569">
        <v>0</v>
      </c>
      <c r="AT569" t="s">
        <v>86</v>
      </c>
      <c r="AU569" t="s">
        <v>86</v>
      </c>
      <c r="AV569" t="s">
        <v>86</v>
      </c>
      <c r="AW569" t="s">
        <v>86</v>
      </c>
      <c r="AX569" t="s">
        <v>86</v>
      </c>
      <c r="AY569" t="s">
        <v>86</v>
      </c>
      <c r="AZ569" t="s">
        <v>86</v>
      </c>
      <c r="BA569" t="s">
        <v>86</v>
      </c>
      <c r="BB569" t="s">
        <v>86</v>
      </c>
      <c r="BC569" t="s">
        <v>86</v>
      </c>
      <c r="BD569" t="s">
        <v>86</v>
      </c>
      <c r="BE569" t="s">
        <v>86</v>
      </c>
    </row>
    <row r="570" spans="1:57" hidden="1" x14ac:dyDescent="0.45">
      <c r="A570" t="s">
        <v>1337</v>
      </c>
      <c r="B570" t="s">
        <v>77</v>
      </c>
      <c r="C570" t="s">
        <v>281</v>
      </c>
      <c r="D570" t="s">
        <v>79</v>
      </c>
      <c r="E570" s="2" t="str">
        <f>HYPERLINK("capsilon://?command=openfolder&amp;siteaddress=envoy.emaiq-na2.net&amp;folderid=FX132178CF-DC04-F369-A5AA-01A746AAD15A","FX2201477")</f>
        <v>FX2201477</v>
      </c>
      <c r="F570" t="s">
        <v>80</v>
      </c>
      <c r="G570" t="s">
        <v>80</v>
      </c>
      <c r="H570" t="s">
        <v>81</v>
      </c>
      <c r="I570" t="s">
        <v>1338</v>
      </c>
      <c r="J570">
        <v>66</v>
      </c>
      <c r="K570" t="s">
        <v>83</v>
      </c>
      <c r="L570" t="s">
        <v>84</v>
      </c>
      <c r="M570" t="s">
        <v>85</v>
      </c>
      <c r="N570">
        <v>2</v>
      </c>
      <c r="O570" s="1">
        <v>44603.781365740739</v>
      </c>
      <c r="P570" s="1">
        <v>44603.838831018518</v>
      </c>
      <c r="Q570">
        <v>4925</v>
      </c>
      <c r="R570">
        <v>40</v>
      </c>
      <c r="S570" t="b">
        <v>0</v>
      </c>
      <c r="T570" t="s">
        <v>86</v>
      </c>
      <c r="U570" t="b">
        <v>0</v>
      </c>
      <c r="V570" t="s">
        <v>101</v>
      </c>
      <c r="W570" s="1">
        <v>44603.798206018517</v>
      </c>
      <c r="X570">
        <v>22</v>
      </c>
      <c r="Y570">
        <v>0</v>
      </c>
      <c r="Z570">
        <v>0</v>
      </c>
      <c r="AA570">
        <v>0</v>
      </c>
      <c r="AB570">
        <v>52</v>
      </c>
      <c r="AC570">
        <v>0</v>
      </c>
      <c r="AD570">
        <v>66</v>
      </c>
      <c r="AE570">
        <v>0</v>
      </c>
      <c r="AF570">
        <v>0</v>
      </c>
      <c r="AG570">
        <v>0</v>
      </c>
      <c r="AH570" t="s">
        <v>102</v>
      </c>
      <c r="AI570" s="1">
        <v>44603.838831018518</v>
      </c>
      <c r="AJ570">
        <v>18</v>
      </c>
      <c r="AK570">
        <v>0</v>
      </c>
      <c r="AL570">
        <v>0</v>
      </c>
      <c r="AM570">
        <v>0</v>
      </c>
      <c r="AN570">
        <v>52</v>
      </c>
      <c r="AO570">
        <v>0</v>
      </c>
      <c r="AP570">
        <v>66</v>
      </c>
      <c r="AQ570">
        <v>0</v>
      </c>
      <c r="AR570">
        <v>0</v>
      </c>
      <c r="AS570">
        <v>0</v>
      </c>
      <c r="AT570" t="s">
        <v>86</v>
      </c>
      <c r="AU570" t="s">
        <v>86</v>
      </c>
      <c r="AV570" t="s">
        <v>86</v>
      </c>
      <c r="AW570" t="s">
        <v>86</v>
      </c>
      <c r="AX570" t="s">
        <v>86</v>
      </c>
      <c r="AY570" t="s">
        <v>86</v>
      </c>
      <c r="AZ570" t="s">
        <v>86</v>
      </c>
      <c r="BA570" t="s">
        <v>86</v>
      </c>
      <c r="BB570" t="s">
        <v>86</v>
      </c>
      <c r="BC570" t="s">
        <v>86</v>
      </c>
      <c r="BD570" t="s">
        <v>86</v>
      </c>
      <c r="BE570" t="s">
        <v>86</v>
      </c>
    </row>
    <row r="571" spans="1:57" hidden="1" x14ac:dyDescent="0.45">
      <c r="A571" t="s">
        <v>1339</v>
      </c>
      <c r="B571" t="s">
        <v>77</v>
      </c>
      <c r="C571" t="s">
        <v>1340</v>
      </c>
      <c r="D571" t="s">
        <v>79</v>
      </c>
      <c r="E571" s="2" t="str">
        <f>HYPERLINK("capsilon://?command=openfolder&amp;siteaddress=envoy.emaiq-na2.net&amp;folderid=FXE9F3A0A4-4623-55F5-07B9-6AA51FA674DE","FX2201284")</f>
        <v>FX2201284</v>
      </c>
      <c r="F571" t="s">
        <v>80</v>
      </c>
      <c r="G571" t="s">
        <v>80</v>
      </c>
      <c r="H571" t="s">
        <v>81</v>
      </c>
      <c r="I571" t="s">
        <v>1341</v>
      </c>
      <c r="J571">
        <v>11</v>
      </c>
      <c r="K571" t="s">
        <v>83</v>
      </c>
      <c r="L571" t="s">
        <v>84</v>
      </c>
      <c r="M571" t="s">
        <v>85</v>
      </c>
      <c r="N571">
        <v>2</v>
      </c>
      <c r="O571" s="1">
        <v>44603.794293981482</v>
      </c>
      <c r="P571" s="1">
        <v>44603.839074074072</v>
      </c>
      <c r="Q571">
        <v>3835</v>
      </c>
      <c r="R571">
        <v>34</v>
      </c>
      <c r="S571" t="b">
        <v>0</v>
      </c>
      <c r="T571" t="s">
        <v>86</v>
      </c>
      <c r="U571" t="b">
        <v>0</v>
      </c>
      <c r="V571" t="s">
        <v>101</v>
      </c>
      <c r="W571" s="1">
        <v>44603.798368055555</v>
      </c>
      <c r="X571">
        <v>14</v>
      </c>
      <c r="Y571">
        <v>0</v>
      </c>
      <c r="Z571">
        <v>0</v>
      </c>
      <c r="AA571">
        <v>0</v>
      </c>
      <c r="AB571">
        <v>5</v>
      </c>
      <c r="AC571">
        <v>0</v>
      </c>
      <c r="AD571">
        <v>11</v>
      </c>
      <c r="AE571">
        <v>0</v>
      </c>
      <c r="AF571">
        <v>0</v>
      </c>
      <c r="AG571">
        <v>0</v>
      </c>
      <c r="AH571" t="s">
        <v>102</v>
      </c>
      <c r="AI571" s="1">
        <v>44603.839074074072</v>
      </c>
      <c r="AJ571">
        <v>20</v>
      </c>
      <c r="AK571">
        <v>0</v>
      </c>
      <c r="AL571">
        <v>0</v>
      </c>
      <c r="AM571">
        <v>0</v>
      </c>
      <c r="AN571">
        <v>5</v>
      </c>
      <c r="AO571">
        <v>0</v>
      </c>
      <c r="AP571">
        <v>11</v>
      </c>
      <c r="AQ571">
        <v>0</v>
      </c>
      <c r="AR571">
        <v>0</v>
      </c>
      <c r="AS571">
        <v>0</v>
      </c>
      <c r="AT571" t="s">
        <v>86</v>
      </c>
      <c r="AU571" t="s">
        <v>86</v>
      </c>
      <c r="AV571" t="s">
        <v>86</v>
      </c>
      <c r="AW571" t="s">
        <v>86</v>
      </c>
      <c r="AX571" t="s">
        <v>86</v>
      </c>
      <c r="AY571" t="s">
        <v>86</v>
      </c>
      <c r="AZ571" t="s">
        <v>86</v>
      </c>
      <c r="BA571" t="s">
        <v>86</v>
      </c>
      <c r="BB571" t="s">
        <v>86</v>
      </c>
      <c r="BC571" t="s">
        <v>86</v>
      </c>
      <c r="BD571" t="s">
        <v>86</v>
      </c>
      <c r="BE571" t="s">
        <v>86</v>
      </c>
    </row>
    <row r="572" spans="1:57" x14ac:dyDescent="0.45">
      <c r="A572" t="s">
        <v>1342</v>
      </c>
      <c r="B572" t="s">
        <v>77</v>
      </c>
      <c r="C572" t="s">
        <v>1343</v>
      </c>
      <c r="D572" t="s">
        <v>79</v>
      </c>
      <c r="E572" s="2" t="str">
        <f>HYPERLINK("capsilon://?command=openfolder&amp;siteaddress=envoy.emaiq-na2.net&amp;folderid=FX15441E38-A939-46A6-4F1C-0C4737C4704D","FX2202247")</f>
        <v>FX2202247</v>
      </c>
      <c r="F572" t="s">
        <v>80</v>
      </c>
      <c r="G572" t="s">
        <v>80</v>
      </c>
      <c r="H572" t="s">
        <v>81</v>
      </c>
      <c r="I572" t="s">
        <v>1344</v>
      </c>
      <c r="J572">
        <v>292</v>
      </c>
      <c r="K572" t="s">
        <v>83</v>
      </c>
      <c r="L572" t="s">
        <v>84</v>
      </c>
      <c r="M572" t="s">
        <v>85</v>
      </c>
      <c r="N572">
        <v>2</v>
      </c>
      <c r="O572" s="1">
        <v>44605.963726851849</v>
      </c>
      <c r="P572" s="1">
        <v>44606.226145833331</v>
      </c>
      <c r="Q572">
        <v>18466</v>
      </c>
      <c r="R572">
        <v>4207</v>
      </c>
      <c r="S572" t="b">
        <v>0</v>
      </c>
      <c r="T572" t="s">
        <v>86</v>
      </c>
      <c r="U572" t="b">
        <v>0</v>
      </c>
      <c r="V572" t="s">
        <v>92</v>
      </c>
      <c r="W572" s="1">
        <v>44606.199675925927</v>
      </c>
      <c r="X572">
        <v>2053</v>
      </c>
      <c r="Y572">
        <v>263</v>
      </c>
      <c r="Z572">
        <v>0</v>
      </c>
      <c r="AA572">
        <v>263</v>
      </c>
      <c r="AB572">
        <v>0</v>
      </c>
      <c r="AC572">
        <v>98</v>
      </c>
      <c r="AD572">
        <v>29</v>
      </c>
      <c r="AE572">
        <v>0</v>
      </c>
      <c r="AF572">
        <v>0</v>
      </c>
      <c r="AG572">
        <v>0</v>
      </c>
      <c r="AH572" t="s">
        <v>93</v>
      </c>
      <c r="AI572" s="1">
        <v>44606.226145833331</v>
      </c>
      <c r="AJ572">
        <v>2133</v>
      </c>
      <c r="AK572">
        <v>2</v>
      </c>
      <c r="AL572">
        <v>0</v>
      </c>
      <c r="AM572">
        <v>2</v>
      </c>
      <c r="AN572">
        <v>0</v>
      </c>
      <c r="AO572">
        <v>2</v>
      </c>
      <c r="AP572">
        <v>27</v>
      </c>
      <c r="AQ572">
        <v>0</v>
      </c>
      <c r="AR572">
        <v>0</v>
      </c>
      <c r="AS572">
        <v>0</v>
      </c>
      <c r="AT572" t="s">
        <v>86</v>
      </c>
      <c r="AU572" t="s">
        <v>86</v>
      </c>
      <c r="AV572" t="s">
        <v>86</v>
      </c>
      <c r="AW572" t="s">
        <v>86</v>
      </c>
      <c r="AX572" t="s">
        <v>86</v>
      </c>
      <c r="AY572" t="s">
        <v>86</v>
      </c>
      <c r="AZ572" t="s">
        <v>86</v>
      </c>
      <c r="BA572" t="s">
        <v>86</v>
      </c>
      <c r="BB572" t="s">
        <v>86</v>
      </c>
      <c r="BC572" t="s">
        <v>86</v>
      </c>
      <c r="BD572" t="s">
        <v>86</v>
      </c>
      <c r="BE572" t="s">
        <v>86</v>
      </c>
    </row>
    <row r="573" spans="1:57" hidden="1" x14ac:dyDescent="0.45">
      <c r="A573" t="s">
        <v>1345</v>
      </c>
      <c r="B573" t="s">
        <v>77</v>
      </c>
      <c r="C573" t="s">
        <v>350</v>
      </c>
      <c r="D573" t="s">
        <v>79</v>
      </c>
      <c r="E573" s="2" t="str">
        <f>HYPERLINK("capsilon://?command=openfolder&amp;siteaddress=envoy.emaiq-na2.net&amp;folderid=FX691C27C0-1428-CB20-1E51-AE3B0519E820","FX2202212")</f>
        <v>FX2202212</v>
      </c>
      <c r="F573" t="s">
        <v>80</v>
      </c>
      <c r="G573" t="s">
        <v>80</v>
      </c>
      <c r="H573" t="s">
        <v>81</v>
      </c>
      <c r="I573" t="s">
        <v>1346</v>
      </c>
      <c r="J573">
        <v>71</v>
      </c>
      <c r="K573" t="s">
        <v>83</v>
      </c>
      <c r="L573" t="s">
        <v>84</v>
      </c>
      <c r="M573" t="s">
        <v>85</v>
      </c>
      <c r="N573">
        <v>1</v>
      </c>
      <c r="O573" s="1">
        <v>44606.336261574077</v>
      </c>
      <c r="P573" s="1">
        <v>44606.347812499997</v>
      </c>
      <c r="Q573">
        <v>765</v>
      </c>
      <c r="R573">
        <v>233</v>
      </c>
      <c r="S573" t="b">
        <v>0</v>
      </c>
      <c r="T573" t="s">
        <v>86</v>
      </c>
      <c r="U573" t="b">
        <v>0</v>
      </c>
      <c r="V573" t="s">
        <v>87</v>
      </c>
      <c r="W573" s="1">
        <v>44606.347812499997</v>
      </c>
      <c r="X573">
        <v>185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71</v>
      </c>
      <c r="AE573">
        <v>66</v>
      </c>
      <c r="AF573">
        <v>0</v>
      </c>
      <c r="AG573">
        <v>2</v>
      </c>
      <c r="AH573" t="s">
        <v>86</v>
      </c>
      <c r="AI573" t="s">
        <v>86</v>
      </c>
      <c r="AJ573" t="s">
        <v>86</v>
      </c>
      <c r="AK573" t="s">
        <v>86</v>
      </c>
      <c r="AL573" t="s">
        <v>86</v>
      </c>
      <c r="AM573" t="s">
        <v>86</v>
      </c>
      <c r="AN573" t="s">
        <v>86</v>
      </c>
      <c r="AO573" t="s">
        <v>86</v>
      </c>
      <c r="AP573" t="s">
        <v>86</v>
      </c>
      <c r="AQ573" t="s">
        <v>86</v>
      </c>
      <c r="AR573" t="s">
        <v>86</v>
      </c>
      <c r="AS573" t="s">
        <v>86</v>
      </c>
      <c r="AT573" t="s">
        <v>86</v>
      </c>
      <c r="AU573" t="s">
        <v>86</v>
      </c>
      <c r="AV573" t="s">
        <v>86</v>
      </c>
      <c r="AW573" t="s">
        <v>86</v>
      </c>
      <c r="AX573" t="s">
        <v>86</v>
      </c>
      <c r="AY573" t="s">
        <v>86</v>
      </c>
      <c r="AZ573" t="s">
        <v>86</v>
      </c>
      <c r="BA573" t="s">
        <v>86</v>
      </c>
      <c r="BB573" t="s">
        <v>86</v>
      </c>
      <c r="BC573" t="s">
        <v>86</v>
      </c>
      <c r="BD573" t="s">
        <v>86</v>
      </c>
      <c r="BE573" t="s">
        <v>86</v>
      </c>
    </row>
    <row r="574" spans="1:57" x14ac:dyDescent="0.45">
      <c r="A574" t="s">
        <v>1347</v>
      </c>
      <c r="B574" t="s">
        <v>77</v>
      </c>
      <c r="C574" t="s">
        <v>350</v>
      </c>
      <c r="D574" t="s">
        <v>79</v>
      </c>
      <c r="E574" s="2" t="str">
        <f>HYPERLINK("capsilon://?command=openfolder&amp;siteaddress=envoy.emaiq-na2.net&amp;folderid=FX691C27C0-1428-CB20-1E51-AE3B0519E820","FX2202212")</f>
        <v>FX2202212</v>
      </c>
      <c r="F574" t="s">
        <v>80</v>
      </c>
      <c r="G574" t="s">
        <v>80</v>
      </c>
      <c r="H574" t="s">
        <v>81</v>
      </c>
      <c r="I574" t="s">
        <v>1346</v>
      </c>
      <c r="J574">
        <v>137</v>
      </c>
      <c r="K574" t="s">
        <v>83</v>
      </c>
      <c r="L574" t="s">
        <v>84</v>
      </c>
      <c r="M574" t="s">
        <v>85</v>
      </c>
      <c r="N574">
        <v>2</v>
      </c>
      <c r="O574" s="1">
        <v>44606.349236111113</v>
      </c>
      <c r="P574" s="1">
        <v>44606.386678240742</v>
      </c>
      <c r="Q574">
        <v>1765</v>
      </c>
      <c r="R574">
        <v>1470</v>
      </c>
      <c r="S574" t="b">
        <v>0</v>
      </c>
      <c r="T574" t="s">
        <v>86</v>
      </c>
      <c r="U574" t="b">
        <v>1</v>
      </c>
      <c r="V574" t="s">
        <v>87</v>
      </c>
      <c r="W574" s="1">
        <v>44606.356759259259</v>
      </c>
      <c r="X574">
        <v>596</v>
      </c>
      <c r="Y574">
        <v>109</v>
      </c>
      <c r="Z574">
        <v>0</v>
      </c>
      <c r="AA574">
        <v>109</v>
      </c>
      <c r="AB574">
        <v>0</v>
      </c>
      <c r="AC574">
        <v>42</v>
      </c>
      <c r="AD574">
        <v>28</v>
      </c>
      <c r="AE574">
        <v>0</v>
      </c>
      <c r="AF574">
        <v>0</v>
      </c>
      <c r="AG574">
        <v>0</v>
      </c>
      <c r="AH574" t="s">
        <v>88</v>
      </c>
      <c r="AI574" s="1">
        <v>44606.386678240742</v>
      </c>
      <c r="AJ574">
        <v>862</v>
      </c>
      <c r="AK574">
        <v>2</v>
      </c>
      <c r="AL574">
        <v>0</v>
      </c>
      <c r="AM574">
        <v>2</v>
      </c>
      <c r="AN574">
        <v>0</v>
      </c>
      <c r="AO574">
        <v>2</v>
      </c>
      <c r="AP574">
        <v>26</v>
      </c>
      <c r="AQ574">
        <v>0</v>
      </c>
      <c r="AR574">
        <v>0</v>
      </c>
      <c r="AS574">
        <v>0</v>
      </c>
      <c r="AT574" t="s">
        <v>86</v>
      </c>
      <c r="AU574" t="s">
        <v>86</v>
      </c>
      <c r="AV574" t="s">
        <v>86</v>
      </c>
      <c r="AW574" t="s">
        <v>86</v>
      </c>
      <c r="AX574" t="s">
        <v>86</v>
      </c>
      <c r="AY574" t="s">
        <v>86</v>
      </c>
      <c r="AZ574" t="s">
        <v>86</v>
      </c>
      <c r="BA574" t="s">
        <v>86</v>
      </c>
      <c r="BB574" t="s">
        <v>86</v>
      </c>
      <c r="BC574" t="s">
        <v>86</v>
      </c>
      <c r="BD574" t="s">
        <v>86</v>
      </c>
      <c r="BE574" t="s">
        <v>86</v>
      </c>
    </row>
    <row r="575" spans="1:57" x14ac:dyDescent="0.45">
      <c r="A575" t="s">
        <v>1348</v>
      </c>
      <c r="B575" t="s">
        <v>77</v>
      </c>
      <c r="C575" t="s">
        <v>483</v>
      </c>
      <c r="D575" t="s">
        <v>79</v>
      </c>
      <c r="E575" s="2" t="str">
        <f>HYPERLINK("capsilon://?command=openfolder&amp;siteaddress=envoy.emaiq-na2.net&amp;folderid=FXF1A2EB64-E13D-67C8-7F50-384AA93F4B12","FX220249")</f>
        <v>FX220249</v>
      </c>
      <c r="F575" t="s">
        <v>80</v>
      </c>
      <c r="G575" t="s">
        <v>80</v>
      </c>
      <c r="H575" t="s">
        <v>81</v>
      </c>
      <c r="I575" t="s">
        <v>1349</v>
      </c>
      <c r="J575">
        <v>30</v>
      </c>
      <c r="K575" t="s">
        <v>83</v>
      </c>
      <c r="L575" t="s">
        <v>84</v>
      </c>
      <c r="M575" t="s">
        <v>85</v>
      </c>
      <c r="N575">
        <v>2</v>
      </c>
      <c r="O575" s="1">
        <v>44606.397453703707</v>
      </c>
      <c r="P575" s="1">
        <v>44606.433564814812</v>
      </c>
      <c r="Q575">
        <v>2810</v>
      </c>
      <c r="R575">
        <v>310</v>
      </c>
      <c r="S575" t="b">
        <v>0</v>
      </c>
      <c r="T575" t="s">
        <v>86</v>
      </c>
      <c r="U575" t="b">
        <v>0</v>
      </c>
      <c r="V575" t="s">
        <v>87</v>
      </c>
      <c r="W575" s="1">
        <v>44606.411006944443</v>
      </c>
      <c r="X575">
        <v>112</v>
      </c>
      <c r="Y575">
        <v>9</v>
      </c>
      <c r="Z575">
        <v>0</v>
      </c>
      <c r="AA575">
        <v>9</v>
      </c>
      <c r="AB575">
        <v>0</v>
      </c>
      <c r="AC575">
        <v>3</v>
      </c>
      <c r="AD575">
        <v>21</v>
      </c>
      <c r="AE575">
        <v>0</v>
      </c>
      <c r="AF575">
        <v>0</v>
      </c>
      <c r="AG575">
        <v>0</v>
      </c>
      <c r="AH575" t="s">
        <v>88</v>
      </c>
      <c r="AI575" s="1">
        <v>44606.433564814812</v>
      </c>
      <c r="AJ575">
        <v>181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21</v>
      </c>
      <c r="AQ575">
        <v>0</v>
      </c>
      <c r="AR575">
        <v>0</v>
      </c>
      <c r="AS575">
        <v>0</v>
      </c>
      <c r="AT575" t="s">
        <v>86</v>
      </c>
      <c r="AU575" t="s">
        <v>86</v>
      </c>
      <c r="AV575" t="s">
        <v>86</v>
      </c>
      <c r="AW575" t="s">
        <v>86</v>
      </c>
      <c r="AX575" t="s">
        <v>86</v>
      </c>
      <c r="AY575" t="s">
        <v>86</v>
      </c>
      <c r="AZ575" t="s">
        <v>86</v>
      </c>
      <c r="BA575" t="s">
        <v>86</v>
      </c>
      <c r="BB575" t="s">
        <v>86</v>
      </c>
      <c r="BC575" t="s">
        <v>86</v>
      </c>
      <c r="BD575" t="s">
        <v>86</v>
      </c>
      <c r="BE575" t="s">
        <v>86</v>
      </c>
    </row>
    <row r="576" spans="1:57" hidden="1" x14ac:dyDescent="0.45">
      <c r="A576" t="s">
        <v>1350</v>
      </c>
      <c r="B576" t="s">
        <v>77</v>
      </c>
      <c r="C576" t="s">
        <v>1351</v>
      </c>
      <c r="D576" t="s">
        <v>79</v>
      </c>
      <c r="E576" s="2" t="str">
        <f>HYPERLINK("capsilon://?command=openfolder&amp;siteaddress=envoy.emaiq-na2.net&amp;folderid=FXDB78C931-D2EB-B996-B5F0-A4027F578301","FX2201297")</f>
        <v>FX2201297</v>
      </c>
      <c r="F576" t="s">
        <v>80</v>
      </c>
      <c r="G576" t="s">
        <v>80</v>
      </c>
      <c r="H576" t="s">
        <v>81</v>
      </c>
      <c r="I576" t="s">
        <v>1352</v>
      </c>
      <c r="J576">
        <v>11</v>
      </c>
      <c r="K576" t="s">
        <v>83</v>
      </c>
      <c r="L576" t="s">
        <v>84</v>
      </c>
      <c r="M576" t="s">
        <v>85</v>
      </c>
      <c r="N576">
        <v>2</v>
      </c>
      <c r="O576" s="1">
        <v>44594.418576388889</v>
      </c>
      <c r="P576" s="1">
        <v>44594.437650462962</v>
      </c>
      <c r="Q576">
        <v>1538</v>
      </c>
      <c r="R576">
        <v>110</v>
      </c>
      <c r="S576" t="b">
        <v>0</v>
      </c>
      <c r="T576" t="s">
        <v>86</v>
      </c>
      <c r="U576" t="b">
        <v>0</v>
      </c>
      <c r="V576" t="s">
        <v>87</v>
      </c>
      <c r="W576" s="1">
        <v>44594.434178240743</v>
      </c>
      <c r="X576">
        <v>74</v>
      </c>
      <c r="Y576">
        <v>0</v>
      </c>
      <c r="Z576">
        <v>0</v>
      </c>
      <c r="AA576">
        <v>0</v>
      </c>
      <c r="AB576">
        <v>5</v>
      </c>
      <c r="AC576">
        <v>0</v>
      </c>
      <c r="AD576">
        <v>11</v>
      </c>
      <c r="AE576">
        <v>0</v>
      </c>
      <c r="AF576">
        <v>0</v>
      </c>
      <c r="AG576">
        <v>0</v>
      </c>
      <c r="AH576" t="s">
        <v>88</v>
      </c>
      <c r="AI576" s="1">
        <v>44594.437650462962</v>
      </c>
      <c r="AJ576">
        <v>29</v>
      </c>
      <c r="AK576">
        <v>0</v>
      </c>
      <c r="AL576">
        <v>0</v>
      </c>
      <c r="AM576">
        <v>0</v>
      </c>
      <c r="AN576">
        <v>5</v>
      </c>
      <c r="AO576">
        <v>0</v>
      </c>
      <c r="AP576">
        <v>11</v>
      </c>
      <c r="AQ576">
        <v>0</v>
      </c>
      <c r="AR576">
        <v>0</v>
      </c>
      <c r="AS576">
        <v>0</v>
      </c>
      <c r="AT576" t="s">
        <v>86</v>
      </c>
      <c r="AU576" t="s">
        <v>86</v>
      </c>
      <c r="AV576" t="s">
        <v>86</v>
      </c>
      <c r="AW576" t="s">
        <v>86</v>
      </c>
      <c r="AX576" t="s">
        <v>86</v>
      </c>
      <c r="AY576" t="s">
        <v>86</v>
      </c>
      <c r="AZ576" t="s">
        <v>86</v>
      </c>
      <c r="BA576" t="s">
        <v>86</v>
      </c>
      <c r="BB576" t="s">
        <v>86</v>
      </c>
      <c r="BC576" t="s">
        <v>86</v>
      </c>
      <c r="BD576" t="s">
        <v>86</v>
      </c>
      <c r="BE576" t="s">
        <v>86</v>
      </c>
    </row>
    <row r="577" spans="1:57" hidden="1" x14ac:dyDescent="0.45">
      <c r="A577" t="s">
        <v>1353</v>
      </c>
      <c r="B577" t="s">
        <v>77</v>
      </c>
      <c r="C577" t="s">
        <v>1354</v>
      </c>
      <c r="D577" t="s">
        <v>79</v>
      </c>
      <c r="E577" s="2" t="str">
        <f>HYPERLINK("capsilon://?command=openfolder&amp;siteaddress=envoy.emaiq-na2.net&amp;folderid=FXB53A0416-41F6-75BC-B48E-7BE3A9551471","FX2201537")</f>
        <v>FX2201537</v>
      </c>
      <c r="F577" t="s">
        <v>80</v>
      </c>
      <c r="G577" t="s">
        <v>80</v>
      </c>
      <c r="H577" t="s">
        <v>81</v>
      </c>
      <c r="I577" t="s">
        <v>1355</v>
      </c>
      <c r="J577">
        <v>11</v>
      </c>
      <c r="K577" t="s">
        <v>83</v>
      </c>
      <c r="L577" t="s">
        <v>84</v>
      </c>
      <c r="M577" t="s">
        <v>85</v>
      </c>
      <c r="N577">
        <v>2</v>
      </c>
      <c r="O577" s="1">
        <v>44606.442546296297</v>
      </c>
      <c r="P577" s="1">
        <v>44606.475856481484</v>
      </c>
      <c r="Q577">
        <v>2800</v>
      </c>
      <c r="R577">
        <v>78</v>
      </c>
      <c r="S577" t="b">
        <v>0</v>
      </c>
      <c r="T577" t="s">
        <v>86</v>
      </c>
      <c r="U577" t="b">
        <v>0</v>
      </c>
      <c r="V577" t="s">
        <v>87</v>
      </c>
      <c r="W577" s="1">
        <v>44606.457384259258</v>
      </c>
      <c r="X577">
        <v>39</v>
      </c>
      <c r="Y577">
        <v>0</v>
      </c>
      <c r="Z577">
        <v>0</v>
      </c>
      <c r="AA577">
        <v>0</v>
      </c>
      <c r="AB577">
        <v>5</v>
      </c>
      <c r="AC577">
        <v>0</v>
      </c>
      <c r="AD577">
        <v>11</v>
      </c>
      <c r="AE577">
        <v>0</v>
      </c>
      <c r="AF577">
        <v>0</v>
      </c>
      <c r="AG577">
        <v>0</v>
      </c>
      <c r="AH577" t="s">
        <v>88</v>
      </c>
      <c r="AI577" s="1">
        <v>44606.475856481484</v>
      </c>
      <c r="AJ577">
        <v>22</v>
      </c>
      <c r="AK577">
        <v>0</v>
      </c>
      <c r="AL577">
        <v>0</v>
      </c>
      <c r="AM577">
        <v>0</v>
      </c>
      <c r="AN577">
        <v>5</v>
      </c>
      <c r="AO577">
        <v>0</v>
      </c>
      <c r="AP577">
        <v>11</v>
      </c>
      <c r="AQ577">
        <v>0</v>
      </c>
      <c r="AR577">
        <v>0</v>
      </c>
      <c r="AS577">
        <v>0</v>
      </c>
      <c r="AT577" t="s">
        <v>86</v>
      </c>
      <c r="AU577" t="s">
        <v>86</v>
      </c>
      <c r="AV577" t="s">
        <v>86</v>
      </c>
      <c r="AW577" t="s">
        <v>86</v>
      </c>
      <c r="AX577" t="s">
        <v>86</v>
      </c>
      <c r="AY577" t="s">
        <v>86</v>
      </c>
      <c r="AZ577" t="s">
        <v>86</v>
      </c>
      <c r="BA577" t="s">
        <v>86</v>
      </c>
      <c r="BB577" t="s">
        <v>86</v>
      </c>
      <c r="BC577" t="s">
        <v>86</v>
      </c>
      <c r="BD577" t="s">
        <v>86</v>
      </c>
      <c r="BE577" t="s">
        <v>86</v>
      </c>
    </row>
    <row r="578" spans="1:57" x14ac:dyDescent="0.45">
      <c r="A578" t="s">
        <v>1356</v>
      </c>
      <c r="B578" t="s">
        <v>77</v>
      </c>
      <c r="C578" t="s">
        <v>1178</v>
      </c>
      <c r="D578" t="s">
        <v>79</v>
      </c>
      <c r="E578" s="2" t="str">
        <f>HYPERLINK("capsilon://?command=openfolder&amp;siteaddress=envoy.emaiq-na2.net&amp;folderid=FX83034511-EF1A-75CF-4FD0-1C7FAB2D30F6","FX2202137")</f>
        <v>FX2202137</v>
      </c>
      <c r="F578" t="s">
        <v>80</v>
      </c>
      <c r="G578" t="s">
        <v>80</v>
      </c>
      <c r="H578" t="s">
        <v>81</v>
      </c>
      <c r="I578" t="s">
        <v>1357</v>
      </c>
      <c r="J578">
        <v>28</v>
      </c>
      <c r="K578" t="s">
        <v>83</v>
      </c>
      <c r="L578" t="s">
        <v>84</v>
      </c>
      <c r="M578" t="s">
        <v>85</v>
      </c>
      <c r="N578">
        <v>2</v>
      </c>
      <c r="O578" s="1">
        <v>44606.444386574076</v>
      </c>
      <c r="P578" s="1">
        <v>44606.498854166668</v>
      </c>
      <c r="Q578">
        <v>4320</v>
      </c>
      <c r="R578">
        <v>386</v>
      </c>
      <c r="S578" t="b">
        <v>0</v>
      </c>
      <c r="T578" t="s">
        <v>86</v>
      </c>
      <c r="U578" t="b">
        <v>0</v>
      </c>
      <c r="V578" t="s">
        <v>87</v>
      </c>
      <c r="W578" s="1">
        <v>44606.458761574075</v>
      </c>
      <c r="X578">
        <v>118</v>
      </c>
      <c r="Y578">
        <v>21</v>
      </c>
      <c r="Z578">
        <v>0</v>
      </c>
      <c r="AA578">
        <v>21</v>
      </c>
      <c r="AB578">
        <v>0</v>
      </c>
      <c r="AC578">
        <v>5</v>
      </c>
      <c r="AD578">
        <v>7</v>
      </c>
      <c r="AE578">
        <v>0</v>
      </c>
      <c r="AF578">
        <v>0</v>
      </c>
      <c r="AG578">
        <v>0</v>
      </c>
      <c r="AH578" t="s">
        <v>88</v>
      </c>
      <c r="AI578" s="1">
        <v>44606.498854166668</v>
      </c>
      <c r="AJ578">
        <v>222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7</v>
      </c>
      <c r="AQ578">
        <v>0</v>
      </c>
      <c r="AR578">
        <v>0</v>
      </c>
      <c r="AS578">
        <v>0</v>
      </c>
      <c r="AT578" t="s">
        <v>86</v>
      </c>
      <c r="AU578" t="s">
        <v>86</v>
      </c>
      <c r="AV578" t="s">
        <v>86</v>
      </c>
      <c r="AW578" t="s">
        <v>86</v>
      </c>
      <c r="AX578" t="s">
        <v>86</v>
      </c>
      <c r="AY578" t="s">
        <v>86</v>
      </c>
      <c r="AZ578" t="s">
        <v>86</v>
      </c>
      <c r="BA578" t="s">
        <v>86</v>
      </c>
      <c r="BB578" t="s">
        <v>86</v>
      </c>
      <c r="BC578" t="s">
        <v>86</v>
      </c>
      <c r="BD578" t="s">
        <v>86</v>
      </c>
      <c r="BE578" t="s">
        <v>86</v>
      </c>
    </row>
    <row r="579" spans="1:57" hidden="1" x14ac:dyDescent="0.45">
      <c r="A579" t="s">
        <v>1358</v>
      </c>
      <c r="B579" t="s">
        <v>77</v>
      </c>
      <c r="C579" t="s">
        <v>1022</v>
      </c>
      <c r="D579" t="s">
        <v>79</v>
      </c>
      <c r="E579" s="2" t="str">
        <f>HYPERLINK("capsilon://?command=openfolder&amp;siteaddress=envoy.emaiq-na2.net&amp;folderid=FX6CD10E20-69D7-44A1-AF66-7C57850BE170","FX2201395")</f>
        <v>FX2201395</v>
      </c>
      <c r="F579" t="s">
        <v>80</v>
      </c>
      <c r="G579" t="s">
        <v>80</v>
      </c>
      <c r="H579" t="s">
        <v>81</v>
      </c>
      <c r="I579" t="s">
        <v>1359</v>
      </c>
      <c r="J579">
        <v>11</v>
      </c>
      <c r="K579" t="s">
        <v>83</v>
      </c>
      <c r="L579" t="s">
        <v>84</v>
      </c>
      <c r="M579" t="s">
        <v>85</v>
      </c>
      <c r="N579">
        <v>2</v>
      </c>
      <c r="O579" s="1">
        <v>44606.498831018522</v>
      </c>
      <c r="P579" s="1">
        <v>44606.527800925927</v>
      </c>
      <c r="Q579">
        <v>2380</v>
      </c>
      <c r="R579">
        <v>123</v>
      </c>
      <c r="S579" t="b">
        <v>0</v>
      </c>
      <c r="T579" t="s">
        <v>86</v>
      </c>
      <c r="U579" t="b">
        <v>0</v>
      </c>
      <c r="V579" t="s">
        <v>87</v>
      </c>
      <c r="W579" s="1">
        <v>44606.515983796293</v>
      </c>
      <c r="X579">
        <v>41</v>
      </c>
      <c r="Y579">
        <v>0</v>
      </c>
      <c r="Z579">
        <v>0</v>
      </c>
      <c r="AA579">
        <v>0</v>
      </c>
      <c r="AB579">
        <v>5</v>
      </c>
      <c r="AC579">
        <v>0</v>
      </c>
      <c r="AD579">
        <v>11</v>
      </c>
      <c r="AE579">
        <v>0</v>
      </c>
      <c r="AF579">
        <v>0</v>
      </c>
      <c r="AG579">
        <v>0</v>
      </c>
      <c r="AH579" t="s">
        <v>102</v>
      </c>
      <c r="AI579" s="1">
        <v>44606.527800925927</v>
      </c>
      <c r="AJ579">
        <v>26</v>
      </c>
      <c r="AK579">
        <v>0</v>
      </c>
      <c r="AL579">
        <v>0</v>
      </c>
      <c r="AM579">
        <v>0</v>
      </c>
      <c r="AN579">
        <v>5</v>
      </c>
      <c r="AO579">
        <v>0</v>
      </c>
      <c r="AP579">
        <v>11</v>
      </c>
      <c r="AQ579">
        <v>0</v>
      </c>
      <c r="AR579">
        <v>0</v>
      </c>
      <c r="AS579">
        <v>0</v>
      </c>
      <c r="AT579" t="s">
        <v>86</v>
      </c>
      <c r="AU579" t="s">
        <v>86</v>
      </c>
      <c r="AV579" t="s">
        <v>86</v>
      </c>
      <c r="AW579" t="s">
        <v>86</v>
      </c>
      <c r="AX579" t="s">
        <v>86</v>
      </c>
      <c r="AY579" t="s">
        <v>86</v>
      </c>
      <c r="AZ579" t="s">
        <v>86</v>
      </c>
      <c r="BA579" t="s">
        <v>86</v>
      </c>
      <c r="BB579" t="s">
        <v>86</v>
      </c>
      <c r="BC579" t="s">
        <v>86</v>
      </c>
      <c r="BD579" t="s">
        <v>86</v>
      </c>
      <c r="BE579" t="s">
        <v>86</v>
      </c>
    </row>
    <row r="580" spans="1:57" x14ac:dyDescent="0.45">
      <c r="A580" t="s">
        <v>1360</v>
      </c>
      <c r="B580" t="s">
        <v>77</v>
      </c>
      <c r="C580" t="s">
        <v>191</v>
      </c>
      <c r="D580" t="s">
        <v>79</v>
      </c>
      <c r="E580" s="2" t="str">
        <f>HYPERLINK("capsilon://?command=openfolder&amp;siteaddress=envoy.emaiq-na2.net&amp;folderid=FXADCAEEB9-9BAA-7AB2-ED8B-FD867C87829C","FX2201400")</f>
        <v>FX2201400</v>
      </c>
      <c r="F580" t="s">
        <v>80</v>
      </c>
      <c r="G580" t="s">
        <v>80</v>
      </c>
      <c r="H580" t="s">
        <v>81</v>
      </c>
      <c r="I580" t="s">
        <v>1361</v>
      </c>
      <c r="J580">
        <v>66</v>
      </c>
      <c r="K580" t="s">
        <v>83</v>
      </c>
      <c r="L580" t="s">
        <v>84</v>
      </c>
      <c r="M580" t="s">
        <v>85</v>
      </c>
      <c r="N580">
        <v>2</v>
      </c>
      <c r="O580" s="1">
        <v>44606.50172453704</v>
      </c>
      <c r="P580" s="1">
        <v>44606.570370370369</v>
      </c>
      <c r="Q580">
        <v>4828</v>
      </c>
      <c r="R580">
        <v>1103</v>
      </c>
      <c r="S580" t="b">
        <v>0</v>
      </c>
      <c r="T580" t="s">
        <v>86</v>
      </c>
      <c r="U580" t="b">
        <v>0</v>
      </c>
      <c r="V580" t="s">
        <v>101</v>
      </c>
      <c r="W580" s="1">
        <v>44606.551307870373</v>
      </c>
      <c r="X580">
        <v>615</v>
      </c>
      <c r="Y580">
        <v>52</v>
      </c>
      <c r="Z580">
        <v>0</v>
      </c>
      <c r="AA580">
        <v>52</v>
      </c>
      <c r="AB580">
        <v>0</v>
      </c>
      <c r="AC580">
        <v>33</v>
      </c>
      <c r="AD580">
        <v>14</v>
      </c>
      <c r="AE580">
        <v>0</v>
      </c>
      <c r="AF580">
        <v>0</v>
      </c>
      <c r="AG580">
        <v>0</v>
      </c>
      <c r="AH580" t="s">
        <v>102</v>
      </c>
      <c r="AI580" s="1">
        <v>44606.570370370369</v>
      </c>
      <c r="AJ580">
        <v>450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14</v>
      </c>
      <c r="AQ580">
        <v>0</v>
      </c>
      <c r="AR580">
        <v>0</v>
      </c>
      <c r="AS580">
        <v>0</v>
      </c>
      <c r="AT580" t="s">
        <v>86</v>
      </c>
      <c r="AU580" t="s">
        <v>86</v>
      </c>
      <c r="AV580" t="s">
        <v>86</v>
      </c>
      <c r="AW580" t="s">
        <v>86</v>
      </c>
      <c r="AX580" t="s">
        <v>86</v>
      </c>
      <c r="AY580" t="s">
        <v>86</v>
      </c>
      <c r="AZ580" t="s">
        <v>86</v>
      </c>
      <c r="BA580" t="s">
        <v>86</v>
      </c>
      <c r="BB580" t="s">
        <v>86</v>
      </c>
      <c r="BC580" t="s">
        <v>86</v>
      </c>
      <c r="BD580" t="s">
        <v>86</v>
      </c>
      <c r="BE580" t="s">
        <v>86</v>
      </c>
    </row>
    <row r="581" spans="1:57" x14ac:dyDescent="0.45">
      <c r="A581" t="s">
        <v>1362</v>
      </c>
      <c r="B581" t="s">
        <v>77</v>
      </c>
      <c r="C581" t="s">
        <v>281</v>
      </c>
      <c r="D581" t="s">
        <v>79</v>
      </c>
      <c r="E581" s="2" t="str">
        <f>HYPERLINK("capsilon://?command=openfolder&amp;siteaddress=envoy.emaiq-na2.net&amp;folderid=FX132178CF-DC04-F369-A5AA-01A746AAD15A","FX2201477")</f>
        <v>FX2201477</v>
      </c>
      <c r="F581" t="s">
        <v>80</v>
      </c>
      <c r="G581" t="s">
        <v>80</v>
      </c>
      <c r="H581" t="s">
        <v>81</v>
      </c>
      <c r="I581" t="s">
        <v>1363</v>
      </c>
      <c r="J581">
        <v>66</v>
      </c>
      <c r="K581" t="s">
        <v>83</v>
      </c>
      <c r="L581" t="s">
        <v>84</v>
      </c>
      <c r="M581" t="s">
        <v>85</v>
      </c>
      <c r="N581">
        <v>2</v>
      </c>
      <c r="O581" s="1">
        <v>44606.505995370368</v>
      </c>
      <c r="P581" s="1">
        <v>44606.573148148149</v>
      </c>
      <c r="Q581">
        <v>5105</v>
      </c>
      <c r="R581">
        <v>697</v>
      </c>
      <c r="S581" t="b">
        <v>0</v>
      </c>
      <c r="T581" t="s">
        <v>86</v>
      </c>
      <c r="U581" t="b">
        <v>0</v>
      </c>
      <c r="V581" t="s">
        <v>101</v>
      </c>
      <c r="W581" s="1">
        <v>44606.556620370371</v>
      </c>
      <c r="X581">
        <v>458</v>
      </c>
      <c r="Y581">
        <v>52</v>
      </c>
      <c r="Z581">
        <v>0</v>
      </c>
      <c r="AA581">
        <v>52</v>
      </c>
      <c r="AB581">
        <v>0</v>
      </c>
      <c r="AC581">
        <v>40</v>
      </c>
      <c r="AD581">
        <v>14</v>
      </c>
      <c r="AE581">
        <v>0</v>
      </c>
      <c r="AF581">
        <v>0</v>
      </c>
      <c r="AG581">
        <v>0</v>
      </c>
      <c r="AH581" t="s">
        <v>102</v>
      </c>
      <c r="AI581" s="1">
        <v>44606.573148148149</v>
      </c>
      <c r="AJ581">
        <v>239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13</v>
      </c>
      <c r="AQ581">
        <v>0</v>
      </c>
      <c r="AR581">
        <v>0</v>
      </c>
      <c r="AS581">
        <v>0</v>
      </c>
      <c r="AT581" t="s">
        <v>86</v>
      </c>
      <c r="AU581" t="s">
        <v>86</v>
      </c>
      <c r="AV581" t="s">
        <v>86</v>
      </c>
      <c r="AW581" t="s">
        <v>86</v>
      </c>
      <c r="AX581" t="s">
        <v>86</v>
      </c>
      <c r="AY581" t="s">
        <v>86</v>
      </c>
      <c r="AZ581" t="s">
        <v>86</v>
      </c>
      <c r="BA581" t="s">
        <v>86</v>
      </c>
      <c r="BB581" t="s">
        <v>86</v>
      </c>
      <c r="BC581" t="s">
        <v>86</v>
      </c>
      <c r="BD581" t="s">
        <v>86</v>
      </c>
      <c r="BE581" t="s">
        <v>86</v>
      </c>
    </row>
    <row r="582" spans="1:57" x14ac:dyDescent="0.45">
      <c r="A582" t="s">
        <v>1364</v>
      </c>
      <c r="B582" t="s">
        <v>77</v>
      </c>
      <c r="C582" t="s">
        <v>261</v>
      </c>
      <c r="D582" t="s">
        <v>79</v>
      </c>
      <c r="E582" s="2" t="str">
        <f>HYPERLINK("capsilon://?command=openfolder&amp;siteaddress=envoy.emaiq-na2.net&amp;folderid=FXE8A7EBC3-8B1F-6B9A-8C97-EF83FA61FA73","FX2201123")</f>
        <v>FX2201123</v>
      </c>
      <c r="F582" t="s">
        <v>80</v>
      </c>
      <c r="G582" t="s">
        <v>80</v>
      </c>
      <c r="H582" t="s">
        <v>81</v>
      </c>
      <c r="I582" t="s">
        <v>1365</v>
      </c>
      <c r="J582">
        <v>66</v>
      </c>
      <c r="K582" t="s">
        <v>83</v>
      </c>
      <c r="L582" t="s">
        <v>84</v>
      </c>
      <c r="M582" t="s">
        <v>85</v>
      </c>
      <c r="N582">
        <v>2</v>
      </c>
      <c r="O582" s="1">
        <v>44606.537094907406</v>
      </c>
      <c r="P582" s="1">
        <v>44606.57608796296</v>
      </c>
      <c r="Q582">
        <v>2411</v>
      </c>
      <c r="R582">
        <v>958</v>
      </c>
      <c r="S582" t="b">
        <v>0</v>
      </c>
      <c r="T582" t="s">
        <v>86</v>
      </c>
      <c r="U582" t="b">
        <v>0</v>
      </c>
      <c r="V582" t="s">
        <v>101</v>
      </c>
      <c r="W582" s="1">
        <v>44606.569039351853</v>
      </c>
      <c r="X582">
        <v>705</v>
      </c>
      <c r="Y582">
        <v>52</v>
      </c>
      <c r="Z582">
        <v>0</v>
      </c>
      <c r="AA582">
        <v>52</v>
      </c>
      <c r="AB582">
        <v>0</v>
      </c>
      <c r="AC582">
        <v>40</v>
      </c>
      <c r="AD582">
        <v>14</v>
      </c>
      <c r="AE582">
        <v>0</v>
      </c>
      <c r="AF582">
        <v>0</v>
      </c>
      <c r="AG582">
        <v>0</v>
      </c>
      <c r="AH582" t="s">
        <v>102</v>
      </c>
      <c r="AI582" s="1">
        <v>44606.57608796296</v>
      </c>
      <c r="AJ582">
        <v>253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14</v>
      </c>
      <c r="AQ582">
        <v>0</v>
      </c>
      <c r="AR582">
        <v>0</v>
      </c>
      <c r="AS582">
        <v>0</v>
      </c>
      <c r="AT582" t="s">
        <v>86</v>
      </c>
      <c r="AU582" t="s">
        <v>86</v>
      </c>
      <c r="AV582" t="s">
        <v>86</v>
      </c>
      <c r="AW582" t="s">
        <v>86</v>
      </c>
      <c r="AX582" t="s">
        <v>86</v>
      </c>
      <c r="AY582" t="s">
        <v>86</v>
      </c>
      <c r="AZ582" t="s">
        <v>86</v>
      </c>
      <c r="BA582" t="s">
        <v>86</v>
      </c>
      <c r="BB582" t="s">
        <v>86</v>
      </c>
      <c r="BC582" t="s">
        <v>86</v>
      </c>
      <c r="BD582" t="s">
        <v>86</v>
      </c>
      <c r="BE582" t="s">
        <v>86</v>
      </c>
    </row>
    <row r="583" spans="1:57" hidden="1" x14ac:dyDescent="0.45">
      <c r="A583" t="s">
        <v>1366</v>
      </c>
      <c r="B583" t="s">
        <v>77</v>
      </c>
      <c r="C583" t="s">
        <v>841</v>
      </c>
      <c r="D583" t="s">
        <v>79</v>
      </c>
      <c r="E583" s="2" t="str">
        <f>HYPERLINK("capsilon://?command=openfolder&amp;siteaddress=envoy.emaiq-na2.net&amp;folderid=FXDA914617-A2A2-5847-1741-B01C20656A30","FX2201221")</f>
        <v>FX2201221</v>
      </c>
      <c r="F583" t="s">
        <v>80</v>
      </c>
      <c r="G583" t="s">
        <v>80</v>
      </c>
      <c r="H583" t="s">
        <v>81</v>
      </c>
      <c r="I583" t="s">
        <v>1367</v>
      </c>
      <c r="J583">
        <v>11</v>
      </c>
      <c r="K583" t="s">
        <v>83</v>
      </c>
      <c r="L583" t="s">
        <v>84</v>
      </c>
      <c r="M583" t="s">
        <v>85</v>
      </c>
      <c r="N583">
        <v>2</v>
      </c>
      <c r="O583" s="1">
        <v>44606.546226851853</v>
      </c>
      <c r="P583" s="1">
        <v>44606.576435185183</v>
      </c>
      <c r="Q583">
        <v>2500</v>
      </c>
      <c r="R583">
        <v>110</v>
      </c>
      <c r="S583" t="b">
        <v>0</v>
      </c>
      <c r="T583" t="s">
        <v>86</v>
      </c>
      <c r="U583" t="b">
        <v>0</v>
      </c>
      <c r="V583" t="s">
        <v>101</v>
      </c>
      <c r="W583" s="1">
        <v>44606.569988425923</v>
      </c>
      <c r="X583">
        <v>81</v>
      </c>
      <c r="Y583">
        <v>0</v>
      </c>
      <c r="Z583">
        <v>0</v>
      </c>
      <c r="AA583">
        <v>0</v>
      </c>
      <c r="AB583">
        <v>5</v>
      </c>
      <c r="AC583">
        <v>0</v>
      </c>
      <c r="AD583">
        <v>11</v>
      </c>
      <c r="AE583">
        <v>0</v>
      </c>
      <c r="AF583">
        <v>0</v>
      </c>
      <c r="AG583">
        <v>0</v>
      </c>
      <c r="AH583" t="s">
        <v>102</v>
      </c>
      <c r="AI583" s="1">
        <v>44606.576435185183</v>
      </c>
      <c r="AJ583">
        <v>29</v>
      </c>
      <c r="AK583">
        <v>0</v>
      </c>
      <c r="AL583">
        <v>0</v>
      </c>
      <c r="AM583">
        <v>0</v>
      </c>
      <c r="AN583">
        <v>5</v>
      </c>
      <c r="AO583">
        <v>0</v>
      </c>
      <c r="AP583">
        <v>11</v>
      </c>
      <c r="AQ583">
        <v>0</v>
      </c>
      <c r="AR583">
        <v>0</v>
      </c>
      <c r="AS583">
        <v>0</v>
      </c>
      <c r="AT583" t="s">
        <v>86</v>
      </c>
      <c r="AU583" t="s">
        <v>86</v>
      </c>
      <c r="AV583" t="s">
        <v>86</v>
      </c>
      <c r="AW583" t="s">
        <v>86</v>
      </c>
      <c r="AX583" t="s">
        <v>86</v>
      </c>
      <c r="AY583" t="s">
        <v>86</v>
      </c>
      <c r="AZ583" t="s">
        <v>86</v>
      </c>
      <c r="BA583" t="s">
        <v>86</v>
      </c>
      <c r="BB583" t="s">
        <v>86</v>
      </c>
      <c r="BC583" t="s">
        <v>86</v>
      </c>
      <c r="BD583" t="s">
        <v>86</v>
      </c>
      <c r="BE583" t="s">
        <v>86</v>
      </c>
    </row>
    <row r="584" spans="1:57" x14ac:dyDescent="0.45">
      <c r="A584" t="s">
        <v>1368</v>
      </c>
      <c r="B584" t="s">
        <v>77</v>
      </c>
      <c r="C584" t="s">
        <v>1369</v>
      </c>
      <c r="D584" t="s">
        <v>79</v>
      </c>
      <c r="E584" s="2" t="str">
        <f>HYPERLINK("capsilon://?command=openfolder&amp;siteaddress=envoy.emaiq-na2.net&amp;folderid=FX82037CFF-8B5D-C36A-9803-FB4E79F2441F","FX2202255")</f>
        <v>FX2202255</v>
      </c>
      <c r="F584" t="s">
        <v>80</v>
      </c>
      <c r="G584" t="s">
        <v>80</v>
      </c>
      <c r="H584" t="s">
        <v>81</v>
      </c>
      <c r="I584" t="s">
        <v>1370</v>
      </c>
      <c r="J584">
        <v>367</v>
      </c>
      <c r="K584" t="s">
        <v>83</v>
      </c>
      <c r="L584" t="s">
        <v>84</v>
      </c>
      <c r="M584" t="s">
        <v>85</v>
      </c>
      <c r="N584">
        <v>1</v>
      </c>
      <c r="O584" s="1">
        <v>44606.563136574077</v>
      </c>
      <c r="P584" s="1">
        <v>44606.580358796295</v>
      </c>
      <c r="Q584">
        <v>593</v>
      </c>
      <c r="R584">
        <v>895</v>
      </c>
      <c r="S584" t="b">
        <v>0</v>
      </c>
      <c r="T584" t="s">
        <v>86</v>
      </c>
      <c r="U584" t="b">
        <v>0</v>
      </c>
      <c r="V584" t="s">
        <v>101</v>
      </c>
      <c r="W584" s="1">
        <v>44606.580358796295</v>
      </c>
      <c r="X584">
        <v>895</v>
      </c>
      <c r="Y584">
        <v>132</v>
      </c>
      <c r="Z584">
        <v>0</v>
      </c>
      <c r="AA584">
        <v>132</v>
      </c>
      <c r="AB584">
        <v>0</v>
      </c>
      <c r="AC584">
        <v>0</v>
      </c>
      <c r="AD584">
        <v>235</v>
      </c>
      <c r="AE584">
        <v>201</v>
      </c>
      <c r="AF584">
        <v>0</v>
      </c>
      <c r="AG584">
        <v>9</v>
      </c>
      <c r="AH584" t="s">
        <v>86</v>
      </c>
      <c r="AI584" t="s">
        <v>86</v>
      </c>
      <c r="AJ584" t="s">
        <v>86</v>
      </c>
      <c r="AK584" t="s">
        <v>86</v>
      </c>
      <c r="AL584" t="s">
        <v>86</v>
      </c>
      <c r="AM584" t="s">
        <v>86</v>
      </c>
      <c r="AN584" t="s">
        <v>86</v>
      </c>
      <c r="AO584" t="s">
        <v>86</v>
      </c>
      <c r="AP584" t="s">
        <v>86</v>
      </c>
      <c r="AQ584" t="s">
        <v>86</v>
      </c>
      <c r="AR584" t="s">
        <v>86</v>
      </c>
      <c r="AS584" t="s">
        <v>86</v>
      </c>
      <c r="AT584" t="s">
        <v>86</v>
      </c>
      <c r="AU584" t="s">
        <v>86</v>
      </c>
      <c r="AV584" t="s">
        <v>86</v>
      </c>
      <c r="AW584" t="s">
        <v>86</v>
      </c>
      <c r="AX584" t="s">
        <v>86</v>
      </c>
      <c r="AY584" t="s">
        <v>86</v>
      </c>
      <c r="AZ584" t="s">
        <v>86</v>
      </c>
      <c r="BA584" t="s">
        <v>86</v>
      </c>
      <c r="BB584" t="s">
        <v>86</v>
      </c>
      <c r="BC584" t="s">
        <v>86</v>
      </c>
      <c r="BD584" t="s">
        <v>86</v>
      </c>
      <c r="BE584" t="s">
        <v>86</v>
      </c>
    </row>
    <row r="585" spans="1:57" x14ac:dyDescent="0.45">
      <c r="A585" t="s">
        <v>1371</v>
      </c>
      <c r="B585" t="s">
        <v>77</v>
      </c>
      <c r="C585" t="s">
        <v>1369</v>
      </c>
      <c r="D585" t="s">
        <v>79</v>
      </c>
      <c r="E585" s="2" t="str">
        <f>HYPERLINK("capsilon://?command=openfolder&amp;siteaddress=envoy.emaiq-na2.net&amp;folderid=FX82037CFF-8B5D-C36A-9803-FB4E79F2441F","FX2202255")</f>
        <v>FX2202255</v>
      </c>
      <c r="F585" t="s">
        <v>80</v>
      </c>
      <c r="G585" t="s">
        <v>80</v>
      </c>
      <c r="H585" t="s">
        <v>81</v>
      </c>
      <c r="I585" t="s">
        <v>1370</v>
      </c>
      <c r="J585">
        <v>541</v>
      </c>
      <c r="K585" t="s">
        <v>83</v>
      </c>
      <c r="L585" t="s">
        <v>84</v>
      </c>
      <c r="M585" t="s">
        <v>85</v>
      </c>
      <c r="N585">
        <v>2</v>
      </c>
      <c r="O585" s="1">
        <v>44606.582048611112</v>
      </c>
      <c r="P585" s="1">
        <v>44606.684918981482</v>
      </c>
      <c r="Q585">
        <v>1897</v>
      </c>
      <c r="R585">
        <v>6991</v>
      </c>
      <c r="S585" t="b">
        <v>0</v>
      </c>
      <c r="T585" t="s">
        <v>86</v>
      </c>
      <c r="U585" t="b">
        <v>1</v>
      </c>
      <c r="V585" t="s">
        <v>101</v>
      </c>
      <c r="W585" s="1">
        <v>44606.640590277777</v>
      </c>
      <c r="X585">
        <v>4296</v>
      </c>
      <c r="Y585">
        <v>591</v>
      </c>
      <c r="Z585">
        <v>0</v>
      </c>
      <c r="AA585">
        <v>591</v>
      </c>
      <c r="AB585">
        <v>0</v>
      </c>
      <c r="AC585">
        <v>326</v>
      </c>
      <c r="AD585">
        <v>-50</v>
      </c>
      <c r="AE585">
        <v>0</v>
      </c>
      <c r="AF585">
        <v>0</v>
      </c>
      <c r="AG585">
        <v>0</v>
      </c>
      <c r="AH585" t="s">
        <v>102</v>
      </c>
      <c r="AI585" s="1">
        <v>44606.684918981482</v>
      </c>
      <c r="AJ585">
        <v>2576</v>
      </c>
      <c r="AK585">
        <v>6</v>
      </c>
      <c r="AL585">
        <v>0</v>
      </c>
      <c r="AM585">
        <v>6</v>
      </c>
      <c r="AN585">
        <v>0</v>
      </c>
      <c r="AO585">
        <v>6</v>
      </c>
      <c r="AP585">
        <v>-56</v>
      </c>
      <c r="AQ585">
        <v>0</v>
      </c>
      <c r="AR585">
        <v>0</v>
      </c>
      <c r="AS585">
        <v>0</v>
      </c>
      <c r="AT585" t="s">
        <v>86</v>
      </c>
      <c r="AU585" t="s">
        <v>86</v>
      </c>
      <c r="AV585" t="s">
        <v>86</v>
      </c>
      <c r="AW585" t="s">
        <v>86</v>
      </c>
      <c r="AX585" t="s">
        <v>86</v>
      </c>
      <c r="AY585" t="s">
        <v>86</v>
      </c>
      <c r="AZ585" t="s">
        <v>86</v>
      </c>
      <c r="BA585" t="s">
        <v>86</v>
      </c>
      <c r="BB585" t="s">
        <v>86</v>
      </c>
      <c r="BC585" t="s">
        <v>86</v>
      </c>
      <c r="BD585" t="s">
        <v>86</v>
      </c>
      <c r="BE585" t="s">
        <v>86</v>
      </c>
    </row>
    <row r="586" spans="1:57" hidden="1" x14ac:dyDescent="0.45">
      <c r="A586" t="s">
        <v>1372</v>
      </c>
      <c r="B586" t="s">
        <v>77</v>
      </c>
      <c r="C586" t="s">
        <v>113</v>
      </c>
      <c r="D586" t="s">
        <v>79</v>
      </c>
      <c r="E586" s="2" t="str">
        <f>HYPERLINK("capsilon://?command=openfolder&amp;siteaddress=envoy.emaiq-na2.net&amp;folderid=FX74393421-84DC-BBE5-C2DE-1B93B7B6672F","FX2202209")</f>
        <v>FX2202209</v>
      </c>
      <c r="F586" t="s">
        <v>80</v>
      </c>
      <c r="G586" t="s">
        <v>80</v>
      </c>
      <c r="H586" t="s">
        <v>81</v>
      </c>
      <c r="I586" t="s">
        <v>1373</v>
      </c>
      <c r="J586">
        <v>66</v>
      </c>
      <c r="K586" t="s">
        <v>83</v>
      </c>
      <c r="L586" t="s">
        <v>84</v>
      </c>
      <c r="M586" t="s">
        <v>85</v>
      </c>
      <c r="N586">
        <v>1</v>
      </c>
      <c r="O586" s="1">
        <v>44606.58390046296</v>
      </c>
      <c r="P586" s="1">
        <v>44606.645844907405</v>
      </c>
      <c r="Q586">
        <v>4767</v>
      </c>
      <c r="R586">
        <v>585</v>
      </c>
      <c r="S586" t="b">
        <v>0</v>
      </c>
      <c r="T586" t="s">
        <v>86</v>
      </c>
      <c r="U586" t="b">
        <v>0</v>
      </c>
      <c r="V586" t="s">
        <v>101</v>
      </c>
      <c r="W586" s="1">
        <v>44606.645844907405</v>
      </c>
      <c r="X586">
        <v>453</v>
      </c>
      <c r="Y586">
        <v>0</v>
      </c>
      <c r="Z586">
        <v>0</v>
      </c>
      <c r="AA586">
        <v>0</v>
      </c>
      <c r="AB586">
        <v>0</v>
      </c>
      <c r="AC586">
        <v>6</v>
      </c>
      <c r="AD586">
        <v>66</v>
      </c>
      <c r="AE586">
        <v>52</v>
      </c>
      <c r="AF586">
        <v>0</v>
      </c>
      <c r="AG586">
        <v>2</v>
      </c>
      <c r="AH586" t="s">
        <v>86</v>
      </c>
      <c r="AI586" t="s">
        <v>86</v>
      </c>
      <c r="AJ586" t="s">
        <v>86</v>
      </c>
      <c r="AK586" t="s">
        <v>86</v>
      </c>
      <c r="AL586" t="s">
        <v>86</v>
      </c>
      <c r="AM586" t="s">
        <v>86</v>
      </c>
      <c r="AN586" t="s">
        <v>86</v>
      </c>
      <c r="AO586" t="s">
        <v>86</v>
      </c>
      <c r="AP586" t="s">
        <v>86</v>
      </c>
      <c r="AQ586" t="s">
        <v>86</v>
      </c>
      <c r="AR586" t="s">
        <v>86</v>
      </c>
      <c r="AS586" t="s">
        <v>86</v>
      </c>
      <c r="AT586" t="s">
        <v>86</v>
      </c>
      <c r="AU586" t="s">
        <v>86</v>
      </c>
      <c r="AV586" t="s">
        <v>86</v>
      </c>
      <c r="AW586" t="s">
        <v>86</v>
      </c>
      <c r="AX586" t="s">
        <v>86</v>
      </c>
      <c r="AY586" t="s">
        <v>86</v>
      </c>
      <c r="AZ586" t="s">
        <v>86</v>
      </c>
      <c r="BA586" t="s">
        <v>86</v>
      </c>
      <c r="BB586" t="s">
        <v>86</v>
      </c>
      <c r="BC586" t="s">
        <v>86</v>
      </c>
      <c r="BD586" t="s">
        <v>86</v>
      </c>
      <c r="BE586" t="s">
        <v>86</v>
      </c>
    </row>
    <row r="587" spans="1:57" hidden="1" x14ac:dyDescent="0.45">
      <c r="A587" t="s">
        <v>1374</v>
      </c>
      <c r="B587" t="s">
        <v>77</v>
      </c>
      <c r="C587" t="s">
        <v>90</v>
      </c>
      <c r="D587" t="s">
        <v>79</v>
      </c>
      <c r="E587" s="2" t="str">
        <f>HYPERLINK("capsilon://?command=openfolder&amp;siteaddress=envoy.emaiq-na2.net&amp;folderid=FXB5C20122-89B5-AE08-A54E-DC1C7040B926","FX220283")</f>
        <v>FX220283</v>
      </c>
      <c r="F587" t="s">
        <v>80</v>
      </c>
      <c r="G587" t="s">
        <v>80</v>
      </c>
      <c r="H587" t="s">
        <v>81</v>
      </c>
      <c r="I587" t="s">
        <v>1375</v>
      </c>
      <c r="J587">
        <v>11</v>
      </c>
      <c r="K587" t="s">
        <v>83</v>
      </c>
      <c r="L587" t="s">
        <v>84</v>
      </c>
      <c r="M587" t="s">
        <v>85</v>
      </c>
      <c r="N587">
        <v>2</v>
      </c>
      <c r="O587" s="1">
        <v>44606.606030092589</v>
      </c>
      <c r="P587" s="1">
        <v>44606.694780092592</v>
      </c>
      <c r="Q587">
        <v>7474</v>
      </c>
      <c r="R587">
        <v>194</v>
      </c>
      <c r="S587" t="b">
        <v>0</v>
      </c>
      <c r="T587" t="s">
        <v>86</v>
      </c>
      <c r="U587" t="b">
        <v>0</v>
      </c>
      <c r="V587" t="s">
        <v>101</v>
      </c>
      <c r="W587" s="1">
        <v>44606.659745370373</v>
      </c>
      <c r="X587">
        <v>69</v>
      </c>
      <c r="Y587">
        <v>0</v>
      </c>
      <c r="Z587">
        <v>0</v>
      </c>
      <c r="AA587">
        <v>0</v>
      </c>
      <c r="AB587">
        <v>5</v>
      </c>
      <c r="AC587">
        <v>0</v>
      </c>
      <c r="AD587">
        <v>11</v>
      </c>
      <c r="AE587">
        <v>0</v>
      </c>
      <c r="AF587">
        <v>0</v>
      </c>
      <c r="AG587">
        <v>0</v>
      </c>
      <c r="AH587" t="s">
        <v>102</v>
      </c>
      <c r="AI587" s="1">
        <v>44606.694780092592</v>
      </c>
      <c r="AJ587">
        <v>43</v>
      </c>
      <c r="AK587">
        <v>0</v>
      </c>
      <c r="AL587">
        <v>0</v>
      </c>
      <c r="AM587">
        <v>0</v>
      </c>
      <c r="AN587">
        <v>5</v>
      </c>
      <c r="AO587">
        <v>0</v>
      </c>
      <c r="AP587">
        <v>11</v>
      </c>
      <c r="AQ587">
        <v>0</v>
      </c>
      <c r="AR587">
        <v>0</v>
      </c>
      <c r="AS587">
        <v>0</v>
      </c>
      <c r="AT587" t="s">
        <v>86</v>
      </c>
      <c r="AU587" t="s">
        <v>86</v>
      </c>
      <c r="AV587" t="s">
        <v>86</v>
      </c>
      <c r="AW587" t="s">
        <v>86</v>
      </c>
      <c r="AX587" t="s">
        <v>86</v>
      </c>
      <c r="AY587" t="s">
        <v>86</v>
      </c>
      <c r="AZ587" t="s">
        <v>86</v>
      </c>
      <c r="BA587" t="s">
        <v>86</v>
      </c>
      <c r="BB587" t="s">
        <v>86</v>
      </c>
      <c r="BC587" t="s">
        <v>86</v>
      </c>
      <c r="BD587" t="s">
        <v>86</v>
      </c>
      <c r="BE587" t="s">
        <v>86</v>
      </c>
    </row>
    <row r="588" spans="1:57" x14ac:dyDescent="0.45">
      <c r="A588" t="s">
        <v>1376</v>
      </c>
      <c r="B588" t="s">
        <v>77</v>
      </c>
      <c r="C588" t="s">
        <v>1377</v>
      </c>
      <c r="D588" t="s">
        <v>79</v>
      </c>
      <c r="E588" s="2" t="str">
        <f>HYPERLINK("capsilon://?command=openfolder&amp;siteaddress=envoy.emaiq-na2.net&amp;folderid=FX174E4D5E-3EE3-AFB0-0791-F1CA6BB1AF30","FX2202142")</f>
        <v>FX2202142</v>
      </c>
      <c r="F588" t="s">
        <v>80</v>
      </c>
      <c r="G588" t="s">
        <v>80</v>
      </c>
      <c r="H588" t="s">
        <v>81</v>
      </c>
      <c r="I588" t="s">
        <v>1378</v>
      </c>
      <c r="J588">
        <v>181</v>
      </c>
      <c r="K588" t="s">
        <v>83</v>
      </c>
      <c r="L588" t="s">
        <v>84</v>
      </c>
      <c r="M588" t="s">
        <v>85</v>
      </c>
      <c r="N588">
        <v>2</v>
      </c>
      <c r="O588" s="1">
        <v>44606.63863425926</v>
      </c>
      <c r="P588" s="1">
        <v>44606.702268518522</v>
      </c>
      <c r="Q588">
        <v>3865</v>
      </c>
      <c r="R588">
        <v>1633</v>
      </c>
      <c r="S588" t="b">
        <v>0</v>
      </c>
      <c r="T588" t="s">
        <v>86</v>
      </c>
      <c r="U588" t="b">
        <v>0</v>
      </c>
      <c r="V588" t="s">
        <v>101</v>
      </c>
      <c r="W588" s="1">
        <v>44606.671180555553</v>
      </c>
      <c r="X588">
        <v>987</v>
      </c>
      <c r="Y588">
        <v>117</v>
      </c>
      <c r="Z588">
        <v>0</v>
      </c>
      <c r="AA588">
        <v>117</v>
      </c>
      <c r="AB588">
        <v>37</v>
      </c>
      <c r="AC588">
        <v>48</v>
      </c>
      <c r="AD588">
        <v>64</v>
      </c>
      <c r="AE588">
        <v>0</v>
      </c>
      <c r="AF588">
        <v>0</v>
      </c>
      <c r="AG588">
        <v>0</v>
      </c>
      <c r="AH588" t="s">
        <v>102</v>
      </c>
      <c r="AI588" s="1">
        <v>44606.702268518522</v>
      </c>
      <c r="AJ588">
        <v>646</v>
      </c>
      <c r="AK588">
        <v>4</v>
      </c>
      <c r="AL588">
        <v>0</v>
      </c>
      <c r="AM588">
        <v>4</v>
      </c>
      <c r="AN588">
        <v>37</v>
      </c>
      <c r="AO588">
        <v>4</v>
      </c>
      <c r="AP588">
        <v>60</v>
      </c>
      <c r="AQ588">
        <v>0</v>
      </c>
      <c r="AR588">
        <v>0</v>
      </c>
      <c r="AS588">
        <v>0</v>
      </c>
      <c r="AT588" t="s">
        <v>86</v>
      </c>
      <c r="AU588" t="s">
        <v>86</v>
      </c>
      <c r="AV588" t="s">
        <v>86</v>
      </c>
      <c r="AW588" t="s">
        <v>86</v>
      </c>
      <c r="AX588" t="s">
        <v>86</v>
      </c>
      <c r="AY588" t="s">
        <v>86</v>
      </c>
      <c r="AZ588" t="s">
        <v>86</v>
      </c>
      <c r="BA588" t="s">
        <v>86</v>
      </c>
      <c r="BB588" t="s">
        <v>86</v>
      </c>
      <c r="BC588" t="s">
        <v>86</v>
      </c>
      <c r="BD588" t="s">
        <v>86</v>
      </c>
      <c r="BE588" t="s">
        <v>86</v>
      </c>
    </row>
    <row r="589" spans="1:57" x14ac:dyDescent="0.45">
      <c r="A589" t="s">
        <v>1379</v>
      </c>
      <c r="B589" t="s">
        <v>77</v>
      </c>
      <c r="C589" t="s">
        <v>952</v>
      </c>
      <c r="D589" t="s">
        <v>79</v>
      </c>
      <c r="E589" s="2" t="str">
        <f>HYPERLINK("capsilon://?command=openfolder&amp;siteaddress=envoy.emaiq-na2.net&amp;folderid=FX2706D147-D27F-988F-D203-8796EF51A514","FX220285")</f>
        <v>FX220285</v>
      </c>
      <c r="F589" t="s">
        <v>80</v>
      </c>
      <c r="G589" t="s">
        <v>80</v>
      </c>
      <c r="H589" t="s">
        <v>81</v>
      </c>
      <c r="I589" t="s">
        <v>1380</v>
      </c>
      <c r="J589">
        <v>66</v>
      </c>
      <c r="K589" t="s">
        <v>83</v>
      </c>
      <c r="L589" t="s">
        <v>84</v>
      </c>
      <c r="M589" t="s">
        <v>85</v>
      </c>
      <c r="N589">
        <v>2</v>
      </c>
      <c r="O589" s="1">
        <v>44606.645601851851</v>
      </c>
      <c r="P589" s="1">
        <v>44606.706446759257</v>
      </c>
      <c r="Q589">
        <v>4392</v>
      </c>
      <c r="R589">
        <v>865</v>
      </c>
      <c r="S589" t="b">
        <v>0</v>
      </c>
      <c r="T589" t="s">
        <v>86</v>
      </c>
      <c r="U589" t="b">
        <v>0</v>
      </c>
      <c r="V589" t="s">
        <v>101</v>
      </c>
      <c r="W589" s="1">
        <v>44606.677037037036</v>
      </c>
      <c r="X589">
        <v>505</v>
      </c>
      <c r="Y589">
        <v>52</v>
      </c>
      <c r="Z589">
        <v>0</v>
      </c>
      <c r="AA589">
        <v>52</v>
      </c>
      <c r="AB589">
        <v>0</v>
      </c>
      <c r="AC589">
        <v>44</v>
      </c>
      <c r="AD589">
        <v>14</v>
      </c>
      <c r="AE589">
        <v>0</v>
      </c>
      <c r="AF589">
        <v>0</v>
      </c>
      <c r="AG589">
        <v>0</v>
      </c>
      <c r="AH589" t="s">
        <v>102</v>
      </c>
      <c r="AI589" s="1">
        <v>44606.706446759257</v>
      </c>
      <c r="AJ589">
        <v>360</v>
      </c>
      <c r="AK589">
        <v>2</v>
      </c>
      <c r="AL589">
        <v>0</v>
      </c>
      <c r="AM589">
        <v>2</v>
      </c>
      <c r="AN589">
        <v>0</v>
      </c>
      <c r="AO589">
        <v>2</v>
      </c>
      <c r="AP589">
        <v>12</v>
      </c>
      <c r="AQ589">
        <v>0</v>
      </c>
      <c r="AR589">
        <v>0</v>
      </c>
      <c r="AS589">
        <v>0</v>
      </c>
      <c r="AT589" t="s">
        <v>86</v>
      </c>
      <c r="AU589" t="s">
        <v>86</v>
      </c>
      <c r="AV589" t="s">
        <v>86</v>
      </c>
      <c r="AW589" t="s">
        <v>86</v>
      </c>
      <c r="AX589" t="s">
        <v>86</v>
      </c>
      <c r="AY589" t="s">
        <v>86</v>
      </c>
      <c r="AZ589" t="s">
        <v>86</v>
      </c>
      <c r="BA589" t="s">
        <v>86</v>
      </c>
      <c r="BB589" t="s">
        <v>86</v>
      </c>
      <c r="BC589" t="s">
        <v>86</v>
      </c>
      <c r="BD589" t="s">
        <v>86</v>
      </c>
      <c r="BE589" t="s">
        <v>86</v>
      </c>
    </row>
    <row r="590" spans="1:57" x14ac:dyDescent="0.45">
      <c r="A590" t="s">
        <v>1381</v>
      </c>
      <c r="B590" t="s">
        <v>77</v>
      </c>
      <c r="C590" t="s">
        <v>113</v>
      </c>
      <c r="D590" t="s">
        <v>79</v>
      </c>
      <c r="E590" s="2" t="str">
        <f>HYPERLINK("capsilon://?command=openfolder&amp;siteaddress=envoy.emaiq-na2.net&amp;folderid=FX74393421-84DC-BBE5-C2DE-1B93B7B6672F","FX2202209")</f>
        <v>FX2202209</v>
      </c>
      <c r="F590" t="s">
        <v>80</v>
      </c>
      <c r="G590" t="s">
        <v>80</v>
      </c>
      <c r="H590" t="s">
        <v>81</v>
      </c>
      <c r="I590" t="s">
        <v>1373</v>
      </c>
      <c r="J590">
        <v>76</v>
      </c>
      <c r="K590" t="s">
        <v>83</v>
      </c>
      <c r="L590" t="s">
        <v>84</v>
      </c>
      <c r="M590" t="s">
        <v>85</v>
      </c>
      <c r="N590">
        <v>2</v>
      </c>
      <c r="O590" s="1">
        <v>44606.646226851852</v>
      </c>
      <c r="P590" s="1">
        <v>44606.69427083333</v>
      </c>
      <c r="Q590">
        <v>2407</v>
      </c>
      <c r="R590">
        <v>1744</v>
      </c>
      <c r="S590" t="b">
        <v>0</v>
      </c>
      <c r="T590" t="s">
        <v>86</v>
      </c>
      <c r="U590" t="b">
        <v>1</v>
      </c>
      <c r="V590" t="s">
        <v>101</v>
      </c>
      <c r="W590" s="1">
        <v>44606.658935185187</v>
      </c>
      <c r="X590">
        <v>1042</v>
      </c>
      <c r="Y590">
        <v>74</v>
      </c>
      <c r="Z590">
        <v>0</v>
      </c>
      <c r="AA590">
        <v>74</v>
      </c>
      <c r="AB590">
        <v>0</v>
      </c>
      <c r="AC590">
        <v>55</v>
      </c>
      <c r="AD590">
        <v>2</v>
      </c>
      <c r="AE590">
        <v>0</v>
      </c>
      <c r="AF590">
        <v>0</v>
      </c>
      <c r="AG590">
        <v>0</v>
      </c>
      <c r="AH590" t="s">
        <v>102</v>
      </c>
      <c r="AI590" s="1">
        <v>44606.69427083333</v>
      </c>
      <c r="AJ590">
        <v>138</v>
      </c>
      <c r="AK590">
        <v>1</v>
      </c>
      <c r="AL590">
        <v>0</v>
      </c>
      <c r="AM590">
        <v>1</v>
      </c>
      <c r="AN590">
        <v>37</v>
      </c>
      <c r="AO590">
        <v>1</v>
      </c>
      <c r="AP590">
        <v>1</v>
      </c>
      <c r="AQ590">
        <v>0</v>
      </c>
      <c r="AR590">
        <v>0</v>
      </c>
      <c r="AS590">
        <v>0</v>
      </c>
      <c r="AT590" t="s">
        <v>86</v>
      </c>
      <c r="AU590" t="s">
        <v>86</v>
      </c>
      <c r="AV590" t="s">
        <v>86</v>
      </c>
      <c r="AW590" t="s">
        <v>86</v>
      </c>
      <c r="AX590" t="s">
        <v>86</v>
      </c>
      <c r="AY590" t="s">
        <v>86</v>
      </c>
      <c r="AZ590" t="s">
        <v>86</v>
      </c>
      <c r="BA590" t="s">
        <v>86</v>
      </c>
      <c r="BB590" t="s">
        <v>86</v>
      </c>
      <c r="BC590" t="s">
        <v>86</v>
      </c>
      <c r="BD590" t="s">
        <v>86</v>
      </c>
      <c r="BE590" t="s">
        <v>86</v>
      </c>
    </row>
    <row r="591" spans="1:57" x14ac:dyDescent="0.45">
      <c r="A591" t="s">
        <v>1382</v>
      </c>
      <c r="B591" t="s">
        <v>77</v>
      </c>
      <c r="C591" t="s">
        <v>952</v>
      </c>
      <c r="D591" t="s">
        <v>79</v>
      </c>
      <c r="E591" s="2" t="str">
        <f>HYPERLINK("capsilon://?command=openfolder&amp;siteaddress=envoy.emaiq-na2.net&amp;folderid=FX2706D147-D27F-988F-D203-8796EF51A514","FX220285")</f>
        <v>FX220285</v>
      </c>
      <c r="F591" t="s">
        <v>80</v>
      </c>
      <c r="G591" t="s">
        <v>80</v>
      </c>
      <c r="H591" t="s">
        <v>81</v>
      </c>
      <c r="I591" t="s">
        <v>1383</v>
      </c>
      <c r="J591">
        <v>66</v>
      </c>
      <c r="K591" t="s">
        <v>83</v>
      </c>
      <c r="L591" t="s">
        <v>84</v>
      </c>
      <c r="M591" t="s">
        <v>85</v>
      </c>
      <c r="N591">
        <v>2</v>
      </c>
      <c r="O591" s="1">
        <v>44606.646851851852</v>
      </c>
      <c r="P591" s="1">
        <v>44606.708784722221</v>
      </c>
      <c r="Q591">
        <v>4491</v>
      </c>
      <c r="R591">
        <v>860</v>
      </c>
      <c r="S591" t="b">
        <v>0</v>
      </c>
      <c r="T591" t="s">
        <v>86</v>
      </c>
      <c r="U591" t="b">
        <v>0</v>
      </c>
      <c r="V591" t="s">
        <v>101</v>
      </c>
      <c r="W591" s="1">
        <v>44606.683483796296</v>
      </c>
      <c r="X591">
        <v>556</v>
      </c>
      <c r="Y591">
        <v>52</v>
      </c>
      <c r="Z591">
        <v>0</v>
      </c>
      <c r="AA591">
        <v>52</v>
      </c>
      <c r="AB591">
        <v>0</v>
      </c>
      <c r="AC591">
        <v>44</v>
      </c>
      <c r="AD591">
        <v>14</v>
      </c>
      <c r="AE591">
        <v>0</v>
      </c>
      <c r="AF591">
        <v>0</v>
      </c>
      <c r="AG591">
        <v>0</v>
      </c>
      <c r="AH591" t="s">
        <v>102</v>
      </c>
      <c r="AI591" s="1">
        <v>44606.708784722221</v>
      </c>
      <c r="AJ591">
        <v>201</v>
      </c>
      <c r="AK591">
        <v>1</v>
      </c>
      <c r="AL591">
        <v>0</v>
      </c>
      <c r="AM591">
        <v>1</v>
      </c>
      <c r="AN591">
        <v>0</v>
      </c>
      <c r="AO591">
        <v>1</v>
      </c>
      <c r="AP591">
        <v>13</v>
      </c>
      <c r="AQ591">
        <v>0</v>
      </c>
      <c r="AR591">
        <v>0</v>
      </c>
      <c r="AS591">
        <v>0</v>
      </c>
      <c r="AT591" t="s">
        <v>86</v>
      </c>
      <c r="AU591" t="s">
        <v>86</v>
      </c>
      <c r="AV591" t="s">
        <v>86</v>
      </c>
      <c r="AW591" t="s">
        <v>86</v>
      </c>
      <c r="AX591" t="s">
        <v>86</v>
      </c>
      <c r="AY591" t="s">
        <v>86</v>
      </c>
      <c r="AZ591" t="s">
        <v>86</v>
      </c>
      <c r="BA591" t="s">
        <v>86</v>
      </c>
      <c r="BB591" t="s">
        <v>86</v>
      </c>
      <c r="BC591" t="s">
        <v>86</v>
      </c>
      <c r="BD591" t="s">
        <v>86</v>
      </c>
      <c r="BE591" t="s">
        <v>86</v>
      </c>
    </row>
    <row r="592" spans="1:57" x14ac:dyDescent="0.45">
      <c r="A592" t="s">
        <v>1384</v>
      </c>
      <c r="B592" t="s">
        <v>77</v>
      </c>
      <c r="C592" t="s">
        <v>435</v>
      </c>
      <c r="D592" t="s">
        <v>79</v>
      </c>
      <c r="E592" s="2" t="str">
        <f>HYPERLINK("capsilon://?command=openfolder&amp;siteaddress=envoy.emaiq-na2.net&amp;folderid=FXB96FCE79-063D-BD92-5F51-0E20BACC358D","FX2202118")</f>
        <v>FX2202118</v>
      </c>
      <c r="F592" t="s">
        <v>80</v>
      </c>
      <c r="G592" t="s">
        <v>80</v>
      </c>
      <c r="H592" t="s">
        <v>81</v>
      </c>
      <c r="I592" t="s">
        <v>1385</v>
      </c>
      <c r="J592">
        <v>677</v>
      </c>
      <c r="K592" t="s">
        <v>83</v>
      </c>
      <c r="L592" t="s">
        <v>84</v>
      </c>
      <c r="M592" t="s">
        <v>85</v>
      </c>
      <c r="N592">
        <v>1</v>
      </c>
      <c r="O592" s="1">
        <v>44606.646932870368</v>
      </c>
      <c r="P592" s="1">
        <v>44606.701377314814</v>
      </c>
      <c r="Q592">
        <v>3159</v>
      </c>
      <c r="R592">
        <v>1545</v>
      </c>
      <c r="S592" t="b">
        <v>0</v>
      </c>
      <c r="T592" t="s">
        <v>86</v>
      </c>
      <c r="U592" t="b">
        <v>0</v>
      </c>
      <c r="V592" t="s">
        <v>101</v>
      </c>
      <c r="W592" s="1">
        <v>44606.701377314814</v>
      </c>
      <c r="X592">
        <v>1545</v>
      </c>
      <c r="Y592">
        <v>338</v>
      </c>
      <c r="Z592">
        <v>0</v>
      </c>
      <c r="AA592">
        <v>338</v>
      </c>
      <c r="AB592">
        <v>132</v>
      </c>
      <c r="AC592">
        <v>92</v>
      </c>
      <c r="AD592">
        <v>339</v>
      </c>
      <c r="AE592">
        <v>52</v>
      </c>
      <c r="AF592">
        <v>0</v>
      </c>
      <c r="AG592">
        <v>1</v>
      </c>
      <c r="AH592" t="s">
        <v>86</v>
      </c>
      <c r="AI592" t="s">
        <v>86</v>
      </c>
      <c r="AJ592" t="s">
        <v>86</v>
      </c>
      <c r="AK592" t="s">
        <v>86</v>
      </c>
      <c r="AL592" t="s">
        <v>86</v>
      </c>
      <c r="AM592" t="s">
        <v>86</v>
      </c>
      <c r="AN592" t="s">
        <v>86</v>
      </c>
      <c r="AO592" t="s">
        <v>86</v>
      </c>
      <c r="AP592" t="s">
        <v>86</v>
      </c>
      <c r="AQ592" t="s">
        <v>86</v>
      </c>
      <c r="AR592" t="s">
        <v>86</v>
      </c>
      <c r="AS592" t="s">
        <v>86</v>
      </c>
      <c r="AT592" t="s">
        <v>86</v>
      </c>
      <c r="AU592" t="s">
        <v>86</v>
      </c>
      <c r="AV592" t="s">
        <v>86</v>
      </c>
      <c r="AW592" t="s">
        <v>86</v>
      </c>
      <c r="AX592" t="s">
        <v>86</v>
      </c>
      <c r="AY592" t="s">
        <v>86</v>
      </c>
      <c r="AZ592" t="s">
        <v>86</v>
      </c>
      <c r="BA592" t="s">
        <v>86</v>
      </c>
      <c r="BB592" t="s">
        <v>86</v>
      </c>
      <c r="BC592" t="s">
        <v>86</v>
      </c>
      <c r="BD592" t="s">
        <v>86</v>
      </c>
      <c r="BE592" t="s">
        <v>86</v>
      </c>
    </row>
    <row r="593" spans="1:57" hidden="1" x14ac:dyDescent="0.45">
      <c r="A593" t="s">
        <v>1386</v>
      </c>
      <c r="B593" t="s">
        <v>77</v>
      </c>
      <c r="C593" t="s">
        <v>531</v>
      </c>
      <c r="D593" t="s">
        <v>79</v>
      </c>
      <c r="E593" s="2" t="str">
        <f>HYPERLINK("capsilon://?command=openfolder&amp;siteaddress=envoy.emaiq-na2.net&amp;folderid=FX1B7A0714-4C63-C26C-FE30-CCD3BF28FD66","FX2201248")</f>
        <v>FX2201248</v>
      </c>
      <c r="F593" t="s">
        <v>80</v>
      </c>
      <c r="G593" t="s">
        <v>80</v>
      </c>
      <c r="H593" t="s">
        <v>81</v>
      </c>
      <c r="I593" t="s">
        <v>1387</v>
      </c>
      <c r="J593">
        <v>28</v>
      </c>
      <c r="K593" t="s">
        <v>83</v>
      </c>
      <c r="L593" t="s">
        <v>84</v>
      </c>
      <c r="M593" t="s">
        <v>85</v>
      </c>
      <c r="N593">
        <v>1</v>
      </c>
      <c r="O593" s="1">
        <v>44606.656157407408</v>
      </c>
      <c r="P593" s="1">
        <v>44606.829282407409</v>
      </c>
      <c r="Q593">
        <v>14736</v>
      </c>
      <c r="R593">
        <v>222</v>
      </c>
      <c r="S593" t="b">
        <v>0</v>
      </c>
      <c r="T593" t="s">
        <v>86</v>
      </c>
      <c r="U593" t="b">
        <v>0</v>
      </c>
      <c r="V593" t="s">
        <v>102</v>
      </c>
      <c r="W593" s="1">
        <v>44606.829282407409</v>
      </c>
      <c r="X593">
        <v>102</v>
      </c>
      <c r="Y593">
        <v>0</v>
      </c>
      <c r="Z593">
        <v>0</v>
      </c>
      <c r="AA593">
        <v>0</v>
      </c>
      <c r="AB593">
        <v>42</v>
      </c>
      <c r="AC593">
        <v>0</v>
      </c>
      <c r="AD593">
        <v>28</v>
      </c>
      <c r="AE593">
        <v>0</v>
      </c>
      <c r="AF593">
        <v>0</v>
      </c>
      <c r="AG593">
        <v>0</v>
      </c>
      <c r="AH593" t="s">
        <v>86</v>
      </c>
      <c r="AI593" t="s">
        <v>86</v>
      </c>
      <c r="AJ593" t="s">
        <v>86</v>
      </c>
      <c r="AK593" t="s">
        <v>86</v>
      </c>
      <c r="AL593" t="s">
        <v>86</v>
      </c>
      <c r="AM593" t="s">
        <v>86</v>
      </c>
      <c r="AN593" t="s">
        <v>86</v>
      </c>
      <c r="AO593" t="s">
        <v>86</v>
      </c>
      <c r="AP593" t="s">
        <v>86</v>
      </c>
      <c r="AQ593" t="s">
        <v>86</v>
      </c>
      <c r="AR593" t="s">
        <v>86</v>
      </c>
      <c r="AS593" t="s">
        <v>86</v>
      </c>
      <c r="AT593" t="s">
        <v>86</v>
      </c>
      <c r="AU593" t="s">
        <v>86</v>
      </c>
      <c r="AV593" t="s">
        <v>86</v>
      </c>
      <c r="AW593" t="s">
        <v>86</v>
      </c>
      <c r="AX593" t="s">
        <v>86</v>
      </c>
      <c r="AY593" t="s">
        <v>86</v>
      </c>
      <c r="AZ593" t="s">
        <v>86</v>
      </c>
      <c r="BA593" t="s">
        <v>86</v>
      </c>
      <c r="BB593" t="s">
        <v>86</v>
      </c>
      <c r="BC593" t="s">
        <v>86</v>
      </c>
      <c r="BD593" t="s">
        <v>86</v>
      </c>
      <c r="BE593" t="s">
        <v>86</v>
      </c>
    </row>
    <row r="594" spans="1:57" x14ac:dyDescent="0.45">
      <c r="A594" t="s">
        <v>1388</v>
      </c>
      <c r="B594" t="s">
        <v>77</v>
      </c>
      <c r="C594" t="s">
        <v>531</v>
      </c>
      <c r="D594" t="s">
        <v>79</v>
      </c>
      <c r="E594" s="2" t="str">
        <f>HYPERLINK("capsilon://?command=openfolder&amp;siteaddress=envoy.emaiq-na2.net&amp;folderid=FX1B7A0714-4C63-C26C-FE30-CCD3BF28FD66","FX2201248")</f>
        <v>FX2201248</v>
      </c>
      <c r="F594" t="s">
        <v>80</v>
      </c>
      <c r="G594" t="s">
        <v>80</v>
      </c>
      <c r="H594" t="s">
        <v>81</v>
      </c>
      <c r="I594" t="s">
        <v>1389</v>
      </c>
      <c r="J594">
        <v>61</v>
      </c>
      <c r="K594" t="s">
        <v>83</v>
      </c>
      <c r="L594" t="s">
        <v>84</v>
      </c>
      <c r="M594" t="s">
        <v>85</v>
      </c>
      <c r="N594">
        <v>2</v>
      </c>
      <c r="O594" s="1">
        <v>44606.659155092595</v>
      </c>
      <c r="P594" s="1">
        <v>44606.812372685185</v>
      </c>
      <c r="Q594">
        <v>12675</v>
      </c>
      <c r="R594">
        <v>563</v>
      </c>
      <c r="S594" t="b">
        <v>0</v>
      </c>
      <c r="T594" t="s">
        <v>86</v>
      </c>
      <c r="U594" t="b">
        <v>0</v>
      </c>
      <c r="V594" t="s">
        <v>101</v>
      </c>
      <c r="W594" s="1">
        <v>44606.760706018518</v>
      </c>
      <c r="X594">
        <v>246</v>
      </c>
      <c r="Y594">
        <v>56</v>
      </c>
      <c r="Z594">
        <v>0</v>
      </c>
      <c r="AA594">
        <v>56</v>
      </c>
      <c r="AB594">
        <v>0</v>
      </c>
      <c r="AC594">
        <v>21</v>
      </c>
      <c r="AD594">
        <v>5</v>
      </c>
      <c r="AE594">
        <v>0</v>
      </c>
      <c r="AF594">
        <v>0</v>
      </c>
      <c r="AG594">
        <v>0</v>
      </c>
      <c r="AH594" t="s">
        <v>102</v>
      </c>
      <c r="AI594" s="1">
        <v>44606.812372685185</v>
      </c>
      <c r="AJ594">
        <v>317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5</v>
      </c>
      <c r="AQ594">
        <v>0</v>
      </c>
      <c r="AR594">
        <v>0</v>
      </c>
      <c r="AS594">
        <v>0</v>
      </c>
      <c r="AT594" t="s">
        <v>86</v>
      </c>
      <c r="AU594" t="s">
        <v>86</v>
      </c>
      <c r="AV594" t="s">
        <v>86</v>
      </c>
      <c r="AW594" t="s">
        <v>86</v>
      </c>
      <c r="AX594" t="s">
        <v>86</v>
      </c>
      <c r="AY594" t="s">
        <v>86</v>
      </c>
      <c r="AZ594" t="s">
        <v>86</v>
      </c>
      <c r="BA594" t="s">
        <v>86</v>
      </c>
      <c r="BB594" t="s">
        <v>86</v>
      </c>
      <c r="BC594" t="s">
        <v>86</v>
      </c>
      <c r="BD594" t="s">
        <v>86</v>
      </c>
      <c r="BE594" t="s">
        <v>86</v>
      </c>
    </row>
    <row r="595" spans="1:57" x14ac:dyDescent="0.45">
      <c r="A595" t="s">
        <v>1390</v>
      </c>
      <c r="B595" t="s">
        <v>77</v>
      </c>
      <c r="C595" t="s">
        <v>531</v>
      </c>
      <c r="D595" t="s">
        <v>79</v>
      </c>
      <c r="E595" s="2" t="str">
        <f>HYPERLINK("capsilon://?command=openfolder&amp;siteaddress=envoy.emaiq-na2.net&amp;folderid=FX1B7A0714-4C63-C26C-FE30-CCD3BF28FD66","FX2201248")</f>
        <v>FX2201248</v>
      </c>
      <c r="F595" t="s">
        <v>80</v>
      </c>
      <c r="G595" t="s">
        <v>80</v>
      </c>
      <c r="H595" t="s">
        <v>81</v>
      </c>
      <c r="I595" t="s">
        <v>1391</v>
      </c>
      <c r="J595">
        <v>28</v>
      </c>
      <c r="K595" t="s">
        <v>83</v>
      </c>
      <c r="L595" t="s">
        <v>84</v>
      </c>
      <c r="M595" t="s">
        <v>85</v>
      </c>
      <c r="N595">
        <v>2</v>
      </c>
      <c r="O595" s="1">
        <v>44606.659444444442</v>
      </c>
      <c r="P595" s="1">
        <v>44606.817604166667</v>
      </c>
      <c r="Q595">
        <v>12983</v>
      </c>
      <c r="R595">
        <v>682</v>
      </c>
      <c r="S595" t="b">
        <v>0</v>
      </c>
      <c r="T595" t="s">
        <v>86</v>
      </c>
      <c r="U595" t="b">
        <v>0</v>
      </c>
      <c r="V595" t="s">
        <v>101</v>
      </c>
      <c r="W595" s="1">
        <v>44606.766793981478</v>
      </c>
      <c r="X595">
        <v>526</v>
      </c>
      <c r="Y595">
        <v>21</v>
      </c>
      <c r="Z595">
        <v>0</v>
      </c>
      <c r="AA595">
        <v>21</v>
      </c>
      <c r="AB595">
        <v>0</v>
      </c>
      <c r="AC595">
        <v>11</v>
      </c>
      <c r="AD595">
        <v>7</v>
      </c>
      <c r="AE595">
        <v>0</v>
      </c>
      <c r="AF595">
        <v>0</v>
      </c>
      <c r="AG595">
        <v>0</v>
      </c>
      <c r="AH595" t="s">
        <v>102</v>
      </c>
      <c r="AI595" s="1">
        <v>44606.817604166667</v>
      </c>
      <c r="AJ595">
        <v>14</v>
      </c>
      <c r="AK595">
        <v>0</v>
      </c>
      <c r="AL595">
        <v>0</v>
      </c>
      <c r="AM595">
        <v>0</v>
      </c>
      <c r="AN595">
        <v>21</v>
      </c>
      <c r="AO595">
        <v>0</v>
      </c>
      <c r="AP595">
        <v>7</v>
      </c>
      <c r="AQ595">
        <v>0</v>
      </c>
      <c r="AR595">
        <v>0</v>
      </c>
      <c r="AS595">
        <v>0</v>
      </c>
      <c r="AT595" t="s">
        <v>86</v>
      </c>
      <c r="AU595" t="s">
        <v>86</v>
      </c>
      <c r="AV595" t="s">
        <v>86</v>
      </c>
      <c r="AW595" t="s">
        <v>86</v>
      </c>
      <c r="AX595" t="s">
        <v>86</v>
      </c>
      <c r="AY595" t="s">
        <v>86</v>
      </c>
      <c r="AZ595" t="s">
        <v>86</v>
      </c>
      <c r="BA595" t="s">
        <v>86</v>
      </c>
      <c r="BB595" t="s">
        <v>86</v>
      </c>
      <c r="BC595" t="s">
        <v>86</v>
      </c>
      <c r="BD595" t="s">
        <v>86</v>
      </c>
      <c r="BE595" t="s">
        <v>86</v>
      </c>
    </row>
    <row r="596" spans="1:57" hidden="1" x14ac:dyDescent="0.45">
      <c r="A596" t="s">
        <v>1392</v>
      </c>
      <c r="B596" t="s">
        <v>77</v>
      </c>
      <c r="C596" t="s">
        <v>531</v>
      </c>
      <c r="D596" t="s">
        <v>79</v>
      </c>
      <c r="E596" s="2" t="str">
        <f>HYPERLINK("capsilon://?command=openfolder&amp;siteaddress=envoy.emaiq-na2.net&amp;folderid=FX1B7A0714-4C63-C26C-FE30-CCD3BF28FD66","FX2201248")</f>
        <v>FX2201248</v>
      </c>
      <c r="F596" t="s">
        <v>80</v>
      </c>
      <c r="G596" t="s">
        <v>80</v>
      </c>
      <c r="H596" t="s">
        <v>81</v>
      </c>
      <c r="I596" t="s">
        <v>1393</v>
      </c>
      <c r="J596">
        <v>28</v>
      </c>
      <c r="K596" t="s">
        <v>83</v>
      </c>
      <c r="L596" t="s">
        <v>84</v>
      </c>
      <c r="M596" t="s">
        <v>85</v>
      </c>
      <c r="N596">
        <v>2</v>
      </c>
      <c r="O596" s="1">
        <v>44606.659872685188</v>
      </c>
      <c r="P596" s="1">
        <v>44607.158078703702</v>
      </c>
      <c r="Q596">
        <v>42764</v>
      </c>
      <c r="R596">
        <v>281</v>
      </c>
      <c r="S596" t="b">
        <v>0</v>
      </c>
      <c r="T596" t="s">
        <v>86</v>
      </c>
      <c r="U596" t="b">
        <v>0</v>
      </c>
      <c r="V596" t="s">
        <v>92</v>
      </c>
      <c r="W596" s="1">
        <v>44607.154999999999</v>
      </c>
      <c r="X596">
        <v>77</v>
      </c>
      <c r="Y596">
        <v>0</v>
      </c>
      <c r="Z596">
        <v>0</v>
      </c>
      <c r="AA596">
        <v>0</v>
      </c>
      <c r="AB596">
        <v>21</v>
      </c>
      <c r="AC596">
        <v>0</v>
      </c>
      <c r="AD596">
        <v>28</v>
      </c>
      <c r="AE596">
        <v>0</v>
      </c>
      <c r="AF596">
        <v>0</v>
      </c>
      <c r="AG596">
        <v>0</v>
      </c>
      <c r="AH596" t="s">
        <v>93</v>
      </c>
      <c r="AI596" s="1">
        <v>44607.158078703702</v>
      </c>
      <c r="AJ596">
        <v>83</v>
      </c>
      <c r="AK596">
        <v>0</v>
      </c>
      <c r="AL596">
        <v>0</v>
      </c>
      <c r="AM596">
        <v>0</v>
      </c>
      <c r="AN596">
        <v>21</v>
      </c>
      <c r="AO596">
        <v>0</v>
      </c>
      <c r="AP596">
        <v>28</v>
      </c>
      <c r="AQ596">
        <v>0</v>
      </c>
      <c r="AR596">
        <v>0</v>
      </c>
      <c r="AS596">
        <v>0</v>
      </c>
      <c r="AT596" t="s">
        <v>86</v>
      </c>
      <c r="AU596" t="s">
        <v>86</v>
      </c>
      <c r="AV596" t="s">
        <v>86</v>
      </c>
      <c r="AW596" t="s">
        <v>86</v>
      </c>
      <c r="AX596" t="s">
        <v>86</v>
      </c>
      <c r="AY596" t="s">
        <v>86</v>
      </c>
      <c r="AZ596" t="s">
        <v>86</v>
      </c>
      <c r="BA596" t="s">
        <v>86</v>
      </c>
      <c r="BB596" t="s">
        <v>86</v>
      </c>
      <c r="BC596" t="s">
        <v>86</v>
      </c>
      <c r="BD596" t="s">
        <v>86</v>
      </c>
      <c r="BE596" t="s">
        <v>86</v>
      </c>
    </row>
    <row r="597" spans="1:57" x14ac:dyDescent="0.45">
      <c r="A597" t="s">
        <v>1394</v>
      </c>
      <c r="B597" t="s">
        <v>77</v>
      </c>
      <c r="C597" t="s">
        <v>531</v>
      </c>
      <c r="D597" t="s">
        <v>79</v>
      </c>
      <c r="E597" s="2" t="str">
        <f>HYPERLINK("capsilon://?command=openfolder&amp;siteaddress=envoy.emaiq-na2.net&amp;folderid=FX1B7A0714-4C63-C26C-FE30-CCD3BF28FD66","FX2201248")</f>
        <v>FX2201248</v>
      </c>
      <c r="F597" t="s">
        <v>80</v>
      </c>
      <c r="G597" t="s">
        <v>80</v>
      </c>
      <c r="H597" t="s">
        <v>81</v>
      </c>
      <c r="I597" t="s">
        <v>1395</v>
      </c>
      <c r="J597">
        <v>28</v>
      </c>
      <c r="K597" t="s">
        <v>83</v>
      </c>
      <c r="L597" t="s">
        <v>84</v>
      </c>
      <c r="M597" t="s">
        <v>85</v>
      </c>
      <c r="N597">
        <v>2</v>
      </c>
      <c r="O597" s="1">
        <v>44606.660208333335</v>
      </c>
      <c r="P597" s="1">
        <v>44606.817430555559</v>
      </c>
      <c r="Q597">
        <v>13312</v>
      </c>
      <c r="R597">
        <v>272</v>
      </c>
      <c r="S597" t="b">
        <v>0</v>
      </c>
      <c r="T597" t="s">
        <v>86</v>
      </c>
      <c r="U597" t="b">
        <v>0</v>
      </c>
      <c r="V597" t="s">
        <v>101</v>
      </c>
      <c r="W597" s="1">
        <v>44606.768460648149</v>
      </c>
      <c r="X597">
        <v>126</v>
      </c>
      <c r="Y597">
        <v>21</v>
      </c>
      <c r="Z597">
        <v>0</v>
      </c>
      <c r="AA597">
        <v>21</v>
      </c>
      <c r="AB597">
        <v>0</v>
      </c>
      <c r="AC597">
        <v>2</v>
      </c>
      <c r="AD597">
        <v>7</v>
      </c>
      <c r="AE597">
        <v>0</v>
      </c>
      <c r="AF597">
        <v>0</v>
      </c>
      <c r="AG597">
        <v>0</v>
      </c>
      <c r="AH597" t="s">
        <v>102</v>
      </c>
      <c r="AI597" s="1">
        <v>44606.817430555559</v>
      </c>
      <c r="AJ597">
        <v>146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</v>
      </c>
      <c r="AQ597">
        <v>0</v>
      </c>
      <c r="AR597">
        <v>0</v>
      </c>
      <c r="AS597">
        <v>0</v>
      </c>
      <c r="AT597" t="s">
        <v>86</v>
      </c>
      <c r="AU597" t="s">
        <v>86</v>
      </c>
      <c r="AV597" t="s">
        <v>86</v>
      </c>
      <c r="AW597" t="s">
        <v>86</v>
      </c>
      <c r="AX597" t="s">
        <v>86</v>
      </c>
      <c r="AY597" t="s">
        <v>86</v>
      </c>
      <c r="AZ597" t="s">
        <v>86</v>
      </c>
      <c r="BA597" t="s">
        <v>86</v>
      </c>
      <c r="BB597" t="s">
        <v>86</v>
      </c>
      <c r="BC597" t="s">
        <v>86</v>
      </c>
      <c r="BD597" t="s">
        <v>86</v>
      </c>
      <c r="BE597" t="s">
        <v>86</v>
      </c>
    </row>
    <row r="598" spans="1:57" x14ac:dyDescent="0.45">
      <c r="A598" t="s">
        <v>1396</v>
      </c>
      <c r="B598" t="s">
        <v>77</v>
      </c>
      <c r="C598" t="s">
        <v>110</v>
      </c>
      <c r="D598" t="s">
        <v>79</v>
      </c>
      <c r="E598" s="2" t="str">
        <f>HYPERLINK("capsilon://?command=openfolder&amp;siteaddress=envoy.emaiq-na2.net&amp;folderid=FXED65FECE-B105-AA01-8A66-49632DE1382F","FX220288")</f>
        <v>FX220288</v>
      </c>
      <c r="F598" t="s">
        <v>80</v>
      </c>
      <c r="G598" t="s">
        <v>80</v>
      </c>
      <c r="H598" t="s">
        <v>81</v>
      </c>
      <c r="I598" t="s">
        <v>111</v>
      </c>
      <c r="J598">
        <v>774</v>
      </c>
      <c r="K598" t="s">
        <v>83</v>
      </c>
      <c r="L598" t="s">
        <v>84</v>
      </c>
      <c r="M598" t="s">
        <v>85</v>
      </c>
      <c r="N598">
        <v>2</v>
      </c>
      <c r="O598" s="1">
        <v>44606.661481481482</v>
      </c>
      <c r="P598" s="1">
        <v>44607.331053240741</v>
      </c>
      <c r="Q598">
        <v>50817</v>
      </c>
      <c r="R598">
        <v>7034</v>
      </c>
      <c r="S598" t="b">
        <v>0</v>
      </c>
      <c r="T598" t="s">
        <v>86</v>
      </c>
      <c r="U598" t="b">
        <v>0</v>
      </c>
      <c r="V598" t="s">
        <v>87</v>
      </c>
      <c r="W598" s="1">
        <v>44607.212800925925</v>
      </c>
      <c r="X598">
        <v>607</v>
      </c>
      <c r="Y598">
        <v>42</v>
      </c>
      <c r="Z598">
        <v>0</v>
      </c>
      <c r="AA598">
        <v>42</v>
      </c>
      <c r="AB598">
        <v>210</v>
      </c>
      <c r="AC598">
        <v>8</v>
      </c>
      <c r="AD598">
        <v>732</v>
      </c>
      <c r="AE598">
        <v>0</v>
      </c>
      <c r="AF598">
        <v>0</v>
      </c>
      <c r="AG598">
        <v>0</v>
      </c>
      <c r="AH598" t="s">
        <v>93</v>
      </c>
      <c r="AI598" s="1">
        <v>44607.331053240741</v>
      </c>
      <c r="AJ598">
        <v>432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732</v>
      </c>
      <c r="AQ598">
        <v>0</v>
      </c>
      <c r="AR598">
        <v>0</v>
      </c>
      <c r="AS598">
        <v>20</v>
      </c>
      <c r="AT598" t="s">
        <v>86</v>
      </c>
      <c r="AU598" t="s">
        <v>86</v>
      </c>
      <c r="AV598" t="s">
        <v>86</v>
      </c>
      <c r="AW598" t="s">
        <v>86</v>
      </c>
      <c r="AX598" t="s">
        <v>86</v>
      </c>
      <c r="AY598" t="s">
        <v>86</v>
      </c>
      <c r="AZ598" t="s">
        <v>86</v>
      </c>
      <c r="BA598" t="s">
        <v>86</v>
      </c>
      <c r="BB598" t="s">
        <v>86</v>
      </c>
      <c r="BC598" t="s">
        <v>86</v>
      </c>
      <c r="BD598" t="s">
        <v>86</v>
      </c>
      <c r="BE598" t="s">
        <v>86</v>
      </c>
    </row>
    <row r="599" spans="1:57" hidden="1" x14ac:dyDescent="0.45">
      <c r="A599" t="s">
        <v>1397</v>
      </c>
      <c r="B599" t="s">
        <v>77</v>
      </c>
      <c r="C599" t="s">
        <v>90</v>
      </c>
      <c r="D599" t="s">
        <v>79</v>
      </c>
      <c r="E599" s="2" t="str">
        <f>HYPERLINK("capsilon://?command=openfolder&amp;siteaddress=envoy.emaiq-na2.net&amp;folderid=FXB5C20122-89B5-AE08-A54E-DC1C7040B926","FX220283")</f>
        <v>FX220283</v>
      </c>
      <c r="F599" t="s">
        <v>80</v>
      </c>
      <c r="G599" t="s">
        <v>80</v>
      </c>
      <c r="H599" t="s">
        <v>81</v>
      </c>
      <c r="I599" t="s">
        <v>100</v>
      </c>
      <c r="J599">
        <v>11</v>
      </c>
      <c r="K599" t="s">
        <v>83</v>
      </c>
      <c r="L599" t="s">
        <v>84</v>
      </c>
      <c r="M599" t="s">
        <v>85</v>
      </c>
      <c r="N599">
        <v>1</v>
      </c>
      <c r="O599" s="1">
        <v>44606.664085648146</v>
      </c>
      <c r="P599" s="1">
        <v>44606.806990740741</v>
      </c>
      <c r="Q599">
        <v>12094</v>
      </c>
      <c r="R599">
        <v>253</v>
      </c>
      <c r="S599" t="b">
        <v>0</v>
      </c>
      <c r="T599" t="s">
        <v>86</v>
      </c>
      <c r="U599" t="b">
        <v>0</v>
      </c>
      <c r="V599" t="s">
        <v>101</v>
      </c>
      <c r="W599" s="1">
        <v>44606.806990740741</v>
      </c>
      <c r="X599">
        <v>253</v>
      </c>
      <c r="Y599">
        <v>0</v>
      </c>
      <c r="Z599">
        <v>0</v>
      </c>
      <c r="AA599">
        <v>0</v>
      </c>
      <c r="AB599">
        <v>0</v>
      </c>
      <c r="AC599">
        <v>3</v>
      </c>
      <c r="AD599">
        <v>11</v>
      </c>
      <c r="AE599">
        <v>5</v>
      </c>
      <c r="AF599">
        <v>0</v>
      </c>
      <c r="AG599">
        <v>2</v>
      </c>
      <c r="AH599" t="s">
        <v>86</v>
      </c>
      <c r="AI599" t="s">
        <v>86</v>
      </c>
      <c r="AJ599" t="s">
        <v>86</v>
      </c>
      <c r="AK599" t="s">
        <v>86</v>
      </c>
      <c r="AL599" t="s">
        <v>86</v>
      </c>
      <c r="AM599" t="s">
        <v>86</v>
      </c>
      <c r="AN599" t="s">
        <v>86</v>
      </c>
      <c r="AO599" t="s">
        <v>86</v>
      </c>
      <c r="AP599" t="s">
        <v>86</v>
      </c>
      <c r="AQ599" t="s">
        <v>86</v>
      </c>
      <c r="AR599" t="s">
        <v>86</v>
      </c>
      <c r="AS599" t="s">
        <v>86</v>
      </c>
      <c r="AT599" t="s">
        <v>86</v>
      </c>
      <c r="AU599" t="s">
        <v>86</v>
      </c>
      <c r="AV599" t="s">
        <v>86</v>
      </c>
      <c r="AW599" t="s">
        <v>86</v>
      </c>
      <c r="AX599" t="s">
        <v>86</v>
      </c>
      <c r="AY599" t="s">
        <v>86</v>
      </c>
      <c r="AZ599" t="s">
        <v>86</v>
      </c>
      <c r="BA599" t="s">
        <v>86</v>
      </c>
      <c r="BB599" t="s">
        <v>86</v>
      </c>
      <c r="BC599" t="s">
        <v>86</v>
      </c>
      <c r="BD599" t="s">
        <v>86</v>
      </c>
      <c r="BE599" t="s">
        <v>86</v>
      </c>
    </row>
    <row r="600" spans="1:57" x14ac:dyDescent="0.45">
      <c r="A600" t="s">
        <v>1398</v>
      </c>
      <c r="B600" t="s">
        <v>77</v>
      </c>
      <c r="C600" t="s">
        <v>1399</v>
      </c>
      <c r="D600" t="s">
        <v>79</v>
      </c>
      <c r="E600" s="2" t="str">
        <f>HYPERLINK("capsilon://?command=openfolder&amp;siteaddress=envoy.emaiq-na2.net&amp;folderid=FXDF528046-1101-DC8C-7959-67204D54AB9E","FX2202256")</f>
        <v>FX2202256</v>
      </c>
      <c r="F600" t="s">
        <v>80</v>
      </c>
      <c r="G600" t="s">
        <v>80</v>
      </c>
      <c r="H600" t="s">
        <v>81</v>
      </c>
      <c r="I600" t="s">
        <v>1400</v>
      </c>
      <c r="J600">
        <v>80</v>
      </c>
      <c r="K600" t="s">
        <v>83</v>
      </c>
      <c r="L600" t="s">
        <v>84</v>
      </c>
      <c r="M600" t="s">
        <v>85</v>
      </c>
      <c r="N600">
        <v>2</v>
      </c>
      <c r="O600" s="1">
        <v>44606.672708333332</v>
      </c>
      <c r="P600" s="1">
        <v>44607.188518518517</v>
      </c>
      <c r="Q600">
        <v>41778</v>
      </c>
      <c r="R600">
        <v>2788</v>
      </c>
      <c r="S600" t="b">
        <v>0</v>
      </c>
      <c r="T600" t="s">
        <v>86</v>
      </c>
      <c r="U600" t="b">
        <v>0</v>
      </c>
      <c r="V600" t="s">
        <v>92</v>
      </c>
      <c r="W600" s="1">
        <v>44607.178703703707</v>
      </c>
      <c r="X600">
        <v>1757</v>
      </c>
      <c r="Y600">
        <v>85</v>
      </c>
      <c r="Z600">
        <v>0</v>
      </c>
      <c r="AA600">
        <v>85</v>
      </c>
      <c r="AB600">
        <v>0</v>
      </c>
      <c r="AC600">
        <v>53</v>
      </c>
      <c r="AD600">
        <v>-5</v>
      </c>
      <c r="AE600">
        <v>0</v>
      </c>
      <c r="AF600">
        <v>0</v>
      </c>
      <c r="AG600">
        <v>0</v>
      </c>
      <c r="AH600" t="s">
        <v>93</v>
      </c>
      <c r="AI600" s="1">
        <v>44607.188518518517</v>
      </c>
      <c r="AJ600">
        <v>829</v>
      </c>
      <c r="AK600">
        <v>1</v>
      </c>
      <c r="AL600">
        <v>0</v>
      </c>
      <c r="AM600">
        <v>1</v>
      </c>
      <c r="AN600">
        <v>0</v>
      </c>
      <c r="AO600">
        <v>1</v>
      </c>
      <c r="AP600">
        <v>-6</v>
      </c>
      <c r="AQ600">
        <v>0</v>
      </c>
      <c r="AR600">
        <v>0</v>
      </c>
      <c r="AS600">
        <v>0</v>
      </c>
      <c r="AT600" t="s">
        <v>86</v>
      </c>
      <c r="AU600" t="s">
        <v>86</v>
      </c>
      <c r="AV600" t="s">
        <v>86</v>
      </c>
      <c r="AW600" t="s">
        <v>86</v>
      </c>
      <c r="AX600" t="s">
        <v>86</v>
      </c>
      <c r="AY600" t="s">
        <v>86</v>
      </c>
      <c r="AZ600" t="s">
        <v>86</v>
      </c>
      <c r="BA600" t="s">
        <v>86</v>
      </c>
      <c r="BB600" t="s">
        <v>86</v>
      </c>
      <c r="BC600" t="s">
        <v>86</v>
      </c>
      <c r="BD600" t="s">
        <v>86</v>
      </c>
      <c r="BE600" t="s">
        <v>86</v>
      </c>
    </row>
    <row r="601" spans="1:57" hidden="1" x14ac:dyDescent="0.45">
      <c r="A601" t="s">
        <v>1401</v>
      </c>
      <c r="B601" t="s">
        <v>77</v>
      </c>
      <c r="C601" t="s">
        <v>1402</v>
      </c>
      <c r="D601" t="s">
        <v>79</v>
      </c>
      <c r="E601" s="2" t="str">
        <f>HYPERLINK("capsilon://?command=openfolder&amp;siteaddress=envoy.emaiq-na2.net&amp;folderid=FXB4F55C39-4467-EFDF-13DB-59C8CA32E5C0","FX2201454")</f>
        <v>FX2201454</v>
      </c>
      <c r="F601" t="s">
        <v>80</v>
      </c>
      <c r="G601" t="s">
        <v>80</v>
      </c>
      <c r="H601" t="s">
        <v>81</v>
      </c>
      <c r="I601" t="s">
        <v>1403</v>
      </c>
      <c r="J601">
        <v>11</v>
      </c>
      <c r="K601" t="s">
        <v>83</v>
      </c>
      <c r="L601" t="s">
        <v>84</v>
      </c>
      <c r="M601" t="s">
        <v>85</v>
      </c>
      <c r="N601">
        <v>2</v>
      </c>
      <c r="O601" s="1">
        <v>44606.674016203702</v>
      </c>
      <c r="P601" s="1">
        <v>44606.828958333332</v>
      </c>
      <c r="Q601">
        <v>13317</v>
      </c>
      <c r="R601">
        <v>70</v>
      </c>
      <c r="S601" t="b">
        <v>0</v>
      </c>
      <c r="T601" t="s">
        <v>86</v>
      </c>
      <c r="U601" t="b">
        <v>0</v>
      </c>
      <c r="V601" t="s">
        <v>101</v>
      </c>
      <c r="W601" s="1">
        <v>44606.827106481483</v>
      </c>
      <c r="X601">
        <v>46</v>
      </c>
      <c r="Y601">
        <v>0</v>
      </c>
      <c r="Z601">
        <v>0</v>
      </c>
      <c r="AA601">
        <v>0</v>
      </c>
      <c r="AB601">
        <v>5</v>
      </c>
      <c r="AC601">
        <v>0</v>
      </c>
      <c r="AD601">
        <v>11</v>
      </c>
      <c r="AE601">
        <v>0</v>
      </c>
      <c r="AF601">
        <v>0</v>
      </c>
      <c r="AG601">
        <v>0</v>
      </c>
      <c r="AH601" t="s">
        <v>102</v>
      </c>
      <c r="AI601" s="1">
        <v>44606.828958333332</v>
      </c>
      <c r="AJ601">
        <v>24</v>
      </c>
      <c r="AK601">
        <v>0</v>
      </c>
      <c r="AL601">
        <v>0</v>
      </c>
      <c r="AM601">
        <v>0</v>
      </c>
      <c r="AN601">
        <v>5</v>
      </c>
      <c r="AO601">
        <v>0</v>
      </c>
      <c r="AP601">
        <v>11</v>
      </c>
      <c r="AQ601">
        <v>0</v>
      </c>
      <c r="AR601">
        <v>0</v>
      </c>
      <c r="AS601">
        <v>0</v>
      </c>
      <c r="AT601" t="s">
        <v>86</v>
      </c>
      <c r="AU601" t="s">
        <v>86</v>
      </c>
      <c r="AV601" t="s">
        <v>86</v>
      </c>
      <c r="AW601" t="s">
        <v>86</v>
      </c>
      <c r="AX601" t="s">
        <v>86</v>
      </c>
      <c r="AY601" t="s">
        <v>86</v>
      </c>
      <c r="AZ601" t="s">
        <v>86</v>
      </c>
      <c r="BA601" t="s">
        <v>86</v>
      </c>
      <c r="BB601" t="s">
        <v>86</v>
      </c>
      <c r="BC601" t="s">
        <v>86</v>
      </c>
      <c r="BD601" t="s">
        <v>86</v>
      </c>
      <c r="BE601" t="s">
        <v>86</v>
      </c>
    </row>
    <row r="602" spans="1:57" x14ac:dyDescent="0.45">
      <c r="A602" t="s">
        <v>1404</v>
      </c>
      <c r="B602" t="s">
        <v>77</v>
      </c>
      <c r="C602" t="s">
        <v>104</v>
      </c>
      <c r="D602" t="s">
        <v>79</v>
      </c>
      <c r="E602" s="2" t="str">
        <f>HYPERLINK("capsilon://?command=openfolder&amp;siteaddress=envoy.emaiq-na2.net&amp;folderid=FX7F3BF700-3563-B6BC-F732-5388F1C1863F","FX2202178")</f>
        <v>FX2202178</v>
      </c>
      <c r="F602" t="s">
        <v>80</v>
      </c>
      <c r="G602" t="s">
        <v>80</v>
      </c>
      <c r="H602" t="s">
        <v>81</v>
      </c>
      <c r="I602" t="s">
        <v>105</v>
      </c>
      <c r="J602">
        <v>233</v>
      </c>
      <c r="K602" t="s">
        <v>83</v>
      </c>
      <c r="L602" t="s">
        <v>84</v>
      </c>
      <c r="M602" t="s">
        <v>85</v>
      </c>
      <c r="N602">
        <v>1</v>
      </c>
      <c r="O602" s="1">
        <v>44606.678055555552</v>
      </c>
      <c r="P602" s="1">
        <v>44607.187118055554</v>
      </c>
      <c r="Q602">
        <v>43181</v>
      </c>
      <c r="R602">
        <v>802</v>
      </c>
      <c r="S602" t="b">
        <v>0</v>
      </c>
      <c r="T602" t="s">
        <v>86</v>
      </c>
      <c r="U602" t="b">
        <v>0</v>
      </c>
      <c r="V602" t="s">
        <v>92</v>
      </c>
      <c r="W602" s="1">
        <v>44607.187118055554</v>
      </c>
      <c r="X602">
        <v>701</v>
      </c>
      <c r="Y602">
        <v>42</v>
      </c>
      <c r="Z602">
        <v>0</v>
      </c>
      <c r="AA602">
        <v>42</v>
      </c>
      <c r="AB602">
        <v>0</v>
      </c>
      <c r="AC602">
        <v>0</v>
      </c>
      <c r="AD602">
        <v>191</v>
      </c>
      <c r="AE602">
        <v>144</v>
      </c>
      <c r="AF602">
        <v>0</v>
      </c>
      <c r="AG602">
        <v>4</v>
      </c>
      <c r="AH602" t="s">
        <v>86</v>
      </c>
      <c r="AI602" t="s">
        <v>86</v>
      </c>
      <c r="AJ602" t="s">
        <v>86</v>
      </c>
      <c r="AK602" t="s">
        <v>86</v>
      </c>
      <c r="AL602" t="s">
        <v>86</v>
      </c>
      <c r="AM602" t="s">
        <v>86</v>
      </c>
      <c r="AN602" t="s">
        <v>86</v>
      </c>
      <c r="AO602" t="s">
        <v>86</v>
      </c>
      <c r="AP602" t="s">
        <v>86</v>
      </c>
      <c r="AQ602" t="s">
        <v>86</v>
      </c>
      <c r="AR602" t="s">
        <v>86</v>
      </c>
      <c r="AS602" t="s">
        <v>86</v>
      </c>
      <c r="AT602" t="s">
        <v>86</v>
      </c>
      <c r="AU602" t="s">
        <v>86</v>
      </c>
      <c r="AV602" t="s">
        <v>86</v>
      </c>
      <c r="AW602" t="s">
        <v>86</v>
      </c>
      <c r="AX602" t="s">
        <v>86</v>
      </c>
      <c r="AY602" t="s">
        <v>86</v>
      </c>
      <c r="AZ602" t="s">
        <v>86</v>
      </c>
      <c r="BA602" t="s">
        <v>86</v>
      </c>
      <c r="BB602" t="s">
        <v>86</v>
      </c>
      <c r="BC602" t="s">
        <v>86</v>
      </c>
      <c r="BD602" t="s">
        <v>86</v>
      </c>
      <c r="BE602" t="s">
        <v>86</v>
      </c>
    </row>
    <row r="603" spans="1:57" hidden="1" x14ac:dyDescent="0.45">
      <c r="A603" t="s">
        <v>1405</v>
      </c>
      <c r="B603" t="s">
        <v>77</v>
      </c>
      <c r="C603" t="s">
        <v>107</v>
      </c>
      <c r="D603" t="s">
        <v>79</v>
      </c>
      <c r="E603" s="2" t="str">
        <f>HYPERLINK("capsilon://?command=openfolder&amp;siteaddress=envoy.emaiq-na2.net&amp;folderid=FX6FFB924E-3A02-87AB-5ED2-45EB8E22D7C7","FX2202259")</f>
        <v>FX2202259</v>
      </c>
      <c r="F603" t="s">
        <v>80</v>
      </c>
      <c r="G603" t="s">
        <v>80</v>
      </c>
      <c r="H603" t="s">
        <v>81</v>
      </c>
      <c r="I603" t="s">
        <v>108</v>
      </c>
      <c r="J603">
        <v>443</v>
      </c>
      <c r="K603" t="s">
        <v>83</v>
      </c>
      <c r="L603" t="s">
        <v>84</v>
      </c>
      <c r="M603" t="s">
        <v>85</v>
      </c>
      <c r="N603">
        <v>1</v>
      </c>
      <c r="O603" s="1">
        <v>44606.688969907409</v>
      </c>
      <c r="P603" s="1">
        <v>44607.207199074073</v>
      </c>
      <c r="Q603">
        <v>44019</v>
      </c>
      <c r="R603">
        <v>756</v>
      </c>
      <c r="S603" t="b">
        <v>0</v>
      </c>
      <c r="T603" t="s">
        <v>86</v>
      </c>
      <c r="U603" t="b">
        <v>0</v>
      </c>
      <c r="V603" t="s">
        <v>433</v>
      </c>
      <c r="W603" s="1">
        <v>44607.207199074073</v>
      </c>
      <c r="X603">
        <v>713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443</v>
      </c>
      <c r="AE603">
        <v>410</v>
      </c>
      <c r="AF603">
        <v>0</v>
      </c>
      <c r="AG603">
        <v>20</v>
      </c>
      <c r="AH603" t="s">
        <v>86</v>
      </c>
      <c r="AI603" t="s">
        <v>86</v>
      </c>
      <c r="AJ603" t="s">
        <v>86</v>
      </c>
      <c r="AK603" t="s">
        <v>86</v>
      </c>
      <c r="AL603" t="s">
        <v>86</v>
      </c>
      <c r="AM603" t="s">
        <v>86</v>
      </c>
      <c r="AN603" t="s">
        <v>86</v>
      </c>
      <c r="AO603" t="s">
        <v>86</v>
      </c>
      <c r="AP603" t="s">
        <v>86</v>
      </c>
      <c r="AQ603" t="s">
        <v>86</v>
      </c>
      <c r="AR603" t="s">
        <v>86</v>
      </c>
      <c r="AS603" t="s">
        <v>86</v>
      </c>
      <c r="AT603" t="s">
        <v>86</v>
      </c>
      <c r="AU603" t="s">
        <v>86</v>
      </c>
      <c r="AV603" t="s">
        <v>86</v>
      </c>
      <c r="AW603" t="s">
        <v>86</v>
      </c>
      <c r="AX603" t="s">
        <v>86</v>
      </c>
      <c r="AY603" t="s">
        <v>86</v>
      </c>
      <c r="AZ603" t="s">
        <v>86</v>
      </c>
      <c r="BA603" t="s">
        <v>86</v>
      </c>
      <c r="BB603" t="s">
        <v>86</v>
      </c>
      <c r="BC603" t="s">
        <v>86</v>
      </c>
      <c r="BD603" t="s">
        <v>86</v>
      </c>
      <c r="BE603" t="s">
        <v>86</v>
      </c>
    </row>
    <row r="604" spans="1:57" x14ac:dyDescent="0.45">
      <c r="A604" t="s">
        <v>1406</v>
      </c>
      <c r="B604" t="s">
        <v>77</v>
      </c>
      <c r="C604" t="s">
        <v>435</v>
      </c>
      <c r="D604" t="s">
        <v>79</v>
      </c>
      <c r="E604" s="2" t="str">
        <f>HYPERLINK("capsilon://?command=openfolder&amp;siteaddress=envoy.emaiq-na2.net&amp;folderid=FXB96FCE79-063D-BD92-5F51-0E20BACC358D","FX2202118")</f>
        <v>FX2202118</v>
      </c>
      <c r="F604" t="s">
        <v>80</v>
      </c>
      <c r="G604" t="s">
        <v>80</v>
      </c>
      <c r="H604" t="s">
        <v>81</v>
      </c>
      <c r="I604" t="s">
        <v>1385</v>
      </c>
      <c r="J604">
        <v>38</v>
      </c>
      <c r="K604" t="s">
        <v>83</v>
      </c>
      <c r="L604" t="s">
        <v>84</v>
      </c>
      <c r="M604" t="s">
        <v>85</v>
      </c>
      <c r="N604">
        <v>2</v>
      </c>
      <c r="O604" s="1">
        <v>44606.701678240737</v>
      </c>
      <c r="P604" s="1">
        <v>44606.753425925926</v>
      </c>
      <c r="Q604">
        <v>1544</v>
      </c>
      <c r="R604">
        <v>2927</v>
      </c>
      <c r="S604" t="b">
        <v>0</v>
      </c>
      <c r="T604" t="s">
        <v>86</v>
      </c>
      <c r="U604" t="b">
        <v>1</v>
      </c>
      <c r="V604" t="s">
        <v>101</v>
      </c>
      <c r="W604" s="1">
        <v>44606.735069444447</v>
      </c>
      <c r="X604">
        <v>1422</v>
      </c>
      <c r="Y604">
        <v>380</v>
      </c>
      <c r="Z604">
        <v>0</v>
      </c>
      <c r="AA604">
        <v>380</v>
      </c>
      <c r="AB604">
        <v>198</v>
      </c>
      <c r="AC604">
        <v>76</v>
      </c>
      <c r="AD604">
        <v>-342</v>
      </c>
      <c r="AE604">
        <v>0</v>
      </c>
      <c r="AF604">
        <v>0</v>
      </c>
      <c r="AG604">
        <v>0</v>
      </c>
      <c r="AH604" t="s">
        <v>102</v>
      </c>
      <c r="AI604" s="1">
        <v>44606.753425925926</v>
      </c>
      <c r="AJ604">
        <v>1505</v>
      </c>
      <c r="AK604">
        <v>7</v>
      </c>
      <c r="AL604">
        <v>0</v>
      </c>
      <c r="AM604">
        <v>7</v>
      </c>
      <c r="AN604">
        <v>66</v>
      </c>
      <c r="AO604">
        <v>7</v>
      </c>
      <c r="AP604">
        <v>-349</v>
      </c>
      <c r="AQ604">
        <v>0</v>
      </c>
      <c r="AR604">
        <v>0</v>
      </c>
      <c r="AS604">
        <v>0</v>
      </c>
      <c r="AT604" t="s">
        <v>86</v>
      </c>
      <c r="AU604" t="s">
        <v>86</v>
      </c>
      <c r="AV604" t="s">
        <v>86</v>
      </c>
      <c r="AW604" t="s">
        <v>86</v>
      </c>
      <c r="AX604" t="s">
        <v>86</v>
      </c>
      <c r="AY604" t="s">
        <v>86</v>
      </c>
      <c r="AZ604" t="s">
        <v>86</v>
      </c>
      <c r="BA604" t="s">
        <v>86</v>
      </c>
      <c r="BB604" t="s">
        <v>86</v>
      </c>
      <c r="BC604" t="s">
        <v>86</v>
      </c>
      <c r="BD604" t="s">
        <v>86</v>
      </c>
      <c r="BE604" t="s">
        <v>86</v>
      </c>
    </row>
    <row r="605" spans="1:57" hidden="1" x14ac:dyDescent="0.45">
      <c r="A605" t="s">
        <v>1407</v>
      </c>
      <c r="B605" t="s">
        <v>77</v>
      </c>
      <c r="C605" t="s">
        <v>173</v>
      </c>
      <c r="D605" t="s">
        <v>79</v>
      </c>
      <c r="E605" s="2" t="str">
        <f>HYPERLINK("capsilon://?command=openfolder&amp;siteaddress=envoy.emaiq-na2.net&amp;folderid=FXAAD7B184-E3C1-E193-04BE-287B45FC8A2E","FX2201279")</f>
        <v>FX2201279</v>
      </c>
      <c r="F605" t="s">
        <v>80</v>
      </c>
      <c r="G605" t="s">
        <v>80</v>
      </c>
      <c r="H605" t="s">
        <v>81</v>
      </c>
      <c r="I605" t="s">
        <v>1408</v>
      </c>
      <c r="J605">
        <v>11</v>
      </c>
      <c r="K605" t="s">
        <v>83</v>
      </c>
      <c r="L605" t="s">
        <v>84</v>
      </c>
      <c r="M605" t="s">
        <v>85</v>
      </c>
      <c r="N605">
        <v>2</v>
      </c>
      <c r="O605" s="1">
        <v>44606.722662037035</v>
      </c>
      <c r="P605" s="1">
        <v>44607.236446759256</v>
      </c>
      <c r="Q605">
        <v>44320</v>
      </c>
      <c r="R605">
        <v>71</v>
      </c>
      <c r="S605" t="b">
        <v>0</v>
      </c>
      <c r="T605" t="s">
        <v>86</v>
      </c>
      <c r="U605" t="b">
        <v>0</v>
      </c>
      <c r="V605" t="s">
        <v>92</v>
      </c>
      <c r="W605" s="1">
        <v>44607.204571759263</v>
      </c>
      <c r="X605">
        <v>16</v>
      </c>
      <c r="Y605">
        <v>0</v>
      </c>
      <c r="Z605">
        <v>0</v>
      </c>
      <c r="AA605">
        <v>0</v>
      </c>
      <c r="AB605">
        <v>5</v>
      </c>
      <c r="AC605">
        <v>0</v>
      </c>
      <c r="AD605">
        <v>11</v>
      </c>
      <c r="AE605">
        <v>0</v>
      </c>
      <c r="AF605">
        <v>0</v>
      </c>
      <c r="AG605">
        <v>0</v>
      </c>
      <c r="AH605" t="s">
        <v>93</v>
      </c>
      <c r="AI605" s="1">
        <v>44607.236446759256</v>
      </c>
      <c r="AJ605">
        <v>55</v>
      </c>
      <c r="AK605">
        <v>0</v>
      </c>
      <c r="AL605">
        <v>0</v>
      </c>
      <c r="AM605">
        <v>0</v>
      </c>
      <c r="AN605">
        <v>5</v>
      </c>
      <c r="AO605">
        <v>0</v>
      </c>
      <c r="AP605">
        <v>11</v>
      </c>
      <c r="AQ605">
        <v>0</v>
      </c>
      <c r="AR605">
        <v>0</v>
      </c>
      <c r="AS605">
        <v>0</v>
      </c>
      <c r="AT605" t="s">
        <v>86</v>
      </c>
      <c r="AU605" t="s">
        <v>86</v>
      </c>
      <c r="AV605" t="s">
        <v>86</v>
      </c>
      <c r="AW605" t="s">
        <v>86</v>
      </c>
      <c r="AX605" t="s">
        <v>86</v>
      </c>
      <c r="AY605" t="s">
        <v>86</v>
      </c>
      <c r="AZ605" t="s">
        <v>86</v>
      </c>
      <c r="BA605" t="s">
        <v>86</v>
      </c>
      <c r="BB605" t="s">
        <v>86</v>
      </c>
      <c r="BC605" t="s">
        <v>86</v>
      </c>
      <c r="BD605" t="s">
        <v>86</v>
      </c>
      <c r="BE605" t="s">
        <v>86</v>
      </c>
    </row>
  </sheetData>
  <autoFilter ref="A1:BE605" xr:uid="{00000000-0001-0000-0100-000000000000}">
    <filterColumn colId="24">
      <filters>
        <filter val="101"/>
        <filter val="104"/>
        <filter val="108"/>
        <filter val="109"/>
        <filter val="11"/>
        <filter val="110"/>
        <filter val="111"/>
        <filter val="114"/>
        <filter val="115"/>
        <filter val="117"/>
        <filter val="121"/>
        <filter val="122"/>
        <filter val="123"/>
        <filter val="124"/>
        <filter val="127"/>
        <filter val="129"/>
        <filter val="132"/>
        <filter val="133"/>
        <filter val="135"/>
        <filter val="140"/>
        <filter val="144"/>
        <filter val="145"/>
        <filter val="147"/>
        <filter val="149"/>
        <filter val="15"/>
        <filter val="154"/>
        <filter val="156"/>
        <filter val="157"/>
        <filter val="158"/>
        <filter val="159"/>
        <filter val="161"/>
        <filter val="162"/>
        <filter val="163"/>
        <filter val="167"/>
        <filter val="168"/>
        <filter val="169"/>
        <filter val="170"/>
        <filter val="171"/>
        <filter val="172"/>
        <filter val="173"/>
        <filter val="176"/>
        <filter val="177"/>
        <filter val="181"/>
        <filter val="184"/>
        <filter val="188"/>
        <filter val="19"/>
        <filter val="192"/>
        <filter val="197"/>
        <filter val="198"/>
        <filter val="20"/>
        <filter val="202"/>
        <filter val="203"/>
        <filter val="205"/>
        <filter val="206"/>
        <filter val="208"/>
        <filter val="21"/>
        <filter val="210"/>
        <filter val="214"/>
        <filter val="217"/>
        <filter val="219"/>
        <filter val="221"/>
        <filter val="223"/>
        <filter val="224"/>
        <filter val="225"/>
        <filter val="229"/>
        <filter val="230"/>
        <filter val="234"/>
        <filter val="240"/>
        <filter val="241"/>
        <filter val="243"/>
        <filter val="245"/>
        <filter val="246"/>
        <filter val="255"/>
        <filter val="263"/>
        <filter val="273"/>
        <filter val="274"/>
        <filter val="279"/>
        <filter val="293"/>
        <filter val="295"/>
        <filter val="298"/>
        <filter val="30"/>
        <filter val="305"/>
        <filter val="308"/>
        <filter val="309"/>
        <filter val="310"/>
        <filter val="316"/>
        <filter val="319"/>
        <filter val="321"/>
        <filter val="329"/>
        <filter val="33"/>
        <filter val="330"/>
        <filter val="333"/>
        <filter val="338"/>
        <filter val="345"/>
        <filter val="36"/>
        <filter val="37"/>
        <filter val="378"/>
        <filter val="38"/>
        <filter val="380"/>
        <filter val="390"/>
        <filter val="402"/>
        <filter val="42"/>
        <filter val="424"/>
        <filter val="425"/>
        <filter val="438"/>
        <filter val="44"/>
        <filter val="440"/>
        <filter val="45"/>
        <filter val="457"/>
        <filter val="48"/>
        <filter val="50"/>
        <filter val="508"/>
        <filter val="51"/>
        <filter val="52"/>
        <filter val="53"/>
        <filter val="539"/>
        <filter val="54"/>
        <filter val="55"/>
        <filter val="550"/>
        <filter val="559"/>
        <filter val="56"/>
        <filter val="57"/>
        <filter val="572"/>
        <filter val="573"/>
        <filter val="591"/>
        <filter val="598"/>
        <filter val="622"/>
        <filter val="642"/>
        <filter val="65"/>
        <filter val="652"/>
        <filter val="66"/>
        <filter val="669"/>
        <filter val="687"/>
        <filter val="70"/>
        <filter val="72"/>
        <filter val="729"/>
        <filter val="74"/>
        <filter val="747"/>
        <filter val="76"/>
        <filter val="77"/>
        <filter val="78"/>
        <filter val="79"/>
        <filter val="801"/>
        <filter val="81"/>
        <filter val="82"/>
        <filter val="84"/>
        <filter val="844"/>
        <filter val="85"/>
        <filter val="86"/>
        <filter val="87"/>
        <filter val="88"/>
        <filter val="9"/>
        <filter val="91"/>
        <filter val="93"/>
        <filter val="933"/>
        <filter val="94"/>
        <filter val="95"/>
        <filter val="96"/>
        <filter val="9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2022-02-23T10:00:00Z</dcterms:created>
  <dcterms:modified xsi:type="dcterms:W3CDTF">2022-02-23T15:38:55Z</dcterms:modified>
</cp:coreProperties>
</file>