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Envoy/Year 2022 Reports/03_Mar 2022/"/>
    </mc:Choice>
  </mc:AlternateContent>
  <xr:revisionPtr revIDLastSave="2" documentId="11_A8B2536CAC3E84E91516A81EA15CFCC04D1A6227" xr6:coauthVersionLast="47" xr6:coauthVersionMax="47" xr10:uidLastSave="{B9E0C0EE-513F-43F9-A8B2-B35EADCA7222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DATA_VALIDATION!$A$1:$BE$237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7" i="2" l="1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<sst xmlns="http://schemas.openxmlformats.org/spreadsheetml/2006/main" count="6828" uniqueCount="628">
  <si>
    <t>Site Address:</t>
  </si>
  <si>
    <t>envoy.emaiq-na2.net</t>
  </si>
  <si>
    <t>Report Name:</t>
  </si>
  <si>
    <t>Envoy Completion Report</t>
  </si>
  <si>
    <t>Report Type:</t>
  </si>
  <si>
    <t>Completed Workitem Report</t>
  </si>
  <si>
    <t>Report Period:</t>
  </si>
  <si>
    <t>Month-to-date</t>
  </si>
  <si>
    <t>Queue Id:</t>
  </si>
  <si>
    <t>QUE0EC578AC-BDD4-852C-E29C-F4E0EBC47E9F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</si>
  <si>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</si>
  <si>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</si>
  <si>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</si>
  <si>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</si>
  <si>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</si>
  <si>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</si>
  <si>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</si>
  <si>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</si>
  <si>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</si>
  <si>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</si>
  <si>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</si>
  <si>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</si>
  <si>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</si>
  <si>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</si>
  <si>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</si>
  <si>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</si>
  <si>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</si>
  <si>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</si>
  <si>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</si>
  <si>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</si>
  <si>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</si>
  <si>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</si>
  <si>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</si>
  <si>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</si>
  <si>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</si>
  <si>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</si>
  <si>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</si>
  <si>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</si>
  <si>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</si>
  <si>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</si>
  <si>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</si>
  <si>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</si>
  <si>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</si>
  <si>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</si>
  <si>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</si>
  <si>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</si>
  <si>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</si>
  <si>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</si>
  <si>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</si>
  <si>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</si>
  <si>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</si>
  <si>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</si>
  <si>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</si>
  <si>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</si>
  <si>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</si>
  <si>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</si>
  <si>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</si>
  <si>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</si>
  <si>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</si>
  <si>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</si>
  <si>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</si>
  <si>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</si>
  <si>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</si>
  <si>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</si>
  <si>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</si>
  <si>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</si>
  <si>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</si>
  <si>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</si>
  <si>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</si>
  <si>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</si>
  <si>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</si>
  <si>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</si>
  <si>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</si>
  <si>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</si>
  <si>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</si>
  <si>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</si>
  <si>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WI2203100</t>
  </si>
  <si>
    <t>DATA_VALIDATION</t>
  </si>
  <si>
    <t>1100002823</t>
  </si>
  <si>
    <t>Folder</t>
  </si>
  <si>
    <t/>
  </si>
  <si>
    <t>Mailitem</t>
  </si>
  <si>
    <t>MI22033569</t>
  </si>
  <si>
    <t>COMPLETED</t>
  </si>
  <si>
    <t>MARK_AS_COMPLETED</t>
  </si>
  <si>
    <t>Queue</t>
  </si>
  <si>
    <t>N/A</t>
  </si>
  <si>
    <t>Suraj Toradmal</t>
  </si>
  <si>
    <t>Saloni Uttekar</t>
  </si>
  <si>
    <t>WI2203101</t>
  </si>
  <si>
    <t>1100004557</t>
  </si>
  <si>
    <t>MI22033820</t>
  </si>
  <si>
    <t>Aditya Sanjay Tade</t>
  </si>
  <si>
    <t>WI2203102</t>
  </si>
  <si>
    <t>1100002075</t>
  </si>
  <si>
    <t>MI22033942</t>
  </si>
  <si>
    <t>WI2203103</t>
  </si>
  <si>
    <t>1100002623</t>
  </si>
  <si>
    <t>MI22035454</t>
  </si>
  <si>
    <t>WI2203104</t>
  </si>
  <si>
    <t>1100004257</t>
  </si>
  <si>
    <t>MI22036328</t>
  </si>
  <si>
    <t>Supriya Satyavan Khape</t>
  </si>
  <si>
    <t>WI2203105</t>
  </si>
  <si>
    <t>1100004221</t>
  </si>
  <si>
    <t>MI22034622</t>
  </si>
  <si>
    <t>WI2203106</t>
  </si>
  <si>
    <t>1100001487</t>
  </si>
  <si>
    <t>MI22036384</t>
  </si>
  <si>
    <t>WI2203107</t>
  </si>
  <si>
    <t>1100003585</t>
  </si>
  <si>
    <t>MI22036407</t>
  </si>
  <si>
    <t>Ujwala Navnath Ajabe</t>
  </si>
  <si>
    <t>WI2203108</t>
  </si>
  <si>
    <t>1100001319</t>
  </si>
  <si>
    <t>MI22036973</t>
  </si>
  <si>
    <t>WI2203109</t>
  </si>
  <si>
    <t>MI22036977</t>
  </si>
  <si>
    <t>WI2203110</t>
  </si>
  <si>
    <t>1100001761</t>
  </si>
  <si>
    <t>MI22036986</t>
  </si>
  <si>
    <t>WI2203111</t>
  </si>
  <si>
    <t>MI22037005</t>
  </si>
  <si>
    <t>WI2203114</t>
  </si>
  <si>
    <t>1100002084</t>
  </si>
  <si>
    <t>MI22037415</t>
  </si>
  <si>
    <t>Mohini Shreekrishna Shinde</t>
  </si>
  <si>
    <t>WI2203115</t>
  </si>
  <si>
    <t>1100001626</t>
  </si>
  <si>
    <t>MI22037489</t>
  </si>
  <si>
    <t>WI2203116</t>
  </si>
  <si>
    <t>1100001682</t>
  </si>
  <si>
    <t>MI22037795</t>
  </si>
  <si>
    <t>WI2203117</t>
  </si>
  <si>
    <t>WI2203118</t>
  </si>
  <si>
    <t>MI22037799</t>
  </si>
  <si>
    <t>Prajakta Jagannath Mane</t>
  </si>
  <si>
    <t>WI2203119</t>
  </si>
  <si>
    <t>WI2203120</t>
  </si>
  <si>
    <t>1100002135</t>
  </si>
  <si>
    <t>MI22037941</t>
  </si>
  <si>
    <t>WI2203121</t>
  </si>
  <si>
    <t>1100003507</t>
  </si>
  <si>
    <t>MI22038012</t>
  </si>
  <si>
    <t>WI2203122</t>
  </si>
  <si>
    <t>WI220313</t>
  </si>
  <si>
    <t>1100002321</t>
  </si>
  <si>
    <t>MI220289506</t>
  </si>
  <si>
    <t>WI2203138</t>
  </si>
  <si>
    <t>1100001606</t>
  </si>
  <si>
    <t>MI22038309</t>
  </si>
  <si>
    <t>WI2203139</t>
  </si>
  <si>
    <t>1100003690</t>
  </si>
  <si>
    <t>MI22038326</t>
  </si>
  <si>
    <t>WI220314</t>
  </si>
  <si>
    <t>1100002698</t>
  </si>
  <si>
    <t>MI220289811</t>
  </si>
  <si>
    <t>WI2203140</t>
  </si>
  <si>
    <t>MI22038332</t>
  </si>
  <si>
    <t>WI2203141</t>
  </si>
  <si>
    <t>1100003926</t>
  </si>
  <si>
    <t>MI22038366</t>
  </si>
  <si>
    <t>WI2203142</t>
  </si>
  <si>
    <t>MI22038380</t>
  </si>
  <si>
    <t>WI2203144</t>
  </si>
  <si>
    <t>1100003707</t>
  </si>
  <si>
    <t>MI22038478</t>
  </si>
  <si>
    <t>WI2203145</t>
  </si>
  <si>
    <t>1100004382</t>
  </si>
  <si>
    <t>MI22038634</t>
  </si>
  <si>
    <t>WI2203146</t>
  </si>
  <si>
    <t>1100002155</t>
  </si>
  <si>
    <t>MI22038732</t>
  </si>
  <si>
    <t>WI2203147</t>
  </si>
  <si>
    <t>MI22038741</t>
  </si>
  <si>
    <t>WI2203148</t>
  </si>
  <si>
    <t>1100002503</t>
  </si>
  <si>
    <t>MI22038749</t>
  </si>
  <si>
    <t>WI2203149</t>
  </si>
  <si>
    <t>1100002573</t>
  </si>
  <si>
    <t>MI22038765</t>
  </si>
  <si>
    <t>WI2203150</t>
  </si>
  <si>
    <t>1100004496</t>
  </si>
  <si>
    <t>MI22039107</t>
  </si>
  <si>
    <t>WI2203153</t>
  </si>
  <si>
    <t>1100002765</t>
  </si>
  <si>
    <t>MI22039370</t>
  </si>
  <si>
    <t>WI2203155</t>
  </si>
  <si>
    <t>1100001540</t>
  </si>
  <si>
    <t>MI22039444</t>
  </si>
  <si>
    <t>WI2203156</t>
  </si>
  <si>
    <t>1100002369</t>
  </si>
  <si>
    <t>MI22039670</t>
  </si>
  <si>
    <t>WI2203157</t>
  </si>
  <si>
    <t>MI22039990</t>
  </si>
  <si>
    <t>WI2203158</t>
  </si>
  <si>
    <t>1100000455</t>
  </si>
  <si>
    <t>MI220310000</t>
  </si>
  <si>
    <t>WI2203159</t>
  </si>
  <si>
    <t>1100003059</t>
  </si>
  <si>
    <t>MI220310100</t>
  </si>
  <si>
    <t>WI220316</t>
  </si>
  <si>
    <t>1100003261</t>
  </si>
  <si>
    <t>MI220290289</t>
  </si>
  <si>
    <t>Ashish Rajaram Sutar</t>
  </si>
  <si>
    <t>WI2203162</t>
  </si>
  <si>
    <t>1100002212</t>
  </si>
  <si>
    <t>MI220310394</t>
  </si>
  <si>
    <t>WI2203163</t>
  </si>
  <si>
    <t>MI220310400</t>
  </si>
  <si>
    <t>WI220317</t>
  </si>
  <si>
    <t>1100003908</t>
  </si>
  <si>
    <t>MI220291651</t>
  </si>
  <si>
    <t>WI2203177</t>
  </si>
  <si>
    <t>MI220310451</t>
  </si>
  <si>
    <t>WI2203178</t>
  </si>
  <si>
    <t>1100002941</t>
  </si>
  <si>
    <t>MI220310448</t>
  </si>
  <si>
    <t>WI2203179</t>
  </si>
  <si>
    <t>1100002690</t>
  </si>
  <si>
    <t>MI220310479</t>
  </si>
  <si>
    <t>WI220318</t>
  </si>
  <si>
    <t>MI220289990</t>
  </si>
  <si>
    <t>WI2203180</t>
  </si>
  <si>
    <t>1100001902</t>
  </si>
  <si>
    <t>MI220310700</t>
  </si>
  <si>
    <t>WI2203181</t>
  </si>
  <si>
    <t>1100004366</t>
  </si>
  <si>
    <t>MI220310834</t>
  </si>
  <si>
    <t>WI2203182</t>
  </si>
  <si>
    <t>1100002799</t>
  </si>
  <si>
    <t>MI220310821</t>
  </si>
  <si>
    <t>Hemanshi Deshlahara</t>
  </si>
  <si>
    <t>WI2203183</t>
  </si>
  <si>
    <t>1100004267</t>
  </si>
  <si>
    <t>MI220310870</t>
  </si>
  <si>
    <t>WI2203185</t>
  </si>
  <si>
    <t>1100003371</t>
  </si>
  <si>
    <t>MI220311106</t>
  </si>
  <si>
    <t>WI2203186</t>
  </si>
  <si>
    <t>1100003051</t>
  </si>
  <si>
    <t>MI220311152</t>
  </si>
  <si>
    <t>WI2203187</t>
  </si>
  <si>
    <t>1100004878</t>
  </si>
  <si>
    <t>MI220311220</t>
  </si>
  <si>
    <t>WI2203188</t>
  </si>
  <si>
    <t>1100001589</t>
  </si>
  <si>
    <t>MI220311283</t>
  </si>
  <si>
    <t>WI2203189</t>
  </si>
  <si>
    <t>1100004363</t>
  </si>
  <si>
    <t>MI220311569</t>
  </si>
  <si>
    <t>WI220319</t>
  </si>
  <si>
    <t>MI220291245</t>
  </si>
  <si>
    <t>WI2203192</t>
  </si>
  <si>
    <t>1100004416</t>
  </si>
  <si>
    <t>MI220311670</t>
  </si>
  <si>
    <t>WI220320</t>
  </si>
  <si>
    <t>MI220291694</t>
  </si>
  <si>
    <t>WI2203200</t>
  </si>
  <si>
    <t>1100002696</t>
  </si>
  <si>
    <t>MI220311960</t>
  </si>
  <si>
    <t>WI2203201</t>
  </si>
  <si>
    <t>1100004364</t>
  </si>
  <si>
    <t>MI220312040</t>
  </si>
  <si>
    <t>WI2203202</t>
  </si>
  <si>
    <t>MI220312579</t>
  </si>
  <si>
    <t>WI2203203</t>
  </si>
  <si>
    <t>1100003864</t>
  </si>
  <si>
    <t>MI220312641</t>
  </si>
  <si>
    <t>WI220321</t>
  </si>
  <si>
    <t>1100004171</t>
  </si>
  <si>
    <t>MI220291566</t>
  </si>
  <si>
    <t>WI2203214</t>
  </si>
  <si>
    <t>WI2203215</t>
  </si>
  <si>
    <t>WI2203216</t>
  </si>
  <si>
    <t>WI2203217</t>
  </si>
  <si>
    <t>WI2203218</t>
  </si>
  <si>
    <t>WI2203219</t>
  </si>
  <si>
    <t>WI220322</t>
  </si>
  <si>
    <t>MI220291634</t>
  </si>
  <si>
    <t>WI2203220</t>
  </si>
  <si>
    <t>WI2203221</t>
  </si>
  <si>
    <t>WI2203222</t>
  </si>
  <si>
    <t>WI2203223</t>
  </si>
  <si>
    <t>WI2203224</t>
  </si>
  <si>
    <t>WI2203225</t>
  </si>
  <si>
    <t>WI2203226</t>
  </si>
  <si>
    <t>WI2203228</t>
  </si>
  <si>
    <t>WI220323</t>
  </si>
  <si>
    <t>1100004388</t>
  </si>
  <si>
    <t>MI2203365</t>
  </si>
  <si>
    <t>WI2203234</t>
  </si>
  <si>
    <t>1100004227</t>
  </si>
  <si>
    <t>MI220313138</t>
  </si>
  <si>
    <t>WI220324</t>
  </si>
  <si>
    <t>MI22031137</t>
  </si>
  <si>
    <t>WI2203242</t>
  </si>
  <si>
    <t>WI2203249</t>
  </si>
  <si>
    <t>1100002714</t>
  </si>
  <si>
    <t>MI220313264</t>
  </si>
  <si>
    <t>WI220325</t>
  </si>
  <si>
    <t>MI22031181</t>
  </si>
  <si>
    <t>WI220326</t>
  </si>
  <si>
    <t>1100001417</t>
  </si>
  <si>
    <t>MI22031207</t>
  </si>
  <si>
    <t>WI2203262</t>
  </si>
  <si>
    <t>MI220313350</t>
  </si>
  <si>
    <t>WI2203266</t>
  </si>
  <si>
    <t>1100004672</t>
  </si>
  <si>
    <t>MI220313434</t>
  </si>
  <si>
    <t>WI2203268</t>
  </si>
  <si>
    <t>1100002624</t>
  </si>
  <si>
    <t>MI220313500</t>
  </si>
  <si>
    <t>WI2203269</t>
  </si>
  <si>
    <t>1100004418</t>
  </si>
  <si>
    <t>MI220313653</t>
  </si>
  <si>
    <t>WI2203270</t>
  </si>
  <si>
    <t>1100001731</t>
  </si>
  <si>
    <t>MI220313657</t>
  </si>
  <si>
    <t>WI2203271</t>
  </si>
  <si>
    <t>1100004860</t>
  </si>
  <si>
    <t>MI220313805</t>
  </si>
  <si>
    <t>WI2203272</t>
  </si>
  <si>
    <t>WI2203273</t>
  </si>
  <si>
    <t>WI2203274</t>
  </si>
  <si>
    <t>WI2203275</t>
  </si>
  <si>
    <t>1100003662</t>
  </si>
  <si>
    <t>MI220314078</t>
  </si>
  <si>
    <t>WI2203276</t>
  </si>
  <si>
    <t>WI2203277</t>
  </si>
  <si>
    <t>1100002228</t>
  </si>
  <si>
    <t>MI220314207</t>
  </si>
  <si>
    <t>WI2203278</t>
  </si>
  <si>
    <t>MI220314344</t>
  </si>
  <si>
    <t>WI220328</t>
  </si>
  <si>
    <t>1100003607</t>
  </si>
  <si>
    <t>MI2203114</t>
  </si>
  <si>
    <t>WI2203281</t>
  </si>
  <si>
    <t>1100001980</t>
  </si>
  <si>
    <t>MI220314479</t>
  </si>
  <si>
    <t>WI2203284</t>
  </si>
  <si>
    <t>MI220314560</t>
  </si>
  <si>
    <t>WI2203285</t>
  </si>
  <si>
    <t>1100004695</t>
  </si>
  <si>
    <t>MI220314585</t>
  </si>
  <si>
    <t>WI2203286</t>
  </si>
  <si>
    <t>MI220314807</t>
  </si>
  <si>
    <t>WI2203288</t>
  </si>
  <si>
    <t>WI2203289</t>
  </si>
  <si>
    <t>1100001888</t>
  </si>
  <si>
    <t>MI220314860</t>
  </si>
  <si>
    <t>WI2203290</t>
  </si>
  <si>
    <t>MI220314868</t>
  </si>
  <si>
    <t>WI2203291</t>
  </si>
  <si>
    <t>1100003004</t>
  </si>
  <si>
    <t>MI220314915</t>
  </si>
  <si>
    <t>WI2203294</t>
  </si>
  <si>
    <t>MI220314951</t>
  </si>
  <si>
    <t>WI2203308</t>
  </si>
  <si>
    <t>MI220315051</t>
  </si>
  <si>
    <t>WI2203309</t>
  </si>
  <si>
    <t>MI220315122</t>
  </si>
  <si>
    <t>WI220331</t>
  </si>
  <si>
    <t>1100003890</t>
  </si>
  <si>
    <t>MI22031617</t>
  </si>
  <si>
    <t>WI2203311</t>
  </si>
  <si>
    <t>MI220315152</t>
  </si>
  <si>
    <t>WI2203312</t>
  </si>
  <si>
    <t>MI220315151</t>
  </si>
  <si>
    <t>WI2203316</t>
  </si>
  <si>
    <t>MI220315563</t>
  </si>
  <si>
    <t>WI2203317</t>
  </si>
  <si>
    <t>1100002482</t>
  </si>
  <si>
    <t>MI220315682</t>
  </si>
  <si>
    <t>WI2203318</t>
  </si>
  <si>
    <t>MI220315724</t>
  </si>
  <si>
    <t>WI2203319</t>
  </si>
  <si>
    <t>1100004871</t>
  </si>
  <si>
    <t>MI220315803</t>
  </si>
  <si>
    <t>WI220332</t>
  </si>
  <si>
    <t>MI22031838</t>
  </si>
  <si>
    <t>WI2203335</t>
  </si>
  <si>
    <t>1100002272</t>
  </si>
  <si>
    <t>MI220316492</t>
  </si>
  <si>
    <t>WI2203336</t>
  </si>
  <si>
    <t>1100004350</t>
  </si>
  <si>
    <t>MI220316674</t>
  </si>
  <si>
    <t>WI2203337</t>
  </si>
  <si>
    <t>1100003152</t>
  </si>
  <si>
    <t>MI220316977</t>
  </si>
  <si>
    <t>WI2203341</t>
  </si>
  <si>
    <t>1100002832</t>
  </si>
  <si>
    <t>MI220317187</t>
  </si>
  <si>
    <t>WI2203342</t>
  </si>
  <si>
    <t>MI220317228</t>
  </si>
  <si>
    <t>WI2203343</t>
  </si>
  <si>
    <t>MI220317309</t>
  </si>
  <si>
    <t>WI2203344</t>
  </si>
  <si>
    <t>1100004629</t>
  </si>
  <si>
    <t>MI220317318</t>
  </si>
  <si>
    <t>WI2203345</t>
  </si>
  <si>
    <t>MI220317374</t>
  </si>
  <si>
    <t>WI2203347</t>
  </si>
  <si>
    <t>1100001449</t>
  </si>
  <si>
    <t>MI220317381</t>
  </si>
  <si>
    <t>WI2203348</t>
  </si>
  <si>
    <t>1100004837</t>
  </si>
  <si>
    <t>MI220317418</t>
  </si>
  <si>
    <t>WI2203349</t>
  </si>
  <si>
    <t>1100002464</t>
  </si>
  <si>
    <t>MI220317460</t>
  </si>
  <si>
    <t>WI2203350</t>
  </si>
  <si>
    <t>1100004404</t>
  </si>
  <si>
    <t>MI220317513</t>
  </si>
  <si>
    <t>WI2203351</t>
  </si>
  <si>
    <t>1100001740</t>
  </si>
  <si>
    <t>MI220317566</t>
  </si>
  <si>
    <t>WI2203352</t>
  </si>
  <si>
    <t>1100001158</t>
  </si>
  <si>
    <t>MI220317915</t>
  </si>
  <si>
    <t>WI2203353</t>
  </si>
  <si>
    <t>1100000668</t>
  </si>
  <si>
    <t>MI220317970</t>
  </si>
  <si>
    <t>WI2203354</t>
  </si>
  <si>
    <t>MI220318567</t>
  </si>
  <si>
    <t>WI2203355</t>
  </si>
  <si>
    <t>1100000495</t>
  </si>
  <si>
    <t>MI220318677</t>
  </si>
  <si>
    <t>WI2203356</t>
  </si>
  <si>
    <t>WI2203357</t>
  </si>
  <si>
    <t>1100003526</t>
  </si>
  <si>
    <t>MI220318970</t>
  </si>
  <si>
    <t>Aparna Ramchandra Chavan</t>
  </si>
  <si>
    <t>WI2203358</t>
  </si>
  <si>
    <t>1100004915</t>
  </si>
  <si>
    <t>MI220319254</t>
  </si>
  <si>
    <t>WI2203359</t>
  </si>
  <si>
    <t>WI2203360</t>
  </si>
  <si>
    <t>WI2203361</t>
  </si>
  <si>
    <t>WI2203362</t>
  </si>
  <si>
    <t>WI2203363</t>
  </si>
  <si>
    <t>WI2203364</t>
  </si>
  <si>
    <t>WI2203365</t>
  </si>
  <si>
    <t>WI2203366</t>
  </si>
  <si>
    <t>WI2203367</t>
  </si>
  <si>
    <t>WI2203368</t>
  </si>
  <si>
    <t>WI2203369</t>
  </si>
  <si>
    <t>WI2203370</t>
  </si>
  <si>
    <t>WI2203376</t>
  </si>
  <si>
    <t>1100004215</t>
  </si>
  <si>
    <t>MI220319473</t>
  </si>
  <si>
    <t>WI2203392</t>
  </si>
  <si>
    <t>1100003754</t>
  </si>
  <si>
    <t>MI220319677</t>
  </si>
  <si>
    <t>WI2203406</t>
  </si>
  <si>
    <t>MI220319758</t>
  </si>
  <si>
    <t>WI2203407</t>
  </si>
  <si>
    <t>MI220319800</t>
  </si>
  <si>
    <t>WI2203409</t>
  </si>
  <si>
    <t>WI2203410</t>
  </si>
  <si>
    <t>MI220319952</t>
  </si>
  <si>
    <t>WI2203411</t>
  </si>
  <si>
    <t>MI220320006</t>
  </si>
  <si>
    <t>WI2203412</t>
  </si>
  <si>
    <t>1100002485</t>
  </si>
  <si>
    <t>MI220319981</t>
  </si>
  <si>
    <t>WI2203414</t>
  </si>
  <si>
    <t>1100001816</t>
  </si>
  <si>
    <t>MI220320401</t>
  </si>
  <si>
    <t>WI2203416</t>
  </si>
  <si>
    <t>1100004877</t>
  </si>
  <si>
    <t>MI220320732</t>
  </si>
  <si>
    <t>WI2203419</t>
  </si>
  <si>
    <t>WI2203421</t>
  </si>
  <si>
    <t>1100004762</t>
  </si>
  <si>
    <t>MI220320977</t>
  </si>
  <si>
    <t>WI2203422</t>
  </si>
  <si>
    <t>1100003668</t>
  </si>
  <si>
    <t>MI220321127</t>
  </si>
  <si>
    <t>WI2203423</t>
  </si>
  <si>
    <t>WI2203424</t>
  </si>
  <si>
    <t>WI2203443</t>
  </si>
  <si>
    <t>MI220321373</t>
  </si>
  <si>
    <t>WI2203445</t>
  </si>
  <si>
    <t>1100002422</t>
  </si>
  <si>
    <t>MI220321331</t>
  </si>
  <si>
    <t>WI2203446</t>
  </si>
  <si>
    <t>MI220321687</t>
  </si>
  <si>
    <t>WI2203447</t>
  </si>
  <si>
    <t>MI220321692</t>
  </si>
  <si>
    <t>WI2203448</t>
  </si>
  <si>
    <t>1100002703</t>
  </si>
  <si>
    <t>MI220321836</t>
  </si>
  <si>
    <t>WI2203449</t>
  </si>
  <si>
    <t>1100003726</t>
  </si>
  <si>
    <t>MI220321961</t>
  </si>
  <si>
    <t>WI220345</t>
  </si>
  <si>
    <t>1100000766</t>
  </si>
  <si>
    <t>MI22032438</t>
  </si>
  <si>
    <t>WI2203450</t>
  </si>
  <si>
    <t>MI220322104</t>
  </si>
  <si>
    <t>WI2203451</t>
  </si>
  <si>
    <t>1100003733</t>
  </si>
  <si>
    <t>MI220322136</t>
  </si>
  <si>
    <t>WI2203453</t>
  </si>
  <si>
    <t>MI220322312</t>
  </si>
  <si>
    <t>WI2203458</t>
  </si>
  <si>
    <t>1100005087</t>
  </si>
  <si>
    <t>MI220322352</t>
  </si>
  <si>
    <t>WI220346</t>
  </si>
  <si>
    <t>1100004360</t>
  </si>
  <si>
    <t>MI22032455</t>
  </si>
  <si>
    <t>WI2203460</t>
  </si>
  <si>
    <t>1100002654</t>
  </si>
  <si>
    <t>MI220322381</t>
  </si>
  <si>
    <t>WI2203461</t>
  </si>
  <si>
    <t>1100001644</t>
  </si>
  <si>
    <t>MI220322397</t>
  </si>
  <si>
    <t>WI2203462</t>
  </si>
  <si>
    <t>MI220322413</t>
  </si>
  <si>
    <t>WI2203463</t>
  </si>
  <si>
    <t>MI220322417</t>
  </si>
  <si>
    <t>WI2203464</t>
  </si>
  <si>
    <t>WI2203465</t>
  </si>
  <si>
    <t>WI2203467</t>
  </si>
  <si>
    <t>MI220322458</t>
  </si>
  <si>
    <t>WI2203468</t>
  </si>
  <si>
    <t>MI220322591</t>
  </si>
  <si>
    <t>WI2203469</t>
  </si>
  <si>
    <t>MI220322605</t>
  </si>
  <si>
    <t>WI220347</t>
  </si>
  <si>
    <t>MI22032900</t>
  </si>
  <si>
    <t>WI2203472</t>
  </si>
  <si>
    <t>1100004711</t>
  </si>
  <si>
    <t>MI220322768</t>
  </si>
  <si>
    <t>WI2203473</t>
  </si>
  <si>
    <t>MI220322809</t>
  </si>
  <si>
    <t>WI2203476</t>
  </si>
  <si>
    <t>MI220322873</t>
  </si>
  <si>
    <t>WI2203478</t>
  </si>
  <si>
    <t>1100004446</t>
  </si>
  <si>
    <t>MI220323067</t>
  </si>
  <si>
    <t>WI2203479</t>
  </si>
  <si>
    <t>1100000739</t>
  </si>
  <si>
    <t>MI220323069</t>
  </si>
  <si>
    <t>WI2203480</t>
  </si>
  <si>
    <t>1100000974</t>
  </si>
  <si>
    <t>MI220323029</t>
  </si>
  <si>
    <t>WI2203481</t>
  </si>
  <si>
    <t>MI220323098</t>
  </si>
  <si>
    <t>WI2203511</t>
  </si>
  <si>
    <t>1100003522</t>
  </si>
  <si>
    <t>MI220323450</t>
  </si>
  <si>
    <t>WI2203512</t>
  </si>
  <si>
    <t>1100003022</t>
  </si>
  <si>
    <t>MI220323527</t>
  </si>
  <si>
    <t>WI2203514</t>
  </si>
  <si>
    <t>1100005121</t>
  </si>
  <si>
    <t>MI220323805</t>
  </si>
  <si>
    <t>WI2203520</t>
  </si>
  <si>
    <t>WI2203524</t>
  </si>
  <si>
    <t>WI2203536</t>
  </si>
  <si>
    <t>WI2203537</t>
  </si>
  <si>
    <t>1100004691</t>
  </si>
  <si>
    <t>MI220324090</t>
  </si>
  <si>
    <t>WI2203539</t>
  </si>
  <si>
    <t>WI220354</t>
  </si>
  <si>
    <t>1100003881</t>
  </si>
  <si>
    <t>MI22032946</t>
  </si>
  <si>
    <t>WI2203540</t>
  </si>
  <si>
    <t>1100004562</t>
  </si>
  <si>
    <t>MI220324220</t>
  </si>
  <si>
    <t>WI2203543</t>
  </si>
  <si>
    <t>WI220362</t>
  </si>
  <si>
    <t>1100003968</t>
  </si>
  <si>
    <t>MI22033130</t>
  </si>
  <si>
    <t>WI220363</t>
  </si>
  <si>
    <t>MI22033308</t>
  </si>
  <si>
    <t>WI220364</t>
  </si>
  <si>
    <t>MI22033320</t>
  </si>
  <si>
    <t>WI220367</t>
  </si>
  <si>
    <t>WI220368</t>
  </si>
  <si>
    <t>WI220369</t>
  </si>
  <si>
    <t>1100003976</t>
  </si>
  <si>
    <t>MI22033848</t>
  </si>
  <si>
    <t>WI220373</t>
  </si>
  <si>
    <t>WI220374</t>
  </si>
  <si>
    <t>1100002808</t>
  </si>
  <si>
    <t>MI22034002</t>
  </si>
  <si>
    <t>WI220379</t>
  </si>
  <si>
    <t>MI22034474</t>
  </si>
  <si>
    <t>WI220380</t>
  </si>
  <si>
    <t>1100002446</t>
  </si>
  <si>
    <t>MI22034502</t>
  </si>
  <si>
    <t>WI220381</t>
  </si>
  <si>
    <t>1100003039</t>
  </si>
  <si>
    <t>MI22034599</t>
  </si>
  <si>
    <t>WI220382</t>
  </si>
  <si>
    <t>WI220383</t>
  </si>
  <si>
    <t>1100002540</t>
  </si>
  <si>
    <t>MI22034793</t>
  </si>
  <si>
    <t>WI220384</t>
  </si>
  <si>
    <t>MI22034970</t>
  </si>
  <si>
    <t>WI220385</t>
  </si>
  <si>
    <t>MI22035058</t>
  </si>
  <si>
    <t>WI220386</t>
  </si>
  <si>
    <t>MI22035132</t>
  </si>
  <si>
    <t>WI220387</t>
  </si>
  <si>
    <t>WI220388</t>
  </si>
  <si>
    <t>MI22036030</t>
  </si>
  <si>
    <t>WI220389</t>
  </si>
  <si>
    <t>1100003892</t>
  </si>
  <si>
    <t>MI22036086</t>
  </si>
  <si>
    <t>WI220390</t>
  </si>
  <si>
    <t>1100003418</t>
  </si>
  <si>
    <t>MI22036120</t>
  </si>
  <si>
    <t>WI220391</t>
  </si>
  <si>
    <t>MI22036144</t>
  </si>
  <si>
    <t>WI220392</t>
  </si>
  <si>
    <t>WI220394</t>
  </si>
  <si>
    <t>WI220395</t>
  </si>
  <si>
    <t>MI22036400</t>
  </si>
  <si>
    <t>WI220396</t>
  </si>
  <si>
    <t>WI220397</t>
  </si>
  <si>
    <t>WI220398</t>
  </si>
  <si>
    <t>WI220399</t>
  </si>
  <si>
    <t>1100002453</t>
  </si>
  <si>
    <t>MI22036673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</si>
</sst>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defaultRowHeight="14.25" x14ac:dyDescent="0.45"/>
  <cols>
    <col min="1" max="1" width="17.53125" customWidth="1"/>
    <col min="2" max="2" width="43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44627.208335428244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44621</v>
      </c>
    </row>
    <row r="10" spans="1:2" x14ac:dyDescent="0.45">
      <c r="A10" t="s">
        <v>16</v>
      </c>
      <c r="B10" s="1">
        <v>44627.208335428244</v>
      </c>
    </row>
    <row r="11" spans="1:2" x14ac:dyDescent="0.45">
      <c r="A11" t="s">
        <v>17</v>
      </c>
      <c r="B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237"/>
  <sheetViews>
    <sheetView tabSelected="1" topLeftCell="R210" workbookViewId="0">
      <selection activeCell="X2" sqref="X2:X237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3" t="s">
        <v>42</v>
      </c>
      <c r="Y1" s="3" t="s">
        <v>43</v>
      </c>
      <c r="Z1" s="3" t="s">
        <v>44</v>
      </c>
      <c r="AA1" s="3" t="s">
        <v>45</v>
      </c>
      <c r="AB1" s="3" t="s">
        <v>46</v>
      </c>
      <c r="AC1" s="3" t="s">
        <v>47</v>
      </c>
      <c r="AD1" s="3" t="s">
        <v>48</v>
      </c>
      <c r="AE1" s="3" t="s">
        <v>49</v>
      </c>
      <c r="AF1" s="3" t="s">
        <v>50</v>
      </c>
      <c r="AG1" s="3" t="s">
        <v>51</v>
      </c>
      <c r="AH1" s="3" t="s">
        <v>52</v>
      </c>
      <c r="AI1" s="3" t="s">
        <v>53</v>
      </c>
      <c r="AJ1" s="3" t="s">
        <v>54</v>
      </c>
      <c r="AK1" s="3" t="s">
        <v>55</v>
      </c>
      <c r="AL1" s="3" t="s">
        <v>56</v>
      </c>
      <c r="AM1" s="3" t="s">
        <v>57</v>
      </c>
      <c r="AN1" s="3" t="s">
        <v>58</v>
      </c>
      <c r="AO1" s="3" t="s">
        <v>59</v>
      </c>
      <c r="AP1" s="3" t="s">
        <v>60</v>
      </c>
      <c r="AQ1" s="3" t="s">
        <v>61</v>
      </c>
      <c r="AR1" s="3" t="s">
        <v>62</v>
      </c>
      <c r="AS1" s="3" t="s">
        <v>63</v>
      </c>
      <c r="AT1" s="3" t="s">
        <v>64</v>
      </c>
      <c r="AU1" s="3" t="s">
        <v>65</v>
      </c>
      <c r="AV1" s="3" t="s">
        <v>66</v>
      </c>
      <c r="AW1" s="3" t="s">
        <v>67</v>
      </c>
      <c r="AX1" s="3" t="s">
        <v>68</v>
      </c>
      <c r="AY1" s="3" t="s">
        <v>69</v>
      </c>
      <c r="AZ1" s="3" t="s">
        <v>70</v>
      </c>
      <c r="BA1" s="3" t="s">
        <v>71</v>
      </c>
      <c r="BB1" s="3" t="s">
        <v>72</v>
      </c>
      <c r="BC1" s="3" t="s">
        <v>73</v>
      </c>
      <c r="BD1" s="3" t="s">
        <v>74</v>
      </c>
      <c r="BE1" s="3" t="s">
        <v>75</v>
      </c>
    </row>
    <row r="2" spans="1:57" x14ac:dyDescent="0.45">
      <c r="A2" t="s">
        <v>76</v>
      </c>
      <c r="B2" t="s">
        <v>77</v>
      </c>
      <c r="C2" t="s">
        <v>78</v>
      </c>
      <c r="D2" t="s">
        <v>79</v>
      </c>
      <c r="E2" s="2" t="str">
        <f>HYPERLINK("capsilon://?command=openfolder&amp;siteaddress=envoy.emaiq-na2.net&amp;folderid=FX787AF2AC-AD9B-8A84-AF9D-A4BC0C903BA0","FX2202174")</f>
        <v>FX2202174</v>
      </c>
      <c r="F2" t="s">
        <v>80</v>
      </c>
      <c r="G2" t="s">
        <v>80</v>
      </c>
      <c r="H2" t="s">
        <v>81</v>
      </c>
      <c r="I2" t="s">
        <v>82</v>
      </c>
      <c r="J2">
        <v>134</v>
      </c>
      <c r="K2" t="s">
        <v>83</v>
      </c>
      <c r="L2" t="s">
        <v>84</v>
      </c>
      <c r="M2" t="s">
        <v>85</v>
      </c>
      <c r="N2">
        <v>2</v>
      </c>
      <c r="O2" s="1">
        <v>44622.115451388891</v>
      </c>
      <c r="P2" s="1">
        <v>44622.17396990741</v>
      </c>
      <c r="Q2">
        <v>1298</v>
      </c>
      <c r="R2">
        <v>3758</v>
      </c>
      <c r="S2" t="b">
        <v>0</v>
      </c>
      <c r="T2" t="s">
        <v>86</v>
      </c>
      <c r="U2" t="b">
        <v>1</v>
      </c>
      <c r="V2" t="s">
        <v>87</v>
      </c>
      <c r="W2" s="1">
        <v>44622.146909722222</v>
      </c>
      <c r="X2">
        <v>2260</v>
      </c>
      <c r="Y2">
        <v>133</v>
      </c>
      <c r="Z2">
        <v>0</v>
      </c>
      <c r="AA2">
        <v>133</v>
      </c>
      <c r="AB2">
        <v>33</v>
      </c>
      <c r="AC2">
        <v>123</v>
      </c>
      <c r="AD2">
        <v>1</v>
      </c>
      <c r="AE2">
        <v>0</v>
      </c>
      <c r="AF2">
        <v>0</v>
      </c>
      <c r="AG2">
        <v>0</v>
      </c>
      <c r="AH2" t="s">
        <v>88</v>
      </c>
      <c r="AI2" s="1">
        <v>44622.17396990741</v>
      </c>
      <c r="AJ2">
        <v>1498</v>
      </c>
      <c r="AK2">
        <v>48</v>
      </c>
      <c r="AL2">
        <v>0</v>
      </c>
      <c r="AM2">
        <v>48</v>
      </c>
      <c r="AN2">
        <v>0</v>
      </c>
      <c r="AO2">
        <v>31</v>
      </c>
      <c r="AP2">
        <v>-47</v>
      </c>
      <c r="AQ2">
        <v>0</v>
      </c>
      <c r="AR2">
        <v>0</v>
      </c>
      <c r="AS2">
        <v>0</v>
      </c>
      <c r="AT2" t="s">
        <v>86</v>
      </c>
      <c r="AU2" t="s">
        <v>86</v>
      </c>
      <c r="AV2" t="s">
        <v>86</v>
      </c>
      <c r="AW2" t="s">
        <v>86</v>
      </c>
      <c r="AX2" t="s">
        <v>86</v>
      </c>
      <c r="AY2" t="s">
        <v>86</v>
      </c>
      <c r="AZ2" t="s">
        <v>86</v>
      </c>
      <c r="BA2" t="s">
        <v>86</v>
      </c>
      <c r="BB2" t="s">
        <v>86</v>
      </c>
      <c r="BC2" t="s">
        <v>86</v>
      </c>
      <c r="BD2" t="s">
        <v>86</v>
      </c>
      <c r="BE2" t="s">
        <v>86</v>
      </c>
    </row>
    <row r="3" spans="1:57" x14ac:dyDescent="0.45">
      <c r="A3" t="s">
        <v>89</v>
      </c>
      <c r="B3" t="s">
        <v>77</v>
      </c>
      <c r="C3" t="s">
        <v>90</v>
      </c>
      <c r="D3" t="s">
        <v>79</v>
      </c>
      <c r="E3" s="2" t="str">
        <f>HYPERLINK("capsilon://?command=openfolder&amp;siteaddress=envoy.emaiq-na2.net&amp;folderid=FX3573C74B-5EB0-0981-6DEB-827E5E460617","FX2202728")</f>
        <v>FX2202728</v>
      </c>
      <c r="F3" t="s">
        <v>80</v>
      </c>
      <c r="G3" t="s">
        <v>80</v>
      </c>
      <c r="H3" t="s">
        <v>81</v>
      </c>
      <c r="I3" t="s">
        <v>91</v>
      </c>
      <c r="J3">
        <v>444</v>
      </c>
      <c r="K3" t="s">
        <v>83</v>
      </c>
      <c r="L3" t="s">
        <v>84</v>
      </c>
      <c r="M3" t="s">
        <v>85</v>
      </c>
      <c r="N3">
        <v>2</v>
      </c>
      <c r="O3" s="1">
        <v>44622.122245370374</v>
      </c>
      <c r="P3" s="1">
        <v>44622.282210648147</v>
      </c>
      <c r="Q3">
        <v>8928</v>
      </c>
      <c r="R3">
        <v>4893</v>
      </c>
      <c r="S3" t="b">
        <v>0</v>
      </c>
      <c r="T3" t="s">
        <v>86</v>
      </c>
      <c r="U3" t="b">
        <v>1</v>
      </c>
      <c r="V3" t="s">
        <v>92</v>
      </c>
      <c r="W3" s="1">
        <v>44622.204398148147</v>
      </c>
      <c r="X3">
        <v>2749</v>
      </c>
      <c r="Y3">
        <v>371</v>
      </c>
      <c r="Z3">
        <v>0</v>
      </c>
      <c r="AA3">
        <v>371</v>
      </c>
      <c r="AB3">
        <v>0</v>
      </c>
      <c r="AC3">
        <v>117</v>
      </c>
      <c r="AD3">
        <v>73</v>
      </c>
      <c r="AE3">
        <v>0</v>
      </c>
      <c r="AF3">
        <v>0</v>
      </c>
      <c r="AG3">
        <v>0</v>
      </c>
      <c r="AH3" t="s">
        <v>88</v>
      </c>
      <c r="AI3" s="1">
        <v>44622.282210648147</v>
      </c>
      <c r="AJ3">
        <v>1522</v>
      </c>
      <c r="AK3">
        <v>0</v>
      </c>
      <c r="AL3">
        <v>0</v>
      </c>
      <c r="AM3">
        <v>0</v>
      </c>
      <c r="AN3">
        <v>0</v>
      </c>
      <c r="AO3">
        <v>0</v>
      </c>
      <c r="AP3">
        <v>73</v>
      </c>
      <c r="AQ3">
        <v>0</v>
      </c>
      <c r="AR3">
        <v>0</v>
      </c>
      <c r="AS3">
        <v>0</v>
      </c>
      <c r="AT3" t="s">
        <v>86</v>
      </c>
      <c r="AU3" t="s">
        <v>86</v>
      </c>
      <c r="AV3" t="s">
        <v>86</v>
      </c>
      <c r="AW3" t="s">
        <v>86</v>
      </c>
      <c r="AX3" t="s">
        <v>86</v>
      </c>
      <c r="AY3" t="s">
        <v>86</v>
      </c>
      <c r="AZ3" t="s">
        <v>86</v>
      </c>
      <c r="BA3" t="s">
        <v>86</v>
      </c>
      <c r="BB3" t="s">
        <v>86</v>
      </c>
      <c r="BC3" t="s">
        <v>86</v>
      </c>
      <c r="BD3" t="s">
        <v>86</v>
      </c>
      <c r="BE3" t="s">
        <v>86</v>
      </c>
    </row>
    <row r="4" spans="1:57" x14ac:dyDescent="0.45">
      <c r="A4" t="s">
        <v>93</v>
      </c>
      <c r="B4" t="s">
        <v>77</v>
      </c>
      <c r="C4" t="s">
        <v>94</v>
      </c>
      <c r="D4" t="s">
        <v>79</v>
      </c>
      <c r="E4" s="2" t="str">
        <f>HYPERLINK("capsilon://?command=openfolder&amp;siteaddress=envoy.emaiq-na2.net&amp;folderid=FX74439D10-2688-1736-8B84-B6FAD88BD8B1","FX2202443")</f>
        <v>FX2202443</v>
      </c>
      <c r="F4" t="s">
        <v>80</v>
      </c>
      <c r="G4" t="s">
        <v>80</v>
      </c>
      <c r="H4" t="s">
        <v>81</v>
      </c>
      <c r="I4" t="s">
        <v>95</v>
      </c>
      <c r="J4">
        <v>1137</v>
      </c>
      <c r="K4" t="s">
        <v>83</v>
      </c>
      <c r="L4" t="s">
        <v>84</v>
      </c>
      <c r="M4" t="s">
        <v>85</v>
      </c>
      <c r="N4">
        <v>2</v>
      </c>
      <c r="O4" s="1">
        <v>44622.207384259258</v>
      </c>
      <c r="P4" s="1">
        <v>44622.303935185184</v>
      </c>
      <c r="Q4">
        <v>2295</v>
      </c>
      <c r="R4">
        <v>6047</v>
      </c>
      <c r="S4" t="b">
        <v>0</v>
      </c>
      <c r="T4" t="s">
        <v>86</v>
      </c>
      <c r="U4" t="b">
        <v>1</v>
      </c>
      <c r="V4" t="s">
        <v>92</v>
      </c>
      <c r="W4" s="1">
        <v>44622.275567129633</v>
      </c>
      <c r="X4">
        <v>3749</v>
      </c>
      <c r="Y4">
        <v>548</v>
      </c>
      <c r="Z4">
        <v>0</v>
      </c>
      <c r="AA4">
        <v>548</v>
      </c>
      <c r="AB4">
        <v>1299</v>
      </c>
      <c r="AC4">
        <v>158</v>
      </c>
      <c r="AD4">
        <v>589</v>
      </c>
      <c r="AE4">
        <v>0</v>
      </c>
      <c r="AF4">
        <v>0</v>
      </c>
      <c r="AG4">
        <v>0</v>
      </c>
      <c r="AH4" t="s">
        <v>88</v>
      </c>
      <c r="AI4" s="1">
        <v>44622.303935185184</v>
      </c>
      <c r="AJ4">
        <v>1876</v>
      </c>
      <c r="AK4">
        <v>3</v>
      </c>
      <c r="AL4">
        <v>0</v>
      </c>
      <c r="AM4">
        <v>3</v>
      </c>
      <c r="AN4">
        <v>447</v>
      </c>
      <c r="AO4">
        <v>3</v>
      </c>
      <c r="AP4">
        <v>586</v>
      </c>
      <c r="AQ4">
        <v>0</v>
      </c>
      <c r="AR4">
        <v>0</v>
      </c>
      <c r="AS4">
        <v>0</v>
      </c>
      <c r="AT4" t="s">
        <v>86</v>
      </c>
      <c r="AU4" t="s">
        <v>86</v>
      </c>
      <c r="AV4" t="s">
        <v>86</v>
      </c>
      <c r="AW4" t="s">
        <v>86</v>
      </c>
      <c r="AX4" t="s">
        <v>86</v>
      </c>
      <c r="AY4" t="s">
        <v>86</v>
      </c>
      <c r="AZ4" t="s">
        <v>86</v>
      </c>
      <c r="BA4" t="s">
        <v>86</v>
      </c>
      <c r="BB4" t="s">
        <v>86</v>
      </c>
      <c r="BC4" t="s">
        <v>86</v>
      </c>
      <c r="BD4" t="s">
        <v>86</v>
      </c>
      <c r="BE4" t="s">
        <v>86</v>
      </c>
    </row>
    <row r="5" spans="1:57" x14ac:dyDescent="0.45">
      <c r="A5" t="s">
        <v>96</v>
      </c>
      <c r="B5" t="s">
        <v>77</v>
      </c>
      <c r="C5" t="s">
        <v>97</v>
      </c>
      <c r="D5" t="s">
        <v>79</v>
      </c>
      <c r="E5" s="2" t="str">
        <f>HYPERLINK("capsilon://?command=openfolder&amp;siteaddress=envoy.emaiq-na2.net&amp;folderid=FXFA4CDCA4-25D0-55CB-7515-FA6B92E4BABE","FX2202487")</f>
        <v>FX2202487</v>
      </c>
      <c r="F5" t="s">
        <v>80</v>
      </c>
      <c r="G5" t="s">
        <v>80</v>
      </c>
      <c r="H5" t="s">
        <v>81</v>
      </c>
      <c r="I5" t="s">
        <v>98</v>
      </c>
      <c r="J5">
        <v>38</v>
      </c>
      <c r="K5" t="s">
        <v>83</v>
      </c>
      <c r="L5" t="s">
        <v>84</v>
      </c>
      <c r="M5" t="s">
        <v>85</v>
      </c>
      <c r="N5">
        <v>2</v>
      </c>
      <c r="O5" s="1">
        <v>44622.209409722222</v>
      </c>
      <c r="P5" s="1">
        <v>44622.321550925924</v>
      </c>
      <c r="Q5">
        <v>8595</v>
      </c>
      <c r="R5">
        <v>1094</v>
      </c>
      <c r="S5" t="b">
        <v>0</v>
      </c>
      <c r="T5" t="s">
        <v>86</v>
      </c>
      <c r="U5" t="b">
        <v>1</v>
      </c>
      <c r="V5" t="s">
        <v>92</v>
      </c>
      <c r="W5" s="1">
        <v>44622.21775462963</v>
      </c>
      <c r="X5">
        <v>657</v>
      </c>
      <c r="Y5">
        <v>37</v>
      </c>
      <c r="Z5">
        <v>0</v>
      </c>
      <c r="AA5">
        <v>37</v>
      </c>
      <c r="AB5">
        <v>0</v>
      </c>
      <c r="AC5">
        <v>30</v>
      </c>
      <c r="AD5">
        <v>1</v>
      </c>
      <c r="AE5">
        <v>0</v>
      </c>
      <c r="AF5">
        <v>0</v>
      </c>
      <c r="AG5">
        <v>0</v>
      </c>
      <c r="AH5" t="s">
        <v>88</v>
      </c>
      <c r="AI5" s="1">
        <v>44622.321550925924</v>
      </c>
      <c r="AJ5">
        <v>401</v>
      </c>
      <c r="AK5">
        <v>4</v>
      </c>
      <c r="AL5">
        <v>0</v>
      </c>
      <c r="AM5">
        <v>4</v>
      </c>
      <c r="AN5">
        <v>0</v>
      </c>
      <c r="AO5">
        <v>4</v>
      </c>
      <c r="AP5">
        <v>-3</v>
      </c>
      <c r="AQ5">
        <v>0</v>
      </c>
      <c r="AR5">
        <v>0</v>
      </c>
      <c r="AS5">
        <v>0</v>
      </c>
      <c r="AT5" t="s">
        <v>86</v>
      </c>
      <c r="AU5" t="s">
        <v>86</v>
      </c>
      <c r="AV5" t="s">
        <v>86</v>
      </c>
      <c r="AW5" t="s">
        <v>86</v>
      </c>
      <c r="AX5" t="s">
        <v>86</v>
      </c>
      <c r="AY5" t="s">
        <v>86</v>
      </c>
      <c r="AZ5" t="s">
        <v>86</v>
      </c>
      <c r="BA5" t="s">
        <v>86</v>
      </c>
      <c r="BB5" t="s">
        <v>86</v>
      </c>
      <c r="BC5" t="s">
        <v>86</v>
      </c>
      <c r="BD5" t="s">
        <v>86</v>
      </c>
      <c r="BE5" t="s">
        <v>86</v>
      </c>
    </row>
    <row r="6" spans="1:57" x14ac:dyDescent="0.45">
      <c r="A6" t="s">
        <v>99</v>
      </c>
      <c r="B6" t="s">
        <v>77</v>
      </c>
      <c r="C6" t="s">
        <v>100</v>
      </c>
      <c r="D6" t="s">
        <v>79</v>
      </c>
      <c r="E6" s="2" t="str">
        <f>HYPERLINK("capsilon://?command=openfolder&amp;siteaddress=envoy.emaiq-na2.net&amp;folderid=FXBE63E460-0E8D-F6A9-C3C2-177DD9729CE9","FX2202577")</f>
        <v>FX2202577</v>
      </c>
      <c r="F6" t="s">
        <v>80</v>
      </c>
      <c r="G6" t="s">
        <v>80</v>
      </c>
      <c r="H6" t="s">
        <v>81</v>
      </c>
      <c r="I6" t="s">
        <v>101</v>
      </c>
      <c r="J6">
        <v>607</v>
      </c>
      <c r="K6" t="s">
        <v>83</v>
      </c>
      <c r="L6" t="s">
        <v>84</v>
      </c>
      <c r="M6" t="s">
        <v>85</v>
      </c>
      <c r="N6">
        <v>2</v>
      </c>
      <c r="O6" s="1">
        <v>44622.274548611109</v>
      </c>
      <c r="P6" s="1">
        <v>44622.346574074072</v>
      </c>
      <c r="Q6">
        <v>967</v>
      </c>
      <c r="R6">
        <v>5256</v>
      </c>
      <c r="S6" t="b">
        <v>0</v>
      </c>
      <c r="T6" t="s">
        <v>86</v>
      </c>
      <c r="U6" t="b">
        <v>1</v>
      </c>
      <c r="V6" t="s">
        <v>102</v>
      </c>
      <c r="W6" s="1">
        <v>44622.310474537036</v>
      </c>
      <c r="X6">
        <v>3095</v>
      </c>
      <c r="Y6">
        <v>331</v>
      </c>
      <c r="Z6">
        <v>0</v>
      </c>
      <c r="AA6">
        <v>331</v>
      </c>
      <c r="AB6">
        <v>245</v>
      </c>
      <c r="AC6">
        <v>165</v>
      </c>
      <c r="AD6">
        <v>276</v>
      </c>
      <c r="AE6">
        <v>0</v>
      </c>
      <c r="AF6">
        <v>0</v>
      </c>
      <c r="AG6">
        <v>0</v>
      </c>
      <c r="AH6" t="s">
        <v>88</v>
      </c>
      <c r="AI6" s="1">
        <v>44622.346574074072</v>
      </c>
      <c r="AJ6">
        <v>2161</v>
      </c>
      <c r="AK6">
        <v>3</v>
      </c>
      <c r="AL6">
        <v>0</v>
      </c>
      <c r="AM6">
        <v>3</v>
      </c>
      <c r="AN6">
        <v>245</v>
      </c>
      <c r="AO6">
        <v>3</v>
      </c>
      <c r="AP6">
        <v>273</v>
      </c>
      <c r="AQ6">
        <v>0</v>
      </c>
      <c r="AR6">
        <v>0</v>
      </c>
      <c r="AS6">
        <v>0</v>
      </c>
      <c r="AT6" t="s">
        <v>86</v>
      </c>
      <c r="AU6" t="s">
        <v>86</v>
      </c>
      <c r="AV6" t="s">
        <v>86</v>
      </c>
      <c r="AW6" t="s">
        <v>86</v>
      </c>
      <c r="AX6" t="s">
        <v>86</v>
      </c>
      <c r="AY6" t="s">
        <v>86</v>
      </c>
      <c r="AZ6" t="s">
        <v>86</v>
      </c>
      <c r="BA6" t="s">
        <v>86</v>
      </c>
      <c r="BB6" t="s">
        <v>86</v>
      </c>
      <c r="BC6" t="s">
        <v>86</v>
      </c>
      <c r="BD6" t="s">
        <v>86</v>
      </c>
      <c r="BE6" t="s">
        <v>86</v>
      </c>
    </row>
    <row r="7" spans="1:57" x14ac:dyDescent="0.45">
      <c r="A7" t="s">
        <v>103</v>
      </c>
      <c r="B7" t="s">
        <v>77</v>
      </c>
      <c r="C7" t="s">
        <v>104</v>
      </c>
      <c r="D7" t="s">
        <v>79</v>
      </c>
      <c r="E7" s="2" t="str">
        <f>HYPERLINK("capsilon://?command=openfolder&amp;siteaddress=envoy.emaiq-na2.net&amp;folderid=FX0BC8E0F2-2BC0-EDA7-C0D5-A4E1F11E1E0D","FX2202572")</f>
        <v>FX2202572</v>
      </c>
      <c r="F7" t="s">
        <v>80</v>
      </c>
      <c r="G7" t="s">
        <v>80</v>
      </c>
      <c r="H7" t="s">
        <v>81</v>
      </c>
      <c r="I7" t="s">
        <v>105</v>
      </c>
      <c r="J7">
        <v>704</v>
      </c>
      <c r="K7" t="s">
        <v>83</v>
      </c>
      <c r="L7" t="s">
        <v>84</v>
      </c>
      <c r="M7" t="s">
        <v>85</v>
      </c>
      <c r="N7">
        <v>2</v>
      </c>
      <c r="O7" s="1">
        <v>44622.294861111113</v>
      </c>
      <c r="P7" s="1">
        <v>44622.417986111112</v>
      </c>
      <c r="Q7">
        <v>5079</v>
      </c>
      <c r="R7">
        <v>5559</v>
      </c>
      <c r="S7" t="b">
        <v>0</v>
      </c>
      <c r="T7" t="s">
        <v>86</v>
      </c>
      <c r="U7" t="b">
        <v>1</v>
      </c>
      <c r="V7" t="s">
        <v>92</v>
      </c>
      <c r="W7" s="1">
        <v>44622.356979166667</v>
      </c>
      <c r="X7">
        <v>3011</v>
      </c>
      <c r="Y7">
        <v>339</v>
      </c>
      <c r="Z7">
        <v>0</v>
      </c>
      <c r="AA7">
        <v>339</v>
      </c>
      <c r="AB7">
        <v>266</v>
      </c>
      <c r="AC7">
        <v>167</v>
      </c>
      <c r="AD7">
        <v>365</v>
      </c>
      <c r="AE7">
        <v>0</v>
      </c>
      <c r="AF7">
        <v>0</v>
      </c>
      <c r="AG7">
        <v>0</v>
      </c>
      <c r="AH7" t="s">
        <v>88</v>
      </c>
      <c r="AI7" s="1">
        <v>44622.417986111112</v>
      </c>
      <c r="AJ7">
        <v>1543</v>
      </c>
      <c r="AK7">
        <v>7</v>
      </c>
      <c r="AL7">
        <v>0</v>
      </c>
      <c r="AM7">
        <v>7</v>
      </c>
      <c r="AN7">
        <v>239</v>
      </c>
      <c r="AO7">
        <v>7</v>
      </c>
      <c r="AP7">
        <v>358</v>
      </c>
      <c r="AQ7">
        <v>0</v>
      </c>
      <c r="AR7">
        <v>0</v>
      </c>
      <c r="AS7">
        <v>0</v>
      </c>
      <c r="AT7" t="s">
        <v>86</v>
      </c>
      <c r="AU7" t="s">
        <v>86</v>
      </c>
      <c r="AV7" t="s">
        <v>86</v>
      </c>
      <c r="AW7" t="s">
        <v>86</v>
      </c>
      <c r="AX7" t="s">
        <v>86</v>
      </c>
      <c r="AY7" t="s">
        <v>86</v>
      </c>
      <c r="AZ7" t="s">
        <v>86</v>
      </c>
      <c r="BA7" t="s">
        <v>86</v>
      </c>
      <c r="BB7" t="s">
        <v>86</v>
      </c>
      <c r="BC7" t="s">
        <v>86</v>
      </c>
      <c r="BD7" t="s">
        <v>86</v>
      </c>
      <c r="BE7" t="s">
        <v>86</v>
      </c>
    </row>
    <row r="8" spans="1:57" x14ac:dyDescent="0.45">
      <c r="A8" t="s">
        <v>106</v>
      </c>
      <c r="B8" t="s">
        <v>77</v>
      </c>
      <c r="C8" t="s">
        <v>107</v>
      </c>
      <c r="D8" t="s">
        <v>79</v>
      </c>
      <c r="E8" s="2" t="str">
        <f>HYPERLINK("capsilon://?command=openfolder&amp;siteaddress=envoy.emaiq-na2.net&amp;folderid=FXE3703F4B-A947-F233-EF49-F01E421F690F","FX220313")</f>
        <v>FX220313</v>
      </c>
      <c r="F8" t="s">
        <v>80</v>
      </c>
      <c r="G8" t="s">
        <v>80</v>
      </c>
      <c r="H8" t="s">
        <v>81</v>
      </c>
      <c r="I8" t="s">
        <v>108</v>
      </c>
      <c r="J8">
        <v>615</v>
      </c>
      <c r="K8" t="s">
        <v>83</v>
      </c>
      <c r="L8" t="s">
        <v>84</v>
      </c>
      <c r="M8" t="s">
        <v>85</v>
      </c>
      <c r="N8">
        <v>2</v>
      </c>
      <c r="O8" s="1">
        <v>44622.297777777778</v>
      </c>
      <c r="P8" s="1">
        <v>44622.40011574074</v>
      </c>
      <c r="Q8">
        <v>4370</v>
      </c>
      <c r="R8">
        <v>4472</v>
      </c>
      <c r="S8" t="b">
        <v>0</v>
      </c>
      <c r="T8" t="s">
        <v>86</v>
      </c>
      <c r="U8" t="b">
        <v>1</v>
      </c>
      <c r="V8" t="s">
        <v>102</v>
      </c>
      <c r="W8" s="1">
        <v>44622.361701388887</v>
      </c>
      <c r="X8">
        <v>2588</v>
      </c>
      <c r="Y8">
        <v>523</v>
      </c>
      <c r="Z8">
        <v>0</v>
      </c>
      <c r="AA8">
        <v>523</v>
      </c>
      <c r="AB8">
        <v>148</v>
      </c>
      <c r="AC8">
        <v>261</v>
      </c>
      <c r="AD8">
        <v>92</v>
      </c>
      <c r="AE8">
        <v>0</v>
      </c>
      <c r="AF8">
        <v>0</v>
      </c>
      <c r="AG8">
        <v>0</v>
      </c>
      <c r="AH8" t="s">
        <v>88</v>
      </c>
      <c r="AI8" s="1">
        <v>44622.40011574074</v>
      </c>
      <c r="AJ8">
        <v>1879</v>
      </c>
      <c r="AK8">
        <v>1</v>
      </c>
      <c r="AL8">
        <v>0</v>
      </c>
      <c r="AM8">
        <v>1</v>
      </c>
      <c r="AN8">
        <v>74</v>
      </c>
      <c r="AO8">
        <v>1</v>
      </c>
      <c r="AP8">
        <v>91</v>
      </c>
      <c r="AQ8">
        <v>0</v>
      </c>
      <c r="AR8">
        <v>0</v>
      </c>
      <c r="AS8">
        <v>0</v>
      </c>
      <c r="AT8" t="s">
        <v>86</v>
      </c>
      <c r="AU8" t="s">
        <v>86</v>
      </c>
      <c r="AV8" t="s">
        <v>86</v>
      </c>
      <c r="AW8" t="s">
        <v>86</v>
      </c>
      <c r="AX8" t="s">
        <v>86</v>
      </c>
      <c r="AY8" t="s">
        <v>86</v>
      </c>
      <c r="AZ8" t="s">
        <v>86</v>
      </c>
      <c r="BA8" t="s">
        <v>86</v>
      </c>
      <c r="BB8" t="s">
        <v>86</v>
      </c>
      <c r="BC8" t="s">
        <v>86</v>
      </c>
      <c r="BD8" t="s">
        <v>86</v>
      </c>
      <c r="BE8" t="s">
        <v>86</v>
      </c>
    </row>
    <row r="9" spans="1:57" x14ac:dyDescent="0.45">
      <c r="A9" t="s">
        <v>109</v>
      </c>
      <c r="B9" t="s">
        <v>77</v>
      </c>
      <c r="C9" t="s">
        <v>110</v>
      </c>
      <c r="D9" t="s">
        <v>79</v>
      </c>
      <c r="E9" s="2" t="str">
        <f>HYPERLINK("capsilon://?command=openfolder&amp;siteaddress=envoy.emaiq-na2.net&amp;folderid=FX9D615EE3-5C49-6810-42FF-3493C26D1E9D","FX2202343")</f>
        <v>FX2202343</v>
      </c>
      <c r="F9" t="s">
        <v>80</v>
      </c>
      <c r="G9" t="s">
        <v>80</v>
      </c>
      <c r="H9" t="s">
        <v>81</v>
      </c>
      <c r="I9" t="s">
        <v>111</v>
      </c>
      <c r="J9">
        <v>386</v>
      </c>
      <c r="K9" t="s">
        <v>83</v>
      </c>
      <c r="L9" t="s">
        <v>84</v>
      </c>
      <c r="M9" t="s">
        <v>85</v>
      </c>
      <c r="N9">
        <v>2</v>
      </c>
      <c r="O9" s="1">
        <v>44622.302986111114</v>
      </c>
      <c r="P9" s="1">
        <v>44622.364895833336</v>
      </c>
      <c r="Q9">
        <v>1848</v>
      </c>
      <c r="R9">
        <v>3501</v>
      </c>
      <c r="S9" t="b">
        <v>0</v>
      </c>
      <c r="T9" t="s">
        <v>86</v>
      </c>
      <c r="U9" t="b">
        <v>1</v>
      </c>
      <c r="V9" t="s">
        <v>112</v>
      </c>
      <c r="W9" s="1">
        <v>44622.334398148145</v>
      </c>
      <c r="X9">
        <v>1919</v>
      </c>
      <c r="Y9">
        <v>278</v>
      </c>
      <c r="Z9">
        <v>0</v>
      </c>
      <c r="AA9">
        <v>278</v>
      </c>
      <c r="AB9">
        <v>74</v>
      </c>
      <c r="AC9">
        <v>79</v>
      </c>
      <c r="AD9">
        <v>108</v>
      </c>
      <c r="AE9">
        <v>0</v>
      </c>
      <c r="AF9">
        <v>0</v>
      </c>
      <c r="AG9">
        <v>0</v>
      </c>
      <c r="AH9" t="s">
        <v>88</v>
      </c>
      <c r="AI9" s="1">
        <v>44622.364895833336</v>
      </c>
      <c r="AJ9">
        <v>1582</v>
      </c>
      <c r="AK9">
        <v>1</v>
      </c>
      <c r="AL9">
        <v>0</v>
      </c>
      <c r="AM9">
        <v>1</v>
      </c>
      <c r="AN9">
        <v>74</v>
      </c>
      <c r="AO9">
        <v>1</v>
      </c>
      <c r="AP9">
        <v>107</v>
      </c>
      <c r="AQ9">
        <v>0</v>
      </c>
      <c r="AR9">
        <v>0</v>
      </c>
      <c r="AS9">
        <v>0</v>
      </c>
      <c r="AT9" t="s">
        <v>86</v>
      </c>
      <c r="AU9" t="s">
        <v>86</v>
      </c>
      <c r="AV9" t="s">
        <v>86</v>
      </c>
      <c r="AW9" t="s">
        <v>86</v>
      </c>
      <c r="AX9" t="s">
        <v>86</v>
      </c>
      <c r="AY9" t="s">
        <v>86</v>
      </c>
      <c r="AZ9" t="s">
        <v>86</v>
      </c>
      <c r="BA9" t="s">
        <v>86</v>
      </c>
      <c r="BB9" t="s">
        <v>86</v>
      </c>
      <c r="BC9" t="s">
        <v>86</v>
      </c>
      <c r="BD9" t="s">
        <v>86</v>
      </c>
      <c r="BE9" t="s">
        <v>86</v>
      </c>
    </row>
    <row r="10" spans="1:57" hidden="1" x14ac:dyDescent="0.45">
      <c r="A10" t="s">
        <v>113</v>
      </c>
      <c r="B10" t="s">
        <v>77</v>
      </c>
      <c r="C10" t="s">
        <v>114</v>
      </c>
      <c r="D10" t="s">
        <v>79</v>
      </c>
      <c r="E10" s="2" t="str">
        <f>HYPERLINK("capsilon://?command=openfolder&amp;siteaddress=envoy.emaiq-na2.net&amp;folderid=FX5065B72A-4E9C-CF37-A8BB-F3456C730F10","FX2201448")</f>
        <v>FX2201448</v>
      </c>
      <c r="F10" t="s">
        <v>80</v>
      </c>
      <c r="G10" t="s">
        <v>80</v>
      </c>
      <c r="H10" t="s">
        <v>81</v>
      </c>
      <c r="I10" t="s">
        <v>115</v>
      </c>
      <c r="J10">
        <v>32</v>
      </c>
      <c r="K10" t="s">
        <v>83</v>
      </c>
      <c r="L10" t="s">
        <v>84</v>
      </c>
      <c r="M10" t="s">
        <v>85</v>
      </c>
      <c r="N10">
        <v>2</v>
      </c>
      <c r="O10" s="1">
        <v>44622.379467592589</v>
      </c>
      <c r="P10" s="1">
        <v>44622.467291666668</v>
      </c>
      <c r="Q10">
        <v>7223</v>
      </c>
      <c r="R10">
        <v>365</v>
      </c>
      <c r="S10" t="b">
        <v>0</v>
      </c>
      <c r="T10" t="s">
        <v>86</v>
      </c>
      <c r="U10" t="b">
        <v>0</v>
      </c>
      <c r="V10" t="s">
        <v>92</v>
      </c>
      <c r="W10" s="1">
        <v>44622.452245370368</v>
      </c>
      <c r="X10">
        <v>125</v>
      </c>
      <c r="Y10">
        <v>0</v>
      </c>
      <c r="Z10">
        <v>0</v>
      </c>
      <c r="AA10">
        <v>0</v>
      </c>
      <c r="AB10">
        <v>27</v>
      </c>
      <c r="AC10">
        <v>0</v>
      </c>
      <c r="AD10">
        <v>32</v>
      </c>
      <c r="AE10">
        <v>0</v>
      </c>
      <c r="AF10">
        <v>0</v>
      </c>
      <c r="AG10">
        <v>0</v>
      </c>
      <c r="AH10" t="s">
        <v>88</v>
      </c>
      <c r="AI10" s="1">
        <v>44622.467291666668</v>
      </c>
      <c r="AJ10">
        <v>183</v>
      </c>
      <c r="AK10">
        <v>0</v>
      </c>
      <c r="AL10">
        <v>0</v>
      </c>
      <c r="AM10">
        <v>0</v>
      </c>
      <c r="AN10">
        <v>27</v>
      </c>
      <c r="AO10">
        <v>0</v>
      </c>
      <c r="AP10">
        <v>32</v>
      </c>
      <c r="AQ10">
        <v>0</v>
      </c>
      <c r="AR10">
        <v>0</v>
      </c>
      <c r="AS10">
        <v>0</v>
      </c>
      <c r="AT10" t="s">
        <v>86</v>
      </c>
      <c r="AU10" t="s">
        <v>86</v>
      </c>
      <c r="AV10" t="s">
        <v>86</v>
      </c>
      <c r="AW10" t="s">
        <v>86</v>
      </c>
      <c r="AX10" t="s">
        <v>86</v>
      </c>
      <c r="AY10" t="s">
        <v>86</v>
      </c>
      <c r="AZ10" t="s">
        <v>86</v>
      </c>
      <c r="BA10" t="s">
        <v>86</v>
      </c>
      <c r="BB10" t="s">
        <v>86</v>
      </c>
      <c r="BC10" t="s">
        <v>86</v>
      </c>
      <c r="BD10" t="s">
        <v>86</v>
      </c>
      <c r="BE10" t="s">
        <v>86</v>
      </c>
    </row>
    <row r="11" spans="1:57" hidden="1" x14ac:dyDescent="0.45">
      <c r="A11" t="s">
        <v>116</v>
      </c>
      <c r="B11" t="s">
        <v>77</v>
      </c>
      <c r="C11" t="s">
        <v>114</v>
      </c>
      <c r="D11" t="s">
        <v>79</v>
      </c>
      <c r="E11" s="2" t="str">
        <f>HYPERLINK("capsilon://?command=openfolder&amp;siteaddress=envoy.emaiq-na2.net&amp;folderid=FX5065B72A-4E9C-CF37-A8BB-F3456C730F10","FX2201448")</f>
        <v>FX2201448</v>
      </c>
      <c r="F11" t="s">
        <v>80</v>
      </c>
      <c r="G11" t="s">
        <v>80</v>
      </c>
      <c r="H11" t="s">
        <v>81</v>
      </c>
      <c r="I11" t="s">
        <v>117</v>
      </c>
      <c r="J11">
        <v>28</v>
      </c>
      <c r="K11" t="s">
        <v>83</v>
      </c>
      <c r="L11" t="s">
        <v>84</v>
      </c>
      <c r="M11" t="s">
        <v>85</v>
      </c>
      <c r="N11">
        <v>2</v>
      </c>
      <c r="O11" s="1">
        <v>44622.380173611113</v>
      </c>
      <c r="P11" s="1">
        <v>44622.467800925922</v>
      </c>
      <c r="Q11">
        <v>7480</v>
      </c>
      <c r="R11">
        <v>91</v>
      </c>
      <c r="S11" t="b">
        <v>0</v>
      </c>
      <c r="T11" t="s">
        <v>86</v>
      </c>
      <c r="U11" t="b">
        <v>0</v>
      </c>
      <c r="V11" t="s">
        <v>92</v>
      </c>
      <c r="W11" s="1">
        <v>44622.452800925923</v>
      </c>
      <c r="X11">
        <v>47</v>
      </c>
      <c r="Y11">
        <v>0</v>
      </c>
      <c r="Z11">
        <v>0</v>
      </c>
      <c r="AA11">
        <v>0</v>
      </c>
      <c r="AB11">
        <v>21</v>
      </c>
      <c r="AC11">
        <v>0</v>
      </c>
      <c r="AD11">
        <v>28</v>
      </c>
      <c r="AE11">
        <v>0</v>
      </c>
      <c r="AF11">
        <v>0</v>
      </c>
      <c r="AG11">
        <v>0</v>
      </c>
      <c r="AH11" t="s">
        <v>88</v>
      </c>
      <c r="AI11" s="1">
        <v>44622.467800925922</v>
      </c>
      <c r="AJ11">
        <v>44</v>
      </c>
      <c r="AK11">
        <v>0</v>
      </c>
      <c r="AL11">
        <v>0</v>
      </c>
      <c r="AM11">
        <v>0</v>
      </c>
      <c r="AN11">
        <v>21</v>
      </c>
      <c r="AO11">
        <v>0</v>
      </c>
      <c r="AP11">
        <v>28</v>
      </c>
      <c r="AQ11">
        <v>0</v>
      </c>
      <c r="AR11">
        <v>0</v>
      </c>
      <c r="AS11">
        <v>0</v>
      </c>
      <c r="AT11" t="s">
        <v>86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86</v>
      </c>
      <c r="BA11" t="s">
        <v>86</v>
      </c>
      <c r="BB11" t="s">
        <v>86</v>
      </c>
      <c r="BC11" t="s">
        <v>86</v>
      </c>
      <c r="BD11" t="s">
        <v>86</v>
      </c>
      <c r="BE11" t="s">
        <v>86</v>
      </c>
    </row>
    <row r="12" spans="1:57" hidden="1" x14ac:dyDescent="0.45">
      <c r="A12" t="s">
        <v>118</v>
      </c>
      <c r="B12" t="s">
        <v>77</v>
      </c>
      <c r="C12" t="s">
        <v>119</v>
      </c>
      <c r="D12" t="s">
        <v>79</v>
      </c>
      <c r="E12" s="2" t="str">
        <f>HYPERLINK("capsilon://?command=openfolder&amp;siteaddress=envoy.emaiq-na2.net&amp;folderid=FX15441E38-A939-46A6-4F1C-0C4737C4704D","FX2202247")</f>
        <v>FX2202247</v>
      </c>
      <c r="F12" t="s">
        <v>80</v>
      </c>
      <c r="G12" t="s">
        <v>80</v>
      </c>
      <c r="H12" t="s">
        <v>81</v>
      </c>
      <c r="I12" t="s">
        <v>120</v>
      </c>
      <c r="J12">
        <v>66</v>
      </c>
      <c r="K12" t="s">
        <v>83</v>
      </c>
      <c r="L12" t="s">
        <v>84</v>
      </c>
      <c r="M12" t="s">
        <v>85</v>
      </c>
      <c r="N12">
        <v>1</v>
      </c>
      <c r="O12" s="1">
        <v>44622.383877314816</v>
      </c>
      <c r="P12" s="1">
        <v>44622.453981481478</v>
      </c>
      <c r="Q12">
        <v>5956</v>
      </c>
      <c r="R12">
        <v>101</v>
      </c>
      <c r="S12" t="b">
        <v>0</v>
      </c>
      <c r="T12" t="s">
        <v>86</v>
      </c>
      <c r="U12" t="b">
        <v>0</v>
      </c>
      <c r="V12" t="s">
        <v>92</v>
      </c>
      <c r="W12" s="1">
        <v>44622.453981481478</v>
      </c>
      <c r="X12">
        <v>101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66</v>
      </c>
      <c r="AE12">
        <v>52</v>
      </c>
      <c r="AF12">
        <v>0</v>
      </c>
      <c r="AG12">
        <v>1</v>
      </c>
      <c r="AH12" t="s">
        <v>86</v>
      </c>
      <c r="AI12" t="s">
        <v>86</v>
      </c>
      <c r="AJ12" t="s">
        <v>86</v>
      </c>
      <c r="AK12" t="s">
        <v>86</v>
      </c>
      <c r="AL12" t="s">
        <v>86</v>
      </c>
      <c r="AM12" t="s">
        <v>86</v>
      </c>
      <c r="AN12" t="s">
        <v>86</v>
      </c>
      <c r="AO12" t="s">
        <v>86</v>
      </c>
      <c r="AP12" t="s">
        <v>86</v>
      </c>
      <c r="AQ12" t="s">
        <v>86</v>
      </c>
      <c r="AR12" t="s">
        <v>86</v>
      </c>
      <c r="AS12" t="s">
        <v>86</v>
      </c>
      <c r="AT12" t="s">
        <v>86</v>
      </c>
      <c r="AU12" t="s">
        <v>86</v>
      </c>
      <c r="AV12" t="s">
        <v>86</v>
      </c>
      <c r="AW12" t="s">
        <v>86</v>
      </c>
      <c r="AX12" t="s">
        <v>86</v>
      </c>
      <c r="AY12" t="s">
        <v>86</v>
      </c>
      <c r="AZ12" t="s">
        <v>86</v>
      </c>
      <c r="BA12" t="s">
        <v>86</v>
      </c>
      <c r="BB12" t="s">
        <v>86</v>
      </c>
      <c r="BC12" t="s">
        <v>86</v>
      </c>
      <c r="BD12" t="s">
        <v>86</v>
      </c>
      <c r="BE12" t="s">
        <v>86</v>
      </c>
    </row>
    <row r="13" spans="1:57" hidden="1" x14ac:dyDescent="0.45">
      <c r="A13" t="s">
        <v>121</v>
      </c>
      <c r="B13" t="s">
        <v>77</v>
      </c>
      <c r="C13" t="s">
        <v>119</v>
      </c>
      <c r="D13" t="s">
        <v>79</v>
      </c>
      <c r="E13" s="2" t="str">
        <f>HYPERLINK("capsilon://?command=openfolder&amp;siteaddress=envoy.emaiq-na2.net&amp;folderid=FX15441E38-A939-46A6-4F1C-0C4737C4704D","FX2202247")</f>
        <v>FX2202247</v>
      </c>
      <c r="F13" t="s">
        <v>80</v>
      </c>
      <c r="G13" t="s">
        <v>80</v>
      </c>
      <c r="H13" t="s">
        <v>81</v>
      </c>
      <c r="I13" t="s">
        <v>122</v>
      </c>
      <c r="J13">
        <v>66</v>
      </c>
      <c r="K13" t="s">
        <v>83</v>
      </c>
      <c r="L13" t="s">
        <v>84</v>
      </c>
      <c r="M13" t="s">
        <v>85</v>
      </c>
      <c r="N13">
        <v>1</v>
      </c>
      <c r="O13" s="1">
        <v>44622.38622685185</v>
      </c>
      <c r="P13" s="1">
        <v>44622.454699074071</v>
      </c>
      <c r="Q13">
        <v>5855</v>
      </c>
      <c r="R13">
        <v>61</v>
      </c>
      <c r="S13" t="b">
        <v>0</v>
      </c>
      <c r="T13" t="s">
        <v>86</v>
      </c>
      <c r="U13" t="b">
        <v>0</v>
      </c>
      <c r="V13" t="s">
        <v>92</v>
      </c>
      <c r="W13" s="1">
        <v>44622.454699074071</v>
      </c>
      <c r="X13">
        <v>61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66</v>
      </c>
      <c r="AE13">
        <v>52</v>
      </c>
      <c r="AF13">
        <v>0</v>
      </c>
      <c r="AG13">
        <v>1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86</v>
      </c>
      <c r="AR13" t="s">
        <v>86</v>
      </c>
      <c r="AS13" t="s">
        <v>86</v>
      </c>
      <c r="AT13" t="s">
        <v>86</v>
      </c>
      <c r="AU13" t="s">
        <v>86</v>
      </c>
      <c r="AV13" t="s">
        <v>86</v>
      </c>
      <c r="AW13" t="s">
        <v>86</v>
      </c>
      <c r="AX13" t="s">
        <v>86</v>
      </c>
      <c r="AY13" t="s">
        <v>86</v>
      </c>
      <c r="AZ13" t="s">
        <v>86</v>
      </c>
      <c r="BA13" t="s">
        <v>86</v>
      </c>
      <c r="BB13" t="s">
        <v>86</v>
      </c>
      <c r="BC13" t="s">
        <v>86</v>
      </c>
      <c r="BD13" t="s">
        <v>86</v>
      </c>
      <c r="BE13" t="s">
        <v>86</v>
      </c>
    </row>
    <row r="14" spans="1:57" hidden="1" x14ac:dyDescent="0.45">
      <c r="A14" t="s">
        <v>123</v>
      </c>
      <c r="B14" t="s">
        <v>77</v>
      </c>
      <c r="C14" t="s">
        <v>124</v>
      </c>
      <c r="D14" t="s">
        <v>79</v>
      </c>
      <c r="E14" s="2" t="str">
        <f>HYPERLINK("capsilon://?command=openfolder&amp;siteaddress=envoy.emaiq-na2.net&amp;folderid=FX66E88CF7-73AB-5EEB-5F69-93A586A148EF","FX2202269")</f>
        <v>FX2202269</v>
      </c>
      <c r="F14" t="s">
        <v>80</v>
      </c>
      <c r="G14" t="s">
        <v>80</v>
      </c>
      <c r="H14" t="s">
        <v>81</v>
      </c>
      <c r="I14" t="s">
        <v>125</v>
      </c>
      <c r="J14">
        <v>66</v>
      </c>
      <c r="K14" t="s">
        <v>83</v>
      </c>
      <c r="L14" t="s">
        <v>84</v>
      </c>
      <c r="M14" t="s">
        <v>85</v>
      </c>
      <c r="N14">
        <v>2</v>
      </c>
      <c r="O14" s="1">
        <v>44622.407395833332</v>
      </c>
      <c r="P14" s="1">
        <v>44623.817407407405</v>
      </c>
      <c r="Q14">
        <v>115499</v>
      </c>
      <c r="R14">
        <v>6326</v>
      </c>
      <c r="S14" t="b">
        <v>0</v>
      </c>
      <c r="T14" t="s">
        <v>86</v>
      </c>
      <c r="U14" t="b">
        <v>0</v>
      </c>
      <c r="V14" t="s">
        <v>102</v>
      </c>
      <c r="W14" s="1">
        <v>44623.182326388887</v>
      </c>
      <c r="X14">
        <v>356</v>
      </c>
      <c r="Y14">
        <v>0</v>
      </c>
      <c r="Z14">
        <v>0</v>
      </c>
      <c r="AA14">
        <v>0</v>
      </c>
      <c r="AB14">
        <v>52</v>
      </c>
      <c r="AC14">
        <v>0</v>
      </c>
      <c r="AD14">
        <v>66</v>
      </c>
      <c r="AE14">
        <v>0</v>
      </c>
      <c r="AF14">
        <v>0</v>
      </c>
      <c r="AG14">
        <v>0</v>
      </c>
      <c r="AH14" t="s">
        <v>126</v>
      </c>
      <c r="AI14" s="1">
        <v>44623.817407407405</v>
      </c>
      <c r="AJ14">
        <v>2745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66</v>
      </c>
      <c r="AQ14">
        <v>52</v>
      </c>
      <c r="AR14">
        <v>0</v>
      </c>
      <c r="AS14">
        <v>18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</row>
    <row r="15" spans="1:57" hidden="1" x14ac:dyDescent="0.45">
      <c r="A15" t="s">
        <v>127</v>
      </c>
      <c r="B15" t="s">
        <v>77</v>
      </c>
      <c r="C15" t="s">
        <v>128</v>
      </c>
      <c r="D15" t="s">
        <v>79</v>
      </c>
      <c r="E15" s="2" t="str">
        <f>HYPERLINK("capsilon://?command=openfolder&amp;siteaddress=envoy.emaiq-na2.net&amp;folderid=FX40F9F0A9-789C-83BB-B6ED-5A0E9D3E3BAF","FX2202330")</f>
        <v>FX2202330</v>
      </c>
      <c r="F15" t="s">
        <v>80</v>
      </c>
      <c r="G15" t="s">
        <v>80</v>
      </c>
      <c r="H15" t="s">
        <v>81</v>
      </c>
      <c r="I15" t="s">
        <v>129</v>
      </c>
      <c r="J15">
        <v>56</v>
      </c>
      <c r="K15" t="s">
        <v>83</v>
      </c>
      <c r="L15" t="s">
        <v>84</v>
      </c>
      <c r="M15" t="s">
        <v>85</v>
      </c>
      <c r="N15">
        <v>1</v>
      </c>
      <c r="O15" s="1">
        <v>44622.415266203701</v>
      </c>
      <c r="P15" s="1">
        <v>44622.469027777777</v>
      </c>
      <c r="Q15">
        <v>4375</v>
      </c>
      <c r="R15">
        <v>270</v>
      </c>
      <c r="S15" t="b">
        <v>0</v>
      </c>
      <c r="T15" t="s">
        <v>86</v>
      </c>
      <c r="U15" t="b">
        <v>0</v>
      </c>
      <c r="V15" t="s">
        <v>92</v>
      </c>
      <c r="W15" s="1">
        <v>44622.469027777777</v>
      </c>
      <c r="X15">
        <v>270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56</v>
      </c>
      <c r="AE15">
        <v>42</v>
      </c>
      <c r="AF15">
        <v>0</v>
      </c>
      <c r="AG15">
        <v>2</v>
      </c>
      <c r="AH15" t="s">
        <v>86</v>
      </c>
      <c r="AI15" t="s">
        <v>86</v>
      </c>
      <c r="AJ15" t="s">
        <v>86</v>
      </c>
      <c r="AK15" t="s">
        <v>86</v>
      </c>
      <c r="AL15" t="s">
        <v>86</v>
      </c>
      <c r="AM15" t="s">
        <v>86</v>
      </c>
      <c r="AN15" t="s">
        <v>86</v>
      </c>
      <c r="AO15" t="s">
        <v>86</v>
      </c>
      <c r="AP15" t="s">
        <v>86</v>
      </c>
      <c r="AQ15" t="s">
        <v>86</v>
      </c>
      <c r="AR15" t="s">
        <v>86</v>
      </c>
      <c r="AS15" t="s">
        <v>86</v>
      </c>
      <c r="AT15" t="s">
        <v>86</v>
      </c>
      <c r="AU15" t="s">
        <v>86</v>
      </c>
      <c r="AV15" t="s">
        <v>86</v>
      </c>
      <c r="AW15" t="s">
        <v>86</v>
      </c>
      <c r="AX15" t="s">
        <v>86</v>
      </c>
      <c r="AY15" t="s">
        <v>86</v>
      </c>
      <c r="AZ15" t="s">
        <v>86</v>
      </c>
      <c r="BA15" t="s">
        <v>86</v>
      </c>
      <c r="BB15" t="s">
        <v>86</v>
      </c>
      <c r="BC15" t="s">
        <v>86</v>
      </c>
      <c r="BD15" t="s">
        <v>86</v>
      </c>
      <c r="BE15" t="s">
        <v>86</v>
      </c>
    </row>
    <row r="16" spans="1:57" x14ac:dyDescent="0.45">
      <c r="A16" t="s">
        <v>130</v>
      </c>
      <c r="B16" t="s">
        <v>77</v>
      </c>
      <c r="C16" t="s">
        <v>131</v>
      </c>
      <c r="D16" t="s">
        <v>79</v>
      </c>
      <c r="E16" s="2" t="str">
        <f>HYPERLINK("capsilon://?command=openfolder&amp;siteaddress=envoy.emaiq-na2.net&amp;folderid=FXED65FECE-B105-AA01-8A66-49632DE1382F","FX220288")</f>
        <v>FX220288</v>
      </c>
      <c r="F16" t="s">
        <v>80</v>
      </c>
      <c r="G16" t="s">
        <v>80</v>
      </c>
      <c r="H16" t="s">
        <v>81</v>
      </c>
      <c r="I16" t="s">
        <v>132</v>
      </c>
      <c r="J16">
        <v>56</v>
      </c>
      <c r="K16" t="s">
        <v>83</v>
      </c>
      <c r="L16" t="s">
        <v>84</v>
      </c>
      <c r="M16" t="s">
        <v>85</v>
      </c>
      <c r="N16">
        <v>2</v>
      </c>
      <c r="O16" s="1">
        <v>44622.453831018516</v>
      </c>
      <c r="P16" s="1">
        <v>44622.649583333332</v>
      </c>
      <c r="Q16">
        <v>16444</v>
      </c>
      <c r="R16">
        <v>469</v>
      </c>
      <c r="S16" t="b">
        <v>0</v>
      </c>
      <c r="T16" t="s">
        <v>86</v>
      </c>
      <c r="U16" t="b">
        <v>0</v>
      </c>
      <c r="V16" t="s">
        <v>92</v>
      </c>
      <c r="W16" s="1">
        <v>44622.472384259258</v>
      </c>
      <c r="X16">
        <v>290</v>
      </c>
      <c r="Y16">
        <v>44</v>
      </c>
      <c r="Z16">
        <v>0</v>
      </c>
      <c r="AA16">
        <v>44</v>
      </c>
      <c r="AB16">
        <v>0</v>
      </c>
      <c r="AC16">
        <v>30</v>
      </c>
      <c r="AD16">
        <v>12</v>
      </c>
      <c r="AE16">
        <v>0</v>
      </c>
      <c r="AF16">
        <v>0</v>
      </c>
      <c r="AG16">
        <v>0</v>
      </c>
      <c r="AH16" t="s">
        <v>126</v>
      </c>
      <c r="AI16" s="1">
        <v>44622.649583333332</v>
      </c>
      <c r="AJ16">
        <v>152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12</v>
      </c>
      <c r="AQ16">
        <v>0</v>
      </c>
      <c r="AR16">
        <v>0</v>
      </c>
      <c r="AS16">
        <v>0</v>
      </c>
      <c r="AT16" t="s">
        <v>86</v>
      </c>
      <c r="AU16" t="s">
        <v>86</v>
      </c>
      <c r="AV16" t="s">
        <v>86</v>
      </c>
      <c r="AW16" t="s">
        <v>86</v>
      </c>
      <c r="AX16" t="s">
        <v>86</v>
      </c>
      <c r="AY16" t="s">
        <v>86</v>
      </c>
      <c r="AZ16" t="s">
        <v>86</v>
      </c>
      <c r="BA16" t="s">
        <v>86</v>
      </c>
      <c r="BB16" t="s">
        <v>86</v>
      </c>
      <c r="BC16" t="s">
        <v>86</v>
      </c>
      <c r="BD16" t="s">
        <v>86</v>
      </c>
      <c r="BE16" t="s">
        <v>86</v>
      </c>
    </row>
    <row r="17" spans="1:57" x14ac:dyDescent="0.45">
      <c r="A17" t="s">
        <v>133</v>
      </c>
      <c r="B17" t="s">
        <v>77</v>
      </c>
      <c r="C17" t="s">
        <v>119</v>
      </c>
      <c r="D17" t="s">
        <v>79</v>
      </c>
      <c r="E17" s="2" t="str">
        <f>HYPERLINK("capsilon://?command=openfolder&amp;siteaddress=envoy.emaiq-na2.net&amp;folderid=FX15441E38-A939-46A6-4F1C-0C4737C4704D","FX2202247")</f>
        <v>FX2202247</v>
      </c>
      <c r="F17" t="s">
        <v>80</v>
      </c>
      <c r="G17" t="s">
        <v>80</v>
      </c>
      <c r="H17" t="s">
        <v>81</v>
      </c>
      <c r="I17" t="s">
        <v>120</v>
      </c>
      <c r="J17">
        <v>38</v>
      </c>
      <c r="K17" t="s">
        <v>83</v>
      </c>
      <c r="L17" t="s">
        <v>84</v>
      </c>
      <c r="M17" t="s">
        <v>85</v>
      </c>
      <c r="N17">
        <v>2</v>
      </c>
      <c r="O17" s="1">
        <v>44622.454270833332</v>
      </c>
      <c r="P17" s="1">
        <v>44622.462245370371</v>
      </c>
      <c r="Q17">
        <v>172</v>
      </c>
      <c r="R17">
        <v>517</v>
      </c>
      <c r="S17" t="b">
        <v>0</v>
      </c>
      <c r="T17" t="s">
        <v>86</v>
      </c>
      <c r="U17" t="b">
        <v>1</v>
      </c>
      <c r="V17" t="s">
        <v>92</v>
      </c>
      <c r="W17" s="1">
        <v>44622.457800925928</v>
      </c>
      <c r="X17">
        <v>267</v>
      </c>
      <c r="Y17">
        <v>37</v>
      </c>
      <c r="Z17">
        <v>0</v>
      </c>
      <c r="AA17">
        <v>37</v>
      </c>
      <c r="AB17">
        <v>0</v>
      </c>
      <c r="AC17">
        <v>30</v>
      </c>
      <c r="AD17">
        <v>1</v>
      </c>
      <c r="AE17">
        <v>0</v>
      </c>
      <c r="AF17">
        <v>0</v>
      </c>
      <c r="AG17">
        <v>0</v>
      </c>
      <c r="AH17" t="s">
        <v>88</v>
      </c>
      <c r="AI17" s="1">
        <v>44622.462245370371</v>
      </c>
      <c r="AJ17">
        <v>250</v>
      </c>
      <c r="AK17">
        <v>1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 t="s">
        <v>86</v>
      </c>
      <c r="AU17" t="s">
        <v>86</v>
      </c>
      <c r="AV17" t="s">
        <v>86</v>
      </c>
      <c r="AW17" t="s">
        <v>86</v>
      </c>
      <c r="AX17" t="s">
        <v>86</v>
      </c>
      <c r="AY17" t="s">
        <v>86</v>
      </c>
      <c r="AZ17" t="s">
        <v>86</v>
      </c>
      <c r="BA17" t="s">
        <v>86</v>
      </c>
      <c r="BB17" t="s">
        <v>86</v>
      </c>
      <c r="BC17" t="s">
        <v>86</v>
      </c>
      <c r="BD17" t="s">
        <v>86</v>
      </c>
      <c r="BE17" t="s">
        <v>86</v>
      </c>
    </row>
    <row r="18" spans="1:57" x14ac:dyDescent="0.45">
      <c r="A18" t="s">
        <v>134</v>
      </c>
      <c r="B18" t="s">
        <v>77</v>
      </c>
      <c r="C18" t="s">
        <v>131</v>
      </c>
      <c r="D18" t="s">
        <v>79</v>
      </c>
      <c r="E18" s="2" t="str">
        <f>HYPERLINK("capsilon://?command=openfolder&amp;siteaddress=envoy.emaiq-na2.net&amp;folderid=FXED65FECE-B105-AA01-8A66-49632DE1382F","FX220288")</f>
        <v>FX220288</v>
      </c>
      <c r="F18" t="s">
        <v>80</v>
      </c>
      <c r="G18" t="s">
        <v>80</v>
      </c>
      <c r="H18" t="s">
        <v>81</v>
      </c>
      <c r="I18" t="s">
        <v>135</v>
      </c>
      <c r="J18">
        <v>56</v>
      </c>
      <c r="K18" t="s">
        <v>83</v>
      </c>
      <c r="L18" t="s">
        <v>84</v>
      </c>
      <c r="M18" t="s">
        <v>85</v>
      </c>
      <c r="N18">
        <v>2</v>
      </c>
      <c r="O18" s="1">
        <v>44622.45449074074</v>
      </c>
      <c r="P18" s="1">
        <v>44622.652928240743</v>
      </c>
      <c r="Q18">
        <v>16444</v>
      </c>
      <c r="R18">
        <v>701</v>
      </c>
      <c r="S18" t="b">
        <v>0</v>
      </c>
      <c r="T18" t="s">
        <v>86</v>
      </c>
      <c r="U18" t="b">
        <v>0</v>
      </c>
      <c r="V18" t="s">
        <v>136</v>
      </c>
      <c r="W18" s="1">
        <v>44622.531192129631</v>
      </c>
      <c r="X18">
        <v>401</v>
      </c>
      <c r="Y18">
        <v>44</v>
      </c>
      <c r="Z18">
        <v>0</v>
      </c>
      <c r="AA18">
        <v>44</v>
      </c>
      <c r="AB18">
        <v>0</v>
      </c>
      <c r="AC18">
        <v>30</v>
      </c>
      <c r="AD18">
        <v>12</v>
      </c>
      <c r="AE18">
        <v>0</v>
      </c>
      <c r="AF18">
        <v>0</v>
      </c>
      <c r="AG18">
        <v>0</v>
      </c>
      <c r="AH18" t="s">
        <v>126</v>
      </c>
      <c r="AI18" s="1">
        <v>44622.652928240743</v>
      </c>
      <c r="AJ18">
        <v>289</v>
      </c>
      <c r="AK18">
        <v>3</v>
      </c>
      <c r="AL18">
        <v>0</v>
      </c>
      <c r="AM18">
        <v>3</v>
      </c>
      <c r="AN18">
        <v>0</v>
      </c>
      <c r="AO18">
        <v>3</v>
      </c>
      <c r="AP18">
        <v>9</v>
      </c>
      <c r="AQ18">
        <v>0</v>
      </c>
      <c r="AR18">
        <v>0</v>
      </c>
      <c r="AS18">
        <v>0</v>
      </c>
      <c r="AT18" t="s">
        <v>86</v>
      </c>
      <c r="AU18" t="s">
        <v>86</v>
      </c>
      <c r="AV18" t="s">
        <v>86</v>
      </c>
      <c r="AW18" t="s">
        <v>86</v>
      </c>
      <c r="AX18" t="s">
        <v>86</v>
      </c>
      <c r="AY18" t="s">
        <v>86</v>
      </c>
      <c r="AZ18" t="s">
        <v>86</v>
      </c>
      <c r="BA18" t="s">
        <v>86</v>
      </c>
      <c r="BB18" t="s">
        <v>86</v>
      </c>
      <c r="BC18" t="s">
        <v>86</v>
      </c>
      <c r="BD18" t="s">
        <v>86</v>
      </c>
      <c r="BE18" t="s">
        <v>86</v>
      </c>
    </row>
    <row r="19" spans="1:57" x14ac:dyDescent="0.45">
      <c r="A19" t="s">
        <v>137</v>
      </c>
      <c r="B19" t="s">
        <v>77</v>
      </c>
      <c r="C19" t="s">
        <v>119</v>
      </c>
      <c r="D19" t="s">
        <v>79</v>
      </c>
      <c r="E19" s="2" t="str">
        <f>HYPERLINK("capsilon://?command=openfolder&amp;siteaddress=envoy.emaiq-na2.net&amp;folderid=FX15441E38-A939-46A6-4F1C-0C4737C4704D","FX2202247")</f>
        <v>FX2202247</v>
      </c>
      <c r="F19" t="s">
        <v>80</v>
      </c>
      <c r="G19" t="s">
        <v>80</v>
      </c>
      <c r="H19" t="s">
        <v>81</v>
      </c>
      <c r="I19" t="s">
        <v>122</v>
      </c>
      <c r="J19">
        <v>38</v>
      </c>
      <c r="K19" t="s">
        <v>83</v>
      </c>
      <c r="L19" t="s">
        <v>84</v>
      </c>
      <c r="M19" t="s">
        <v>85</v>
      </c>
      <c r="N19">
        <v>2</v>
      </c>
      <c r="O19" s="1">
        <v>44622.455034722225</v>
      </c>
      <c r="P19" s="1">
        <v>44622.465162037035</v>
      </c>
      <c r="Q19">
        <v>337</v>
      </c>
      <c r="R19">
        <v>538</v>
      </c>
      <c r="S19" t="b">
        <v>0</v>
      </c>
      <c r="T19" t="s">
        <v>86</v>
      </c>
      <c r="U19" t="b">
        <v>1</v>
      </c>
      <c r="V19" t="s">
        <v>92</v>
      </c>
      <c r="W19" s="1">
        <v>44622.461134259262</v>
      </c>
      <c r="X19">
        <v>287</v>
      </c>
      <c r="Y19">
        <v>37</v>
      </c>
      <c r="Z19">
        <v>0</v>
      </c>
      <c r="AA19">
        <v>37</v>
      </c>
      <c r="AB19">
        <v>0</v>
      </c>
      <c r="AC19">
        <v>31</v>
      </c>
      <c r="AD19">
        <v>1</v>
      </c>
      <c r="AE19">
        <v>0</v>
      </c>
      <c r="AF19">
        <v>0</v>
      </c>
      <c r="AG19">
        <v>0</v>
      </c>
      <c r="AH19" t="s">
        <v>88</v>
      </c>
      <c r="AI19" s="1">
        <v>44622.465162037035</v>
      </c>
      <c r="AJ19">
        <v>251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 t="s">
        <v>86</v>
      </c>
      <c r="AU19" t="s">
        <v>86</v>
      </c>
      <c r="AV19" t="s">
        <v>86</v>
      </c>
      <c r="AW19" t="s">
        <v>86</v>
      </c>
      <c r="AX19" t="s">
        <v>86</v>
      </c>
      <c r="AY19" t="s">
        <v>86</v>
      </c>
      <c r="AZ19" t="s">
        <v>86</v>
      </c>
      <c r="BA19" t="s">
        <v>86</v>
      </c>
      <c r="BB19" t="s">
        <v>86</v>
      </c>
      <c r="BC19" t="s">
        <v>86</v>
      </c>
      <c r="BD19" t="s">
        <v>86</v>
      </c>
      <c r="BE19" t="s">
        <v>86</v>
      </c>
    </row>
    <row r="20" spans="1:57" x14ac:dyDescent="0.45">
      <c r="A20" t="s">
        <v>138</v>
      </c>
      <c r="B20" t="s">
        <v>77</v>
      </c>
      <c r="C20" t="s">
        <v>139</v>
      </c>
      <c r="D20" t="s">
        <v>79</v>
      </c>
      <c r="E20" s="2" t="str">
        <f>HYPERLINK("capsilon://?command=openfolder&amp;siteaddress=envoy.emaiq-na2.net&amp;folderid=FXBEA6FFB6-0935-AB5D-7A17-2765E4599688","FX2202666")</f>
        <v>FX2202666</v>
      </c>
      <c r="F20" t="s">
        <v>80</v>
      </c>
      <c r="G20" t="s">
        <v>80</v>
      </c>
      <c r="H20" t="s">
        <v>81</v>
      </c>
      <c r="I20" t="s">
        <v>140</v>
      </c>
      <c r="J20">
        <v>219</v>
      </c>
      <c r="K20" t="s">
        <v>83</v>
      </c>
      <c r="L20" t="s">
        <v>84</v>
      </c>
      <c r="M20" t="s">
        <v>85</v>
      </c>
      <c r="N20">
        <v>2</v>
      </c>
      <c r="O20" s="1">
        <v>44622.460555555554</v>
      </c>
      <c r="P20" s="1">
        <v>44622.66101851852</v>
      </c>
      <c r="Q20">
        <v>16069</v>
      </c>
      <c r="R20">
        <v>1251</v>
      </c>
      <c r="S20" t="b">
        <v>0</v>
      </c>
      <c r="T20" t="s">
        <v>86</v>
      </c>
      <c r="U20" t="b">
        <v>0</v>
      </c>
      <c r="V20" t="s">
        <v>136</v>
      </c>
      <c r="W20" s="1">
        <v>44622.537604166668</v>
      </c>
      <c r="X20">
        <v>553</v>
      </c>
      <c r="Y20">
        <v>186</v>
      </c>
      <c r="Z20">
        <v>0</v>
      </c>
      <c r="AA20">
        <v>186</v>
      </c>
      <c r="AB20">
        <v>0</v>
      </c>
      <c r="AC20">
        <v>57</v>
      </c>
      <c r="AD20">
        <v>33</v>
      </c>
      <c r="AE20">
        <v>0</v>
      </c>
      <c r="AF20">
        <v>0</v>
      </c>
      <c r="AG20">
        <v>0</v>
      </c>
      <c r="AH20" t="s">
        <v>126</v>
      </c>
      <c r="AI20" s="1">
        <v>44622.66101851852</v>
      </c>
      <c r="AJ20">
        <v>698</v>
      </c>
      <c r="AK20">
        <v>3</v>
      </c>
      <c r="AL20">
        <v>0</v>
      </c>
      <c r="AM20">
        <v>3</v>
      </c>
      <c r="AN20">
        <v>0</v>
      </c>
      <c r="AO20">
        <v>3</v>
      </c>
      <c r="AP20">
        <v>30</v>
      </c>
      <c r="AQ20">
        <v>0</v>
      </c>
      <c r="AR20">
        <v>0</v>
      </c>
      <c r="AS20">
        <v>0</v>
      </c>
      <c r="AT20" t="s">
        <v>86</v>
      </c>
      <c r="AU20" t="s">
        <v>86</v>
      </c>
      <c r="AV20" t="s">
        <v>86</v>
      </c>
      <c r="AW20" t="s">
        <v>86</v>
      </c>
      <c r="AX20" t="s">
        <v>86</v>
      </c>
      <c r="AY20" t="s">
        <v>86</v>
      </c>
      <c r="AZ20" t="s">
        <v>86</v>
      </c>
      <c r="BA20" t="s">
        <v>86</v>
      </c>
      <c r="BB20" t="s">
        <v>86</v>
      </c>
      <c r="BC20" t="s">
        <v>86</v>
      </c>
      <c r="BD20" t="s">
        <v>86</v>
      </c>
      <c r="BE20" t="s">
        <v>86</v>
      </c>
    </row>
    <row r="21" spans="1:57" x14ac:dyDescent="0.45">
      <c r="A21" t="s">
        <v>141</v>
      </c>
      <c r="B21" t="s">
        <v>77</v>
      </c>
      <c r="C21" t="s">
        <v>142</v>
      </c>
      <c r="D21" t="s">
        <v>79</v>
      </c>
      <c r="E21" s="2" t="str">
        <f>HYPERLINK("capsilon://?command=openfolder&amp;siteaddress=envoy.emaiq-na2.net&amp;folderid=FXAA3B7C91-96DB-B8CC-E83C-D03DF6970560","FX2202296")</f>
        <v>FX2202296</v>
      </c>
      <c r="F21" t="s">
        <v>80</v>
      </c>
      <c r="G21" t="s">
        <v>80</v>
      </c>
      <c r="H21" t="s">
        <v>81</v>
      </c>
      <c r="I21" t="s">
        <v>143</v>
      </c>
      <c r="J21">
        <v>66</v>
      </c>
      <c r="K21" t="s">
        <v>83</v>
      </c>
      <c r="L21" t="s">
        <v>84</v>
      </c>
      <c r="M21" t="s">
        <v>85</v>
      </c>
      <c r="N21">
        <v>2</v>
      </c>
      <c r="O21" s="1">
        <v>44622.46234953704</v>
      </c>
      <c r="P21" s="1">
        <v>44622.664594907408</v>
      </c>
      <c r="Q21">
        <v>16753</v>
      </c>
      <c r="R21">
        <v>721</v>
      </c>
      <c r="S21" t="b">
        <v>0</v>
      </c>
      <c r="T21" t="s">
        <v>86</v>
      </c>
      <c r="U21" t="b">
        <v>0</v>
      </c>
      <c r="V21" t="s">
        <v>136</v>
      </c>
      <c r="W21" s="1">
        <v>44622.545613425929</v>
      </c>
      <c r="X21">
        <v>396</v>
      </c>
      <c r="Y21">
        <v>52</v>
      </c>
      <c r="Z21">
        <v>0</v>
      </c>
      <c r="AA21">
        <v>52</v>
      </c>
      <c r="AB21">
        <v>0</v>
      </c>
      <c r="AC21">
        <v>31</v>
      </c>
      <c r="AD21">
        <v>14</v>
      </c>
      <c r="AE21">
        <v>0</v>
      </c>
      <c r="AF21">
        <v>0</v>
      </c>
      <c r="AG21">
        <v>0</v>
      </c>
      <c r="AH21" t="s">
        <v>126</v>
      </c>
      <c r="AI21" s="1">
        <v>44622.664594907408</v>
      </c>
      <c r="AJ21">
        <v>309</v>
      </c>
      <c r="AK21">
        <v>3</v>
      </c>
      <c r="AL21">
        <v>0</v>
      </c>
      <c r="AM21">
        <v>3</v>
      </c>
      <c r="AN21">
        <v>0</v>
      </c>
      <c r="AO21">
        <v>3</v>
      </c>
      <c r="AP21">
        <v>11</v>
      </c>
      <c r="AQ21">
        <v>0</v>
      </c>
      <c r="AR21">
        <v>0</v>
      </c>
      <c r="AS21">
        <v>0</v>
      </c>
      <c r="AT21" t="s">
        <v>86</v>
      </c>
      <c r="AU21" t="s">
        <v>86</v>
      </c>
      <c r="AV21" t="s">
        <v>86</v>
      </c>
      <c r="AW21" t="s">
        <v>86</v>
      </c>
      <c r="AX21" t="s">
        <v>86</v>
      </c>
      <c r="AY21" t="s">
        <v>86</v>
      </c>
      <c r="AZ21" t="s">
        <v>86</v>
      </c>
      <c r="BA21" t="s">
        <v>86</v>
      </c>
      <c r="BB21" t="s">
        <v>86</v>
      </c>
      <c r="BC21" t="s">
        <v>86</v>
      </c>
      <c r="BD21" t="s">
        <v>86</v>
      </c>
      <c r="BE21" t="s">
        <v>86</v>
      </c>
    </row>
    <row r="22" spans="1:57" x14ac:dyDescent="0.45">
      <c r="A22" t="s">
        <v>144</v>
      </c>
      <c r="B22" t="s">
        <v>77</v>
      </c>
      <c r="C22" t="s">
        <v>128</v>
      </c>
      <c r="D22" t="s">
        <v>79</v>
      </c>
      <c r="E22" s="2" t="str">
        <f>HYPERLINK("capsilon://?command=openfolder&amp;siteaddress=envoy.emaiq-na2.net&amp;folderid=FX40F9F0A9-789C-83BB-B6ED-5A0E9D3E3BAF","FX2202330")</f>
        <v>FX2202330</v>
      </c>
      <c r="F22" t="s">
        <v>80</v>
      </c>
      <c r="G22" t="s">
        <v>80</v>
      </c>
      <c r="H22" t="s">
        <v>81</v>
      </c>
      <c r="I22" t="s">
        <v>129</v>
      </c>
      <c r="J22">
        <v>56</v>
      </c>
      <c r="K22" t="s">
        <v>83</v>
      </c>
      <c r="L22" t="s">
        <v>84</v>
      </c>
      <c r="M22" t="s">
        <v>85</v>
      </c>
      <c r="N22">
        <v>2</v>
      </c>
      <c r="O22" s="1">
        <v>44622.469513888886</v>
      </c>
      <c r="P22" s="1">
        <v>44622.647812499999</v>
      </c>
      <c r="Q22">
        <v>13888</v>
      </c>
      <c r="R22">
        <v>1517</v>
      </c>
      <c r="S22" t="b">
        <v>0</v>
      </c>
      <c r="T22" t="s">
        <v>86</v>
      </c>
      <c r="U22" t="b">
        <v>1</v>
      </c>
      <c r="V22" t="s">
        <v>136</v>
      </c>
      <c r="W22" s="1">
        <v>44622.52553240741</v>
      </c>
      <c r="X22">
        <v>1030</v>
      </c>
      <c r="Y22">
        <v>42</v>
      </c>
      <c r="Z22">
        <v>0</v>
      </c>
      <c r="AA22">
        <v>42</v>
      </c>
      <c r="AB22">
        <v>0</v>
      </c>
      <c r="AC22">
        <v>27</v>
      </c>
      <c r="AD22">
        <v>14</v>
      </c>
      <c r="AE22">
        <v>0</v>
      </c>
      <c r="AF22">
        <v>0</v>
      </c>
      <c r="AG22">
        <v>0</v>
      </c>
      <c r="AH22" t="s">
        <v>126</v>
      </c>
      <c r="AI22" s="1">
        <v>44622.647812499999</v>
      </c>
      <c r="AJ22">
        <v>441</v>
      </c>
      <c r="AK22">
        <v>2</v>
      </c>
      <c r="AL22">
        <v>0</v>
      </c>
      <c r="AM22">
        <v>2</v>
      </c>
      <c r="AN22">
        <v>0</v>
      </c>
      <c r="AO22">
        <v>2</v>
      </c>
      <c r="AP22">
        <v>12</v>
      </c>
      <c r="AQ22">
        <v>0</v>
      </c>
      <c r="AR22">
        <v>0</v>
      </c>
      <c r="AS22">
        <v>0</v>
      </c>
      <c r="AT22" t="s">
        <v>86</v>
      </c>
      <c r="AU22" t="s">
        <v>86</v>
      </c>
      <c r="AV22" t="s">
        <v>86</v>
      </c>
      <c r="AW22" t="s">
        <v>86</v>
      </c>
      <c r="AX22" t="s">
        <v>86</v>
      </c>
      <c r="AY22" t="s">
        <v>86</v>
      </c>
      <c r="AZ22" t="s">
        <v>86</v>
      </c>
      <c r="BA22" t="s">
        <v>86</v>
      </c>
      <c r="BB22" t="s">
        <v>86</v>
      </c>
      <c r="BC22" t="s">
        <v>86</v>
      </c>
      <c r="BD22" t="s">
        <v>86</v>
      </c>
      <c r="BE22" t="s">
        <v>86</v>
      </c>
    </row>
    <row r="23" spans="1:57" x14ac:dyDescent="0.45">
      <c r="A23" t="s">
        <v>145</v>
      </c>
      <c r="B23" t="s">
        <v>77</v>
      </c>
      <c r="C23" t="s">
        <v>146</v>
      </c>
      <c r="D23" t="s">
        <v>79</v>
      </c>
      <c r="E23" s="2" t="str">
        <f>HYPERLINK("capsilon://?command=openfolder&amp;siteaddress=envoy.emaiq-na2.net&amp;folderid=FX145E9F38-6C33-62B3-BA8B-A2A8876DD124","FX2202625")</f>
        <v>FX2202625</v>
      </c>
      <c r="F23" t="s">
        <v>80</v>
      </c>
      <c r="G23" t="s">
        <v>80</v>
      </c>
      <c r="H23" t="s">
        <v>81</v>
      </c>
      <c r="I23" t="s">
        <v>147</v>
      </c>
      <c r="J23">
        <v>130</v>
      </c>
      <c r="K23" t="s">
        <v>83</v>
      </c>
      <c r="L23" t="s">
        <v>84</v>
      </c>
      <c r="M23" t="s">
        <v>85</v>
      </c>
      <c r="N23">
        <v>2</v>
      </c>
      <c r="O23" s="1">
        <v>44621.067280092589</v>
      </c>
      <c r="P23" s="1">
        <v>44621.238298611112</v>
      </c>
      <c r="Q23">
        <v>11889</v>
      </c>
      <c r="R23">
        <v>2887</v>
      </c>
      <c r="S23" t="b">
        <v>0</v>
      </c>
      <c r="T23" t="s">
        <v>86</v>
      </c>
      <c r="U23" t="b">
        <v>1</v>
      </c>
      <c r="V23" t="s">
        <v>136</v>
      </c>
      <c r="W23" s="1">
        <v>44621.125891203701</v>
      </c>
      <c r="X23">
        <v>2043</v>
      </c>
      <c r="Y23">
        <v>108</v>
      </c>
      <c r="Z23">
        <v>0</v>
      </c>
      <c r="AA23">
        <v>108</v>
      </c>
      <c r="AB23">
        <v>0</v>
      </c>
      <c r="AC23">
        <v>66</v>
      </c>
      <c r="AD23">
        <v>22</v>
      </c>
      <c r="AE23">
        <v>0</v>
      </c>
      <c r="AF23">
        <v>0</v>
      </c>
      <c r="AG23">
        <v>0</v>
      </c>
      <c r="AH23" t="s">
        <v>88</v>
      </c>
      <c r="AI23" s="1">
        <v>44621.238298611112</v>
      </c>
      <c r="AJ23">
        <v>462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21</v>
      </c>
      <c r="AQ23">
        <v>0</v>
      </c>
      <c r="AR23">
        <v>0</v>
      </c>
      <c r="AS23">
        <v>0</v>
      </c>
      <c r="AT23" t="s">
        <v>86</v>
      </c>
      <c r="AU23" t="s">
        <v>86</v>
      </c>
      <c r="AV23" t="s">
        <v>86</v>
      </c>
      <c r="AW23" t="s">
        <v>86</v>
      </c>
      <c r="AX23" t="s">
        <v>86</v>
      </c>
      <c r="AY23" t="s">
        <v>86</v>
      </c>
      <c r="AZ23" t="s">
        <v>86</v>
      </c>
      <c r="BA23" t="s">
        <v>86</v>
      </c>
      <c r="BB23" t="s">
        <v>86</v>
      </c>
      <c r="BC23" t="s">
        <v>86</v>
      </c>
      <c r="BD23" t="s">
        <v>86</v>
      </c>
      <c r="BE23" t="s">
        <v>86</v>
      </c>
    </row>
    <row r="24" spans="1:57" x14ac:dyDescent="0.45">
      <c r="A24" t="s">
        <v>148</v>
      </c>
      <c r="B24" t="s">
        <v>77</v>
      </c>
      <c r="C24" t="s">
        <v>149</v>
      </c>
      <c r="D24" t="s">
        <v>79</v>
      </c>
      <c r="E24" s="2" t="str">
        <f>HYPERLINK("capsilon://?command=openfolder&amp;siteaddress=envoy.emaiq-na2.net&amp;folderid=FX8F1C522C-5770-8D6A-6DBA-468CABFB4CF2","FX2202791")</f>
        <v>FX2202791</v>
      </c>
      <c r="F24" t="s">
        <v>80</v>
      </c>
      <c r="G24" t="s">
        <v>80</v>
      </c>
      <c r="H24" t="s">
        <v>81</v>
      </c>
      <c r="I24" t="s">
        <v>150</v>
      </c>
      <c r="J24">
        <v>267</v>
      </c>
      <c r="K24" t="s">
        <v>83</v>
      </c>
      <c r="L24" t="s">
        <v>84</v>
      </c>
      <c r="M24" t="s">
        <v>85</v>
      </c>
      <c r="N24">
        <v>2</v>
      </c>
      <c r="O24" s="1">
        <v>44622.478680555556</v>
      </c>
      <c r="P24" s="1">
        <v>44622.676898148151</v>
      </c>
      <c r="Q24">
        <v>14720</v>
      </c>
      <c r="R24">
        <v>2406</v>
      </c>
      <c r="S24" t="b">
        <v>0</v>
      </c>
      <c r="T24" t="s">
        <v>86</v>
      </c>
      <c r="U24" t="b">
        <v>0</v>
      </c>
      <c r="V24" t="s">
        <v>136</v>
      </c>
      <c r="W24" s="1">
        <v>44622.561168981483</v>
      </c>
      <c r="X24">
        <v>1343</v>
      </c>
      <c r="Y24">
        <v>166</v>
      </c>
      <c r="Z24">
        <v>0</v>
      </c>
      <c r="AA24">
        <v>166</v>
      </c>
      <c r="AB24">
        <v>52</v>
      </c>
      <c r="AC24">
        <v>82</v>
      </c>
      <c r="AD24">
        <v>101</v>
      </c>
      <c r="AE24">
        <v>0</v>
      </c>
      <c r="AF24">
        <v>0</v>
      </c>
      <c r="AG24">
        <v>0</v>
      </c>
      <c r="AH24" t="s">
        <v>126</v>
      </c>
      <c r="AI24" s="1">
        <v>44622.676898148151</v>
      </c>
      <c r="AJ24">
        <v>1063</v>
      </c>
      <c r="AK24">
        <v>9</v>
      </c>
      <c r="AL24">
        <v>0</v>
      </c>
      <c r="AM24">
        <v>9</v>
      </c>
      <c r="AN24">
        <v>52</v>
      </c>
      <c r="AO24">
        <v>9</v>
      </c>
      <c r="AP24">
        <v>92</v>
      </c>
      <c r="AQ24">
        <v>0</v>
      </c>
      <c r="AR24">
        <v>0</v>
      </c>
      <c r="AS24">
        <v>0</v>
      </c>
      <c r="AT24" t="s">
        <v>86</v>
      </c>
      <c r="AU24" t="s">
        <v>86</v>
      </c>
      <c r="AV24" t="s">
        <v>86</v>
      </c>
      <c r="AW24" t="s">
        <v>86</v>
      </c>
      <c r="AX24" t="s">
        <v>86</v>
      </c>
      <c r="AY24" t="s">
        <v>86</v>
      </c>
      <c r="AZ24" t="s">
        <v>86</v>
      </c>
      <c r="BA24" t="s">
        <v>86</v>
      </c>
      <c r="BB24" t="s">
        <v>86</v>
      </c>
      <c r="BC24" t="s">
        <v>86</v>
      </c>
      <c r="BD24" t="s">
        <v>86</v>
      </c>
      <c r="BE24" t="s">
        <v>86</v>
      </c>
    </row>
    <row r="25" spans="1:57" x14ac:dyDescent="0.45">
      <c r="A25" t="s">
        <v>151</v>
      </c>
      <c r="B25" t="s">
        <v>77</v>
      </c>
      <c r="C25" t="s">
        <v>152</v>
      </c>
      <c r="D25" t="s">
        <v>79</v>
      </c>
      <c r="E25" s="2" t="str">
        <f>HYPERLINK("capsilon://?command=openfolder&amp;siteaddress=envoy.emaiq-na2.net&amp;folderid=FXF300624C-FDCE-6A80-1480-51596AD50C71","FX2202525")</f>
        <v>FX2202525</v>
      </c>
      <c r="F25" t="s">
        <v>80</v>
      </c>
      <c r="G25" t="s">
        <v>80</v>
      </c>
      <c r="H25" t="s">
        <v>81</v>
      </c>
      <c r="I25" t="s">
        <v>153</v>
      </c>
      <c r="J25">
        <v>93</v>
      </c>
      <c r="K25" t="s">
        <v>83</v>
      </c>
      <c r="L25" t="s">
        <v>84</v>
      </c>
      <c r="M25" t="s">
        <v>85</v>
      </c>
      <c r="N25">
        <v>2</v>
      </c>
      <c r="O25" s="1">
        <v>44622.479583333334</v>
      </c>
      <c r="P25" s="1">
        <v>44622.679861111108</v>
      </c>
      <c r="Q25">
        <v>16701</v>
      </c>
      <c r="R25">
        <v>603</v>
      </c>
      <c r="S25" t="b">
        <v>0</v>
      </c>
      <c r="T25" t="s">
        <v>86</v>
      </c>
      <c r="U25" t="b">
        <v>0</v>
      </c>
      <c r="V25" t="s">
        <v>136</v>
      </c>
      <c r="W25" s="1">
        <v>44622.565196759257</v>
      </c>
      <c r="X25">
        <v>347</v>
      </c>
      <c r="Y25">
        <v>88</v>
      </c>
      <c r="Z25">
        <v>0</v>
      </c>
      <c r="AA25">
        <v>88</v>
      </c>
      <c r="AB25">
        <v>0</v>
      </c>
      <c r="AC25">
        <v>56</v>
      </c>
      <c r="AD25">
        <v>5</v>
      </c>
      <c r="AE25">
        <v>0</v>
      </c>
      <c r="AF25">
        <v>0</v>
      </c>
      <c r="AG25">
        <v>0</v>
      </c>
      <c r="AH25" t="s">
        <v>126</v>
      </c>
      <c r="AI25" s="1">
        <v>44622.679861111108</v>
      </c>
      <c r="AJ25">
        <v>256</v>
      </c>
      <c r="AK25">
        <v>1</v>
      </c>
      <c r="AL25">
        <v>0</v>
      </c>
      <c r="AM25">
        <v>1</v>
      </c>
      <c r="AN25">
        <v>0</v>
      </c>
      <c r="AO25">
        <v>1</v>
      </c>
      <c r="AP25">
        <v>4</v>
      </c>
      <c r="AQ25">
        <v>0</v>
      </c>
      <c r="AR25">
        <v>0</v>
      </c>
      <c r="AS25">
        <v>0</v>
      </c>
      <c r="AT25" t="s">
        <v>86</v>
      </c>
      <c r="AU25" t="s">
        <v>86</v>
      </c>
      <c r="AV25" t="s">
        <v>86</v>
      </c>
      <c r="AW25" t="s">
        <v>86</v>
      </c>
      <c r="AX25" t="s">
        <v>86</v>
      </c>
      <c r="AY25" t="s">
        <v>86</v>
      </c>
      <c r="AZ25" t="s">
        <v>86</v>
      </c>
      <c r="BA25" t="s">
        <v>86</v>
      </c>
      <c r="BB25" t="s">
        <v>86</v>
      </c>
      <c r="BC25" t="s">
        <v>86</v>
      </c>
      <c r="BD25" t="s">
        <v>86</v>
      </c>
      <c r="BE25" t="s">
        <v>86</v>
      </c>
    </row>
    <row r="26" spans="1:57" x14ac:dyDescent="0.45">
      <c r="A26" t="s">
        <v>154</v>
      </c>
      <c r="B26" t="s">
        <v>77</v>
      </c>
      <c r="C26" t="s">
        <v>155</v>
      </c>
      <c r="D26" t="s">
        <v>79</v>
      </c>
      <c r="E26" s="2" t="str">
        <f>HYPERLINK("capsilon://?command=openfolder&amp;siteaddress=envoy.emaiq-na2.net&amp;folderid=FX654E1BCD-08E5-DA25-BCE7-ADA498E65569","FX220220")</f>
        <v>FX220220</v>
      </c>
      <c r="F26" t="s">
        <v>80</v>
      </c>
      <c r="G26" t="s">
        <v>80</v>
      </c>
      <c r="H26" t="s">
        <v>81</v>
      </c>
      <c r="I26" t="s">
        <v>156</v>
      </c>
      <c r="J26">
        <v>907</v>
      </c>
      <c r="K26" t="s">
        <v>83</v>
      </c>
      <c r="L26" t="s">
        <v>84</v>
      </c>
      <c r="M26" t="s">
        <v>85</v>
      </c>
      <c r="N26">
        <v>2</v>
      </c>
      <c r="O26" s="1">
        <v>44621.097500000003</v>
      </c>
      <c r="P26" s="1">
        <v>44621.265902777777</v>
      </c>
      <c r="Q26">
        <v>9108</v>
      </c>
      <c r="R26">
        <v>5442</v>
      </c>
      <c r="S26" t="b">
        <v>0</v>
      </c>
      <c r="T26" t="s">
        <v>86</v>
      </c>
      <c r="U26" t="b">
        <v>1</v>
      </c>
      <c r="V26" t="s">
        <v>112</v>
      </c>
      <c r="W26" s="1">
        <v>44621.19394675926</v>
      </c>
      <c r="X26">
        <v>2758</v>
      </c>
      <c r="Y26">
        <v>701</v>
      </c>
      <c r="Z26">
        <v>0</v>
      </c>
      <c r="AA26">
        <v>701</v>
      </c>
      <c r="AB26">
        <v>111</v>
      </c>
      <c r="AC26">
        <v>147</v>
      </c>
      <c r="AD26">
        <v>206</v>
      </c>
      <c r="AE26">
        <v>0</v>
      </c>
      <c r="AF26">
        <v>0</v>
      </c>
      <c r="AG26">
        <v>0</v>
      </c>
      <c r="AH26" t="s">
        <v>88</v>
      </c>
      <c r="AI26" s="1">
        <v>44621.265902777777</v>
      </c>
      <c r="AJ26">
        <v>2384</v>
      </c>
      <c r="AK26">
        <v>5</v>
      </c>
      <c r="AL26">
        <v>0</v>
      </c>
      <c r="AM26">
        <v>5</v>
      </c>
      <c r="AN26">
        <v>176</v>
      </c>
      <c r="AO26">
        <v>5</v>
      </c>
      <c r="AP26">
        <v>201</v>
      </c>
      <c r="AQ26">
        <v>0</v>
      </c>
      <c r="AR26">
        <v>0</v>
      </c>
      <c r="AS26">
        <v>0</v>
      </c>
      <c r="AT26" t="s">
        <v>86</v>
      </c>
      <c r="AU26" t="s">
        <v>86</v>
      </c>
      <c r="AV26" t="s">
        <v>86</v>
      </c>
      <c r="AW26" t="s">
        <v>86</v>
      </c>
      <c r="AX26" t="s">
        <v>86</v>
      </c>
      <c r="AY26" t="s">
        <v>86</v>
      </c>
      <c r="AZ26" t="s">
        <v>86</v>
      </c>
      <c r="BA26" t="s">
        <v>86</v>
      </c>
      <c r="BB26" t="s">
        <v>86</v>
      </c>
      <c r="BC26" t="s">
        <v>86</v>
      </c>
      <c r="BD26" t="s">
        <v>86</v>
      </c>
      <c r="BE26" t="s">
        <v>86</v>
      </c>
    </row>
    <row r="27" spans="1:57" x14ac:dyDescent="0.45">
      <c r="A27" t="s">
        <v>157</v>
      </c>
      <c r="B27" t="s">
        <v>77</v>
      </c>
      <c r="C27" t="s">
        <v>152</v>
      </c>
      <c r="D27" t="s">
        <v>79</v>
      </c>
      <c r="E27" s="2" t="str">
        <f>HYPERLINK("capsilon://?command=openfolder&amp;siteaddress=envoy.emaiq-na2.net&amp;folderid=FXF300624C-FDCE-6A80-1480-51596AD50C71","FX2202525")</f>
        <v>FX2202525</v>
      </c>
      <c r="F27" t="s">
        <v>80</v>
      </c>
      <c r="G27" t="s">
        <v>80</v>
      </c>
      <c r="H27" t="s">
        <v>81</v>
      </c>
      <c r="I27" t="s">
        <v>158</v>
      </c>
      <c r="J27">
        <v>98</v>
      </c>
      <c r="K27" t="s">
        <v>83</v>
      </c>
      <c r="L27" t="s">
        <v>84</v>
      </c>
      <c r="M27" t="s">
        <v>85</v>
      </c>
      <c r="N27">
        <v>2</v>
      </c>
      <c r="O27" s="1">
        <v>44622.48028935185</v>
      </c>
      <c r="P27" s="1">
        <v>44622.683240740742</v>
      </c>
      <c r="Q27">
        <v>16929</v>
      </c>
      <c r="R27">
        <v>606</v>
      </c>
      <c r="S27" t="b">
        <v>0</v>
      </c>
      <c r="T27" t="s">
        <v>86</v>
      </c>
      <c r="U27" t="b">
        <v>0</v>
      </c>
      <c r="V27" t="s">
        <v>136</v>
      </c>
      <c r="W27" s="1">
        <v>44622.568854166668</v>
      </c>
      <c r="X27">
        <v>315</v>
      </c>
      <c r="Y27">
        <v>93</v>
      </c>
      <c r="Z27">
        <v>0</v>
      </c>
      <c r="AA27">
        <v>93</v>
      </c>
      <c r="AB27">
        <v>0</v>
      </c>
      <c r="AC27">
        <v>60</v>
      </c>
      <c r="AD27">
        <v>5</v>
      </c>
      <c r="AE27">
        <v>0</v>
      </c>
      <c r="AF27">
        <v>0</v>
      </c>
      <c r="AG27">
        <v>0</v>
      </c>
      <c r="AH27" t="s">
        <v>126</v>
      </c>
      <c r="AI27" s="1">
        <v>44622.683240740742</v>
      </c>
      <c r="AJ27">
        <v>291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4</v>
      </c>
      <c r="AQ27">
        <v>0</v>
      </c>
      <c r="AR27">
        <v>0</v>
      </c>
      <c r="AS27">
        <v>0</v>
      </c>
      <c r="AT27" t="s">
        <v>86</v>
      </c>
      <c r="AU27" t="s">
        <v>86</v>
      </c>
      <c r="AV27" t="s">
        <v>86</v>
      </c>
      <c r="AW27" t="s">
        <v>86</v>
      </c>
      <c r="AX27" t="s">
        <v>86</v>
      </c>
      <c r="AY27" t="s">
        <v>86</v>
      </c>
      <c r="AZ27" t="s">
        <v>86</v>
      </c>
      <c r="BA27" t="s">
        <v>86</v>
      </c>
      <c r="BB27" t="s">
        <v>86</v>
      </c>
      <c r="BC27" t="s">
        <v>86</v>
      </c>
      <c r="BD27" t="s">
        <v>86</v>
      </c>
      <c r="BE27" t="s">
        <v>86</v>
      </c>
    </row>
    <row r="28" spans="1:57" x14ac:dyDescent="0.45">
      <c r="A28" t="s">
        <v>159</v>
      </c>
      <c r="B28" t="s">
        <v>77</v>
      </c>
      <c r="C28" t="s">
        <v>160</v>
      </c>
      <c r="D28" t="s">
        <v>79</v>
      </c>
      <c r="E28" s="2" t="str">
        <f>HYPERLINK("capsilon://?command=openfolder&amp;siteaddress=envoy.emaiq-na2.net&amp;folderid=FXC89BBF70-12A3-686B-14B8-0C95E5EF4744","FX2202624")</f>
        <v>FX2202624</v>
      </c>
      <c r="F28" t="s">
        <v>80</v>
      </c>
      <c r="G28" t="s">
        <v>80</v>
      </c>
      <c r="H28" t="s">
        <v>81</v>
      </c>
      <c r="I28" t="s">
        <v>161</v>
      </c>
      <c r="J28">
        <v>66</v>
      </c>
      <c r="K28" t="s">
        <v>83</v>
      </c>
      <c r="L28" t="s">
        <v>84</v>
      </c>
      <c r="M28" t="s">
        <v>85</v>
      </c>
      <c r="N28">
        <v>2</v>
      </c>
      <c r="O28" s="1">
        <v>44622.481805555559</v>
      </c>
      <c r="P28" s="1">
        <v>44622.685648148145</v>
      </c>
      <c r="Q28">
        <v>17217</v>
      </c>
      <c r="R28">
        <v>395</v>
      </c>
      <c r="S28" t="b">
        <v>0</v>
      </c>
      <c r="T28" t="s">
        <v>86</v>
      </c>
      <c r="U28" t="b">
        <v>0</v>
      </c>
      <c r="V28" t="s">
        <v>136</v>
      </c>
      <c r="W28" s="1">
        <v>44622.571030092593</v>
      </c>
      <c r="X28">
        <v>188</v>
      </c>
      <c r="Y28">
        <v>52</v>
      </c>
      <c r="Z28">
        <v>0</v>
      </c>
      <c r="AA28">
        <v>52</v>
      </c>
      <c r="AB28">
        <v>0</v>
      </c>
      <c r="AC28">
        <v>25</v>
      </c>
      <c r="AD28">
        <v>14</v>
      </c>
      <c r="AE28">
        <v>0</v>
      </c>
      <c r="AF28">
        <v>0</v>
      </c>
      <c r="AG28">
        <v>0</v>
      </c>
      <c r="AH28" t="s">
        <v>126</v>
      </c>
      <c r="AI28" s="1">
        <v>44622.685648148145</v>
      </c>
      <c r="AJ28">
        <v>207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14</v>
      </c>
      <c r="AQ28">
        <v>0</v>
      </c>
      <c r="AR28">
        <v>0</v>
      </c>
      <c r="AS28">
        <v>0</v>
      </c>
      <c r="AT28" t="s">
        <v>86</v>
      </c>
      <c r="AU28" t="s">
        <v>86</v>
      </c>
      <c r="AV28" t="s">
        <v>86</v>
      </c>
      <c r="AW28" t="s">
        <v>86</v>
      </c>
      <c r="AX28" t="s">
        <v>86</v>
      </c>
      <c r="AY28" t="s">
        <v>86</v>
      </c>
      <c r="AZ28" t="s">
        <v>86</v>
      </c>
      <c r="BA28" t="s">
        <v>86</v>
      </c>
      <c r="BB28" t="s">
        <v>86</v>
      </c>
      <c r="BC28" t="s">
        <v>86</v>
      </c>
      <c r="BD28" t="s">
        <v>86</v>
      </c>
      <c r="BE28" t="s">
        <v>86</v>
      </c>
    </row>
    <row r="29" spans="1:57" x14ac:dyDescent="0.45">
      <c r="A29" t="s">
        <v>162</v>
      </c>
      <c r="B29" t="s">
        <v>77</v>
      </c>
      <c r="C29" t="s">
        <v>152</v>
      </c>
      <c r="D29" t="s">
        <v>79</v>
      </c>
      <c r="E29" s="2" t="str">
        <f>HYPERLINK("capsilon://?command=openfolder&amp;siteaddress=envoy.emaiq-na2.net&amp;folderid=FXF300624C-FDCE-6A80-1480-51596AD50C71","FX2202525")</f>
        <v>FX2202525</v>
      </c>
      <c r="F29" t="s">
        <v>80</v>
      </c>
      <c r="G29" t="s">
        <v>80</v>
      </c>
      <c r="H29" t="s">
        <v>81</v>
      </c>
      <c r="I29" t="s">
        <v>163</v>
      </c>
      <c r="J29">
        <v>58</v>
      </c>
      <c r="K29" t="s">
        <v>83</v>
      </c>
      <c r="L29" t="s">
        <v>84</v>
      </c>
      <c r="M29" t="s">
        <v>85</v>
      </c>
      <c r="N29">
        <v>2</v>
      </c>
      <c r="O29" s="1">
        <v>44622.483460648145</v>
      </c>
      <c r="P29" s="1">
        <v>44622.688113425924</v>
      </c>
      <c r="Q29">
        <v>17291</v>
      </c>
      <c r="R29">
        <v>391</v>
      </c>
      <c r="S29" t="b">
        <v>0</v>
      </c>
      <c r="T29" t="s">
        <v>86</v>
      </c>
      <c r="U29" t="b">
        <v>0</v>
      </c>
      <c r="V29" t="s">
        <v>136</v>
      </c>
      <c r="W29" s="1">
        <v>44622.573101851849</v>
      </c>
      <c r="X29">
        <v>178</v>
      </c>
      <c r="Y29">
        <v>53</v>
      </c>
      <c r="Z29">
        <v>0</v>
      </c>
      <c r="AA29">
        <v>53</v>
      </c>
      <c r="AB29">
        <v>0</v>
      </c>
      <c r="AC29">
        <v>29</v>
      </c>
      <c r="AD29">
        <v>5</v>
      </c>
      <c r="AE29">
        <v>0</v>
      </c>
      <c r="AF29">
        <v>0</v>
      </c>
      <c r="AG29">
        <v>0</v>
      </c>
      <c r="AH29" t="s">
        <v>126</v>
      </c>
      <c r="AI29" s="1">
        <v>44622.688113425924</v>
      </c>
      <c r="AJ29">
        <v>213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4</v>
      </c>
      <c r="AQ29">
        <v>0</v>
      </c>
      <c r="AR29">
        <v>0</v>
      </c>
      <c r="AS29">
        <v>0</v>
      </c>
      <c r="AT29" t="s">
        <v>86</v>
      </c>
      <c r="AU29" t="s">
        <v>86</v>
      </c>
      <c r="AV29" t="s">
        <v>86</v>
      </c>
      <c r="AW29" t="s">
        <v>86</v>
      </c>
      <c r="AX29" t="s">
        <v>86</v>
      </c>
      <c r="AY29" t="s">
        <v>86</v>
      </c>
      <c r="AZ29" t="s">
        <v>86</v>
      </c>
      <c r="BA29" t="s">
        <v>86</v>
      </c>
      <c r="BB29" t="s">
        <v>86</v>
      </c>
      <c r="BC29" t="s">
        <v>86</v>
      </c>
      <c r="BD29" t="s">
        <v>86</v>
      </c>
      <c r="BE29" t="s">
        <v>86</v>
      </c>
    </row>
    <row r="30" spans="1:57" hidden="1" x14ac:dyDescent="0.45">
      <c r="A30" t="s">
        <v>164</v>
      </c>
      <c r="B30" t="s">
        <v>77</v>
      </c>
      <c r="C30" t="s">
        <v>165</v>
      </c>
      <c r="D30" t="s">
        <v>79</v>
      </c>
      <c r="E30" s="2" t="str">
        <f>HYPERLINK("capsilon://?command=openfolder&amp;siteaddress=envoy.emaiq-na2.net&amp;folderid=FX34D7701D-7628-5D58-D3FE-CA66AA957A4C","FX2202805")</f>
        <v>FX2202805</v>
      </c>
      <c r="F30" t="s">
        <v>80</v>
      </c>
      <c r="G30" t="s">
        <v>80</v>
      </c>
      <c r="H30" t="s">
        <v>81</v>
      </c>
      <c r="I30" t="s">
        <v>166</v>
      </c>
      <c r="J30">
        <v>103</v>
      </c>
      <c r="K30" t="s">
        <v>83</v>
      </c>
      <c r="L30" t="s">
        <v>84</v>
      </c>
      <c r="M30" t="s">
        <v>85</v>
      </c>
      <c r="N30">
        <v>1</v>
      </c>
      <c r="O30" s="1">
        <v>44622.48951388889</v>
      </c>
      <c r="P30" s="1">
        <v>44623.174340277779</v>
      </c>
      <c r="Q30">
        <v>58725</v>
      </c>
      <c r="R30">
        <v>444</v>
      </c>
      <c r="S30" t="b">
        <v>0</v>
      </c>
      <c r="T30" t="s">
        <v>86</v>
      </c>
      <c r="U30" t="b">
        <v>0</v>
      </c>
      <c r="V30" t="s">
        <v>112</v>
      </c>
      <c r="W30" s="1">
        <v>44623.174340277779</v>
      </c>
      <c r="X30">
        <v>360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103</v>
      </c>
      <c r="AE30">
        <v>90</v>
      </c>
      <c r="AF30">
        <v>0</v>
      </c>
      <c r="AG30">
        <v>6</v>
      </c>
      <c r="AH30" t="s">
        <v>86</v>
      </c>
      <c r="AI30" t="s">
        <v>86</v>
      </c>
      <c r="AJ30" t="s">
        <v>86</v>
      </c>
      <c r="AK30" t="s">
        <v>86</v>
      </c>
      <c r="AL30" t="s">
        <v>86</v>
      </c>
      <c r="AM30" t="s">
        <v>86</v>
      </c>
      <c r="AN30" t="s">
        <v>86</v>
      </c>
      <c r="AO30" t="s">
        <v>86</v>
      </c>
      <c r="AP30" t="s">
        <v>86</v>
      </c>
      <c r="AQ30" t="s">
        <v>86</v>
      </c>
      <c r="AR30" t="s">
        <v>86</v>
      </c>
      <c r="AS30" t="s">
        <v>86</v>
      </c>
      <c r="AT30" t="s">
        <v>86</v>
      </c>
      <c r="AU30" t="s">
        <v>86</v>
      </c>
      <c r="AV30" t="s">
        <v>86</v>
      </c>
      <c r="AW30" t="s">
        <v>86</v>
      </c>
      <c r="AX30" t="s">
        <v>86</v>
      </c>
      <c r="AY30" t="s">
        <v>86</v>
      </c>
      <c r="AZ30" t="s">
        <v>86</v>
      </c>
      <c r="BA30" t="s">
        <v>86</v>
      </c>
      <c r="BB30" t="s">
        <v>86</v>
      </c>
      <c r="BC30" t="s">
        <v>86</v>
      </c>
      <c r="BD30" t="s">
        <v>86</v>
      </c>
      <c r="BE30" t="s">
        <v>86</v>
      </c>
    </row>
    <row r="31" spans="1:57" hidden="1" x14ac:dyDescent="0.45">
      <c r="A31" t="s">
        <v>167</v>
      </c>
      <c r="B31" t="s">
        <v>77</v>
      </c>
      <c r="C31" t="s">
        <v>168</v>
      </c>
      <c r="D31" t="s">
        <v>79</v>
      </c>
      <c r="E31" s="2" t="str">
        <f>HYPERLINK("capsilon://?command=openfolder&amp;siteaddress=envoy.emaiq-na2.net&amp;folderid=FXE3585624-2248-EDA4-441A-E446724EEE0F","FX2202769")</f>
        <v>FX2202769</v>
      </c>
      <c r="F31" t="s">
        <v>80</v>
      </c>
      <c r="G31" t="s">
        <v>80</v>
      </c>
      <c r="H31" t="s">
        <v>81</v>
      </c>
      <c r="I31" t="s">
        <v>169</v>
      </c>
      <c r="J31">
        <v>216</v>
      </c>
      <c r="K31" t="s">
        <v>83</v>
      </c>
      <c r="L31" t="s">
        <v>84</v>
      </c>
      <c r="M31" t="s">
        <v>85</v>
      </c>
      <c r="N31">
        <v>1</v>
      </c>
      <c r="O31" s="1">
        <v>44622.502627314818</v>
      </c>
      <c r="P31" s="1">
        <v>44623.189791666664</v>
      </c>
      <c r="Q31">
        <v>58668</v>
      </c>
      <c r="R31">
        <v>703</v>
      </c>
      <c r="S31" t="b">
        <v>0</v>
      </c>
      <c r="T31" t="s">
        <v>86</v>
      </c>
      <c r="U31" t="b">
        <v>0</v>
      </c>
      <c r="V31" t="s">
        <v>102</v>
      </c>
      <c r="W31" s="1">
        <v>44623.189791666664</v>
      </c>
      <c r="X31">
        <v>644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216</v>
      </c>
      <c r="AE31">
        <v>192</v>
      </c>
      <c r="AF31">
        <v>0</v>
      </c>
      <c r="AG31">
        <v>7</v>
      </c>
      <c r="AH31" t="s">
        <v>86</v>
      </c>
      <c r="AI31" t="s">
        <v>86</v>
      </c>
      <c r="AJ31" t="s">
        <v>86</v>
      </c>
      <c r="AK31" t="s">
        <v>86</v>
      </c>
      <c r="AL31" t="s">
        <v>86</v>
      </c>
      <c r="AM31" t="s">
        <v>86</v>
      </c>
      <c r="AN31" t="s">
        <v>86</v>
      </c>
      <c r="AO31" t="s">
        <v>86</v>
      </c>
      <c r="AP31" t="s">
        <v>86</v>
      </c>
      <c r="AQ31" t="s">
        <v>86</v>
      </c>
      <c r="AR31" t="s">
        <v>86</v>
      </c>
      <c r="AS31" t="s">
        <v>86</v>
      </c>
      <c r="AT31" t="s">
        <v>86</v>
      </c>
      <c r="AU31" t="s">
        <v>86</v>
      </c>
      <c r="AV31" t="s">
        <v>86</v>
      </c>
      <c r="AW31" t="s">
        <v>86</v>
      </c>
      <c r="AX31" t="s">
        <v>86</v>
      </c>
      <c r="AY31" t="s">
        <v>86</v>
      </c>
      <c r="AZ31" t="s">
        <v>86</v>
      </c>
      <c r="BA31" t="s">
        <v>86</v>
      </c>
      <c r="BB31" t="s">
        <v>86</v>
      </c>
      <c r="BC31" t="s">
        <v>86</v>
      </c>
      <c r="BD31" t="s">
        <v>86</v>
      </c>
      <c r="BE31" t="s">
        <v>86</v>
      </c>
    </row>
    <row r="32" spans="1:57" x14ac:dyDescent="0.45">
      <c r="A32" t="s">
        <v>170</v>
      </c>
      <c r="B32" t="s">
        <v>77</v>
      </c>
      <c r="C32" t="s">
        <v>171</v>
      </c>
      <c r="D32" t="s">
        <v>79</v>
      </c>
      <c r="E32" s="2" t="str">
        <f>HYPERLINK("capsilon://?command=openfolder&amp;siteaddress=envoy.emaiq-na2.net&amp;folderid=FXFBBF45EA-0152-94EE-B01F-078B990DDAFD","FX2201342")</f>
        <v>FX2201342</v>
      </c>
      <c r="F32" t="s">
        <v>80</v>
      </c>
      <c r="G32" t="s">
        <v>80</v>
      </c>
      <c r="H32" t="s">
        <v>81</v>
      </c>
      <c r="I32" t="s">
        <v>172</v>
      </c>
      <c r="J32">
        <v>66</v>
      </c>
      <c r="K32" t="s">
        <v>83</v>
      </c>
      <c r="L32" t="s">
        <v>84</v>
      </c>
      <c r="M32" t="s">
        <v>85</v>
      </c>
      <c r="N32">
        <v>2</v>
      </c>
      <c r="O32" s="1">
        <v>44622.507210648146</v>
      </c>
      <c r="P32" s="1">
        <v>44622.691053240742</v>
      </c>
      <c r="Q32">
        <v>15255</v>
      </c>
      <c r="R32">
        <v>629</v>
      </c>
      <c r="S32" t="b">
        <v>0</v>
      </c>
      <c r="T32" t="s">
        <v>86</v>
      </c>
      <c r="U32" t="b">
        <v>0</v>
      </c>
      <c r="V32" t="s">
        <v>136</v>
      </c>
      <c r="W32" s="1">
        <v>44622.578842592593</v>
      </c>
      <c r="X32">
        <v>376</v>
      </c>
      <c r="Y32">
        <v>52</v>
      </c>
      <c r="Z32">
        <v>0</v>
      </c>
      <c r="AA32">
        <v>52</v>
      </c>
      <c r="AB32">
        <v>0</v>
      </c>
      <c r="AC32">
        <v>39</v>
      </c>
      <c r="AD32">
        <v>14</v>
      </c>
      <c r="AE32">
        <v>0</v>
      </c>
      <c r="AF32">
        <v>0</v>
      </c>
      <c r="AG32">
        <v>0</v>
      </c>
      <c r="AH32" t="s">
        <v>126</v>
      </c>
      <c r="AI32" s="1">
        <v>44622.691053240742</v>
      </c>
      <c r="AJ32">
        <v>253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14</v>
      </c>
      <c r="AQ32">
        <v>0</v>
      </c>
      <c r="AR32">
        <v>0</v>
      </c>
      <c r="AS32">
        <v>0</v>
      </c>
      <c r="AT32" t="s">
        <v>86</v>
      </c>
      <c r="AU32" t="s">
        <v>86</v>
      </c>
      <c r="AV32" t="s">
        <v>86</v>
      </c>
      <c r="AW32" t="s">
        <v>86</v>
      </c>
      <c r="AX32" t="s">
        <v>86</v>
      </c>
      <c r="AY32" t="s">
        <v>86</v>
      </c>
      <c r="AZ32" t="s">
        <v>86</v>
      </c>
      <c r="BA32" t="s">
        <v>86</v>
      </c>
      <c r="BB32" t="s">
        <v>86</v>
      </c>
      <c r="BC32" t="s">
        <v>86</v>
      </c>
      <c r="BD32" t="s">
        <v>86</v>
      </c>
      <c r="BE32" t="s">
        <v>86</v>
      </c>
    </row>
    <row r="33" spans="1:57" x14ac:dyDescent="0.45">
      <c r="A33" t="s">
        <v>173</v>
      </c>
      <c r="B33" t="s">
        <v>77</v>
      </c>
      <c r="C33" t="s">
        <v>171</v>
      </c>
      <c r="D33" t="s">
        <v>79</v>
      </c>
      <c r="E33" s="2" t="str">
        <f>HYPERLINK("capsilon://?command=openfolder&amp;siteaddress=envoy.emaiq-na2.net&amp;folderid=FXFBBF45EA-0152-94EE-B01F-078B990DDAFD","FX2201342")</f>
        <v>FX2201342</v>
      </c>
      <c r="F33" t="s">
        <v>80</v>
      </c>
      <c r="G33" t="s">
        <v>80</v>
      </c>
      <c r="H33" t="s">
        <v>81</v>
      </c>
      <c r="I33" t="s">
        <v>174</v>
      </c>
      <c r="J33">
        <v>66</v>
      </c>
      <c r="K33" t="s">
        <v>83</v>
      </c>
      <c r="L33" t="s">
        <v>84</v>
      </c>
      <c r="M33" t="s">
        <v>85</v>
      </c>
      <c r="N33">
        <v>2</v>
      </c>
      <c r="O33" s="1">
        <v>44622.507777777777</v>
      </c>
      <c r="P33" s="1">
        <v>44622.696099537039</v>
      </c>
      <c r="Q33">
        <v>15527</v>
      </c>
      <c r="R33">
        <v>744</v>
      </c>
      <c r="S33" t="b">
        <v>0</v>
      </c>
      <c r="T33" t="s">
        <v>86</v>
      </c>
      <c r="U33" t="b">
        <v>0</v>
      </c>
      <c r="V33" t="s">
        <v>136</v>
      </c>
      <c r="W33" s="1">
        <v>44622.582407407404</v>
      </c>
      <c r="X33">
        <v>308</v>
      </c>
      <c r="Y33">
        <v>52</v>
      </c>
      <c r="Z33">
        <v>0</v>
      </c>
      <c r="AA33">
        <v>52</v>
      </c>
      <c r="AB33">
        <v>0</v>
      </c>
      <c r="AC33">
        <v>33</v>
      </c>
      <c r="AD33">
        <v>14</v>
      </c>
      <c r="AE33">
        <v>0</v>
      </c>
      <c r="AF33">
        <v>0</v>
      </c>
      <c r="AG33">
        <v>0</v>
      </c>
      <c r="AH33" t="s">
        <v>126</v>
      </c>
      <c r="AI33" s="1">
        <v>44622.696099537039</v>
      </c>
      <c r="AJ33">
        <v>436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13</v>
      </c>
      <c r="AQ33">
        <v>0</v>
      </c>
      <c r="AR33">
        <v>0</v>
      </c>
      <c r="AS33">
        <v>0</v>
      </c>
      <c r="AT33" t="s">
        <v>86</v>
      </c>
      <c r="AU33" t="s">
        <v>86</v>
      </c>
      <c r="AV33" t="s">
        <v>86</v>
      </c>
      <c r="AW33" t="s">
        <v>86</v>
      </c>
      <c r="AX33" t="s">
        <v>86</v>
      </c>
      <c r="AY33" t="s">
        <v>86</v>
      </c>
      <c r="AZ33" t="s">
        <v>86</v>
      </c>
      <c r="BA33" t="s">
        <v>86</v>
      </c>
      <c r="BB33" t="s">
        <v>86</v>
      </c>
      <c r="BC33" t="s">
        <v>86</v>
      </c>
      <c r="BD33" t="s">
        <v>86</v>
      </c>
      <c r="BE33" t="s">
        <v>86</v>
      </c>
    </row>
    <row r="34" spans="1:57" hidden="1" x14ac:dyDescent="0.45">
      <c r="A34" t="s">
        <v>175</v>
      </c>
      <c r="B34" t="s">
        <v>77</v>
      </c>
      <c r="C34" t="s">
        <v>176</v>
      </c>
      <c r="D34" t="s">
        <v>79</v>
      </c>
      <c r="E34" s="2" t="str">
        <f>HYPERLINK("capsilon://?command=openfolder&amp;siteaddress=envoy.emaiq-na2.net&amp;folderid=FX893AD792-7E4D-95B0-8ACF-9F9A891882E7","FX2202113")</f>
        <v>FX2202113</v>
      </c>
      <c r="F34" t="s">
        <v>80</v>
      </c>
      <c r="G34" t="s">
        <v>80</v>
      </c>
      <c r="H34" t="s">
        <v>81</v>
      </c>
      <c r="I34" t="s">
        <v>177</v>
      </c>
      <c r="J34">
        <v>21</v>
      </c>
      <c r="K34" t="s">
        <v>83</v>
      </c>
      <c r="L34" t="s">
        <v>84</v>
      </c>
      <c r="M34" t="s">
        <v>85</v>
      </c>
      <c r="N34">
        <v>2</v>
      </c>
      <c r="O34" s="1">
        <v>44622.507928240739</v>
      </c>
      <c r="P34" s="1">
        <v>44622.69636574074</v>
      </c>
      <c r="Q34">
        <v>16218</v>
      </c>
      <c r="R34">
        <v>63</v>
      </c>
      <c r="S34" t="b">
        <v>0</v>
      </c>
      <c r="T34" t="s">
        <v>86</v>
      </c>
      <c r="U34" t="b">
        <v>0</v>
      </c>
      <c r="V34" t="s">
        <v>136</v>
      </c>
      <c r="W34" s="1">
        <v>44622.58289351852</v>
      </c>
      <c r="X34">
        <v>41</v>
      </c>
      <c r="Y34">
        <v>0</v>
      </c>
      <c r="Z34">
        <v>0</v>
      </c>
      <c r="AA34">
        <v>0</v>
      </c>
      <c r="AB34">
        <v>9</v>
      </c>
      <c r="AC34">
        <v>1</v>
      </c>
      <c r="AD34">
        <v>21</v>
      </c>
      <c r="AE34">
        <v>0</v>
      </c>
      <c r="AF34">
        <v>0</v>
      </c>
      <c r="AG34">
        <v>0</v>
      </c>
      <c r="AH34" t="s">
        <v>126</v>
      </c>
      <c r="AI34" s="1">
        <v>44622.69636574074</v>
      </c>
      <c r="AJ34">
        <v>22</v>
      </c>
      <c r="AK34">
        <v>0</v>
      </c>
      <c r="AL34">
        <v>0</v>
      </c>
      <c r="AM34">
        <v>0</v>
      </c>
      <c r="AN34">
        <v>9</v>
      </c>
      <c r="AO34">
        <v>0</v>
      </c>
      <c r="AP34">
        <v>21</v>
      </c>
      <c r="AQ34">
        <v>0</v>
      </c>
      <c r="AR34">
        <v>0</v>
      </c>
      <c r="AS34">
        <v>0</v>
      </c>
      <c r="AT34" t="s">
        <v>86</v>
      </c>
      <c r="AU34" t="s">
        <v>86</v>
      </c>
      <c r="AV34" t="s">
        <v>86</v>
      </c>
      <c r="AW34" t="s">
        <v>86</v>
      </c>
      <c r="AX34" t="s">
        <v>86</v>
      </c>
      <c r="AY34" t="s">
        <v>86</v>
      </c>
      <c r="AZ34" t="s">
        <v>86</v>
      </c>
      <c r="BA34" t="s">
        <v>86</v>
      </c>
      <c r="BB34" t="s">
        <v>86</v>
      </c>
      <c r="BC34" t="s">
        <v>86</v>
      </c>
      <c r="BD34" t="s">
        <v>86</v>
      </c>
      <c r="BE34" t="s">
        <v>86</v>
      </c>
    </row>
    <row r="35" spans="1:57" hidden="1" x14ac:dyDescent="0.45">
      <c r="A35" t="s">
        <v>178</v>
      </c>
      <c r="B35" t="s">
        <v>77</v>
      </c>
      <c r="C35" t="s">
        <v>179</v>
      </c>
      <c r="D35" t="s">
        <v>79</v>
      </c>
      <c r="E35" s="2" t="str">
        <f>HYPERLINK("capsilon://?command=openfolder&amp;siteaddress=envoy.emaiq-na2.net&amp;folderid=FXC07A6B6F-4660-B511-79CA-81628A72C5EA","FX2201554")</f>
        <v>FX2201554</v>
      </c>
      <c r="F35" t="s">
        <v>80</v>
      </c>
      <c r="G35" t="s">
        <v>80</v>
      </c>
      <c r="H35" t="s">
        <v>81</v>
      </c>
      <c r="I35" t="s">
        <v>180</v>
      </c>
      <c r="J35">
        <v>66</v>
      </c>
      <c r="K35" t="s">
        <v>83</v>
      </c>
      <c r="L35" t="s">
        <v>84</v>
      </c>
      <c r="M35" t="s">
        <v>85</v>
      </c>
      <c r="N35">
        <v>2</v>
      </c>
      <c r="O35" s="1">
        <v>44622.508726851855</v>
      </c>
      <c r="P35" s="1">
        <v>44622.696712962963</v>
      </c>
      <c r="Q35">
        <v>16132</v>
      </c>
      <c r="R35">
        <v>110</v>
      </c>
      <c r="S35" t="b">
        <v>0</v>
      </c>
      <c r="T35" t="s">
        <v>86</v>
      </c>
      <c r="U35" t="b">
        <v>0</v>
      </c>
      <c r="V35" t="s">
        <v>136</v>
      </c>
      <c r="W35" s="1">
        <v>44622.58384259259</v>
      </c>
      <c r="X35">
        <v>81</v>
      </c>
      <c r="Y35">
        <v>0</v>
      </c>
      <c r="Z35">
        <v>0</v>
      </c>
      <c r="AA35">
        <v>0</v>
      </c>
      <c r="AB35">
        <v>52</v>
      </c>
      <c r="AC35">
        <v>0</v>
      </c>
      <c r="AD35">
        <v>66</v>
      </c>
      <c r="AE35">
        <v>0</v>
      </c>
      <c r="AF35">
        <v>0</v>
      </c>
      <c r="AG35">
        <v>0</v>
      </c>
      <c r="AH35" t="s">
        <v>126</v>
      </c>
      <c r="AI35" s="1">
        <v>44622.696712962963</v>
      </c>
      <c r="AJ35">
        <v>29</v>
      </c>
      <c r="AK35">
        <v>0</v>
      </c>
      <c r="AL35">
        <v>0</v>
      </c>
      <c r="AM35">
        <v>0</v>
      </c>
      <c r="AN35">
        <v>52</v>
      </c>
      <c r="AO35">
        <v>0</v>
      </c>
      <c r="AP35">
        <v>66</v>
      </c>
      <c r="AQ35">
        <v>0</v>
      </c>
      <c r="AR35">
        <v>0</v>
      </c>
      <c r="AS35">
        <v>0</v>
      </c>
      <c r="AT35" t="s">
        <v>86</v>
      </c>
      <c r="AU35" t="s">
        <v>86</v>
      </c>
      <c r="AV35" t="s">
        <v>86</v>
      </c>
      <c r="AW35" t="s">
        <v>86</v>
      </c>
      <c r="AX35" t="s">
        <v>86</v>
      </c>
      <c r="AY35" t="s">
        <v>86</v>
      </c>
      <c r="AZ35" t="s">
        <v>86</v>
      </c>
      <c r="BA35" t="s">
        <v>86</v>
      </c>
      <c r="BB35" t="s">
        <v>86</v>
      </c>
      <c r="BC35" t="s">
        <v>86</v>
      </c>
      <c r="BD35" t="s">
        <v>86</v>
      </c>
      <c r="BE35" t="s">
        <v>86</v>
      </c>
    </row>
    <row r="36" spans="1:57" x14ac:dyDescent="0.45">
      <c r="A36" t="s">
        <v>181</v>
      </c>
      <c r="B36" t="s">
        <v>77</v>
      </c>
      <c r="C36" t="s">
        <v>182</v>
      </c>
      <c r="D36" t="s">
        <v>79</v>
      </c>
      <c r="E36" s="2" t="str">
        <f>HYPERLINK("capsilon://?command=openfolder&amp;siteaddress=envoy.emaiq-na2.net&amp;folderid=FX94C5DB6F-E9CC-7811-AAF5-C7DD7F9C60F1","FX2202793")</f>
        <v>FX2202793</v>
      </c>
      <c r="F36" t="s">
        <v>80</v>
      </c>
      <c r="G36" t="s">
        <v>80</v>
      </c>
      <c r="H36" t="s">
        <v>81</v>
      </c>
      <c r="I36" t="s">
        <v>183</v>
      </c>
      <c r="J36">
        <v>283</v>
      </c>
      <c r="K36" t="s">
        <v>83</v>
      </c>
      <c r="L36" t="s">
        <v>84</v>
      </c>
      <c r="M36" t="s">
        <v>85</v>
      </c>
      <c r="N36">
        <v>2</v>
      </c>
      <c r="O36" s="1">
        <v>44622.528379629628</v>
      </c>
      <c r="P36" s="1">
        <v>44622.709803240738</v>
      </c>
      <c r="Q36">
        <v>13964</v>
      </c>
      <c r="R36">
        <v>1711</v>
      </c>
      <c r="S36" t="b">
        <v>0</v>
      </c>
      <c r="T36" t="s">
        <v>86</v>
      </c>
      <c r="U36" t="b">
        <v>0</v>
      </c>
      <c r="V36" t="s">
        <v>136</v>
      </c>
      <c r="W36" s="1">
        <v>44622.590578703705</v>
      </c>
      <c r="X36">
        <v>581</v>
      </c>
      <c r="Y36">
        <v>240</v>
      </c>
      <c r="Z36">
        <v>0</v>
      </c>
      <c r="AA36">
        <v>240</v>
      </c>
      <c r="AB36">
        <v>0</v>
      </c>
      <c r="AC36">
        <v>44</v>
      </c>
      <c r="AD36">
        <v>43</v>
      </c>
      <c r="AE36">
        <v>0</v>
      </c>
      <c r="AF36">
        <v>0</v>
      </c>
      <c r="AG36">
        <v>0</v>
      </c>
      <c r="AH36" t="s">
        <v>126</v>
      </c>
      <c r="AI36" s="1">
        <v>44622.709803240738</v>
      </c>
      <c r="AJ36">
        <v>1130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43</v>
      </c>
      <c r="AQ36">
        <v>0</v>
      </c>
      <c r="AR36">
        <v>0</v>
      </c>
      <c r="AS36">
        <v>0</v>
      </c>
      <c r="AT36" t="s">
        <v>86</v>
      </c>
      <c r="AU36" t="s">
        <v>86</v>
      </c>
      <c r="AV36" t="s">
        <v>86</v>
      </c>
      <c r="AW36" t="s">
        <v>86</v>
      </c>
      <c r="AX36" t="s">
        <v>86</v>
      </c>
      <c r="AY36" t="s">
        <v>86</v>
      </c>
      <c r="AZ36" t="s">
        <v>86</v>
      </c>
      <c r="BA36" t="s">
        <v>86</v>
      </c>
      <c r="BB36" t="s">
        <v>86</v>
      </c>
      <c r="BC36" t="s">
        <v>86</v>
      </c>
      <c r="BD36" t="s">
        <v>86</v>
      </c>
      <c r="BE36" t="s">
        <v>86</v>
      </c>
    </row>
    <row r="37" spans="1:57" hidden="1" x14ac:dyDescent="0.45">
      <c r="A37" t="s">
        <v>184</v>
      </c>
      <c r="B37" t="s">
        <v>77</v>
      </c>
      <c r="C37" t="s">
        <v>185</v>
      </c>
      <c r="D37" t="s">
        <v>79</v>
      </c>
      <c r="E37" s="2" t="str">
        <f>HYPERLINK("capsilon://?command=openfolder&amp;siteaddress=envoy.emaiq-na2.net&amp;folderid=FX199180E5-9AAA-2B94-0F19-1AA8240EE988","FX2202413")</f>
        <v>FX2202413</v>
      </c>
      <c r="F37" t="s">
        <v>80</v>
      </c>
      <c r="G37" t="s">
        <v>80</v>
      </c>
      <c r="H37" t="s">
        <v>81</v>
      </c>
      <c r="I37" t="s">
        <v>186</v>
      </c>
      <c r="J37">
        <v>425</v>
      </c>
      <c r="K37" t="s">
        <v>83</v>
      </c>
      <c r="L37" t="s">
        <v>84</v>
      </c>
      <c r="M37" t="s">
        <v>85</v>
      </c>
      <c r="N37">
        <v>1</v>
      </c>
      <c r="O37" s="1">
        <v>44622.541539351849</v>
      </c>
      <c r="P37" s="1">
        <v>44623.203993055555</v>
      </c>
      <c r="Q37">
        <v>55961</v>
      </c>
      <c r="R37">
        <v>1275</v>
      </c>
      <c r="S37" t="b">
        <v>0</v>
      </c>
      <c r="T37" t="s">
        <v>86</v>
      </c>
      <c r="U37" t="b">
        <v>0</v>
      </c>
      <c r="V37" t="s">
        <v>92</v>
      </c>
      <c r="W37" s="1">
        <v>44623.203993055555</v>
      </c>
      <c r="X37">
        <v>1107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425</v>
      </c>
      <c r="AE37">
        <v>348</v>
      </c>
      <c r="AF37">
        <v>0</v>
      </c>
      <c r="AG37">
        <v>14</v>
      </c>
      <c r="AH37" t="s">
        <v>86</v>
      </c>
      <c r="AI37" t="s">
        <v>86</v>
      </c>
      <c r="AJ37" t="s">
        <v>86</v>
      </c>
      <c r="AK37" t="s">
        <v>86</v>
      </c>
      <c r="AL37" t="s">
        <v>86</v>
      </c>
      <c r="AM37" t="s">
        <v>86</v>
      </c>
      <c r="AN37" t="s">
        <v>86</v>
      </c>
      <c r="AO37" t="s">
        <v>86</v>
      </c>
      <c r="AP37" t="s">
        <v>86</v>
      </c>
      <c r="AQ37" t="s">
        <v>86</v>
      </c>
      <c r="AR37" t="s">
        <v>86</v>
      </c>
      <c r="AS37" t="s">
        <v>86</v>
      </c>
      <c r="AT37" t="s">
        <v>86</v>
      </c>
      <c r="AU37" t="s">
        <v>86</v>
      </c>
      <c r="AV37" t="s">
        <v>86</v>
      </c>
      <c r="AW37" t="s">
        <v>86</v>
      </c>
      <c r="AX37" t="s">
        <v>86</v>
      </c>
      <c r="AY37" t="s">
        <v>86</v>
      </c>
      <c r="AZ37" t="s">
        <v>86</v>
      </c>
      <c r="BA37" t="s">
        <v>86</v>
      </c>
      <c r="BB37" t="s">
        <v>86</v>
      </c>
      <c r="BC37" t="s">
        <v>86</v>
      </c>
      <c r="BD37" t="s">
        <v>86</v>
      </c>
      <c r="BE37" t="s">
        <v>86</v>
      </c>
    </row>
    <row r="38" spans="1:57" hidden="1" x14ac:dyDescent="0.45">
      <c r="A38" t="s">
        <v>187</v>
      </c>
      <c r="B38" t="s">
        <v>77</v>
      </c>
      <c r="C38" t="s">
        <v>188</v>
      </c>
      <c r="D38" t="s">
        <v>79</v>
      </c>
      <c r="E38" s="2" t="str">
        <f>HYPERLINK("capsilon://?command=openfolder&amp;siteaddress=envoy.emaiq-na2.net&amp;folderid=FXD0006A65-5542-CFBB-3415-3FF57546D1EA","FX2201597")</f>
        <v>FX2201597</v>
      </c>
      <c r="F38" t="s">
        <v>80</v>
      </c>
      <c r="G38" t="s">
        <v>80</v>
      </c>
      <c r="H38" t="s">
        <v>81</v>
      </c>
      <c r="I38" t="s">
        <v>189</v>
      </c>
      <c r="J38">
        <v>28</v>
      </c>
      <c r="K38" t="s">
        <v>83</v>
      </c>
      <c r="L38" t="s">
        <v>84</v>
      </c>
      <c r="M38" t="s">
        <v>85</v>
      </c>
      <c r="N38">
        <v>1</v>
      </c>
      <c r="O38" s="1">
        <v>44622.548229166663</v>
      </c>
      <c r="P38" s="1">
        <v>44623.198206018518</v>
      </c>
      <c r="Q38">
        <v>56007</v>
      </c>
      <c r="R38">
        <v>151</v>
      </c>
      <c r="S38" t="b">
        <v>0</v>
      </c>
      <c r="T38" t="s">
        <v>86</v>
      </c>
      <c r="U38" t="b">
        <v>0</v>
      </c>
      <c r="V38" t="s">
        <v>112</v>
      </c>
      <c r="W38" s="1">
        <v>44623.198206018518</v>
      </c>
      <c r="X38">
        <v>71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28</v>
      </c>
      <c r="AE38">
        <v>21</v>
      </c>
      <c r="AF38">
        <v>0</v>
      </c>
      <c r="AG38">
        <v>1</v>
      </c>
      <c r="AH38" t="s">
        <v>86</v>
      </c>
      <c r="AI38" t="s">
        <v>86</v>
      </c>
      <c r="AJ38" t="s">
        <v>86</v>
      </c>
      <c r="AK38" t="s">
        <v>86</v>
      </c>
      <c r="AL38" t="s">
        <v>86</v>
      </c>
      <c r="AM38" t="s">
        <v>86</v>
      </c>
      <c r="AN38" t="s">
        <v>86</v>
      </c>
      <c r="AO38" t="s">
        <v>86</v>
      </c>
      <c r="AP38" t="s">
        <v>86</v>
      </c>
      <c r="AQ38" t="s">
        <v>86</v>
      </c>
      <c r="AR38" t="s">
        <v>86</v>
      </c>
      <c r="AS38" t="s">
        <v>86</v>
      </c>
      <c r="AT38" t="s">
        <v>86</v>
      </c>
      <c r="AU38" t="s">
        <v>86</v>
      </c>
      <c r="AV38" t="s">
        <v>86</v>
      </c>
      <c r="AW38" t="s">
        <v>86</v>
      </c>
      <c r="AX38" t="s">
        <v>86</v>
      </c>
      <c r="AY38" t="s">
        <v>86</v>
      </c>
      <c r="AZ38" t="s">
        <v>86</v>
      </c>
      <c r="BA38" t="s">
        <v>86</v>
      </c>
      <c r="BB38" t="s">
        <v>86</v>
      </c>
      <c r="BC38" t="s">
        <v>86</v>
      </c>
      <c r="BD38" t="s">
        <v>86</v>
      </c>
      <c r="BE38" t="s">
        <v>86</v>
      </c>
    </row>
    <row r="39" spans="1:57" x14ac:dyDescent="0.45">
      <c r="A39" t="s">
        <v>190</v>
      </c>
      <c r="B39" t="s">
        <v>77</v>
      </c>
      <c r="C39" t="s">
        <v>191</v>
      </c>
      <c r="D39" t="s">
        <v>79</v>
      </c>
      <c r="E39" s="2" t="str">
        <f>HYPERLINK("capsilon://?command=openfolder&amp;siteaddress=envoy.emaiq-na2.net&amp;folderid=FX2A1A4D45-A0B9-EED7-8C5E-9F91C4FEE538","FX2202633")</f>
        <v>FX2202633</v>
      </c>
      <c r="F39" t="s">
        <v>80</v>
      </c>
      <c r="G39" t="s">
        <v>80</v>
      </c>
      <c r="H39" t="s">
        <v>81</v>
      </c>
      <c r="I39" t="s">
        <v>192</v>
      </c>
      <c r="J39">
        <v>461</v>
      </c>
      <c r="K39" t="s">
        <v>83</v>
      </c>
      <c r="L39" t="s">
        <v>84</v>
      </c>
      <c r="M39" t="s">
        <v>85</v>
      </c>
      <c r="N39">
        <v>2</v>
      </c>
      <c r="O39" s="1">
        <v>44622.570532407408</v>
      </c>
      <c r="P39" s="1">
        <v>44622.724965277775</v>
      </c>
      <c r="Q39">
        <v>9833</v>
      </c>
      <c r="R39">
        <v>3510</v>
      </c>
      <c r="S39" t="b">
        <v>0</v>
      </c>
      <c r="T39" t="s">
        <v>86</v>
      </c>
      <c r="U39" t="b">
        <v>0</v>
      </c>
      <c r="V39" t="s">
        <v>136</v>
      </c>
      <c r="W39" s="1">
        <v>44622.618206018517</v>
      </c>
      <c r="X39">
        <v>2201</v>
      </c>
      <c r="Y39">
        <v>286</v>
      </c>
      <c r="Z39">
        <v>0</v>
      </c>
      <c r="AA39">
        <v>286</v>
      </c>
      <c r="AB39">
        <v>0</v>
      </c>
      <c r="AC39">
        <v>160</v>
      </c>
      <c r="AD39">
        <v>175</v>
      </c>
      <c r="AE39">
        <v>0</v>
      </c>
      <c r="AF39">
        <v>0</v>
      </c>
      <c r="AG39">
        <v>0</v>
      </c>
      <c r="AH39" t="s">
        <v>126</v>
      </c>
      <c r="AI39" s="1">
        <v>44622.724965277775</v>
      </c>
      <c r="AJ39">
        <v>1309</v>
      </c>
      <c r="AK39">
        <v>7</v>
      </c>
      <c r="AL39">
        <v>0</v>
      </c>
      <c r="AM39">
        <v>7</v>
      </c>
      <c r="AN39">
        <v>0</v>
      </c>
      <c r="AO39">
        <v>7</v>
      </c>
      <c r="AP39">
        <v>168</v>
      </c>
      <c r="AQ39">
        <v>0</v>
      </c>
      <c r="AR39">
        <v>0</v>
      </c>
      <c r="AS39">
        <v>0</v>
      </c>
      <c r="AT39" t="s">
        <v>86</v>
      </c>
      <c r="AU39" t="s">
        <v>86</v>
      </c>
      <c r="AV39" t="s">
        <v>86</v>
      </c>
      <c r="AW39" t="s">
        <v>86</v>
      </c>
      <c r="AX39" t="s">
        <v>86</v>
      </c>
      <c r="AY39" t="s">
        <v>86</v>
      </c>
      <c r="AZ39" t="s">
        <v>86</v>
      </c>
      <c r="BA39" t="s">
        <v>86</v>
      </c>
      <c r="BB39" t="s">
        <v>86</v>
      </c>
      <c r="BC39" t="s">
        <v>86</v>
      </c>
      <c r="BD39" t="s">
        <v>86</v>
      </c>
      <c r="BE39" t="s">
        <v>86</v>
      </c>
    </row>
    <row r="40" spans="1:57" x14ac:dyDescent="0.45">
      <c r="A40" t="s">
        <v>193</v>
      </c>
      <c r="B40" t="s">
        <v>77</v>
      </c>
      <c r="C40" t="s">
        <v>94</v>
      </c>
      <c r="D40" t="s">
        <v>79</v>
      </c>
      <c r="E40" s="2" t="str">
        <f>HYPERLINK("capsilon://?command=openfolder&amp;siteaddress=envoy.emaiq-na2.net&amp;folderid=FX74439D10-2688-1736-8B84-B6FAD88BD8B1","FX2202443")</f>
        <v>FX2202443</v>
      </c>
      <c r="F40" t="s">
        <v>80</v>
      </c>
      <c r="G40" t="s">
        <v>80</v>
      </c>
      <c r="H40" t="s">
        <v>81</v>
      </c>
      <c r="I40" t="s">
        <v>194</v>
      </c>
      <c r="J40">
        <v>30</v>
      </c>
      <c r="K40" t="s">
        <v>83</v>
      </c>
      <c r="L40" t="s">
        <v>84</v>
      </c>
      <c r="M40" t="s">
        <v>85</v>
      </c>
      <c r="N40">
        <v>2</v>
      </c>
      <c r="O40" s="1">
        <v>44622.599456018521</v>
      </c>
      <c r="P40" s="1">
        <v>44622.727465277778</v>
      </c>
      <c r="Q40">
        <v>10712</v>
      </c>
      <c r="R40">
        <v>348</v>
      </c>
      <c r="S40" t="b">
        <v>0</v>
      </c>
      <c r="T40" t="s">
        <v>86</v>
      </c>
      <c r="U40" t="b">
        <v>0</v>
      </c>
      <c r="V40" t="s">
        <v>136</v>
      </c>
      <c r="W40" s="1">
        <v>44622.619756944441</v>
      </c>
      <c r="X40">
        <v>133</v>
      </c>
      <c r="Y40">
        <v>9</v>
      </c>
      <c r="Z40">
        <v>0</v>
      </c>
      <c r="AA40">
        <v>9</v>
      </c>
      <c r="AB40">
        <v>0</v>
      </c>
      <c r="AC40">
        <v>7</v>
      </c>
      <c r="AD40">
        <v>21</v>
      </c>
      <c r="AE40">
        <v>0</v>
      </c>
      <c r="AF40">
        <v>0</v>
      </c>
      <c r="AG40">
        <v>0</v>
      </c>
      <c r="AH40" t="s">
        <v>126</v>
      </c>
      <c r="AI40" s="1">
        <v>44622.727465277778</v>
      </c>
      <c r="AJ40">
        <v>215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21</v>
      </c>
      <c r="AQ40">
        <v>0</v>
      </c>
      <c r="AR40">
        <v>0</v>
      </c>
      <c r="AS40">
        <v>0</v>
      </c>
      <c r="AT40" t="s">
        <v>86</v>
      </c>
      <c r="AU40" t="s">
        <v>86</v>
      </c>
      <c r="AV40" t="s">
        <v>86</v>
      </c>
      <c r="AW40" t="s">
        <v>86</v>
      </c>
      <c r="AX40" t="s">
        <v>86</v>
      </c>
      <c r="AY40" t="s">
        <v>86</v>
      </c>
      <c r="AZ40" t="s">
        <v>86</v>
      </c>
      <c r="BA40" t="s">
        <v>86</v>
      </c>
      <c r="BB40" t="s">
        <v>86</v>
      </c>
      <c r="BC40" t="s">
        <v>86</v>
      </c>
      <c r="BD40" t="s">
        <v>86</v>
      </c>
      <c r="BE40" t="s">
        <v>86</v>
      </c>
    </row>
    <row r="41" spans="1:57" x14ac:dyDescent="0.45">
      <c r="A41" t="s">
        <v>195</v>
      </c>
      <c r="B41" t="s">
        <v>77</v>
      </c>
      <c r="C41" t="s">
        <v>196</v>
      </c>
      <c r="D41" t="s">
        <v>79</v>
      </c>
      <c r="E41" s="2" t="str">
        <f>HYPERLINK("capsilon://?command=openfolder&amp;siteaddress=envoy.emaiq-na2.net&amp;folderid=FXBDC0440B-DFFB-8F75-2158-20D45635CE6C","FX2201471")</f>
        <v>FX2201471</v>
      </c>
      <c r="F41" t="s">
        <v>80</v>
      </c>
      <c r="G41" t="s">
        <v>80</v>
      </c>
      <c r="H41" t="s">
        <v>81</v>
      </c>
      <c r="I41" t="s">
        <v>197</v>
      </c>
      <c r="J41">
        <v>30</v>
      </c>
      <c r="K41" t="s">
        <v>83</v>
      </c>
      <c r="L41" t="s">
        <v>84</v>
      </c>
      <c r="M41" t="s">
        <v>85</v>
      </c>
      <c r="N41">
        <v>2</v>
      </c>
      <c r="O41" s="1">
        <v>44622.600694444445</v>
      </c>
      <c r="P41" s="1">
        <v>44622.728101851855</v>
      </c>
      <c r="Q41">
        <v>10903</v>
      </c>
      <c r="R41">
        <v>105</v>
      </c>
      <c r="S41" t="b">
        <v>0</v>
      </c>
      <c r="T41" t="s">
        <v>86</v>
      </c>
      <c r="U41" t="b">
        <v>0</v>
      </c>
      <c r="V41" t="s">
        <v>136</v>
      </c>
      <c r="W41" s="1">
        <v>44622.620347222219</v>
      </c>
      <c r="X41">
        <v>51</v>
      </c>
      <c r="Y41">
        <v>9</v>
      </c>
      <c r="Z41">
        <v>0</v>
      </c>
      <c r="AA41">
        <v>9</v>
      </c>
      <c r="AB41">
        <v>0</v>
      </c>
      <c r="AC41">
        <v>3</v>
      </c>
      <c r="AD41">
        <v>21</v>
      </c>
      <c r="AE41">
        <v>0</v>
      </c>
      <c r="AF41">
        <v>0</v>
      </c>
      <c r="AG41">
        <v>0</v>
      </c>
      <c r="AH41" t="s">
        <v>126</v>
      </c>
      <c r="AI41" s="1">
        <v>44622.728101851855</v>
      </c>
      <c r="AJ41">
        <v>54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21</v>
      </c>
      <c r="AQ41">
        <v>0</v>
      </c>
      <c r="AR41">
        <v>0</v>
      </c>
      <c r="AS41">
        <v>0</v>
      </c>
      <c r="AT41" t="s">
        <v>86</v>
      </c>
      <c r="AU41" t="s">
        <v>86</v>
      </c>
      <c r="AV41" t="s">
        <v>86</v>
      </c>
      <c r="AW41" t="s">
        <v>86</v>
      </c>
      <c r="AX41" t="s">
        <v>86</v>
      </c>
      <c r="AY41" t="s">
        <v>86</v>
      </c>
      <c r="AZ41" t="s">
        <v>86</v>
      </c>
      <c r="BA41" t="s">
        <v>86</v>
      </c>
      <c r="BB41" t="s">
        <v>86</v>
      </c>
      <c r="BC41" t="s">
        <v>86</v>
      </c>
      <c r="BD41" t="s">
        <v>86</v>
      </c>
      <c r="BE41" t="s">
        <v>86</v>
      </c>
    </row>
    <row r="42" spans="1:57" x14ac:dyDescent="0.45">
      <c r="A42" t="s">
        <v>198</v>
      </c>
      <c r="B42" t="s">
        <v>77</v>
      </c>
      <c r="C42" t="s">
        <v>199</v>
      </c>
      <c r="D42" t="s">
        <v>79</v>
      </c>
      <c r="E42" s="2" t="str">
        <f>HYPERLINK("capsilon://?command=openfolder&amp;siteaddress=envoy.emaiq-na2.net&amp;folderid=FX2EE175AB-2510-7939-507A-463D29D049F8","FX2202580")</f>
        <v>FX2202580</v>
      </c>
      <c r="F42" t="s">
        <v>80</v>
      </c>
      <c r="G42" t="s">
        <v>80</v>
      </c>
      <c r="H42" t="s">
        <v>81</v>
      </c>
      <c r="I42" t="s">
        <v>200</v>
      </c>
      <c r="J42">
        <v>66</v>
      </c>
      <c r="K42" t="s">
        <v>83</v>
      </c>
      <c r="L42" t="s">
        <v>84</v>
      </c>
      <c r="M42" t="s">
        <v>85</v>
      </c>
      <c r="N42">
        <v>2</v>
      </c>
      <c r="O42" s="1">
        <v>44622.609131944446</v>
      </c>
      <c r="P42" s="1">
        <v>44622.730752314812</v>
      </c>
      <c r="Q42">
        <v>10073</v>
      </c>
      <c r="R42">
        <v>435</v>
      </c>
      <c r="S42" t="b">
        <v>0</v>
      </c>
      <c r="T42" t="s">
        <v>86</v>
      </c>
      <c r="U42" t="b">
        <v>0</v>
      </c>
      <c r="V42" t="s">
        <v>136</v>
      </c>
      <c r="W42" s="1">
        <v>44622.622754629629</v>
      </c>
      <c r="X42">
        <v>207</v>
      </c>
      <c r="Y42">
        <v>52</v>
      </c>
      <c r="Z42">
        <v>0</v>
      </c>
      <c r="AA42">
        <v>52</v>
      </c>
      <c r="AB42">
        <v>0</v>
      </c>
      <c r="AC42">
        <v>32</v>
      </c>
      <c r="AD42">
        <v>14</v>
      </c>
      <c r="AE42">
        <v>0</v>
      </c>
      <c r="AF42">
        <v>0</v>
      </c>
      <c r="AG42">
        <v>0</v>
      </c>
      <c r="AH42" t="s">
        <v>126</v>
      </c>
      <c r="AI42" s="1">
        <v>44622.730752314812</v>
      </c>
      <c r="AJ42">
        <v>228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14</v>
      </c>
      <c r="AQ42">
        <v>0</v>
      </c>
      <c r="AR42">
        <v>0</v>
      </c>
      <c r="AS42">
        <v>0</v>
      </c>
      <c r="AT42" t="s">
        <v>86</v>
      </c>
      <c r="AU42" t="s">
        <v>86</v>
      </c>
      <c r="AV42" t="s">
        <v>86</v>
      </c>
      <c r="AW42" t="s">
        <v>86</v>
      </c>
      <c r="AX42" t="s">
        <v>86</v>
      </c>
      <c r="AY42" t="s">
        <v>86</v>
      </c>
      <c r="AZ42" t="s">
        <v>86</v>
      </c>
      <c r="BA42" t="s">
        <v>86</v>
      </c>
      <c r="BB42" t="s">
        <v>86</v>
      </c>
      <c r="BC42" t="s">
        <v>86</v>
      </c>
      <c r="BD42" t="s">
        <v>86</v>
      </c>
      <c r="BE42" t="s">
        <v>86</v>
      </c>
    </row>
    <row r="43" spans="1:57" x14ac:dyDescent="0.45">
      <c r="A43" t="s">
        <v>201</v>
      </c>
      <c r="B43" t="s">
        <v>77</v>
      </c>
      <c r="C43" t="s">
        <v>202</v>
      </c>
      <c r="D43" t="s">
        <v>79</v>
      </c>
      <c r="E43" s="2" t="str">
        <f>HYPERLINK("capsilon://?command=openfolder&amp;siteaddress=envoy.emaiq-na2.net&amp;folderid=FX825F50EE-A310-7134-B91F-67A4E9674C34","FX2202751")</f>
        <v>FX2202751</v>
      </c>
      <c r="F43" t="s">
        <v>80</v>
      </c>
      <c r="G43" t="s">
        <v>80</v>
      </c>
      <c r="H43" t="s">
        <v>81</v>
      </c>
      <c r="I43" t="s">
        <v>203</v>
      </c>
      <c r="J43">
        <v>415</v>
      </c>
      <c r="K43" t="s">
        <v>83</v>
      </c>
      <c r="L43" t="s">
        <v>84</v>
      </c>
      <c r="M43" t="s">
        <v>85</v>
      </c>
      <c r="N43">
        <v>2</v>
      </c>
      <c r="O43" s="1">
        <v>44621.218391203707</v>
      </c>
      <c r="P43" s="1">
        <v>44621.262233796297</v>
      </c>
      <c r="Q43">
        <v>1393</v>
      </c>
      <c r="R43">
        <v>2395</v>
      </c>
      <c r="S43" t="b">
        <v>0</v>
      </c>
      <c r="T43" t="s">
        <v>86</v>
      </c>
      <c r="U43" t="b">
        <v>1</v>
      </c>
      <c r="V43" t="s">
        <v>102</v>
      </c>
      <c r="W43" s="1">
        <v>44621.235543981478</v>
      </c>
      <c r="X43">
        <v>1364</v>
      </c>
      <c r="Y43">
        <v>309</v>
      </c>
      <c r="Z43">
        <v>0</v>
      </c>
      <c r="AA43">
        <v>309</v>
      </c>
      <c r="AB43">
        <v>111</v>
      </c>
      <c r="AC43">
        <v>149</v>
      </c>
      <c r="AD43">
        <v>106</v>
      </c>
      <c r="AE43">
        <v>0</v>
      </c>
      <c r="AF43">
        <v>0</v>
      </c>
      <c r="AG43">
        <v>0</v>
      </c>
      <c r="AH43" t="s">
        <v>204</v>
      </c>
      <c r="AI43" s="1">
        <v>44621.262233796297</v>
      </c>
      <c r="AJ43">
        <v>1031</v>
      </c>
      <c r="AK43">
        <v>1</v>
      </c>
      <c r="AL43">
        <v>0</v>
      </c>
      <c r="AM43">
        <v>1</v>
      </c>
      <c r="AN43">
        <v>74</v>
      </c>
      <c r="AO43">
        <v>1</v>
      </c>
      <c r="AP43">
        <v>105</v>
      </c>
      <c r="AQ43">
        <v>0</v>
      </c>
      <c r="AR43">
        <v>0</v>
      </c>
      <c r="AS43">
        <v>0</v>
      </c>
      <c r="AT43" t="s">
        <v>86</v>
      </c>
      <c r="AU43" t="s">
        <v>86</v>
      </c>
      <c r="AV43" t="s">
        <v>86</v>
      </c>
      <c r="AW43" t="s">
        <v>86</v>
      </c>
      <c r="AX43" t="s">
        <v>86</v>
      </c>
      <c r="AY43" t="s">
        <v>86</v>
      </c>
      <c r="AZ43" t="s">
        <v>86</v>
      </c>
      <c r="BA43" t="s">
        <v>86</v>
      </c>
      <c r="BB43" t="s">
        <v>86</v>
      </c>
      <c r="BC43" t="s">
        <v>86</v>
      </c>
      <c r="BD43" t="s">
        <v>86</v>
      </c>
      <c r="BE43" t="s">
        <v>86</v>
      </c>
    </row>
    <row r="44" spans="1:57" x14ac:dyDescent="0.45">
      <c r="A44" t="s">
        <v>205</v>
      </c>
      <c r="B44" t="s">
        <v>77</v>
      </c>
      <c r="C44" t="s">
        <v>206</v>
      </c>
      <c r="D44" t="s">
        <v>79</v>
      </c>
      <c r="E44" s="2" t="str">
        <f>HYPERLINK("capsilon://?command=openfolder&amp;siteaddress=envoy.emaiq-na2.net&amp;folderid=FXA7F90DE9-FA85-9805-5D40-1393BC74EFBD","FX2201338")</f>
        <v>FX2201338</v>
      </c>
      <c r="F44" t="s">
        <v>80</v>
      </c>
      <c r="G44" t="s">
        <v>80</v>
      </c>
      <c r="H44" t="s">
        <v>81</v>
      </c>
      <c r="I44" t="s">
        <v>207</v>
      </c>
      <c r="J44">
        <v>41</v>
      </c>
      <c r="K44" t="s">
        <v>83</v>
      </c>
      <c r="L44" t="s">
        <v>84</v>
      </c>
      <c r="M44" t="s">
        <v>85</v>
      </c>
      <c r="N44">
        <v>2</v>
      </c>
      <c r="O44" s="1">
        <v>44622.628587962965</v>
      </c>
      <c r="P44" s="1">
        <v>44622.745706018519</v>
      </c>
      <c r="Q44">
        <v>8145</v>
      </c>
      <c r="R44">
        <v>1974</v>
      </c>
      <c r="S44" t="b">
        <v>0</v>
      </c>
      <c r="T44" t="s">
        <v>86</v>
      </c>
      <c r="U44" t="b">
        <v>0</v>
      </c>
      <c r="V44" t="s">
        <v>136</v>
      </c>
      <c r="W44" s="1">
        <v>44622.689803240741</v>
      </c>
      <c r="X44">
        <v>1835</v>
      </c>
      <c r="Y44">
        <v>33</v>
      </c>
      <c r="Z44">
        <v>0</v>
      </c>
      <c r="AA44">
        <v>33</v>
      </c>
      <c r="AB44">
        <v>0</v>
      </c>
      <c r="AC44">
        <v>18</v>
      </c>
      <c r="AD44">
        <v>8</v>
      </c>
      <c r="AE44">
        <v>0</v>
      </c>
      <c r="AF44">
        <v>0</v>
      </c>
      <c r="AG44">
        <v>0</v>
      </c>
      <c r="AH44" t="s">
        <v>126</v>
      </c>
      <c r="AI44" s="1">
        <v>44622.745706018519</v>
      </c>
      <c r="AJ44">
        <v>126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8</v>
      </c>
      <c r="AQ44">
        <v>0</v>
      </c>
      <c r="AR44">
        <v>0</v>
      </c>
      <c r="AS44">
        <v>0</v>
      </c>
      <c r="AT44" t="s">
        <v>86</v>
      </c>
      <c r="AU44" t="s">
        <v>86</v>
      </c>
      <c r="AV44" t="s">
        <v>86</v>
      </c>
      <c r="AW44" t="s">
        <v>86</v>
      </c>
      <c r="AX44" t="s">
        <v>86</v>
      </c>
      <c r="AY44" t="s">
        <v>86</v>
      </c>
      <c r="AZ44" t="s">
        <v>86</v>
      </c>
      <c r="BA44" t="s">
        <v>86</v>
      </c>
      <c r="BB44" t="s">
        <v>86</v>
      </c>
      <c r="BC44" t="s">
        <v>86</v>
      </c>
      <c r="BD44" t="s">
        <v>86</v>
      </c>
      <c r="BE44" t="s">
        <v>86</v>
      </c>
    </row>
    <row r="45" spans="1:57" x14ac:dyDescent="0.45">
      <c r="A45" t="s">
        <v>208</v>
      </c>
      <c r="B45" t="s">
        <v>77</v>
      </c>
      <c r="C45" t="s">
        <v>206</v>
      </c>
      <c r="D45" t="s">
        <v>79</v>
      </c>
      <c r="E45" s="2" t="str">
        <f>HYPERLINK("capsilon://?command=openfolder&amp;siteaddress=envoy.emaiq-na2.net&amp;folderid=FXA7F90DE9-FA85-9805-5D40-1393BC74EFBD","FX2201338")</f>
        <v>FX2201338</v>
      </c>
      <c r="F45" t="s">
        <v>80</v>
      </c>
      <c r="G45" t="s">
        <v>80</v>
      </c>
      <c r="H45" t="s">
        <v>81</v>
      </c>
      <c r="I45" t="s">
        <v>209</v>
      </c>
      <c r="J45">
        <v>41</v>
      </c>
      <c r="K45" t="s">
        <v>83</v>
      </c>
      <c r="L45" t="s">
        <v>84</v>
      </c>
      <c r="M45" t="s">
        <v>85</v>
      </c>
      <c r="N45">
        <v>2</v>
      </c>
      <c r="O45" s="1">
        <v>44622.628692129627</v>
      </c>
      <c r="P45" s="1">
        <v>44623.440995370373</v>
      </c>
      <c r="Q45">
        <v>69413</v>
      </c>
      <c r="R45">
        <v>770</v>
      </c>
      <c r="S45" t="b">
        <v>0</v>
      </c>
      <c r="T45" t="s">
        <v>86</v>
      </c>
      <c r="U45" t="b">
        <v>0</v>
      </c>
      <c r="V45" t="s">
        <v>112</v>
      </c>
      <c r="W45" s="1">
        <v>44623.202615740738</v>
      </c>
      <c r="X45">
        <v>207</v>
      </c>
      <c r="Y45">
        <v>33</v>
      </c>
      <c r="Z45">
        <v>0</v>
      </c>
      <c r="AA45">
        <v>33</v>
      </c>
      <c r="AB45">
        <v>0</v>
      </c>
      <c r="AC45">
        <v>1</v>
      </c>
      <c r="AD45">
        <v>8</v>
      </c>
      <c r="AE45">
        <v>0</v>
      </c>
      <c r="AF45">
        <v>0</v>
      </c>
      <c r="AG45">
        <v>0</v>
      </c>
      <c r="AH45" t="s">
        <v>204</v>
      </c>
      <c r="AI45" s="1">
        <v>44623.440995370373</v>
      </c>
      <c r="AJ45">
        <v>384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8</v>
      </c>
      <c r="AQ45">
        <v>0</v>
      </c>
      <c r="AR45">
        <v>0</v>
      </c>
      <c r="AS45">
        <v>0</v>
      </c>
      <c r="AT45" t="s">
        <v>86</v>
      </c>
      <c r="AU45" t="s">
        <v>86</v>
      </c>
      <c r="AV45" t="s">
        <v>86</v>
      </c>
      <c r="AW45" t="s">
        <v>86</v>
      </c>
      <c r="AX45" t="s">
        <v>86</v>
      </c>
      <c r="AY45" t="s">
        <v>86</v>
      </c>
      <c r="AZ45" t="s">
        <v>86</v>
      </c>
      <c r="BA45" t="s">
        <v>86</v>
      </c>
      <c r="BB45" t="s">
        <v>86</v>
      </c>
      <c r="BC45" t="s">
        <v>86</v>
      </c>
      <c r="BD45" t="s">
        <v>86</v>
      </c>
      <c r="BE45" t="s">
        <v>86</v>
      </c>
    </row>
    <row r="46" spans="1:57" x14ac:dyDescent="0.45">
      <c r="A46" t="s">
        <v>210</v>
      </c>
      <c r="B46" t="s">
        <v>77</v>
      </c>
      <c r="C46" t="s">
        <v>211</v>
      </c>
      <c r="D46" t="s">
        <v>79</v>
      </c>
      <c r="E46" s="2" t="str">
        <f>HYPERLINK("capsilon://?command=openfolder&amp;siteaddress=envoy.emaiq-na2.net&amp;folderid=FX53C0467C-273C-32BC-1256-426DE57E3589","FX2202588")</f>
        <v>FX2202588</v>
      </c>
      <c r="F46" t="s">
        <v>80</v>
      </c>
      <c r="G46" t="s">
        <v>80</v>
      </c>
      <c r="H46" t="s">
        <v>81</v>
      </c>
      <c r="I46" t="s">
        <v>212</v>
      </c>
      <c r="J46">
        <v>420</v>
      </c>
      <c r="K46" t="s">
        <v>83</v>
      </c>
      <c r="L46" t="s">
        <v>84</v>
      </c>
      <c r="M46" t="s">
        <v>85</v>
      </c>
      <c r="N46">
        <v>2</v>
      </c>
      <c r="O46" s="1">
        <v>44621.245625000003</v>
      </c>
      <c r="P46" s="1">
        <v>44621.295046296298</v>
      </c>
      <c r="Q46">
        <v>2449</v>
      </c>
      <c r="R46">
        <v>1821</v>
      </c>
      <c r="S46" t="b">
        <v>0</v>
      </c>
      <c r="T46" t="s">
        <v>86</v>
      </c>
      <c r="U46" t="b">
        <v>1</v>
      </c>
      <c r="V46" t="s">
        <v>102</v>
      </c>
      <c r="W46" s="1">
        <v>44621.256539351853</v>
      </c>
      <c r="X46">
        <v>939</v>
      </c>
      <c r="Y46">
        <v>224</v>
      </c>
      <c r="Z46">
        <v>0</v>
      </c>
      <c r="AA46">
        <v>224</v>
      </c>
      <c r="AB46">
        <v>0</v>
      </c>
      <c r="AC46">
        <v>77</v>
      </c>
      <c r="AD46">
        <v>196</v>
      </c>
      <c r="AE46">
        <v>0</v>
      </c>
      <c r="AF46">
        <v>0</v>
      </c>
      <c r="AG46">
        <v>0</v>
      </c>
      <c r="AH46" t="s">
        <v>88</v>
      </c>
      <c r="AI46" s="1">
        <v>44621.295046296298</v>
      </c>
      <c r="AJ46">
        <v>862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196</v>
      </c>
      <c r="AQ46">
        <v>0</v>
      </c>
      <c r="AR46">
        <v>0</v>
      </c>
      <c r="AS46">
        <v>0</v>
      </c>
      <c r="AT46" t="s">
        <v>86</v>
      </c>
      <c r="AU46" t="s">
        <v>86</v>
      </c>
      <c r="AV46" t="s">
        <v>86</v>
      </c>
      <c r="AW46" t="s">
        <v>86</v>
      </c>
      <c r="AX46" t="s">
        <v>86</v>
      </c>
      <c r="AY46" t="s">
        <v>86</v>
      </c>
      <c r="AZ46" t="s">
        <v>86</v>
      </c>
      <c r="BA46" t="s">
        <v>86</v>
      </c>
      <c r="BB46" t="s">
        <v>86</v>
      </c>
      <c r="BC46" t="s">
        <v>86</v>
      </c>
      <c r="BD46" t="s">
        <v>86</v>
      </c>
      <c r="BE46" t="s">
        <v>86</v>
      </c>
    </row>
    <row r="47" spans="1:57" hidden="1" x14ac:dyDescent="0.45">
      <c r="A47" t="s">
        <v>213</v>
      </c>
      <c r="B47" t="s">
        <v>77</v>
      </c>
      <c r="C47" t="s">
        <v>90</v>
      </c>
      <c r="D47" t="s">
        <v>79</v>
      </c>
      <c r="E47" s="2" t="str">
        <f>HYPERLINK("capsilon://?command=openfolder&amp;siteaddress=envoy.emaiq-na2.net&amp;folderid=FX3573C74B-5EB0-0981-6DEB-827E5E460617","FX2202728")</f>
        <v>FX2202728</v>
      </c>
      <c r="F47" t="s">
        <v>80</v>
      </c>
      <c r="G47" t="s">
        <v>80</v>
      </c>
      <c r="H47" t="s">
        <v>81</v>
      </c>
      <c r="I47" t="s">
        <v>214</v>
      </c>
      <c r="J47">
        <v>66</v>
      </c>
      <c r="K47" t="s">
        <v>83</v>
      </c>
      <c r="L47" t="s">
        <v>84</v>
      </c>
      <c r="M47" t="s">
        <v>85</v>
      </c>
      <c r="N47">
        <v>1</v>
      </c>
      <c r="O47" s="1">
        <v>44622.635011574072</v>
      </c>
      <c r="P47" s="1">
        <v>44623.204016203701</v>
      </c>
      <c r="Q47">
        <v>48975</v>
      </c>
      <c r="R47">
        <v>187</v>
      </c>
      <c r="S47" t="b">
        <v>0</v>
      </c>
      <c r="T47" t="s">
        <v>86</v>
      </c>
      <c r="U47" t="b">
        <v>0</v>
      </c>
      <c r="V47" t="s">
        <v>112</v>
      </c>
      <c r="W47" s="1">
        <v>44623.204016203701</v>
      </c>
      <c r="X47">
        <v>121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66</v>
      </c>
      <c r="AE47">
        <v>52</v>
      </c>
      <c r="AF47">
        <v>0</v>
      </c>
      <c r="AG47">
        <v>1</v>
      </c>
      <c r="AH47" t="s">
        <v>86</v>
      </c>
      <c r="AI47" t="s">
        <v>86</v>
      </c>
      <c r="AJ47" t="s">
        <v>86</v>
      </c>
      <c r="AK47" t="s">
        <v>86</v>
      </c>
      <c r="AL47" t="s">
        <v>86</v>
      </c>
      <c r="AM47" t="s">
        <v>86</v>
      </c>
      <c r="AN47" t="s">
        <v>86</v>
      </c>
      <c r="AO47" t="s">
        <v>86</v>
      </c>
      <c r="AP47" t="s">
        <v>86</v>
      </c>
      <c r="AQ47" t="s">
        <v>86</v>
      </c>
      <c r="AR47" t="s">
        <v>86</v>
      </c>
      <c r="AS47" t="s">
        <v>86</v>
      </c>
      <c r="AT47" t="s">
        <v>86</v>
      </c>
      <c r="AU47" t="s">
        <v>86</v>
      </c>
      <c r="AV47" t="s">
        <v>86</v>
      </c>
      <c r="AW47" t="s">
        <v>86</v>
      </c>
      <c r="AX47" t="s">
        <v>86</v>
      </c>
      <c r="AY47" t="s">
        <v>86</v>
      </c>
      <c r="AZ47" t="s">
        <v>86</v>
      </c>
      <c r="BA47" t="s">
        <v>86</v>
      </c>
      <c r="BB47" t="s">
        <v>86</v>
      </c>
      <c r="BC47" t="s">
        <v>86</v>
      </c>
      <c r="BD47" t="s">
        <v>86</v>
      </c>
      <c r="BE47" t="s">
        <v>86</v>
      </c>
    </row>
    <row r="48" spans="1:57" hidden="1" x14ac:dyDescent="0.45">
      <c r="A48" t="s">
        <v>215</v>
      </c>
      <c r="B48" t="s">
        <v>77</v>
      </c>
      <c r="C48" t="s">
        <v>216</v>
      </c>
      <c r="D48" t="s">
        <v>79</v>
      </c>
      <c r="E48" s="2" t="str">
        <f>HYPERLINK("capsilon://?command=openfolder&amp;siteaddress=envoy.emaiq-na2.net&amp;folderid=FXD718069D-B8F4-407D-61BE-FEFDB942E1D7","FX2202679")</f>
        <v>FX2202679</v>
      </c>
      <c r="F48" t="s">
        <v>80</v>
      </c>
      <c r="G48" t="s">
        <v>80</v>
      </c>
      <c r="H48" t="s">
        <v>81</v>
      </c>
      <c r="I48" t="s">
        <v>217</v>
      </c>
      <c r="J48">
        <v>230</v>
      </c>
      <c r="K48" t="s">
        <v>83</v>
      </c>
      <c r="L48" t="s">
        <v>84</v>
      </c>
      <c r="M48" t="s">
        <v>85</v>
      </c>
      <c r="N48">
        <v>1</v>
      </c>
      <c r="O48" s="1">
        <v>44622.635347222225</v>
      </c>
      <c r="P48" s="1">
        <v>44623.209560185183</v>
      </c>
      <c r="Q48">
        <v>48955</v>
      </c>
      <c r="R48">
        <v>657</v>
      </c>
      <c r="S48" t="b">
        <v>0</v>
      </c>
      <c r="T48" t="s">
        <v>86</v>
      </c>
      <c r="U48" t="b">
        <v>0</v>
      </c>
      <c r="V48" t="s">
        <v>92</v>
      </c>
      <c r="W48" s="1">
        <v>44623.209560185183</v>
      </c>
      <c r="X48">
        <v>480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230</v>
      </c>
      <c r="AE48">
        <v>192</v>
      </c>
      <c r="AF48">
        <v>0</v>
      </c>
      <c r="AG48">
        <v>9</v>
      </c>
      <c r="AH48" t="s">
        <v>86</v>
      </c>
      <c r="AI48" t="s">
        <v>86</v>
      </c>
      <c r="AJ48" t="s">
        <v>86</v>
      </c>
      <c r="AK48" t="s">
        <v>86</v>
      </c>
      <c r="AL48" t="s">
        <v>86</v>
      </c>
      <c r="AM48" t="s">
        <v>86</v>
      </c>
      <c r="AN48" t="s">
        <v>86</v>
      </c>
      <c r="AO48" t="s">
        <v>86</v>
      </c>
      <c r="AP48" t="s">
        <v>86</v>
      </c>
      <c r="AQ48" t="s">
        <v>86</v>
      </c>
      <c r="AR48" t="s">
        <v>86</v>
      </c>
      <c r="AS48" t="s">
        <v>86</v>
      </c>
      <c r="AT48" t="s">
        <v>86</v>
      </c>
      <c r="AU48" t="s">
        <v>86</v>
      </c>
      <c r="AV48" t="s">
        <v>86</v>
      </c>
      <c r="AW48" t="s">
        <v>86</v>
      </c>
      <c r="AX48" t="s">
        <v>86</v>
      </c>
      <c r="AY48" t="s">
        <v>86</v>
      </c>
      <c r="AZ48" t="s">
        <v>86</v>
      </c>
      <c r="BA48" t="s">
        <v>86</v>
      </c>
      <c r="BB48" t="s">
        <v>86</v>
      </c>
      <c r="BC48" t="s">
        <v>86</v>
      </c>
      <c r="BD48" t="s">
        <v>86</v>
      </c>
      <c r="BE48" t="s">
        <v>86</v>
      </c>
    </row>
    <row r="49" spans="1:57" hidden="1" x14ac:dyDescent="0.45">
      <c r="A49" t="s">
        <v>218</v>
      </c>
      <c r="B49" t="s">
        <v>77</v>
      </c>
      <c r="C49" t="s">
        <v>219</v>
      </c>
      <c r="D49" t="s">
        <v>79</v>
      </c>
      <c r="E49" s="2" t="str">
        <f>HYPERLINK("capsilon://?command=openfolder&amp;siteaddress=envoy.emaiq-na2.net&amp;folderid=FXA0D06468-24E4-C0E7-1989-0C4929A70214","FX2202225")</f>
        <v>FX2202225</v>
      </c>
      <c r="F49" t="s">
        <v>80</v>
      </c>
      <c r="G49" t="s">
        <v>80</v>
      </c>
      <c r="H49" t="s">
        <v>81</v>
      </c>
      <c r="I49" t="s">
        <v>220</v>
      </c>
      <c r="J49">
        <v>240</v>
      </c>
      <c r="K49" t="s">
        <v>83</v>
      </c>
      <c r="L49" t="s">
        <v>84</v>
      </c>
      <c r="M49" t="s">
        <v>85</v>
      </c>
      <c r="N49">
        <v>1</v>
      </c>
      <c r="O49" s="1">
        <v>44622.63795138889</v>
      </c>
      <c r="P49" s="1">
        <v>44623.257071759261</v>
      </c>
      <c r="Q49">
        <v>52353</v>
      </c>
      <c r="R49">
        <v>1139</v>
      </c>
      <c r="S49" t="b">
        <v>0</v>
      </c>
      <c r="T49" t="s">
        <v>86</v>
      </c>
      <c r="U49" t="b">
        <v>0</v>
      </c>
      <c r="V49" t="s">
        <v>92</v>
      </c>
      <c r="W49" s="1">
        <v>44623.257071759261</v>
      </c>
      <c r="X49">
        <v>995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240</v>
      </c>
      <c r="AE49">
        <v>192</v>
      </c>
      <c r="AF49">
        <v>0</v>
      </c>
      <c r="AG49">
        <v>8</v>
      </c>
      <c r="AH49" t="s">
        <v>86</v>
      </c>
      <c r="AI49" t="s">
        <v>86</v>
      </c>
      <c r="AJ49" t="s">
        <v>86</v>
      </c>
      <c r="AK49" t="s">
        <v>86</v>
      </c>
      <c r="AL49" t="s">
        <v>86</v>
      </c>
      <c r="AM49" t="s">
        <v>86</v>
      </c>
      <c r="AN49" t="s">
        <v>86</v>
      </c>
      <c r="AO49" t="s">
        <v>86</v>
      </c>
      <c r="AP49" t="s">
        <v>86</v>
      </c>
      <c r="AQ49" t="s">
        <v>86</v>
      </c>
      <c r="AR49" t="s">
        <v>86</v>
      </c>
      <c r="AS49" t="s">
        <v>86</v>
      </c>
      <c r="AT49" t="s">
        <v>86</v>
      </c>
      <c r="AU49" t="s">
        <v>86</v>
      </c>
      <c r="AV49" t="s">
        <v>86</v>
      </c>
      <c r="AW49" t="s">
        <v>86</v>
      </c>
      <c r="AX49" t="s">
        <v>86</v>
      </c>
      <c r="AY49" t="s">
        <v>86</v>
      </c>
      <c r="AZ49" t="s">
        <v>86</v>
      </c>
      <c r="BA49" t="s">
        <v>86</v>
      </c>
      <c r="BB49" t="s">
        <v>86</v>
      </c>
      <c r="BC49" t="s">
        <v>86</v>
      </c>
      <c r="BD49" t="s">
        <v>86</v>
      </c>
      <c r="BE49" t="s">
        <v>86</v>
      </c>
    </row>
    <row r="50" spans="1:57" x14ac:dyDescent="0.45">
      <c r="A50" t="s">
        <v>221</v>
      </c>
      <c r="B50" t="s">
        <v>77</v>
      </c>
      <c r="C50" t="s">
        <v>206</v>
      </c>
      <c r="D50" t="s">
        <v>79</v>
      </c>
      <c r="E50" s="2" t="str">
        <f>HYPERLINK("capsilon://?command=openfolder&amp;siteaddress=envoy.emaiq-na2.net&amp;folderid=FXA7F90DE9-FA85-9805-5D40-1393BC74EFBD","FX2201338")</f>
        <v>FX2201338</v>
      </c>
      <c r="F50" t="s">
        <v>80</v>
      </c>
      <c r="G50" t="s">
        <v>80</v>
      </c>
      <c r="H50" t="s">
        <v>81</v>
      </c>
      <c r="I50" t="s">
        <v>222</v>
      </c>
      <c r="J50">
        <v>835</v>
      </c>
      <c r="K50" t="s">
        <v>83</v>
      </c>
      <c r="L50" t="s">
        <v>84</v>
      </c>
      <c r="M50" t="s">
        <v>85</v>
      </c>
      <c r="N50">
        <v>2</v>
      </c>
      <c r="O50" s="1">
        <v>44621.258113425924</v>
      </c>
      <c r="P50" s="1">
        <v>44621.452164351853</v>
      </c>
      <c r="Q50">
        <v>3641</v>
      </c>
      <c r="R50">
        <v>13125</v>
      </c>
      <c r="S50" t="b">
        <v>0</v>
      </c>
      <c r="T50" t="s">
        <v>86</v>
      </c>
      <c r="U50" t="b">
        <v>1</v>
      </c>
      <c r="V50" t="s">
        <v>102</v>
      </c>
      <c r="W50" s="1">
        <v>44621.360902777778</v>
      </c>
      <c r="X50">
        <v>7836</v>
      </c>
      <c r="Y50">
        <v>526</v>
      </c>
      <c r="Z50">
        <v>0</v>
      </c>
      <c r="AA50">
        <v>526</v>
      </c>
      <c r="AB50">
        <v>690</v>
      </c>
      <c r="AC50">
        <v>364</v>
      </c>
      <c r="AD50">
        <v>309</v>
      </c>
      <c r="AE50">
        <v>0</v>
      </c>
      <c r="AF50">
        <v>0</v>
      </c>
      <c r="AG50">
        <v>0</v>
      </c>
      <c r="AH50" t="s">
        <v>88</v>
      </c>
      <c r="AI50" s="1">
        <v>44621.452164351853</v>
      </c>
      <c r="AJ50">
        <v>2865</v>
      </c>
      <c r="AK50">
        <v>3</v>
      </c>
      <c r="AL50">
        <v>0</v>
      </c>
      <c r="AM50">
        <v>3</v>
      </c>
      <c r="AN50">
        <v>222</v>
      </c>
      <c r="AO50">
        <v>3</v>
      </c>
      <c r="AP50">
        <v>306</v>
      </c>
      <c r="AQ50">
        <v>0</v>
      </c>
      <c r="AR50">
        <v>0</v>
      </c>
      <c r="AS50">
        <v>0</v>
      </c>
      <c r="AT50" t="s">
        <v>86</v>
      </c>
      <c r="AU50" t="s">
        <v>86</v>
      </c>
      <c r="AV50" t="s">
        <v>86</v>
      </c>
      <c r="AW50" t="s">
        <v>86</v>
      </c>
      <c r="AX50" t="s">
        <v>86</v>
      </c>
      <c r="AY50" t="s">
        <v>86</v>
      </c>
      <c r="AZ50" t="s">
        <v>86</v>
      </c>
      <c r="BA50" t="s">
        <v>86</v>
      </c>
      <c r="BB50" t="s">
        <v>86</v>
      </c>
      <c r="BC50" t="s">
        <v>86</v>
      </c>
      <c r="BD50" t="s">
        <v>86</v>
      </c>
      <c r="BE50" t="s">
        <v>86</v>
      </c>
    </row>
    <row r="51" spans="1:57" hidden="1" x14ac:dyDescent="0.45">
      <c r="A51" t="s">
        <v>223</v>
      </c>
      <c r="B51" t="s">
        <v>77</v>
      </c>
      <c r="C51" t="s">
        <v>224</v>
      </c>
      <c r="D51" t="s">
        <v>79</v>
      </c>
      <c r="E51" s="2" t="str">
        <f>HYPERLINK("capsilon://?command=openfolder&amp;siteaddress=envoy.emaiq-na2.net&amp;folderid=FX08C50581-6D41-FCC1-3416-AF9DA7ECAD25","FX2202719")</f>
        <v>FX2202719</v>
      </c>
      <c r="F51" t="s">
        <v>80</v>
      </c>
      <c r="G51" t="s">
        <v>80</v>
      </c>
      <c r="H51" t="s">
        <v>81</v>
      </c>
      <c r="I51" t="s">
        <v>225</v>
      </c>
      <c r="J51">
        <v>302</v>
      </c>
      <c r="K51" t="s">
        <v>83</v>
      </c>
      <c r="L51" t="s">
        <v>84</v>
      </c>
      <c r="M51" t="s">
        <v>85</v>
      </c>
      <c r="N51">
        <v>1</v>
      </c>
      <c r="O51" s="1">
        <v>44622.65047453704</v>
      </c>
      <c r="P51" s="1">
        <v>44623.255729166667</v>
      </c>
      <c r="Q51">
        <v>51812</v>
      </c>
      <c r="R51">
        <v>482</v>
      </c>
      <c r="S51" t="b">
        <v>0</v>
      </c>
      <c r="T51" t="s">
        <v>86</v>
      </c>
      <c r="U51" t="b">
        <v>0</v>
      </c>
      <c r="V51" t="s">
        <v>112</v>
      </c>
      <c r="W51" s="1">
        <v>44623.255729166667</v>
      </c>
      <c r="X51">
        <v>294</v>
      </c>
      <c r="Y51">
        <v>0</v>
      </c>
      <c r="Z51">
        <v>0</v>
      </c>
      <c r="AA51">
        <v>0</v>
      </c>
      <c r="AB51">
        <v>0</v>
      </c>
      <c r="AC51">
        <v>0</v>
      </c>
      <c r="AD51">
        <v>302</v>
      </c>
      <c r="AE51">
        <v>270</v>
      </c>
      <c r="AF51">
        <v>0</v>
      </c>
      <c r="AG51">
        <v>7</v>
      </c>
      <c r="AH51" t="s">
        <v>86</v>
      </c>
      <c r="AI51" t="s">
        <v>86</v>
      </c>
      <c r="AJ51" t="s">
        <v>86</v>
      </c>
      <c r="AK51" t="s">
        <v>86</v>
      </c>
      <c r="AL51" t="s">
        <v>86</v>
      </c>
      <c r="AM51" t="s">
        <v>86</v>
      </c>
      <c r="AN51" t="s">
        <v>86</v>
      </c>
      <c r="AO51" t="s">
        <v>86</v>
      </c>
      <c r="AP51" t="s">
        <v>86</v>
      </c>
      <c r="AQ51" t="s">
        <v>86</v>
      </c>
      <c r="AR51" t="s">
        <v>86</v>
      </c>
      <c r="AS51" t="s">
        <v>86</v>
      </c>
      <c r="AT51" t="s">
        <v>86</v>
      </c>
      <c r="AU51" t="s">
        <v>86</v>
      </c>
      <c r="AV51" t="s">
        <v>86</v>
      </c>
      <c r="AW51" t="s">
        <v>86</v>
      </c>
      <c r="AX51" t="s">
        <v>86</v>
      </c>
      <c r="AY51" t="s">
        <v>86</v>
      </c>
      <c r="AZ51" t="s">
        <v>86</v>
      </c>
      <c r="BA51" t="s">
        <v>86</v>
      </c>
      <c r="BB51" t="s">
        <v>86</v>
      </c>
      <c r="BC51" t="s">
        <v>86</v>
      </c>
      <c r="BD51" t="s">
        <v>86</v>
      </c>
      <c r="BE51" t="s">
        <v>86</v>
      </c>
    </row>
    <row r="52" spans="1:57" x14ac:dyDescent="0.45">
      <c r="A52" t="s">
        <v>226</v>
      </c>
      <c r="B52" t="s">
        <v>77</v>
      </c>
      <c r="C52" t="s">
        <v>227</v>
      </c>
      <c r="D52" t="s">
        <v>79</v>
      </c>
      <c r="E52" s="2" t="str">
        <f>HYPERLINK("capsilon://?command=openfolder&amp;siteaddress=envoy.emaiq-na2.net&amp;folderid=FXBF76D617-BDF3-BC4A-ED27-B0DAFFEAD688","FX22035")</f>
        <v>FX22035</v>
      </c>
      <c r="F52" t="s">
        <v>80</v>
      </c>
      <c r="G52" t="s">
        <v>80</v>
      </c>
      <c r="H52" t="s">
        <v>81</v>
      </c>
      <c r="I52" t="s">
        <v>228</v>
      </c>
      <c r="J52">
        <v>102</v>
      </c>
      <c r="K52" t="s">
        <v>83</v>
      </c>
      <c r="L52" t="s">
        <v>84</v>
      </c>
      <c r="M52" t="s">
        <v>85</v>
      </c>
      <c r="N52">
        <v>2</v>
      </c>
      <c r="O52" s="1">
        <v>44622.65902777778</v>
      </c>
      <c r="P52" s="1">
        <v>44622.748414351852</v>
      </c>
      <c r="Q52">
        <v>7044</v>
      </c>
      <c r="R52">
        <v>679</v>
      </c>
      <c r="S52" t="b">
        <v>0</v>
      </c>
      <c r="T52" t="s">
        <v>86</v>
      </c>
      <c r="U52" t="b">
        <v>0</v>
      </c>
      <c r="V52" t="s">
        <v>136</v>
      </c>
      <c r="W52" s="1">
        <v>44622.700486111113</v>
      </c>
      <c r="X52">
        <v>446</v>
      </c>
      <c r="Y52">
        <v>46</v>
      </c>
      <c r="Z52">
        <v>0</v>
      </c>
      <c r="AA52">
        <v>46</v>
      </c>
      <c r="AB52">
        <v>0</v>
      </c>
      <c r="AC52">
        <v>17</v>
      </c>
      <c r="AD52">
        <v>56</v>
      </c>
      <c r="AE52">
        <v>0</v>
      </c>
      <c r="AF52">
        <v>0</v>
      </c>
      <c r="AG52">
        <v>0</v>
      </c>
      <c r="AH52" t="s">
        <v>126</v>
      </c>
      <c r="AI52" s="1">
        <v>44622.748414351852</v>
      </c>
      <c r="AJ52">
        <v>233</v>
      </c>
      <c r="AK52">
        <v>3</v>
      </c>
      <c r="AL52">
        <v>0</v>
      </c>
      <c r="AM52">
        <v>3</v>
      </c>
      <c r="AN52">
        <v>0</v>
      </c>
      <c r="AO52">
        <v>3</v>
      </c>
      <c r="AP52">
        <v>53</v>
      </c>
      <c r="AQ52">
        <v>0</v>
      </c>
      <c r="AR52">
        <v>0</v>
      </c>
      <c r="AS52">
        <v>0</v>
      </c>
      <c r="AT52" t="s">
        <v>86</v>
      </c>
      <c r="AU52" t="s">
        <v>86</v>
      </c>
      <c r="AV52" t="s">
        <v>86</v>
      </c>
      <c r="AW52" t="s">
        <v>86</v>
      </c>
      <c r="AX52" t="s">
        <v>86</v>
      </c>
      <c r="AY52" t="s">
        <v>86</v>
      </c>
      <c r="AZ52" t="s">
        <v>86</v>
      </c>
      <c r="BA52" t="s">
        <v>86</v>
      </c>
      <c r="BB52" t="s">
        <v>86</v>
      </c>
      <c r="BC52" t="s">
        <v>86</v>
      </c>
      <c r="BD52" t="s">
        <v>86</v>
      </c>
      <c r="BE52" t="s">
        <v>86</v>
      </c>
    </row>
    <row r="53" spans="1:57" x14ac:dyDescent="0.45">
      <c r="A53" t="s">
        <v>229</v>
      </c>
      <c r="B53" t="s">
        <v>77</v>
      </c>
      <c r="C53" t="s">
        <v>230</v>
      </c>
      <c r="D53" t="s">
        <v>79</v>
      </c>
      <c r="E53" s="2" t="str">
        <f>HYPERLINK("capsilon://?command=openfolder&amp;siteaddress=envoy.emaiq-na2.net&amp;folderid=FX6172D7E7-75F3-EC0F-6380-2FEA51B66450","FX2202559")</f>
        <v>FX2202559</v>
      </c>
      <c r="F53" t="s">
        <v>80</v>
      </c>
      <c r="G53" t="s">
        <v>80</v>
      </c>
      <c r="H53" t="s">
        <v>81</v>
      </c>
      <c r="I53" t="s">
        <v>231</v>
      </c>
      <c r="J53">
        <v>344</v>
      </c>
      <c r="K53" t="s">
        <v>83</v>
      </c>
      <c r="L53" t="s">
        <v>84</v>
      </c>
      <c r="M53" t="s">
        <v>85</v>
      </c>
      <c r="N53">
        <v>2</v>
      </c>
      <c r="O53" s="1">
        <v>44622.659039351849</v>
      </c>
      <c r="P53" s="1">
        <v>44623.218148148146</v>
      </c>
      <c r="Q53">
        <v>41673</v>
      </c>
      <c r="R53">
        <v>6634</v>
      </c>
      <c r="S53" t="b">
        <v>0</v>
      </c>
      <c r="T53" t="s">
        <v>86</v>
      </c>
      <c r="U53" t="b">
        <v>0</v>
      </c>
      <c r="V53" t="s">
        <v>136</v>
      </c>
      <c r="W53" s="1">
        <v>44622.718240740738</v>
      </c>
      <c r="X53">
        <v>1533</v>
      </c>
      <c r="Y53">
        <v>257</v>
      </c>
      <c r="Z53">
        <v>0</v>
      </c>
      <c r="AA53">
        <v>257</v>
      </c>
      <c r="AB53">
        <v>9</v>
      </c>
      <c r="AC53">
        <v>128</v>
      </c>
      <c r="AD53">
        <v>87</v>
      </c>
      <c r="AE53">
        <v>0</v>
      </c>
      <c r="AF53">
        <v>0</v>
      </c>
      <c r="AG53">
        <v>0</v>
      </c>
      <c r="AH53" t="s">
        <v>232</v>
      </c>
      <c r="AI53" s="1">
        <v>44623.218148148146</v>
      </c>
      <c r="AJ53">
        <v>4900</v>
      </c>
      <c r="AK53">
        <v>37</v>
      </c>
      <c r="AL53">
        <v>0</v>
      </c>
      <c r="AM53">
        <v>37</v>
      </c>
      <c r="AN53">
        <v>9</v>
      </c>
      <c r="AO53">
        <v>37</v>
      </c>
      <c r="AP53">
        <v>50</v>
      </c>
      <c r="AQ53">
        <v>0</v>
      </c>
      <c r="AR53">
        <v>0</v>
      </c>
      <c r="AS53">
        <v>0</v>
      </c>
      <c r="AT53" t="s">
        <v>86</v>
      </c>
      <c r="AU53" t="s">
        <v>86</v>
      </c>
      <c r="AV53" t="s">
        <v>86</v>
      </c>
      <c r="AW53" t="s">
        <v>86</v>
      </c>
      <c r="AX53" t="s">
        <v>86</v>
      </c>
      <c r="AY53" t="s">
        <v>86</v>
      </c>
      <c r="AZ53" t="s">
        <v>86</v>
      </c>
      <c r="BA53" t="s">
        <v>86</v>
      </c>
      <c r="BB53" t="s">
        <v>86</v>
      </c>
      <c r="BC53" t="s">
        <v>86</v>
      </c>
      <c r="BD53" t="s">
        <v>86</v>
      </c>
      <c r="BE53" t="s">
        <v>86</v>
      </c>
    </row>
    <row r="54" spans="1:57" hidden="1" x14ac:dyDescent="0.45">
      <c r="A54" t="s">
        <v>233</v>
      </c>
      <c r="B54" t="s">
        <v>77</v>
      </c>
      <c r="C54" t="s">
        <v>234</v>
      </c>
      <c r="D54" t="s">
        <v>79</v>
      </c>
      <c r="E54" s="2" t="str">
        <f>HYPERLINK("capsilon://?command=openfolder&amp;siteaddress=envoy.emaiq-na2.net&amp;folderid=FX16F03D19-61AC-3D6E-8254-ABB3AB3FC56D","FX2202584")</f>
        <v>FX2202584</v>
      </c>
      <c r="F54" t="s">
        <v>80</v>
      </c>
      <c r="G54" t="s">
        <v>80</v>
      </c>
      <c r="H54" t="s">
        <v>81</v>
      </c>
      <c r="I54" t="s">
        <v>235</v>
      </c>
      <c r="J54">
        <v>226</v>
      </c>
      <c r="K54" t="s">
        <v>83</v>
      </c>
      <c r="L54" t="s">
        <v>84</v>
      </c>
      <c r="M54" t="s">
        <v>85</v>
      </c>
      <c r="N54">
        <v>1</v>
      </c>
      <c r="O54" s="1">
        <v>44622.662233796298</v>
      </c>
      <c r="P54" s="1">
        <v>44623.221273148149</v>
      </c>
      <c r="Q54">
        <v>47412</v>
      </c>
      <c r="R54">
        <v>889</v>
      </c>
      <c r="S54" t="b">
        <v>0</v>
      </c>
      <c r="T54" t="s">
        <v>86</v>
      </c>
      <c r="U54" t="b">
        <v>0</v>
      </c>
      <c r="V54" t="s">
        <v>102</v>
      </c>
      <c r="W54" s="1">
        <v>44623.221273148149</v>
      </c>
      <c r="X54">
        <v>835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226</v>
      </c>
      <c r="AE54">
        <v>201</v>
      </c>
      <c r="AF54">
        <v>0</v>
      </c>
      <c r="AG54">
        <v>7</v>
      </c>
      <c r="AH54" t="s">
        <v>86</v>
      </c>
      <c r="AI54" t="s">
        <v>86</v>
      </c>
      <c r="AJ54" t="s">
        <v>86</v>
      </c>
      <c r="AK54" t="s">
        <v>86</v>
      </c>
      <c r="AL54" t="s">
        <v>86</v>
      </c>
      <c r="AM54" t="s">
        <v>86</v>
      </c>
      <c r="AN54" t="s">
        <v>86</v>
      </c>
      <c r="AO54" t="s">
        <v>86</v>
      </c>
      <c r="AP54" t="s">
        <v>86</v>
      </c>
      <c r="AQ54" t="s">
        <v>86</v>
      </c>
      <c r="AR54" t="s">
        <v>86</v>
      </c>
      <c r="AS54" t="s">
        <v>86</v>
      </c>
      <c r="AT54" t="s">
        <v>86</v>
      </c>
      <c r="AU54" t="s">
        <v>86</v>
      </c>
      <c r="AV54" t="s">
        <v>86</v>
      </c>
      <c r="AW54" t="s">
        <v>86</v>
      </c>
      <c r="AX54" t="s">
        <v>86</v>
      </c>
      <c r="AY54" t="s">
        <v>86</v>
      </c>
      <c r="AZ54" t="s">
        <v>86</v>
      </c>
      <c r="BA54" t="s">
        <v>86</v>
      </c>
      <c r="BB54" t="s">
        <v>86</v>
      </c>
      <c r="BC54" t="s">
        <v>86</v>
      </c>
      <c r="BD54" t="s">
        <v>86</v>
      </c>
      <c r="BE54" t="s">
        <v>86</v>
      </c>
    </row>
    <row r="55" spans="1:57" x14ac:dyDescent="0.45">
      <c r="A55" t="s">
        <v>236</v>
      </c>
      <c r="B55" t="s">
        <v>77</v>
      </c>
      <c r="C55" t="s">
        <v>237</v>
      </c>
      <c r="D55" t="s">
        <v>79</v>
      </c>
      <c r="E55" s="2" t="str">
        <f>HYPERLINK("capsilon://?command=openfolder&amp;siteaddress=envoy.emaiq-na2.net&amp;folderid=FX07D07382-DF38-AD69-36BB-1DFA2299FD78","FX2202620")</f>
        <v>FX2202620</v>
      </c>
      <c r="F55" t="s">
        <v>80</v>
      </c>
      <c r="G55" t="s">
        <v>80</v>
      </c>
      <c r="H55" t="s">
        <v>81</v>
      </c>
      <c r="I55" t="s">
        <v>238</v>
      </c>
      <c r="J55">
        <v>157</v>
      </c>
      <c r="K55" t="s">
        <v>83</v>
      </c>
      <c r="L55" t="s">
        <v>84</v>
      </c>
      <c r="M55" t="s">
        <v>85</v>
      </c>
      <c r="N55">
        <v>2</v>
      </c>
      <c r="O55" s="1">
        <v>44622.673888888887</v>
      </c>
      <c r="P55" s="1">
        <v>44623.45175925926</v>
      </c>
      <c r="Q55">
        <v>65606</v>
      </c>
      <c r="R55">
        <v>1602</v>
      </c>
      <c r="S55" t="b">
        <v>0</v>
      </c>
      <c r="T55" t="s">
        <v>86</v>
      </c>
      <c r="U55" t="b">
        <v>0</v>
      </c>
      <c r="V55" t="s">
        <v>136</v>
      </c>
      <c r="W55" s="1">
        <v>44622.726655092592</v>
      </c>
      <c r="X55">
        <v>673</v>
      </c>
      <c r="Y55">
        <v>108</v>
      </c>
      <c r="Z55">
        <v>0</v>
      </c>
      <c r="AA55">
        <v>108</v>
      </c>
      <c r="AB55">
        <v>0</v>
      </c>
      <c r="AC55">
        <v>53</v>
      </c>
      <c r="AD55">
        <v>49</v>
      </c>
      <c r="AE55">
        <v>0</v>
      </c>
      <c r="AF55">
        <v>0</v>
      </c>
      <c r="AG55">
        <v>0</v>
      </c>
      <c r="AH55" t="s">
        <v>204</v>
      </c>
      <c r="AI55" s="1">
        <v>44623.45175925926</v>
      </c>
      <c r="AJ55">
        <v>929</v>
      </c>
      <c r="AK55">
        <v>6</v>
      </c>
      <c r="AL55">
        <v>0</v>
      </c>
      <c r="AM55">
        <v>6</v>
      </c>
      <c r="AN55">
        <v>0</v>
      </c>
      <c r="AO55">
        <v>6</v>
      </c>
      <c r="AP55">
        <v>43</v>
      </c>
      <c r="AQ55">
        <v>0</v>
      </c>
      <c r="AR55">
        <v>0</v>
      </c>
      <c r="AS55">
        <v>0</v>
      </c>
      <c r="AT55" t="s">
        <v>86</v>
      </c>
      <c r="AU55" t="s">
        <v>86</v>
      </c>
      <c r="AV55" t="s">
        <v>86</v>
      </c>
      <c r="AW55" t="s">
        <v>86</v>
      </c>
      <c r="AX55" t="s">
        <v>86</v>
      </c>
      <c r="AY55" t="s">
        <v>86</v>
      </c>
      <c r="AZ55" t="s">
        <v>86</v>
      </c>
      <c r="BA55" t="s">
        <v>86</v>
      </c>
      <c r="BB55" t="s">
        <v>86</v>
      </c>
      <c r="BC55" t="s">
        <v>86</v>
      </c>
      <c r="BD55" t="s">
        <v>86</v>
      </c>
      <c r="BE55" t="s">
        <v>86</v>
      </c>
    </row>
    <row r="56" spans="1:57" hidden="1" x14ac:dyDescent="0.45">
      <c r="A56" t="s">
        <v>239</v>
      </c>
      <c r="B56" t="s">
        <v>77</v>
      </c>
      <c r="C56" t="s">
        <v>240</v>
      </c>
      <c r="D56" t="s">
        <v>79</v>
      </c>
      <c r="E56" s="2" t="str">
        <f>HYPERLINK("capsilon://?command=openfolder&amp;siteaddress=envoy.emaiq-na2.net&amp;folderid=FXBFC80110-DBE0-36B8-75D3-F8787A872862","FX220291")</f>
        <v>FX220291</v>
      </c>
      <c r="F56" t="s">
        <v>80</v>
      </c>
      <c r="G56" t="s">
        <v>80</v>
      </c>
      <c r="H56" t="s">
        <v>81</v>
      </c>
      <c r="I56" t="s">
        <v>241</v>
      </c>
      <c r="J56">
        <v>66</v>
      </c>
      <c r="K56" t="s">
        <v>83</v>
      </c>
      <c r="L56" t="s">
        <v>84</v>
      </c>
      <c r="M56" t="s">
        <v>85</v>
      </c>
      <c r="N56">
        <v>2</v>
      </c>
      <c r="O56" s="1">
        <v>44622.67591435185</v>
      </c>
      <c r="P56" s="1">
        <v>44623.458368055559</v>
      </c>
      <c r="Q56">
        <v>67010</v>
      </c>
      <c r="R56">
        <v>594</v>
      </c>
      <c r="S56" t="b">
        <v>0</v>
      </c>
      <c r="T56" t="s">
        <v>86</v>
      </c>
      <c r="U56" t="b">
        <v>0</v>
      </c>
      <c r="V56" t="s">
        <v>136</v>
      </c>
      <c r="W56" s="1">
        <v>44622.726944444446</v>
      </c>
      <c r="X56">
        <v>24</v>
      </c>
      <c r="Y56">
        <v>0</v>
      </c>
      <c r="Z56">
        <v>0</v>
      </c>
      <c r="AA56">
        <v>0</v>
      </c>
      <c r="AB56">
        <v>52</v>
      </c>
      <c r="AC56">
        <v>0</v>
      </c>
      <c r="AD56">
        <v>66</v>
      </c>
      <c r="AE56">
        <v>0</v>
      </c>
      <c r="AF56">
        <v>0</v>
      </c>
      <c r="AG56">
        <v>0</v>
      </c>
      <c r="AH56" t="s">
        <v>204</v>
      </c>
      <c r="AI56" s="1">
        <v>44623.458368055559</v>
      </c>
      <c r="AJ56">
        <v>570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66</v>
      </c>
      <c r="AQ56">
        <v>52</v>
      </c>
      <c r="AR56">
        <v>0</v>
      </c>
      <c r="AS56">
        <v>1</v>
      </c>
      <c r="AT56" t="s">
        <v>86</v>
      </c>
      <c r="AU56" t="s">
        <v>86</v>
      </c>
      <c r="AV56" t="s">
        <v>86</v>
      </c>
      <c r="AW56" t="s">
        <v>86</v>
      </c>
      <c r="AX56" t="s">
        <v>86</v>
      </c>
      <c r="AY56" t="s">
        <v>86</v>
      </c>
      <c r="AZ56" t="s">
        <v>86</v>
      </c>
      <c r="BA56" t="s">
        <v>86</v>
      </c>
      <c r="BB56" t="s">
        <v>86</v>
      </c>
      <c r="BC56" t="s">
        <v>86</v>
      </c>
      <c r="BD56" t="s">
        <v>86</v>
      </c>
      <c r="BE56" t="s">
        <v>86</v>
      </c>
    </row>
    <row r="57" spans="1:57" x14ac:dyDescent="0.45">
      <c r="A57" t="s">
        <v>242</v>
      </c>
      <c r="B57" t="s">
        <v>77</v>
      </c>
      <c r="C57" t="s">
        <v>243</v>
      </c>
      <c r="D57" t="s">
        <v>79</v>
      </c>
      <c r="E57" s="2" t="str">
        <f>HYPERLINK("capsilon://?command=openfolder&amp;siteaddress=envoy.emaiq-na2.net&amp;folderid=FX609783FE-DD52-9ADC-9C69-60A3DA3202ED","FX220324")</f>
        <v>FX220324</v>
      </c>
      <c r="F57" t="s">
        <v>80</v>
      </c>
      <c r="G57" t="s">
        <v>80</v>
      </c>
      <c r="H57" t="s">
        <v>81</v>
      </c>
      <c r="I57" t="s">
        <v>244</v>
      </c>
      <c r="J57">
        <v>295</v>
      </c>
      <c r="K57" t="s">
        <v>83</v>
      </c>
      <c r="L57" t="s">
        <v>84</v>
      </c>
      <c r="M57" t="s">
        <v>85</v>
      </c>
      <c r="N57">
        <v>2</v>
      </c>
      <c r="O57" s="1">
        <v>44622.683703703704</v>
      </c>
      <c r="P57" s="1">
        <v>44623.487372685187</v>
      </c>
      <c r="Q57">
        <v>67166</v>
      </c>
      <c r="R57">
        <v>2271</v>
      </c>
      <c r="S57" t="b">
        <v>0</v>
      </c>
      <c r="T57" t="s">
        <v>86</v>
      </c>
      <c r="U57" t="b">
        <v>0</v>
      </c>
      <c r="V57" t="s">
        <v>136</v>
      </c>
      <c r="W57" s="1">
        <v>44622.77553240741</v>
      </c>
      <c r="X57">
        <v>1289</v>
      </c>
      <c r="Y57">
        <v>229</v>
      </c>
      <c r="Z57">
        <v>0</v>
      </c>
      <c r="AA57">
        <v>229</v>
      </c>
      <c r="AB57">
        <v>21</v>
      </c>
      <c r="AC57">
        <v>112</v>
      </c>
      <c r="AD57">
        <v>66</v>
      </c>
      <c r="AE57">
        <v>0</v>
      </c>
      <c r="AF57">
        <v>0</v>
      </c>
      <c r="AG57">
        <v>0</v>
      </c>
      <c r="AH57" t="s">
        <v>204</v>
      </c>
      <c r="AI57" s="1">
        <v>44623.487372685187</v>
      </c>
      <c r="AJ57">
        <v>948</v>
      </c>
      <c r="AK57">
        <v>3</v>
      </c>
      <c r="AL57">
        <v>0</v>
      </c>
      <c r="AM57">
        <v>3</v>
      </c>
      <c r="AN57">
        <v>21</v>
      </c>
      <c r="AO57">
        <v>3</v>
      </c>
      <c r="AP57">
        <v>63</v>
      </c>
      <c r="AQ57">
        <v>0</v>
      </c>
      <c r="AR57">
        <v>0</v>
      </c>
      <c r="AS57">
        <v>0</v>
      </c>
      <c r="AT57" t="s">
        <v>86</v>
      </c>
      <c r="AU57" t="s">
        <v>86</v>
      </c>
      <c r="AV57" t="s">
        <v>86</v>
      </c>
      <c r="AW57" t="s">
        <v>86</v>
      </c>
      <c r="AX57" t="s">
        <v>86</v>
      </c>
      <c r="AY57" t="s">
        <v>86</v>
      </c>
      <c r="AZ57" t="s">
        <v>86</v>
      </c>
      <c r="BA57" t="s">
        <v>86</v>
      </c>
      <c r="BB57" t="s">
        <v>86</v>
      </c>
      <c r="BC57" t="s">
        <v>86</v>
      </c>
      <c r="BD57" t="s">
        <v>86</v>
      </c>
      <c r="BE57" t="s">
        <v>86</v>
      </c>
    </row>
    <row r="58" spans="1:57" hidden="1" x14ac:dyDescent="0.45">
      <c r="A58" t="s">
        <v>245</v>
      </c>
      <c r="B58" t="s">
        <v>77</v>
      </c>
      <c r="C58" t="s">
        <v>246</v>
      </c>
      <c r="D58" t="s">
        <v>79</v>
      </c>
      <c r="E58" s="2" t="str">
        <f>HYPERLINK("capsilon://?command=openfolder&amp;siteaddress=envoy.emaiq-na2.net&amp;folderid=FXD52C8F1A-7E35-283C-1ED3-86EACCB0ADA2","FX2202242")</f>
        <v>FX2202242</v>
      </c>
      <c r="F58" t="s">
        <v>80</v>
      </c>
      <c r="G58" t="s">
        <v>80</v>
      </c>
      <c r="H58" t="s">
        <v>81</v>
      </c>
      <c r="I58" t="s">
        <v>247</v>
      </c>
      <c r="J58">
        <v>66</v>
      </c>
      <c r="K58" t="s">
        <v>83</v>
      </c>
      <c r="L58" t="s">
        <v>84</v>
      </c>
      <c r="M58" t="s">
        <v>85</v>
      </c>
      <c r="N58">
        <v>1</v>
      </c>
      <c r="O58" s="1">
        <v>44622.686909722222</v>
      </c>
      <c r="P58" s="1">
        <v>44623.25949074074</v>
      </c>
      <c r="Q58">
        <v>49168</v>
      </c>
      <c r="R58">
        <v>303</v>
      </c>
      <c r="S58" t="b">
        <v>0</v>
      </c>
      <c r="T58" t="s">
        <v>86</v>
      </c>
      <c r="U58" t="b">
        <v>0</v>
      </c>
      <c r="V58" t="s">
        <v>92</v>
      </c>
      <c r="W58" s="1">
        <v>44623.25949074074</v>
      </c>
      <c r="X58">
        <v>208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66</v>
      </c>
      <c r="AE58">
        <v>52</v>
      </c>
      <c r="AF58">
        <v>0</v>
      </c>
      <c r="AG58">
        <v>1</v>
      </c>
      <c r="AH58" t="s">
        <v>86</v>
      </c>
      <c r="AI58" t="s">
        <v>86</v>
      </c>
      <c r="AJ58" t="s">
        <v>86</v>
      </c>
      <c r="AK58" t="s">
        <v>86</v>
      </c>
      <c r="AL58" t="s">
        <v>86</v>
      </c>
      <c r="AM58" t="s">
        <v>86</v>
      </c>
      <c r="AN58" t="s">
        <v>86</v>
      </c>
      <c r="AO58" t="s">
        <v>86</v>
      </c>
      <c r="AP58" t="s">
        <v>86</v>
      </c>
      <c r="AQ58" t="s">
        <v>86</v>
      </c>
      <c r="AR58" t="s">
        <v>86</v>
      </c>
      <c r="AS58" t="s">
        <v>86</v>
      </c>
      <c r="AT58" t="s">
        <v>86</v>
      </c>
      <c r="AU58" t="s">
        <v>86</v>
      </c>
      <c r="AV58" t="s">
        <v>86</v>
      </c>
      <c r="AW58" t="s">
        <v>86</v>
      </c>
      <c r="AX58" t="s">
        <v>86</v>
      </c>
      <c r="AY58" t="s">
        <v>86</v>
      </c>
      <c r="AZ58" t="s">
        <v>86</v>
      </c>
      <c r="BA58" t="s">
        <v>86</v>
      </c>
      <c r="BB58" t="s">
        <v>86</v>
      </c>
      <c r="BC58" t="s">
        <v>86</v>
      </c>
      <c r="BD58" t="s">
        <v>86</v>
      </c>
      <c r="BE58" t="s">
        <v>86</v>
      </c>
    </row>
    <row r="59" spans="1:57" x14ac:dyDescent="0.45">
      <c r="A59" t="s">
        <v>248</v>
      </c>
      <c r="B59" t="s">
        <v>77</v>
      </c>
      <c r="C59" t="s">
        <v>249</v>
      </c>
      <c r="D59" t="s">
        <v>79</v>
      </c>
      <c r="E59" s="2" t="str">
        <f>HYPERLINK("capsilon://?command=openfolder&amp;siteaddress=envoy.emaiq-na2.net&amp;folderid=FX5C9756E1-B560-1E94-B346-A5C124E4BC1C","FX2202798")</f>
        <v>FX2202798</v>
      </c>
      <c r="F59" t="s">
        <v>80</v>
      </c>
      <c r="G59" t="s">
        <v>80</v>
      </c>
      <c r="H59" t="s">
        <v>81</v>
      </c>
      <c r="I59" t="s">
        <v>250</v>
      </c>
      <c r="J59">
        <v>266</v>
      </c>
      <c r="K59" t="s">
        <v>83</v>
      </c>
      <c r="L59" t="s">
        <v>84</v>
      </c>
      <c r="M59" t="s">
        <v>85</v>
      </c>
      <c r="N59">
        <v>2</v>
      </c>
      <c r="O59" s="1">
        <v>44622.703796296293</v>
      </c>
      <c r="P59" s="1">
        <v>44623.518518518518</v>
      </c>
      <c r="Q59">
        <v>68648</v>
      </c>
      <c r="R59">
        <v>1744</v>
      </c>
      <c r="S59" t="b">
        <v>0</v>
      </c>
      <c r="T59" t="s">
        <v>86</v>
      </c>
      <c r="U59" t="b">
        <v>0</v>
      </c>
      <c r="V59" t="s">
        <v>136</v>
      </c>
      <c r="W59" s="1">
        <v>44622.78329861111</v>
      </c>
      <c r="X59">
        <v>623</v>
      </c>
      <c r="Y59">
        <v>193</v>
      </c>
      <c r="Z59">
        <v>0</v>
      </c>
      <c r="AA59">
        <v>193</v>
      </c>
      <c r="AB59">
        <v>0</v>
      </c>
      <c r="AC59">
        <v>60</v>
      </c>
      <c r="AD59">
        <v>73</v>
      </c>
      <c r="AE59">
        <v>0</v>
      </c>
      <c r="AF59">
        <v>0</v>
      </c>
      <c r="AG59">
        <v>0</v>
      </c>
      <c r="AH59" t="s">
        <v>204</v>
      </c>
      <c r="AI59" s="1">
        <v>44623.518518518518</v>
      </c>
      <c r="AJ59">
        <v>1091</v>
      </c>
      <c r="AK59">
        <v>12</v>
      </c>
      <c r="AL59">
        <v>0</v>
      </c>
      <c r="AM59">
        <v>12</v>
      </c>
      <c r="AN59">
        <v>0</v>
      </c>
      <c r="AO59">
        <v>12</v>
      </c>
      <c r="AP59">
        <v>61</v>
      </c>
      <c r="AQ59">
        <v>0</v>
      </c>
      <c r="AR59">
        <v>0</v>
      </c>
      <c r="AS59">
        <v>0</v>
      </c>
      <c r="AT59" t="s">
        <v>86</v>
      </c>
      <c r="AU59" t="s">
        <v>86</v>
      </c>
      <c r="AV59" t="s">
        <v>86</v>
      </c>
      <c r="AW59" t="s">
        <v>86</v>
      </c>
      <c r="AX59" t="s">
        <v>86</v>
      </c>
      <c r="AY59" t="s">
        <v>86</v>
      </c>
      <c r="AZ59" t="s">
        <v>86</v>
      </c>
      <c r="BA59" t="s">
        <v>86</v>
      </c>
      <c r="BB59" t="s">
        <v>86</v>
      </c>
      <c r="BC59" t="s">
        <v>86</v>
      </c>
      <c r="BD59" t="s">
        <v>86</v>
      </c>
      <c r="BE59" t="s">
        <v>86</v>
      </c>
    </row>
    <row r="60" spans="1:57" x14ac:dyDescent="0.45">
      <c r="A60" t="s">
        <v>251</v>
      </c>
      <c r="B60" t="s">
        <v>77</v>
      </c>
      <c r="C60" t="s">
        <v>196</v>
      </c>
      <c r="D60" t="s">
        <v>79</v>
      </c>
      <c r="E60" s="2" t="str">
        <f>HYPERLINK("capsilon://?command=openfolder&amp;siteaddress=envoy.emaiq-na2.net&amp;folderid=FXBDC0440B-DFFB-8F75-2158-20D45635CE6C","FX2201471")</f>
        <v>FX2201471</v>
      </c>
      <c r="F60" t="s">
        <v>80</v>
      </c>
      <c r="G60" t="s">
        <v>80</v>
      </c>
      <c r="H60" t="s">
        <v>81</v>
      </c>
      <c r="I60" t="s">
        <v>252</v>
      </c>
      <c r="J60">
        <v>244</v>
      </c>
      <c r="K60" t="s">
        <v>83</v>
      </c>
      <c r="L60" t="s">
        <v>84</v>
      </c>
      <c r="M60" t="s">
        <v>85</v>
      </c>
      <c r="N60">
        <v>2</v>
      </c>
      <c r="O60" s="1">
        <v>44621.264849537038</v>
      </c>
      <c r="P60" s="1">
        <v>44621.297569444447</v>
      </c>
      <c r="Q60">
        <v>673</v>
      </c>
      <c r="R60">
        <v>2154</v>
      </c>
      <c r="S60" t="b">
        <v>0</v>
      </c>
      <c r="T60" t="s">
        <v>86</v>
      </c>
      <c r="U60" t="b">
        <v>1</v>
      </c>
      <c r="V60" t="s">
        <v>112</v>
      </c>
      <c r="W60" s="1">
        <v>44621.279548611114</v>
      </c>
      <c r="X60">
        <v>1240</v>
      </c>
      <c r="Y60">
        <v>207</v>
      </c>
      <c r="Z60">
        <v>0</v>
      </c>
      <c r="AA60">
        <v>207</v>
      </c>
      <c r="AB60">
        <v>27</v>
      </c>
      <c r="AC60">
        <v>108</v>
      </c>
      <c r="AD60">
        <v>37</v>
      </c>
      <c r="AE60">
        <v>0</v>
      </c>
      <c r="AF60">
        <v>0</v>
      </c>
      <c r="AG60">
        <v>0</v>
      </c>
      <c r="AH60" t="s">
        <v>204</v>
      </c>
      <c r="AI60" s="1">
        <v>44621.297569444447</v>
      </c>
      <c r="AJ60">
        <v>914</v>
      </c>
      <c r="AK60">
        <v>0</v>
      </c>
      <c r="AL60">
        <v>0</v>
      </c>
      <c r="AM60">
        <v>0</v>
      </c>
      <c r="AN60">
        <v>27</v>
      </c>
      <c r="AO60">
        <v>0</v>
      </c>
      <c r="AP60">
        <v>37</v>
      </c>
      <c r="AQ60">
        <v>0</v>
      </c>
      <c r="AR60">
        <v>0</v>
      </c>
      <c r="AS60">
        <v>0</v>
      </c>
      <c r="AT60" t="s">
        <v>86</v>
      </c>
      <c r="AU60" t="s">
        <v>86</v>
      </c>
      <c r="AV60" t="s">
        <v>86</v>
      </c>
      <c r="AW60" t="s">
        <v>86</v>
      </c>
      <c r="AX60" t="s">
        <v>86</v>
      </c>
      <c r="AY60" t="s">
        <v>86</v>
      </c>
      <c r="AZ60" t="s">
        <v>86</v>
      </c>
      <c r="BA60" t="s">
        <v>86</v>
      </c>
      <c r="BB60" t="s">
        <v>86</v>
      </c>
      <c r="BC60" t="s">
        <v>86</v>
      </c>
      <c r="BD60" t="s">
        <v>86</v>
      </c>
      <c r="BE60" t="s">
        <v>86</v>
      </c>
    </row>
    <row r="61" spans="1:57" hidden="1" x14ac:dyDescent="0.45">
      <c r="A61" t="s">
        <v>253</v>
      </c>
      <c r="B61" t="s">
        <v>77</v>
      </c>
      <c r="C61" t="s">
        <v>254</v>
      </c>
      <c r="D61" t="s">
        <v>79</v>
      </c>
      <c r="E61" s="2" t="str">
        <f>HYPERLINK("capsilon://?command=openfolder&amp;siteaddress=envoy.emaiq-na2.net&amp;folderid=FXCAD141DA-BBE3-95B0-7541-1B2A65512443","FX2202673")</f>
        <v>FX2202673</v>
      </c>
      <c r="F61" t="s">
        <v>80</v>
      </c>
      <c r="G61" t="s">
        <v>80</v>
      </c>
      <c r="H61" t="s">
        <v>81</v>
      </c>
      <c r="I61" t="s">
        <v>255</v>
      </c>
      <c r="J61">
        <v>226</v>
      </c>
      <c r="K61" t="s">
        <v>83</v>
      </c>
      <c r="L61" t="s">
        <v>84</v>
      </c>
      <c r="M61" t="s">
        <v>85</v>
      </c>
      <c r="N61">
        <v>1</v>
      </c>
      <c r="O61" s="1">
        <v>44622.713587962964</v>
      </c>
      <c r="P61" s="1">
        <v>44623.299849537034</v>
      </c>
      <c r="Q61">
        <v>49701</v>
      </c>
      <c r="R61">
        <v>952</v>
      </c>
      <c r="S61" t="b">
        <v>0</v>
      </c>
      <c r="T61" t="s">
        <v>86</v>
      </c>
      <c r="U61" t="b">
        <v>0</v>
      </c>
      <c r="V61" t="s">
        <v>92</v>
      </c>
      <c r="W61" s="1">
        <v>44623.299849537034</v>
      </c>
      <c r="X61">
        <v>653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226</v>
      </c>
      <c r="AE61">
        <v>193</v>
      </c>
      <c r="AF61">
        <v>0</v>
      </c>
      <c r="AG61">
        <v>16</v>
      </c>
      <c r="AH61" t="s">
        <v>86</v>
      </c>
      <c r="AI61" t="s">
        <v>86</v>
      </c>
      <c r="AJ61" t="s">
        <v>86</v>
      </c>
      <c r="AK61" t="s">
        <v>86</v>
      </c>
      <c r="AL61" t="s">
        <v>86</v>
      </c>
      <c r="AM61" t="s">
        <v>86</v>
      </c>
      <c r="AN61" t="s">
        <v>86</v>
      </c>
      <c r="AO61" t="s">
        <v>86</v>
      </c>
      <c r="AP61" t="s">
        <v>86</v>
      </c>
      <c r="AQ61" t="s">
        <v>86</v>
      </c>
      <c r="AR61" t="s">
        <v>86</v>
      </c>
      <c r="AS61" t="s">
        <v>86</v>
      </c>
      <c r="AT61" t="s">
        <v>86</v>
      </c>
      <c r="AU61" t="s">
        <v>86</v>
      </c>
      <c r="AV61" t="s">
        <v>86</v>
      </c>
      <c r="AW61" t="s">
        <v>86</v>
      </c>
      <c r="AX61" t="s">
        <v>86</v>
      </c>
      <c r="AY61" t="s">
        <v>86</v>
      </c>
      <c r="AZ61" t="s">
        <v>86</v>
      </c>
      <c r="BA61" t="s">
        <v>86</v>
      </c>
      <c r="BB61" t="s">
        <v>86</v>
      </c>
      <c r="BC61" t="s">
        <v>86</v>
      </c>
      <c r="BD61" t="s">
        <v>86</v>
      </c>
      <c r="BE61" t="s">
        <v>86</v>
      </c>
    </row>
    <row r="62" spans="1:57" x14ac:dyDescent="0.45">
      <c r="A62" t="s">
        <v>256</v>
      </c>
      <c r="B62" t="s">
        <v>77</v>
      </c>
      <c r="C62" t="s">
        <v>211</v>
      </c>
      <c r="D62" t="s">
        <v>79</v>
      </c>
      <c r="E62" s="2" t="str">
        <f>HYPERLINK("capsilon://?command=openfolder&amp;siteaddress=envoy.emaiq-na2.net&amp;folderid=FX53C0467C-273C-32BC-1256-426DE57E3589","FX2202588")</f>
        <v>FX2202588</v>
      </c>
      <c r="F62" t="s">
        <v>80</v>
      </c>
      <c r="G62" t="s">
        <v>80</v>
      </c>
      <c r="H62" t="s">
        <v>81</v>
      </c>
      <c r="I62" t="s">
        <v>257</v>
      </c>
      <c r="J62">
        <v>38</v>
      </c>
      <c r="K62" t="s">
        <v>83</v>
      </c>
      <c r="L62" t="s">
        <v>84</v>
      </c>
      <c r="M62" t="s">
        <v>85</v>
      </c>
      <c r="N62">
        <v>2</v>
      </c>
      <c r="O62" s="1">
        <v>44621.26767361111</v>
      </c>
      <c r="P62" s="1">
        <v>44621.296990740739</v>
      </c>
      <c r="Q62">
        <v>2132</v>
      </c>
      <c r="R62">
        <v>401</v>
      </c>
      <c r="S62" t="b">
        <v>0</v>
      </c>
      <c r="T62" t="s">
        <v>86</v>
      </c>
      <c r="U62" t="b">
        <v>1</v>
      </c>
      <c r="V62" t="s">
        <v>112</v>
      </c>
      <c r="W62" s="1">
        <v>44621.281898148147</v>
      </c>
      <c r="X62">
        <v>202</v>
      </c>
      <c r="Y62">
        <v>37</v>
      </c>
      <c r="Z62">
        <v>0</v>
      </c>
      <c r="AA62">
        <v>37</v>
      </c>
      <c r="AB62">
        <v>0</v>
      </c>
      <c r="AC62">
        <v>26</v>
      </c>
      <c r="AD62">
        <v>1</v>
      </c>
      <c r="AE62">
        <v>0</v>
      </c>
      <c r="AF62">
        <v>0</v>
      </c>
      <c r="AG62">
        <v>0</v>
      </c>
      <c r="AH62" t="s">
        <v>88</v>
      </c>
      <c r="AI62" s="1">
        <v>44621.296990740739</v>
      </c>
      <c r="AJ62">
        <v>167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 t="s">
        <v>86</v>
      </c>
      <c r="AU62" t="s">
        <v>86</v>
      </c>
      <c r="AV62" t="s">
        <v>86</v>
      </c>
      <c r="AW62" t="s">
        <v>86</v>
      </c>
      <c r="AX62" t="s">
        <v>86</v>
      </c>
      <c r="AY62" t="s">
        <v>86</v>
      </c>
      <c r="AZ62" t="s">
        <v>86</v>
      </c>
      <c r="BA62" t="s">
        <v>86</v>
      </c>
      <c r="BB62" t="s">
        <v>86</v>
      </c>
      <c r="BC62" t="s">
        <v>86</v>
      </c>
      <c r="BD62" t="s">
        <v>86</v>
      </c>
      <c r="BE62" t="s">
        <v>86</v>
      </c>
    </row>
    <row r="63" spans="1:57" hidden="1" x14ac:dyDescent="0.45">
      <c r="A63" t="s">
        <v>258</v>
      </c>
      <c r="B63" t="s">
        <v>77</v>
      </c>
      <c r="C63" t="s">
        <v>259</v>
      </c>
      <c r="D63" t="s">
        <v>79</v>
      </c>
      <c r="E63" s="2" t="str">
        <f>HYPERLINK("capsilon://?command=openfolder&amp;siteaddress=envoy.emaiq-na2.net&amp;folderid=FX2D43ADB6-5093-8574-E1DC-09107D6A2944","FX2201546")</f>
        <v>FX2201546</v>
      </c>
      <c r="F63" t="s">
        <v>80</v>
      </c>
      <c r="G63" t="s">
        <v>80</v>
      </c>
      <c r="H63" t="s">
        <v>81</v>
      </c>
      <c r="I63" t="s">
        <v>260</v>
      </c>
      <c r="J63">
        <v>320</v>
      </c>
      <c r="K63" t="s">
        <v>83</v>
      </c>
      <c r="L63" t="s">
        <v>84</v>
      </c>
      <c r="M63" t="s">
        <v>85</v>
      </c>
      <c r="N63">
        <v>1</v>
      </c>
      <c r="O63" s="1">
        <v>44622.743726851855</v>
      </c>
      <c r="P63" s="1">
        <v>44623.320520833331</v>
      </c>
      <c r="Q63">
        <v>48891</v>
      </c>
      <c r="R63">
        <v>944</v>
      </c>
      <c r="S63" t="b">
        <v>0</v>
      </c>
      <c r="T63" t="s">
        <v>86</v>
      </c>
      <c r="U63" t="b">
        <v>0</v>
      </c>
      <c r="V63" t="s">
        <v>112</v>
      </c>
      <c r="W63" s="1">
        <v>44623.320520833331</v>
      </c>
      <c r="X63">
        <v>482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320</v>
      </c>
      <c r="AE63">
        <v>262</v>
      </c>
      <c r="AF63">
        <v>0</v>
      </c>
      <c r="AG63">
        <v>16</v>
      </c>
      <c r="AH63" t="s">
        <v>86</v>
      </c>
      <c r="AI63" t="s">
        <v>86</v>
      </c>
      <c r="AJ63" t="s">
        <v>86</v>
      </c>
      <c r="AK63" t="s">
        <v>86</v>
      </c>
      <c r="AL63" t="s">
        <v>86</v>
      </c>
      <c r="AM63" t="s">
        <v>86</v>
      </c>
      <c r="AN63" t="s">
        <v>86</v>
      </c>
      <c r="AO63" t="s">
        <v>86</v>
      </c>
      <c r="AP63" t="s">
        <v>86</v>
      </c>
      <c r="AQ63" t="s">
        <v>86</v>
      </c>
      <c r="AR63" t="s">
        <v>86</v>
      </c>
      <c r="AS63" t="s">
        <v>86</v>
      </c>
      <c r="AT63" t="s">
        <v>86</v>
      </c>
      <c r="AU63" t="s">
        <v>86</v>
      </c>
      <c r="AV63" t="s">
        <v>86</v>
      </c>
      <c r="AW63" t="s">
        <v>86</v>
      </c>
      <c r="AX63" t="s">
        <v>86</v>
      </c>
      <c r="AY63" t="s">
        <v>86</v>
      </c>
      <c r="AZ63" t="s">
        <v>86</v>
      </c>
      <c r="BA63" t="s">
        <v>86</v>
      </c>
      <c r="BB63" t="s">
        <v>86</v>
      </c>
      <c r="BC63" t="s">
        <v>86</v>
      </c>
      <c r="BD63" t="s">
        <v>86</v>
      </c>
      <c r="BE63" t="s">
        <v>86</v>
      </c>
    </row>
    <row r="64" spans="1:57" hidden="1" x14ac:dyDescent="0.45">
      <c r="A64" t="s">
        <v>261</v>
      </c>
      <c r="B64" t="s">
        <v>77</v>
      </c>
      <c r="C64" t="s">
        <v>262</v>
      </c>
      <c r="D64" t="s">
        <v>79</v>
      </c>
      <c r="E64" s="2" t="str">
        <f>HYPERLINK("capsilon://?command=openfolder&amp;siteaddress=envoy.emaiq-na2.net&amp;folderid=FX794E55C4-D9C0-2BD6-EF8D-C131797D3D13","FX2202812")</f>
        <v>FX2202812</v>
      </c>
      <c r="F64" t="s">
        <v>80</v>
      </c>
      <c r="G64" t="s">
        <v>80</v>
      </c>
      <c r="H64" t="s">
        <v>81</v>
      </c>
      <c r="I64" t="s">
        <v>263</v>
      </c>
      <c r="J64">
        <v>72</v>
      </c>
      <c r="K64" t="s">
        <v>83</v>
      </c>
      <c r="L64" t="s">
        <v>84</v>
      </c>
      <c r="M64" t="s">
        <v>85</v>
      </c>
      <c r="N64">
        <v>1</v>
      </c>
      <c r="O64" s="1">
        <v>44622.757256944446</v>
      </c>
      <c r="P64" s="1">
        <v>44623.252615740741</v>
      </c>
      <c r="Q64">
        <v>42173</v>
      </c>
      <c r="R64">
        <v>626</v>
      </c>
      <c r="S64" t="b">
        <v>0</v>
      </c>
      <c r="T64" t="s">
        <v>86</v>
      </c>
      <c r="U64" t="b">
        <v>0</v>
      </c>
      <c r="V64" t="s">
        <v>102</v>
      </c>
      <c r="W64" s="1">
        <v>44623.252615740741</v>
      </c>
      <c r="X64">
        <v>571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72</v>
      </c>
      <c r="AE64">
        <v>60</v>
      </c>
      <c r="AF64">
        <v>0</v>
      </c>
      <c r="AG64">
        <v>3</v>
      </c>
      <c r="AH64" t="s">
        <v>86</v>
      </c>
      <c r="AI64" t="s">
        <v>86</v>
      </c>
      <c r="AJ64" t="s">
        <v>86</v>
      </c>
      <c r="AK64" t="s">
        <v>86</v>
      </c>
      <c r="AL64" t="s">
        <v>86</v>
      </c>
      <c r="AM64" t="s">
        <v>86</v>
      </c>
      <c r="AN64" t="s">
        <v>86</v>
      </c>
      <c r="AO64" t="s">
        <v>86</v>
      </c>
      <c r="AP64" t="s">
        <v>86</v>
      </c>
      <c r="AQ64" t="s">
        <v>86</v>
      </c>
      <c r="AR64" t="s">
        <v>86</v>
      </c>
      <c r="AS64" t="s">
        <v>86</v>
      </c>
      <c r="AT64" t="s">
        <v>86</v>
      </c>
      <c r="AU64" t="s">
        <v>86</v>
      </c>
      <c r="AV64" t="s">
        <v>86</v>
      </c>
      <c r="AW64" t="s">
        <v>86</v>
      </c>
      <c r="AX64" t="s">
        <v>86</v>
      </c>
      <c r="AY64" t="s">
        <v>86</v>
      </c>
      <c r="AZ64" t="s">
        <v>86</v>
      </c>
      <c r="BA64" t="s">
        <v>86</v>
      </c>
      <c r="BB64" t="s">
        <v>86</v>
      </c>
      <c r="BC64" t="s">
        <v>86</v>
      </c>
      <c r="BD64" t="s">
        <v>86</v>
      </c>
      <c r="BE64" t="s">
        <v>86</v>
      </c>
    </row>
    <row r="65" spans="1:57" x14ac:dyDescent="0.45">
      <c r="A65" t="s">
        <v>264</v>
      </c>
      <c r="B65" t="s">
        <v>77</v>
      </c>
      <c r="C65" t="s">
        <v>219</v>
      </c>
      <c r="D65" t="s">
        <v>79</v>
      </c>
      <c r="E65" s="2" t="str">
        <f>HYPERLINK("capsilon://?command=openfolder&amp;siteaddress=envoy.emaiq-na2.net&amp;folderid=FXA0D06468-24E4-C0E7-1989-0C4929A70214","FX2202225")</f>
        <v>FX2202225</v>
      </c>
      <c r="F65" t="s">
        <v>80</v>
      </c>
      <c r="G65" t="s">
        <v>80</v>
      </c>
      <c r="H65" t="s">
        <v>81</v>
      </c>
      <c r="I65" t="s">
        <v>265</v>
      </c>
      <c r="J65">
        <v>66</v>
      </c>
      <c r="K65" t="s">
        <v>83</v>
      </c>
      <c r="L65" t="s">
        <v>84</v>
      </c>
      <c r="M65" t="s">
        <v>85</v>
      </c>
      <c r="N65">
        <v>2</v>
      </c>
      <c r="O65" s="1">
        <v>44622.867164351854</v>
      </c>
      <c r="P65" s="1">
        <v>44623.521157407406</v>
      </c>
      <c r="Q65">
        <v>54975</v>
      </c>
      <c r="R65">
        <v>1530</v>
      </c>
      <c r="S65" t="b">
        <v>0</v>
      </c>
      <c r="T65" t="s">
        <v>86</v>
      </c>
      <c r="U65" t="b">
        <v>0</v>
      </c>
      <c r="V65" t="s">
        <v>102</v>
      </c>
      <c r="W65" s="1">
        <v>44623.301168981481</v>
      </c>
      <c r="X65">
        <v>1297</v>
      </c>
      <c r="Y65">
        <v>52</v>
      </c>
      <c r="Z65">
        <v>0</v>
      </c>
      <c r="AA65">
        <v>52</v>
      </c>
      <c r="AB65">
        <v>0</v>
      </c>
      <c r="AC65">
        <v>42</v>
      </c>
      <c r="AD65">
        <v>14</v>
      </c>
      <c r="AE65">
        <v>0</v>
      </c>
      <c r="AF65">
        <v>0</v>
      </c>
      <c r="AG65">
        <v>0</v>
      </c>
      <c r="AH65" t="s">
        <v>204</v>
      </c>
      <c r="AI65" s="1">
        <v>44623.521157407406</v>
      </c>
      <c r="AJ65">
        <v>227</v>
      </c>
      <c r="AK65">
        <v>3</v>
      </c>
      <c r="AL65">
        <v>0</v>
      </c>
      <c r="AM65">
        <v>3</v>
      </c>
      <c r="AN65">
        <v>0</v>
      </c>
      <c r="AO65">
        <v>3</v>
      </c>
      <c r="AP65">
        <v>11</v>
      </c>
      <c r="AQ65">
        <v>0</v>
      </c>
      <c r="AR65">
        <v>0</v>
      </c>
      <c r="AS65">
        <v>0</v>
      </c>
      <c r="AT65" t="s">
        <v>86</v>
      </c>
      <c r="AU65" t="s">
        <v>86</v>
      </c>
      <c r="AV65" t="s">
        <v>86</v>
      </c>
      <c r="AW65" t="s">
        <v>86</v>
      </c>
      <c r="AX65" t="s">
        <v>86</v>
      </c>
      <c r="AY65" t="s">
        <v>86</v>
      </c>
      <c r="AZ65" t="s">
        <v>86</v>
      </c>
      <c r="BA65" t="s">
        <v>86</v>
      </c>
      <c r="BB65" t="s">
        <v>86</v>
      </c>
      <c r="BC65" t="s">
        <v>86</v>
      </c>
      <c r="BD65" t="s">
        <v>86</v>
      </c>
      <c r="BE65" t="s">
        <v>86</v>
      </c>
    </row>
    <row r="66" spans="1:57" hidden="1" x14ac:dyDescent="0.45">
      <c r="A66" t="s">
        <v>266</v>
      </c>
      <c r="B66" t="s">
        <v>77</v>
      </c>
      <c r="C66" t="s">
        <v>267</v>
      </c>
      <c r="D66" t="s">
        <v>79</v>
      </c>
      <c r="E66" s="2" t="str">
        <f>HYPERLINK("capsilon://?command=openfolder&amp;siteaddress=envoy.emaiq-na2.net&amp;folderid=FXBDED492E-5BAF-5396-2450-8AE53AAA7EC1","FX2202434")</f>
        <v>FX2202434</v>
      </c>
      <c r="F66" t="s">
        <v>80</v>
      </c>
      <c r="G66" t="s">
        <v>80</v>
      </c>
      <c r="H66" t="s">
        <v>81</v>
      </c>
      <c r="I66" t="s">
        <v>268</v>
      </c>
      <c r="J66">
        <v>144</v>
      </c>
      <c r="K66" t="s">
        <v>83</v>
      </c>
      <c r="L66" t="s">
        <v>84</v>
      </c>
      <c r="M66" t="s">
        <v>85</v>
      </c>
      <c r="N66">
        <v>1</v>
      </c>
      <c r="O66" s="1">
        <v>44622.905081018522</v>
      </c>
      <c r="P66" s="1">
        <v>44623.338750000003</v>
      </c>
      <c r="Q66">
        <v>36848</v>
      </c>
      <c r="R66">
        <v>621</v>
      </c>
      <c r="S66" t="b">
        <v>0</v>
      </c>
      <c r="T66" t="s">
        <v>86</v>
      </c>
      <c r="U66" t="b">
        <v>0</v>
      </c>
      <c r="V66" t="s">
        <v>112</v>
      </c>
      <c r="W66" s="1">
        <v>44623.338750000003</v>
      </c>
      <c r="X66">
        <v>545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144</v>
      </c>
      <c r="AE66">
        <v>126</v>
      </c>
      <c r="AF66">
        <v>0</v>
      </c>
      <c r="AG66">
        <v>8</v>
      </c>
      <c r="AH66" t="s">
        <v>86</v>
      </c>
      <c r="AI66" t="s">
        <v>86</v>
      </c>
      <c r="AJ66" t="s">
        <v>86</v>
      </c>
      <c r="AK66" t="s">
        <v>86</v>
      </c>
      <c r="AL66" t="s">
        <v>86</v>
      </c>
      <c r="AM66" t="s">
        <v>86</v>
      </c>
      <c r="AN66" t="s">
        <v>86</v>
      </c>
      <c r="AO66" t="s">
        <v>86</v>
      </c>
      <c r="AP66" t="s">
        <v>86</v>
      </c>
      <c r="AQ66" t="s">
        <v>86</v>
      </c>
      <c r="AR66" t="s">
        <v>86</v>
      </c>
      <c r="AS66" t="s">
        <v>86</v>
      </c>
      <c r="AT66" t="s">
        <v>86</v>
      </c>
      <c r="AU66" t="s">
        <v>86</v>
      </c>
      <c r="AV66" t="s">
        <v>86</v>
      </c>
      <c r="AW66" t="s">
        <v>86</v>
      </c>
      <c r="AX66" t="s">
        <v>86</v>
      </c>
      <c r="AY66" t="s">
        <v>86</v>
      </c>
      <c r="AZ66" t="s">
        <v>86</v>
      </c>
      <c r="BA66" t="s">
        <v>86</v>
      </c>
      <c r="BB66" t="s">
        <v>86</v>
      </c>
      <c r="BC66" t="s">
        <v>86</v>
      </c>
      <c r="BD66" t="s">
        <v>86</v>
      </c>
      <c r="BE66" t="s">
        <v>86</v>
      </c>
    </row>
    <row r="67" spans="1:57" x14ac:dyDescent="0.45">
      <c r="A67" t="s">
        <v>269</v>
      </c>
      <c r="B67" t="s">
        <v>77</v>
      </c>
      <c r="C67" t="s">
        <v>270</v>
      </c>
      <c r="D67" t="s">
        <v>79</v>
      </c>
      <c r="E67" s="2" t="str">
        <f>HYPERLINK("capsilon://?command=openfolder&amp;siteaddress=envoy.emaiq-na2.net&amp;folderid=FX62514538-2439-65AA-38DB-17044C971BFF","FX2202601")</f>
        <v>FX2202601</v>
      </c>
      <c r="F67" t="s">
        <v>80</v>
      </c>
      <c r="G67" t="s">
        <v>80</v>
      </c>
      <c r="H67" t="s">
        <v>81</v>
      </c>
      <c r="I67" t="s">
        <v>271</v>
      </c>
      <c r="J67">
        <v>457</v>
      </c>
      <c r="K67" t="s">
        <v>83</v>
      </c>
      <c r="L67" t="s">
        <v>84</v>
      </c>
      <c r="M67" t="s">
        <v>85</v>
      </c>
      <c r="N67">
        <v>2</v>
      </c>
      <c r="O67" s="1">
        <v>44621.289201388892</v>
      </c>
      <c r="P67" s="1">
        <v>44621.326782407406</v>
      </c>
      <c r="Q67">
        <v>388</v>
      </c>
      <c r="R67">
        <v>2859</v>
      </c>
      <c r="S67" t="b">
        <v>0</v>
      </c>
      <c r="T67" t="s">
        <v>86</v>
      </c>
      <c r="U67" t="b">
        <v>1</v>
      </c>
      <c r="V67" t="s">
        <v>92</v>
      </c>
      <c r="W67" s="1">
        <v>44621.307696759257</v>
      </c>
      <c r="X67">
        <v>1593</v>
      </c>
      <c r="Y67">
        <v>267</v>
      </c>
      <c r="Z67">
        <v>0</v>
      </c>
      <c r="AA67">
        <v>267</v>
      </c>
      <c r="AB67">
        <v>296</v>
      </c>
      <c r="AC67">
        <v>152</v>
      </c>
      <c r="AD67">
        <v>190</v>
      </c>
      <c r="AE67">
        <v>0</v>
      </c>
      <c r="AF67">
        <v>0</v>
      </c>
      <c r="AG67">
        <v>0</v>
      </c>
      <c r="AH67" t="s">
        <v>88</v>
      </c>
      <c r="AI67" s="1">
        <v>44621.326782407406</v>
      </c>
      <c r="AJ67">
        <v>324</v>
      </c>
      <c r="AK67">
        <v>1</v>
      </c>
      <c r="AL67">
        <v>0</v>
      </c>
      <c r="AM67">
        <v>1</v>
      </c>
      <c r="AN67">
        <v>148</v>
      </c>
      <c r="AO67">
        <v>1</v>
      </c>
      <c r="AP67">
        <v>189</v>
      </c>
      <c r="AQ67">
        <v>0</v>
      </c>
      <c r="AR67">
        <v>0</v>
      </c>
      <c r="AS67">
        <v>0</v>
      </c>
      <c r="AT67" t="s">
        <v>86</v>
      </c>
      <c r="AU67" t="s">
        <v>86</v>
      </c>
      <c r="AV67" t="s">
        <v>86</v>
      </c>
      <c r="AW67" t="s">
        <v>86</v>
      </c>
      <c r="AX67" t="s">
        <v>86</v>
      </c>
      <c r="AY67" t="s">
        <v>86</v>
      </c>
      <c r="AZ67" t="s">
        <v>86</v>
      </c>
      <c r="BA67" t="s">
        <v>86</v>
      </c>
      <c r="BB67" t="s">
        <v>86</v>
      </c>
      <c r="BC67" t="s">
        <v>86</v>
      </c>
      <c r="BD67" t="s">
        <v>86</v>
      </c>
      <c r="BE67" t="s">
        <v>86</v>
      </c>
    </row>
    <row r="68" spans="1:57" x14ac:dyDescent="0.45">
      <c r="A68" t="s">
        <v>272</v>
      </c>
      <c r="B68" t="s">
        <v>77</v>
      </c>
      <c r="C68" t="s">
        <v>165</v>
      </c>
      <c r="D68" t="s">
        <v>79</v>
      </c>
      <c r="E68" s="2" t="str">
        <f>HYPERLINK("capsilon://?command=openfolder&amp;siteaddress=envoy.emaiq-na2.net&amp;folderid=FX34D7701D-7628-5D58-D3FE-CA66AA957A4C","FX2202805")</f>
        <v>FX2202805</v>
      </c>
      <c r="F68" t="s">
        <v>80</v>
      </c>
      <c r="G68" t="s">
        <v>80</v>
      </c>
      <c r="H68" t="s">
        <v>81</v>
      </c>
      <c r="I68" t="s">
        <v>166</v>
      </c>
      <c r="J68">
        <v>187</v>
      </c>
      <c r="K68" t="s">
        <v>83</v>
      </c>
      <c r="L68" t="s">
        <v>84</v>
      </c>
      <c r="M68" t="s">
        <v>85</v>
      </c>
      <c r="N68">
        <v>2</v>
      </c>
      <c r="O68" s="1">
        <v>44623.175347222219</v>
      </c>
      <c r="P68" s="1">
        <v>44623.241122685184</v>
      </c>
      <c r="Q68">
        <v>2377</v>
      </c>
      <c r="R68">
        <v>3306</v>
      </c>
      <c r="S68" t="b">
        <v>0</v>
      </c>
      <c r="T68" t="s">
        <v>86</v>
      </c>
      <c r="U68" t="b">
        <v>1</v>
      </c>
      <c r="V68" t="s">
        <v>112</v>
      </c>
      <c r="W68" s="1">
        <v>44623.190844907411</v>
      </c>
      <c r="X68">
        <v>1322</v>
      </c>
      <c r="Y68">
        <v>165</v>
      </c>
      <c r="Z68">
        <v>0</v>
      </c>
      <c r="AA68">
        <v>165</v>
      </c>
      <c r="AB68">
        <v>0</v>
      </c>
      <c r="AC68">
        <v>102</v>
      </c>
      <c r="AD68">
        <v>22</v>
      </c>
      <c r="AE68">
        <v>0</v>
      </c>
      <c r="AF68">
        <v>0</v>
      </c>
      <c r="AG68">
        <v>0</v>
      </c>
      <c r="AH68" t="s">
        <v>232</v>
      </c>
      <c r="AI68" s="1">
        <v>44623.241122685184</v>
      </c>
      <c r="AJ68">
        <v>1984</v>
      </c>
      <c r="AK68">
        <v>1</v>
      </c>
      <c r="AL68">
        <v>0</v>
      </c>
      <c r="AM68">
        <v>1</v>
      </c>
      <c r="AN68">
        <v>0</v>
      </c>
      <c r="AO68">
        <v>1</v>
      </c>
      <c r="AP68">
        <v>21</v>
      </c>
      <c r="AQ68">
        <v>0</v>
      </c>
      <c r="AR68">
        <v>0</v>
      </c>
      <c r="AS68">
        <v>0</v>
      </c>
      <c r="AT68" t="s">
        <v>86</v>
      </c>
      <c r="AU68" t="s">
        <v>86</v>
      </c>
      <c r="AV68" t="s">
        <v>86</v>
      </c>
      <c r="AW68" t="s">
        <v>86</v>
      </c>
      <c r="AX68" t="s">
        <v>86</v>
      </c>
      <c r="AY68" t="s">
        <v>86</v>
      </c>
      <c r="AZ68" t="s">
        <v>86</v>
      </c>
      <c r="BA68" t="s">
        <v>86</v>
      </c>
      <c r="BB68" t="s">
        <v>86</v>
      </c>
      <c r="BC68" t="s">
        <v>86</v>
      </c>
      <c r="BD68" t="s">
        <v>86</v>
      </c>
      <c r="BE68" t="s">
        <v>86</v>
      </c>
    </row>
    <row r="69" spans="1:57" x14ac:dyDescent="0.45">
      <c r="A69" t="s">
        <v>273</v>
      </c>
      <c r="B69" t="s">
        <v>77</v>
      </c>
      <c r="C69" t="s">
        <v>168</v>
      </c>
      <c r="D69" t="s">
        <v>79</v>
      </c>
      <c r="E69" s="2" t="str">
        <f>HYPERLINK("capsilon://?command=openfolder&amp;siteaddress=envoy.emaiq-na2.net&amp;folderid=FXE3585624-2248-EDA4-441A-E446724EEE0F","FX2202769")</f>
        <v>FX2202769</v>
      </c>
      <c r="F69" t="s">
        <v>80</v>
      </c>
      <c r="G69" t="s">
        <v>80</v>
      </c>
      <c r="H69" t="s">
        <v>81</v>
      </c>
      <c r="I69" t="s">
        <v>169</v>
      </c>
      <c r="J69">
        <v>348</v>
      </c>
      <c r="K69" t="s">
        <v>83</v>
      </c>
      <c r="L69" t="s">
        <v>84</v>
      </c>
      <c r="M69" t="s">
        <v>85</v>
      </c>
      <c r="N69">
        <v>2</v>
      </c>
      <c r="O69" s="1">
        <v>44623.191018518519</v>
      </c>
      <c r="P69" s="1">
        <v>44623.285844907405</v>
      </c>
      <c r="Q69">
        <v>4777</v>
      </c>
      <c r="R69">
        <v>3416</v>
      </c>
      <c r="S69" t="b">
        <v>0</v>
      </c>
      <c r="T69" t="s">
        <v>86</v>
      </c>
      <c r="U69" t="b">
        <v>1</v>
      </c>
      <c r="V69" t="s">
        <v>102</v>
      </c>
      <c r="W69" s="1">
        <v>44623.210405092592</v>
      </c>
      <c r="X69">
        <v>1668</v>
      </c>
      <c r="Y69">
        <v>205</v>
      </c>
      <c r="Z69">
        <v>0</v>
      </c>
      <c r="AA69">
        <v>205</v>
      </c>
      <c r="AB69">
        <v>0</v>
      </c>
      <c r="AC69">
        <v>90</v>
      </c>
      <c r="AD69">
        <v>143</v>
      </c>
      <c r="AE69">
        <v>0</v>
      </c>
      <c r="AF69">
        <v>0</v>
      </c>
      <c r="AG69">
        <v>0</v>
      </c>
      <c r="AH69" t="s">
        <v>232</v>
      </c>
      <c r="AI69" s="1">
        <v>44623.285844907405</v>
      </c>
      <c r="AJ69">
        <v>1557</v>
      </c>
      <c r="AK69">
        <v>6</v>
      </c>
      <c r="AL69">
        <v>0</v>
      </c>
      <c r="AM69">
        <v>6</v>
      </c>
      <c r="AN69">
        <v>0</v>
      </c>
      <c r="AO69">
        <v>6</v>
      </c>
      <c r="AP69">
        <v>137</v>
      </c>
      <c r="AQ69">
        <v>0</v>
      </c>
      <c r="AR69">
        <v>0</v>
      </c>
      <c r="AS69">
        <v>0</v>
      </c>
      <c r="AT69" t="s">
        <v>86</v>
      </c>
      <c r="AU69" t="s">
        <v>86</v>
      </c>
      <c r="AV69" t="s">
        <v>86</v>
      </c>
      <c r="AW69" t="s">
        <v>86</v>
      </c>
      <c r="AX69" t="s">
        <v>86</v>
      </c>
      <c r="AY69" t="s">
        <v>86</v>
      </c>
      <c r="AZ69" t="s">
        <v>86</v>
      </c>
      <c r="BA69" t="s">
        <v>86</v>
      </c>
      <c r="BB69" t="s">
        <v>86</v>
      </c>
      <c r="BC69" t="s">
        <v>86</v>
      </c>
      <c r="BD69" t="s">
        <v>86</v>
      </c>
      <c r="BE69" t="s">
        <v>86</v>
      </c>
    </row>
    <row r="70" spans="1:57" x14ac:dyDescent="0.45">
      <c r="A70" t="s">
        <v>274</v>
      </c>
      <c r="B70" t="s">
        <v>77</v>
      </c>
      <c r="C70" t="s">
        <v>188</v>
      </c>
      <c r="D70" t="s">
        <v>79</v>
      </c>
      <c r="E70" s="2" t="str">
        <f>HYPERLINK("capsilon://?command=openfolder&amp;siteaddress=envoy.emaiq-na2.net&amp;folderid=FXD0006A65-5542-CFBB-3415-3FF57546D1EA","FX2201597")</f>
        <v>FX2201597</v>
      </c>
      <c r="F70" t="s">
        <v>80</v>
      </c>
      <c r="G70" t="s">
        <v>80</v>
      </c>
      <c r="H70" t="s">
        <v>81</v>
      </c>
      <c r="I70" t="s">
        <v>189</v>
      </c>
      <c r="J70">
        <v>28</v>
      </c>
      <c r="K70" t="s">
        <v>83</v>
      </c>
      <c r="L70" t="s">
        <v>84</v>
      </c>
      <c r="M70" t="s">
        <v>85</v>
      </c>
      <c r="N70">
        <v>2</v>
      </c>
      <c r="O70" s="1">
        <v>44623.198541666665</v>
      </c>
      <c r="P70" s="1">
        <v>44623.287708333337</v>
      </c>
      <c r="Q70">
        <v>7418</v>
      </c>
      <c r="R70">
        <v>286</v>
      </c>
      <c r="S70" t="b">
        <v>0</v>
      </c>
      <c r="T70" t="s">
        <v>86</v>
      </c>
      <c r="U70" t="b">
        <v>1</v>
      </c>
      <c r="V70" t="s">
        <v>112</v>
      </c>
      <c r="W70" s="1">
        <v>44623.200208333335</v>
      </c>
      <c r="X70">
        <v>125</v>
      </c>
      <c r="Y70">
        <v>21</v>
      </c>
      <c r="Z70">
        <v>0</v>
      </c>
      <c r="AA70">
        <v>21</v>
      </c>
      <c r="AB70">
        <v>0</v>
      </c>
      <c r="AC70">
        <v>2</v>
      </c>
      <c r="AD70">
        <v>7</v>
      </c>
      <c r="AE70">
        <v>0</v>
      </c>
      <c r="AF70">
        <v>0</v>
      </c>
      <c r="AG70">
        <v>0</v>
      </c>
      <c r="AH70" t="s">
        <v>232</v>
      </c>
      <c r="AI70" s="1">
        <v>44623.287708333337</v>
      </c>
      <c r="AJ70">
        <v>161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86</v>
      </c>
      <c r="AU70" t="s">
        <v>86</v>
      </c>
      <c r="AV70" t="s">
        <v>86</v>
      </c>
      <c r="AW70" t="s">
        <v>86</v>
      </c>
      <c r="AX70" t="s">
        <v>86</v>
      </c>
      <c r="AY70" t="s">
        <v>86</v>
      </c>
      <c r="AZ70" t="s">
        <v>86</v>
      </c>
      <c r="BA70" t="s">
        <v>86</v>
      </c>
      <c r="BB70" t="s">
        <v>86</v>
      </c>
      <c r="BC70" t="s">
        <v>86</v>
      </c>
      <c r="BD70" t="s">
        <v>86</v>
      </c>
      <c r="BE70" t="s">
        <v>86</v>
      </c>
    </row>
    <row r="71" spans="1:57" x14ac:dyDescent="0.45">
      <c r="A71" t="s">
        <v>275</v>
      </c>
      <c r="B71" t="s">
        <v>77</v>
      </c>
      <c r="C71" t="s">
        <v>90</v>
      </c>
      <c r="D71" t="s">
        <v>79</v>
      </c>
      <c r="E71" s="2" t="str">
        <f>HYPERLINK("capsilon://?command=openfolder&amp;siteaddress=envoy.emaiq-na2.net&amp;folderid=FX3573C74B-5EB0-0981-6DEB-827E5E460617","FX2202728")</f>
        <v>FX2202728</v>
      </c>
      <c r="F71" t="s">
        <v>80</v>
      </c>
      <c r="G71" t="s">
        <v>80</v>
      </c>
      <c r="H71" t="s">
        <v>81</v>
      </c>
      <c r="I71" t="s">
        <v>214</v>
      </c>
      <c r="J71">
        <v>38</v>
      </c>
      <c r="K71" t="s">
        <v>83</v>
      </c>
      <c r="L71" t="s">
        <v>84</v>
      </c>
      <c r="M71" t="s">
        <v>85</v>
      </c>
      <c r="N71">
        <v>2</v>
      </c>
      <c r="O71" s="1">
        <v>44623.204340277778</v>
      </c>
      <c r="P71" s="1">
        <v>44623.293773148151</v>
      </c>
      <c r="Q71">
        <v>6942</v>
      </c>
      <c r="R71">
        <v>785</v>
      </c>
      <c r="S71" t="b">
        <v>0</v>
      </c>
      <c r="T71" t="s">
        <v>86</v>
      </c>
      <c r="U71" t="b">
        <v>1</v>
      </c>
      <c r="V71" t="s">
        <v>112</v>
      </c>
      <c r="W71" s="1">
        <v>44623.207407407404</v>
      </c>
      <c r="X71">
        <v>262</v>
      </c>
      <c r="Y71">
        <v>37</v>
      </c>
      <c r="Z71">
        <v>0</v>
      </c>
      <c r="AA71">
        <v>37</v>
      </c>
      <c r="AB71">
        <v>0</v>
      </c>
      <c r="AC71">
        <v>26</v>
      </c>
      <c r="AD71">
        <v>1</v>
      </c>
      <c r="AE71">
        <v>0</v>
      </c>
      <c r="AF71">
        <v>0</v>
      </c>
      <c r="AG71">
        <v>0</v>
      </c>
      <c r="AH71" t="s">
        <v>232</v>
      </c>
      <c r="AI71" s="1">
        <v>44623.293773148151</v>
      </c>
      <c r="AJ71">
        <v>523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 t="s">
        <v>86</v>
      </c>
      <c r="AU71" t="s">
        <v>86</v>
      </c>
      <c r="AV71" t="s">
        <v>86</v>
      </c>
      <c r="AW71" t="s">
        <v>86</v>
      </c>
      <c r="AX71" t="s">
        <v>86</v>
      </c>
      <c r="AY71" t="s">
        <v>86</v>
      </c>
      <c r="AZ71" t="s">
        <v>86</v>
      </c>
      <c r="BA71" t="s">
        <v>86</v>
      </c>
      <c r="BB71" t="s">
        <v>86</v>
      </c>
      <c r="BC71" t="s">
        <v>86</v>
      </c>
      <c r="BD71" t="s">
        <v>86</v>
      </c>
      <c r="BE71" t="s">
        <v>86</v>
      </c>
    </row>
    <row r="72" spans="1:57" x14ac:dyDescent="0.45">
      <c r="A72" t="s">
        <v>276</v>
      </c>
      <c r="B72" t="s">
        <v>77</v>
      </c>
      <c r="C72" t="s">
        <v>185</v>
      </c>
      <c r="D72" t="s">
        <v>79</v>
      </c>
      <c r="E72" s="2" t="str">
        <f>HYPERLINK("capsilon://?command=openfolder&amp;siteaddress=envoy.emaiq-na2.net&amp;folderid=FX199180E5-9AAA-2B94-0F19-1AA8240EE988","FX2202413")</f>
        <v>FX2202413</v>
      </c>
      <c r="F72" t="s">
        <v>80</v>
      </c>
      <c r="G72" t="s">
        <v>80</v>
      </c>
      <c r="H72" t="s">
        <v>81</v>
      </c>
      <c r="I72" t="s">
        <v>186</v>
      </c>
      <c r="J72">
        <v>489</v>
      </c>
      <c r="K72" t="s">
        <v>83</v>
      </c>
      <c r="L72" t="s">
        <v>84</v>
      </c>
      <c r="M72" t="s">
        <v>85</v>
      </c>
      <c r="N72">
        <v>2</v>
      </c>
      <c r="O72" s="1">
        <v>44623.205011574071</v>
      </c>
      <c r="P72" s="1">
        <v>44623.318692129629</v>
      </c>
      <c r="Q72">
        <v>5302</v>
      </c>
      <c r="R72">
        <v>4520</v>
      </c>
      <c r="S72" t="b">
        <v>0</v>
      </c>
      <c r="T72" t="s">
        <v>86</v>
      </c>
      <c r="U72" t="b">
        <v>1</v>
      </c>
      <c r="V72" t="s">
        <v>112</v>
      </c>
      <c r="W72" s="1">
        <v>44623.234826388885</v>
      </c>
      <c r="X72">
        <v>2368</v>
      </c>
      <c r="Y72">
        <v>264</v>
      </c>
      <c r="Z72">
        <v>0</v>
      </c>
      <c r="AA72">
        <v>264</v>
      </c>
      <c r="AB72">
        <v>161</v>
      </c>
      <c r="AC72">
        <v>142</v>
      </c>
      <c r="AD72">
        <v>225</v>
      </c>
      <c r="AE72">
        <v>0</v>
      </c>
      <c r="AF72">
        <v>0</v>
      </c>
      <c r="AG72">
        <v>0</v>
      </c>
      <c r="AH72" t="s">
        <v>232</v>
      </c>
      <c r="AI72" s="1">
        <v>44623.318692129629</v>
      </c>
      <c r="AJ72">
        <v>2152</v>
      </c>
      <c r="AK72">
        <v>5</v>
      </c>
      <c r="AL72">
        <v>0</v>
      </c>
      <c r="AM72">
        <v>5</v>
      </c>
      <c r="AN72">
        <v>161</v>
      </c>
      <c r="AO72">
        <v>5</v>
      </c>
      <c r="AP72">
        <v>220</v>
      </c>
      <c r="AQ72">
        <v>0</v>
      </c>
      <c r="AR72">
        <v>0</v>
      </c>
      <c r="AS72">
        <v>0</v>
      </c>
      <c r="AT72" t="s">
        <v>86</v>
      </c>
      <c r="AU72" t="s">
        <v>86</v>
      </c>
      <c r="AV72" t="s">
        <v>86</v>
      </c>
      <c r="AW72" t="s">
        <v>86</v>
      </c>
      <c r="AX72" t="s">
        <v>86</v>
      </c>
      <c r="AY72" t="s">
        <v>86</v>
      </c>
      <c r="AZ72" t="s">
        <v>86</v>
      </c>
      <c r="BA72" t="s">
        <v>86</v>
      </c>
      <c r="BB72" t="s">
        <v>86</v>
      </c>
      <c r="BC72" t="s">
        <v>86</v>
      </c>
      <c r="BD72" t="s">
        <v>86</v>
      </c>
      <c r="BE72" t="s">
        <v>86</v>
      </c>
    </row>
    <row r="73" spans="1:57" x14ac:dyDescent="0.45">
      <c r="A73" t="s">
        <v>277</v>
      </c>
      <c r="B73" t="s">
        <v>77</v>
      </c>
      <c r="C73" t="s">
        <v>216</v>
      </c>
      <c r="D73" t="s">
        <v>79</v>
      </c>
      <c r="E73" s="2" t="str">
        <f>HYPERLINK("capsilon://?command=openfolder&amp;siteaddress=envoy.emaiq-na2.net&amp;folderid=FXD718069D-B8F4-407D-61BE-FEFDB942E1D7","FX2202679")</f>
        <v>FX2202679</v>
      </c>
      <c r="F73" t="s">
        <v>80</v>
      </c>
      <c r="G73" t="s">
        <v>80</v>
      </c>
      <c r="H73" t="s">
        <v>81</v>
      </c>
      <c r="I73" t="s">
        <v>217</v>
      </c>
      <c r="J73">
        <v>354</v>
      </c>
      <c r="K73" t="s">
        <v>83</v>
      </c>
      <c r="L73" t="s">
        <v>84</v>
      </c>
      <c r="M73" t="s">
        <v>85</v>
      </c>
      <c r="N73">
        <v>2</v>
      </c>
      <c r="O73" s="1">
        <v>44623.210601851853</v>
      </c>
      <c r="P73" s="1">
        <v>44623.33697916667</v>
      </c>
      <c r="Q73">
        <v>7664</v>
      </c>
      <c r="R73">
        <v>3255</v>
      </c>
      <c r="S73" t="b">
        <v>0</v>
      </c>
      <c r="T73" t="s">
        <v>86</v>
      </c>
      <c r="U73" t="b">
        <v>1</v>
      </c>
      <c r="V73" t="s">
        <v>92</v>
      </c>
      <c r="W73" s="1">
        <v>44623.24554398148</v>
      </c>
      <c r="X73">
        <v>2096</v>
      </c>
      <c r="Y73">
        <v>205</v>
      </c>
      <c r="Z73">
        <v>0</v>
      </c>
      <c r="AA73">
        <v>205</v>
      </c>
      <c r="AB73">
        <v>333</v>
      </c>
      <c r="AC73">
        <v>95</v>
      </c>
      <c r="AD73">
        <v>149</v>
      </c>
      <c r="AE73">
        <v>0</v>
      </c>
      <c r="AF73">
        <v>0</v>
      </c>
      <c r="AG73">
        <v>0</v>
      </c>
      <c r="AH73" t="s">
        <v>232</v>
      </c>
      <c r="AI73" s="1">
        <v>44623.33697916667</v>
      </c>
      <c r="AJ73">
        <v>618</v>
      </c>
      <c r="AK73">
        <v>1</v>
      </c>
      <c r="AL73">
        <v>0</v>
      </c>
      <c r="AM73">
        <v>1</v>
      </c>
      <c r="AN73">
        <v>111</v>
      </c>
      <c r="AO73">
        <v>1</v>
      </c>
      <c r="AP73">
        <v>148</v>
      </c>
      <c r="AQ73">
        <v>0</v>
      </c>
      <c r="AR73">
        <v>0</v>
      </c>
      <c r="AS73">
        <v>0</v>
      </c>
      <c r="AT73" t="s">
        <v>86</v>
      </c>
      <c r="AU73" t="s">
        <v>86</v>
      </c>
      <c r="AV73" t="s">
        <v>86</v>
      </c>
      <c r="AW73" t="s">
        <v>86</v>
      </c>
      <c r="AX73" t="s">
        <v>86</v>
      </c>
      <c r="AY73" t="s">
        <v>86</v>
      </c>
      <c r="AZ73" t="s">
        <v>86</v>
      </c>
      <c r="BA73" t="s">
        <v>86</v>
      </c>
      <c r="BB73" t="s">
        <v>86</v>
      </c>
      <c r="BC73" t="s">
        <v>86</v>
      </c>
      <c r="BD73" t="s">
        <v>86</v>
      </c>
      <c r="BE73" t="s">
        <v>86</v>
      </c>
    </row>
    <row r="74" spans="1:57" x14ac:dyDescent="0.45">
      <c r="A74" t="s">
        <v>278</v>
      </c>
      <c r="B74" t="s">
        <v>77</v>
      </c>
      <c r="C74" t="s">
        <v>211</v>
      </c>
      <c r="D74" t="s">
        <v>79</v>
      </c>
      <c r="E74" s="2" t="str">
        <f>HYPERLINK("capsilon://?command=openfolder&amp;siteaddress=envoy.emaiq-na2.net&amp;folderid=FX53C0467C-273C-32BC-1256-426DE57E3589","FX2202588")</f>
        <v>FX2202588</v>
      </c>
      <c r="F74" t="s">
        <v>80</v>
      </c>
      <c r="G74" t="s">
        <v>80</v>
      </c>
      <c r="H74" t="s">
        <v>81</v>
      </c>
      <c r="I74" t="s">
        <v>279</v>
      </c>
      <c r="J74">
        <v>588</v>
      </c>
      <c r="K74" t="s">
        <v>83</v>
      </c>
      <c r="L74" t="s">
        <v>84</v>
      </c>
      <c r="M74" t="s">
        <v>85</v>
      </c>
      <c r="N74">
        <v>2</v>
      </c>
      <c r="O74" s="1">
        <v>44621.293263888889</v>
      </c>
      <c r="P74" s="1">
        <v>44621.352858796294</v>
      </c>
      <c r="Q74">
        <v>1871</v>
      </c>
      <c r="R74">
        <v>3278</v>
      </c>
      <c r="S74" t="b">
        <v>0</v>
      </c>
      <c r="T74" t="s">
        <v>86</v>
      </c>
      <c r="U74" t="b">
        <v>1</v>
      </c>
      <c r="V74" t="s">
        <v>112</v>
      </c>
      <c r="W74" s="1">
        <v>44621.33662037037</v>
      </c>
      <c r="X74">
        <v>1921</v>
      </c>
      <c r="Y74">
        <v>266</v>
      </c>
      <c r="Z74">
        <v>0</v>
      </c>
      <c r="AA74">
        <v>266</v>
      </c>
      <c r="AB74">
        <v>84</v>
      </c>
      <c r="AC74">
        <v>57</v>
      </c>
      <c r="AD74">
        <v>322</v>
      </c>
      <c r="AE74">
        <v>0</v>
      </c>
      <c r="AF74">
        <v>0</v>
      </c>
      <c r="AG74">
        <v>0</v>
      </c>
      <c r="AH74" t="s">
        <v>88</v>
      </c>
      <c r="AI74" s="1">
        <v>44621.352858796294</v>
      </c>
      <c r="AJ74">
        <v>1342</v>
      </c>
      <c r="AK74">
        <v>0</v>
      </c>
      <c r="AL74">
        <v>0</v>
      </c>
      <c r="AM74">
        <v>0</v>
      </c>
      <c r="AN74">
        <v>84</v>
      </c>
      <c r="AO74">
        <v>1</v>
      </c>
      <c r="AP74">
        <v>322</v>
      </c>
      <c r="AQ74">
        <v>0</v>
      </c>
      <c r="AR74">
        <v>0</v>
      </c>
      <c r="AS74">
        <v>0</v>
      </c>
      <c r="AT74" t="s">
        <v>86</v>
      </c>
      <c r="AU74" t="s">
        <v>86</v>
      </c>
      <c r="AV74" t="s">
        <v>86</v>
      </c>
      <c r="AW74" t="s">
        <v>86</v>
      </c>
      <c r="AX74" t="s">
        <v>86</v>
      </c>
      <c r="AY74" t="s">
        <v>86</v>
      </c>
      <c r="AZ74" t="s">
        <v>86</v>
      </c>
      <c r="BA74" t="s">
        <v>86</v>
      </c>
      <c r="BB74" t="s">
        <v>86</v>
      </c>
      <c r="BC74" t="s">
        <v>86</v>
      </c>
      <c r="BD74" t="s">
        <v>86</v>
      </c>
      <c r="BE74" t="s">
        <v>86</v>
      </c>
    </row>
    <row r="75" spans="1:57" x14ac:dyDescent="0.45">
      <c r="A75" t="s">
        <v>280</v>
      </c>
      <c r="B75" t="s">
        <v>77</v>
      </c>
      <c r="C75" t="s">
        <v>234</v>
      </c>
      <c r="D75" t="s">
        <v>79</v>
      </c>
      <c r="E75" s="2" t="str">
        <f>HYPERLINK("capsilon://?command=openfolder&amp;siteaddress=envoy.emaiq-na2.net&amp;folderid=FX16F03D19-61AC-3D6E-8254-ABB3AB3FC56D","FX2202584")</f>
        <v>FX2202584</v>
      </c>
      <c r="F75" t="s">
        <v>80</v>
      </c>
      <c r="G75" t="s">
        <v>80</v>
      </c>
      <c r="H75" t="s">
        <v>81</v>
      </c>
      <c r="I75" t="s">
        <v>235</v>
      </c>
      <c r="J75">
        <v>338</v>
      </c>
      <c r="K75" t="s">
        <v>83</v>
      </c>
      <c r="L75" t="s">
        <v>84</v>
      </c>
      <c r="M75" t="s">
        <v>85</v>
      </c>
      <c r="N75">
        <v>2</v>
      </c>
      <c r="O75" s="1">
        <v>44623.222581018519</v>
      </c>
      <c r="P75" s="1">
        <v>44623.349490740744</v>
      </c>
      <c r="Q75">
        <v>8357</v>
      </c>
      <c r="R75">
        <v>2608</v>
      </c>
      <c r="S75" t="b">
        <v>0</v>
      </c>
      <c r="T75" t="s">
        <v>86</v>
      </c>
      <c r="U75" t="b">
        <v>1</v>
      </c>
      <c r="V75" t="s">
        <v>102</v>
      </c>
      <c r="W75" s="1">
        <v>44623.242847222224</v>
      </c>
      <c r="X75">
        <v>1726</v>
      </c>
      <c r="Y75">
        <v>259</v>
      </c>
      <c r="Z75">
        <v>0</v>
      </c>
      <c r="AA75">
        <v>259</v>
      </c>
      <c r="AB75">
        <v>0</v>
      </c>
      <c r="AC75">
        <v>106</v>
      </c>
      <c r="AD75">
        <v>79</v>
      </c>
      <c r="AE75">
        <v>0</v>
      </c>
      <c r="AF75">
        <v>0</v>
      </c>
      <c r="AG75">
        <v>0</v>
      </c>
      <c r="AH75" t="s">
        <v>232</v>
      </c>
      <c r="AI75" s="1">
        <v>44623.349490740744</v>
      </c>
      <c r="AJ75">
        <v>856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78</v>
      </c>
      <c r="AQ75">
        <v>0</v>
      </c>
      <c r="AR75">
        <v>0</v>
      </c>
      <c r="AS75">
        <v>0</v>
      </c>
      <c r="AT75" t="s">
        <v>86</v>
      </c>
      <c r="AU75" t="s">
        <v>86</v>
      </c>
      <c r="AV75" t="s">
        <v>86</v>
      </c>
      <c r="AW75" t="s">
        <v>86</v>
      </c>
      <c r="AX75" t="s">
        <v>86</v>
      </c>
      <c r="AY75" t="s">
        <v>86</v>
      </c>
      <c r="AZ75" t="s">
        <v>86</v>
      </c>
      <c r="BA75" t="s">
        <v>86</v>
      </c>
      <c r="BB75" t="s">
        <v>86</v>
      </c>
      <c r="BC75" t="s">
        <v>86</v>
      </c>
      <c r="BD75" t="s">
        <v>86</v>
      </c>
      <c r="BE75" t="s">
        <v>86</v>
      </c>
    </row>
    <row r="76" spans="1:57" x14ac:dyDescent="0.45">
      <c r="A76" t="s">
        <v>281</v>
      </c>
      <c r="B76" t="s">
        <v>77</v>
      </c>
      <c r="C76" t="s">
        <v>262</v>
      </c>
      <c r="D76" t="s">
        <v>79</v>
      </c>
      <c r="E76" s="2" t="str">
        <f>HYPERLINK("capsilon://?command=openfolder&amp;siteaddress=envoy.emaiq-na2.net&amp;folderid=FX794E55C4-D9C0-2BD6-EF8D-C131797D3D13","FX2202812")</f>
        <v>FX2202812</v>
      </c>
      <c r="F76" t="s">
        <v>80</v>
      </c>
      <c r="G76" t="s">
        <v>80</v>
      </c>
      <c r="H76" t="s">
        <v>81</v>
      </c>
      <c r="I76" t="s">
        <v>263</v>
      </c>
      <c r="J76">
        <v>116</v>
      </c>
      <c r="K76" t="s">
        <v>83</v>
      </c>
      <c r="L76" t="s">
        <v>84</v>
      </c>
      <c r="M76" t="s">
        <v>85</v>
      </c>
      <c r="N76">
        <v>2</v>
      </c>
      <c r="O76" s="1">
        <v>44623.253530092596</v>
      </c>
      <c r="P76" s="1">
        <v>44623.368611111109</v>
      </c>
      <c r="Q76">
        <v>8678</v>
      </c>
      <c r="R76">
        <v>1265</v>
      </c>
      <c r="S76" t="b">
        <v>0</v>
      </c>
      <c r="T76" t="s">
        <v>86</v>
      </c>
      <c r="U76" t="b">
        <v>1</v>
      </c>
      <c r="V76" t="s">
        <v>102</v>
      </c>
      <c r="W76" s="1">
        <v>44623.258263888885</v>
      </c>
      <c r="X76">
        <v>406</v>
      </c>
      <c r="Y76">
        <v>99</v>
      </c>
      <c r="Z76">
        <v>0</v>
      </c>
      <c r="AA76">
        <v>99</v>
      </c>
      <c r="AB76">
        <v>0</v>
      </c>
      <c r="AC76">
        <v>44</v>
      </c>
      <c r="AD76">
        <v>17</v>
      </c>
      <c r="AE76">
        <v>0</v>
      </c>
      <c r="AF76">
        <v>0</v>
      </c>
      <c r="AG76">
        <v>0</v>
      </c>
      <c r="AH76" t="s">
        <v>232</v>
      </c>
      <c r="AI76" s="1">
        <v>44623.368611111109</v>
      </c>
      <c r="AJ76">
        <v>791</v>
      </c>
      <c r="AK76">
        <v>2</v>
      </c>
      <c r="AL76">
        <v>0</v>
      </c>
      <c r="AM76">
        <v>2</v>
      </c>
      <c r="AN76">
        <v>0</v>
      </c>
      <c r="AO76">
        <v>2</v>
      </c>
      <c r="AP76">
        <v>15</v>
      </c>
      <c r="AQ76">
        <v>0</v>
      </c>
      <c r="AR76">
        <v>0</v>
      </c>
      <c r="AS76">
        <v>0</v>
      </c>
      <c r="AT76" t="s">
        <v>86</v>
      </c>
      <c r="AU76" t="s">
        <v>86</v>
      </c>
      <c r="AV76" t="s">
        <v>86</v>
      </c>
      <c r="AW76" t="s">
        <v>86</v>
      </c>
      <c r="AX76" t="s">
        <v>86</v>
      </c>
      <c r="AY76" t="s">
        <v>86</v>
      </c>
      <c r="AZ76" t="s">
        <v>86</v>
      </c>
      <c r="BA76" t="s">
        <v>86</v>
      </c>
      <c r="BB76" t="s">
        <v>86</v>
      </c>
      <c r="BC76" t="s">
        <v>86</v>
      </c>
      <c r="BD76" t="s">
        <v>86</v>
      </c>
      <c r="BE76" t="s">
        <v>86</v>
      </c>
    </row>
    <row r="77" spans="1:57" x14ac:dyDescent="0.45">
      <c r="A77" t="s">
        <v>282</v>
      </c>
      <c r="B77" t="s">
        <v>77</v>
      </c>
      <c r="C77" t="s">
        <v>224</v>
      </c>
      <c r="D77" t="s">
        <v>79</v>
      </c>
      <c r="E77" s="2" t="str">
        <f>HYPERLINK("capsilon://?command=openfolder&amp;siteaddress=envoy.emaiq-na2.net&amp;folderid=FX08C50581-6D41-FCC1-3416-AF9DA7ECAD25","FX2202719")</f>
        <v>FX2202719</v>
      </c>
      <c r="F77" t="s">
        <v>80</v>
      </c>
      <c r="G77" t="s">
        <v>80</v>
      </c>
      <c r="H77" t="s">
        <v>81</v>
      </c>
      <c r="I77" t="s">
        <v>225</v>
      </c>
      <c r="J77">
        <v>330</v>
      </c>
      <c r="K77" t="s">
        <v>83</v>
      </c>
      <c r="L77" t="s">
        <v>84</v>
      </c>
      <c r="M77" t="s">
        <v>85</v>
      </c>
      <c r="N77">
        <v>2</v>
      </c>
      <c r="O77" s="1">
        <v>44623.256863425922</v>
      </c>
      <c r="P77" s="1">
        <v>44623.38490740741</v>
      </c>
      <c r="Q77">
        <v>8574</v>
      </c>
      <c r="R77">
        <v>2489</v>
      </c>
      <c r="S77" t="b">
        <v>0</v>
      </c>
      <c r="T77" t="s">
        <v>86</v>
      </c>
      <c r="U77" t="b">
        <v>1</v>
      </c>
      <c r="V77" t="s">
        <v>112</v>
      </c>
      <c r="W77" s="1">
        <v>44623.269409722219</v>
      </c>
      <c r="X77">
        <v>1082</v>
      </c>
      <c r="Y77">
        <v>251</v>
      </c>
      <c r="Z77">
        <v>0</v>
      </c>
      <c r="AA77">
        <v>251</v>
      </c>
      <c r="AB77">
        <v>58</v>
      </c>
      <c r="AC77">
        <v>79</v>
      </c>
      <c r="AD77">
        <v>79</v>
      </c>
      <c r="AE77">
        <v>0</v>
      </c>
      <c r="AF77">
        <v>0</v>
      </c>
      <c r="AG77">
        <v>0</v>
      </c>
      <c r="AH77" t="s">
        <v>232</v>
      </c>
      <c r="AI77" s="1">
        <v>44623.38490740741</v>
      </c>
      <c r="AJ77">
        <v>1407</v>
      </c>
      <c r="AK77">
        <v>5</v>
      </c>
      <c r="AL77">
        <v>0</v>
      </c>
      <c r="AM77">
        <v>5</v>
      </c>
      <c r="AN77">
        <v>58</v>
      </c>
      <c r="AO77">
        <v>5</v>
      </c>
      <c r="AP77">
        <v>74</v>
      </c>
      <c r="AQ77">
        <v>0</v>
      </c>
      <c r="AR77">
        <v>0</v>
      </c>
      <c r="AS77">
        <v>0</v>
      </c>
      <c r="AT77" t="s">
        <v>86</v>
      </c>
      <c r="AU77" t="s">
        <v>86</v>
      </c>
      <c r="AV77" t="s">
        <v>86</v>
      </c>
      <c r="AW77" t="s">
        <v>86</v>
      </c>
      <c r="AX77" t="s">
        <v>86</v>
      </c>
      <c r="AY77" t="s">
        <v>86</v>
      </c>
      <c r="AZ77" t="s">
        <v>86</v>
      </c>
      <c r="BA77" t="s">
        <v>86</v>
      </c>
      <c r="BB77" t="s">
        <v>86</v>
      </c>
      <c r="BC77" t="s">
        <v>86</v>
      </c>
      <c r="BD77" t="s">
        <v>86</v>
      </c>
      <c r="BE77" t="s">
        <v>86</v>
      </c>
    </row>
    <row r="78" spans="1:57" x14ac:dyDescent="0.45">
      <c r="A78" t="s">
        <v>283</v>
      </c>
      <c r="B78" t="s">
        <v>77</v>
      </c>
      <c r="C78" t="s">
        <v>219</v>
      </c>
      <c r="D78" t="s">
        <v>79</v>
      </c>
      <c r="E78" s="2" t="str">
        <f>HYPERLINK("capsilon://?command=openfolder&amp;siteaddress=envoy.emaiq-na2.net&amp;folderid=FXA0D06468-24E4-C0E7-1989-0C4929A70214","FX2202225")</f>
        <v>FX2202225</v>
      </c>
      <c r="F78" t="s">
        <v>80</v>
      </c>
      <c r="G78" t="s">
        <v>80</v>
      </c>
      <c r="H78" t="s">
        <v>81</v>
      </c>
      <c r="I78" t="s">
        <v>220</v>
      </c>
      <c r="J78">
        <v>240</v>
      </c>
      <c r="K78" t="s">
        <v>83</v>
      </c>
      <c r="L78" t="s">
        <v>84</v>
      </c>
      <c r="M78" t="s">
        <v>85</v>
      </c>
      <c r="N78">
        <v>2</v>
      </c>
      <c r="O78" s="1">
        <v>44623.257974537039</v>
      </c>
      <c r="P78" s="1">
        <v>44623.394375000003</v>
      </c>
      <c r="Q78">
        <v>9545</v>
      </c>
      <c r="R78">
        <v>2240</v>
      </c>
      <c r="S78" t="b">
        <v>0</v>
      </c>
      <c r="T78" t="s">
        <v>86</v>
      </c>
      <c r="U78" t="b">
        <v>1</v>
      </c>
      <c r="V78" t="s">
        <v>112</v>
      </c>
      <c r="W78" s="1">
        <v>44623.287719907406</v>
      </c>
      <c r="X78">
        <v>1289</v>
      </c>
      <c r="Y78">
        <v>191</v>
      </c>
      <c r="Z78">
        <v>0</v>
      </c>
      <c r="AA78">
        <v>191</v>
      </c>
      <c r="AB78">
        <v>42</v>
      </c>
      <c r="AC78">
        <v>124</v>
      </c>
      <c r="AD78">
        <v>49</v>
      </c>
      <c r="AE78">
        <v>0</v>
      </c>
      <c r="AF78">
        <v>0</v>
      </c>
      <c r="AG78">
        <v>0</v>
      </c>
      <c r="AH78" t="s">
        <v>232</v>
      </c>
      <c r="AI78" s="1">
        <v>44623.394375000003</v>
      </c>
      <c r="AJ78">
        <v>782</v>
      </c>
      <c r="AK78">
        <v>0</v>
      </c>
      <c r="AL78">
        <v>0</v>
      </c>
      <c r="AM78">
        <v>0</v>
      </c>
      <c r="AN78">
        <v>42</v>
      </c>
      <c r="AO78">
        <v>0</v>
      </c>
      <c r="AP78">
        <v>49</v>
      </c>
      <c r="AQ78">
        <v>0</v>
      </c>
      <c r="AR78">
        <v>0</v>
      </c>
      <c r="AS78">
        <v>0</v>
      </c>
      <c r="AT78" t="s">
        <v>86</v>
      </c>
      <c r="AU78" t="s">
        <v>86</v>
      </c>
      <c r="AV78" t="s">
        <v>86</v>
      </c>
      <c r="AW78" t="s">
        <v>86</v>
      </c>
      <c r="AX78" t="s">
        <v>86</v>
      </c>
      <c r="AY78" t="s">
        <v>86</v>
      </c>
      <c r="AZ78" t="s">
        <v>86</v>
      </c>
      <c r="BA78" t="s">
        <v>86</v>
      </c>
      <c r="BB78" t="s">
        <v>86</v>
      </c>
      <c r="BC78" t="s">
        <v>86</v>
      </c>
      <c r="BD78" t="s">
        <v>86</v>
      </c>
      <c r="BE78" t="s">
        <v>86</v>
      </c>
    </row>
    <row r="79" spans="1:57" x14ac:dyDescent="0.45">
      <c r="A79" t="s">
        <v>284</v>
      </c>
      <c r="B79" t="s">
        <v>77</v>
      </c>
      <c r="C79" t="s">
        <v>246</v>
      </c>
      <c r="D79" t="s">
        <v>79</v>
      </c>
      <c r="E79" s="2" t="str">
        <f>HYPERLINK("capsilon://?command=openfolder&amp;siteaddress=envoy.emaiq-na2.net&amp;folderid=FXD52C8F1A-7E35-283C-1ED3-86EACCB0ADA2","FX2202242")</f>
        <v>FX2202242</v>
      </c>
      <c r="F79" t="s">
        <v>80</v>
      </c>
      <c r="G79" t="s">
        <v>80</v>
      </c>
      <c r="H79" t="s">
        <v>81</v>
      </c>
      <c r="I79" t="s">
        <v>247</v>
      </c>
      <c r="J79">
        <v>38</v>
      </c>
      <c r="K79" t="s">
        <v>83</v>
      </c>
      <c r="L79" t="s">
        <v>84</v>
      </c>
      <c r="M79" t="s">
        <v>85</v>
      </c>
      <c r="N79">
        <v>2</v>
      </c>
      <c r="O79" s="1">
        <v>44623.25986111111</v>
      </c>
      <c r="P79" s="1">
        <v>44623.401898148149</v>
      </c>
      <c r="Q79">
        <v>11142</v>
      </c>
      <c r="R79">
        <v>1130</v>
      </c>
      <c r="S79" t="b">
        <v>0</v>
      </c>
      <c r="T79" t="s">
        <v>86</v>
      </c>
      <c r="U79" t="b">
        <v>1</v>
      </c>
      <c r="V79" t="s">
        <v>102</v>
      </c>
      <c r="W79" s="1">
        <v>44623.286145833335</v>
      </c>
      <c r="X79">
        <v>563</v>
      </c>
      <c r="Y79">
        <v>37</v>
      </c>
      <c r="Z79">
        <v>0</v>
      </c>
      <c r="AA79">
        <v>37</v>
      </c>
      <c r="AB79">
        <v>0</v>
      </c>
      <c r="AC79">
        <v>20</v>
      </c>
      <c r="AD79">
        <v>1</v>
      </c>
      <c r="AE79">
        <v>0</v>
      </c>
      <c r="AF79">
        <v>0</v>
      </c>
      <c r="AG79">
        <v>0</v>
      </c>
      <c r="AH79" t="s">
        <v>232</v>
      </c>
      <c r="AI79" s="1">
        <v>44623.401898148149</v>
      </c>
      <c r="AJ79">
        <v>396</v>
      </c>
      <c r="AK79">
        <v>1</v>
      </c>
      <c r="AL79">
        <v>0</v>
      </c>
      <c r="AM79">
        <v>1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 t="s">
        <v>86</v>
      </c>
      <c r="AU79" t="s">
        <v>86</v>
      </c>
      <c r="AV79" t="s">
        <v>86</v>
      </c>
      <c r="AW79" t="s">
        <v>86</v>
      </c>
      <c r="AX79" t="s">
        <v>86</v>
      </c>
      <c r="AY79" t="s">
        <v>86</v>
      </c>
      <c r="AZ79" t="s">
        <v>86</v>
      </c>
      <c r="BA79" t="s">
        <v>86</v>
      </c>
      <c r="BB79" t="s">
        <v>86</v>
      </c>
      <c r="BC79" t="s">
        <v>86</v>
      </c>
      <c r="BD79" t="s">
        <v>86</v>
      </c>
      <c r="BE79" t="s">
        <v>86</v>
      </c>
    </row>
    <row r="80" spans="1:57" x14ac:dyDescent="0.45">
      <c r="A80" t="s">
        <v>285</v>
      </c>
      <c r="B80" t="s">
        <v>77</v>
      </c>
      <c r="C80" t="s">
        <v>254</v>
      </c>
      <c r="D80" t="s">
        <v>79</v>
      </c>
      <c r="E80" s="2" t="str">
        <f>HYPERLINK("capsilon://?command=openfolder&amp;siteaddress=envoy.emaiq-na2.net&amp;folderid=FXCAD141DA-BBE3-95B0-7541-1B2A65512443","FX2202673")</f>
        <v>FX2202673</v>
      </c>
      <c r="F80" t="s">
        <v>80</v>
      </c>
      <c r="G80" t="s">
        <v>80</v>
      </c>
      <c r="H80" t="s">
        <v>81</v>
      </c>
      <c r="I80" t="s">
        <v>255</v>
      </c>
      <c r="J80">
        <v>800</v>
      </c>
      <c r="K80" t="s">
        <v>83</v>
      </c>
      <c r="L80" t="s">
        <v>84</v>
      </c>
      <c r="M80" t="s">
        <v>85</v>
      </c>
      <c r="N80">
        <v>2</v>
      </c>
      <c r="O80" s="1">
        <v>44623.301805555559</v>
      </c>
      <c r="P80" s="1">
        <v>44623.426944444444</v>
      </c>
      <c r="Q80">
        <v>4903</v>
      </c>
      <c r="R80">
        <v>5909</v>
      </c>
      <c r="S80" t="b">
        <v>0</v>
      </c>
      <c r="T80" t="s">
        <v>86</v>
      </c>
      <c r="U80" t="b">
        <v>1</v>
      </c>
      <c r="V80" t="s">
        <v>92</v>
      </c>
      <c r="W80" s="1">
        <v>44623.345439814817</v>
      </c>
      <c r="X80">
        <v>3746</v>
      </c>
      <c r="Y80">
        <v>383</v>
      </c>
      <c r="Z80">
        <v>0</v>
      </c>
      <c r="AA80">
        <v>383</v>
      </c>
      <c r="AB80">
        <v>642</v>
      </c>
      <c r="AC80">
        <v>113</v>
      </c>
      <c r="AD80">
        <v>417</v>
      </c>
      <c r="AE80">
        <v>0</v>
      </c>
      <c r="AF80">
        <v>0</v>
      </c>
      <c r="AG80">
        <v>0</v>
      </c>
      <c r="AH80" t="s">
        <v>232</v>
      </c>
      <c r="AI80" s="1">
        <v>44623.426944444444</v>
      </c>
      <c r="AJ80">
        <v>2163</v>
      </c>
      <c r="AK80">
        <v>2</v>
      </c>
      <c r="AL80">
        <v>0</v>
      </c>
      <c r="AM80">
        <v>2</v>
      </c>
      <c r="AN80">
        <v>321</v>
      </c>
      <c r="AO80">
        <v>2</v>
      </c>
      <c r="AP80">
        <v>415</v>
      </c>
      <c r="AQ80">
        <v>0</v>
      </c>
      <c r="AR80">
        <v>0</v>
      </c>
      <c r="AS80">
        <v>0</v>
      </c>
      <c r="AT80" t="s">
        <v>86</v>
      </c>
      <c r="AU80" t="s">
        <v>86</v>
      </c>
      <c r="AV80" t="s">
        <v>86</v>
      </c>
      <c r="AW80" t="s">
        <v>86</v>
      </c>
      <c r="AX80" t="s">
        <v>86</v>
      </c>
      <c r="AY80" t="s">
        <v>86</v>
      </c>
      <c r="AZ80" t="s">
        <v>86</v>
      </c>
      <c r="BA80" t="s">
        <v>86</v>
      </c>
      <c r="BB80" t="s">
        <v>86</v>
      </c>
      <c r="BC80" t="s">
        <v>86</v>
      </c>
      <c r="BD80" t="s">
        <v>86</v>
      </c>
      <c r="BE80" t="s">
        <v>86</v>
      </c>
    </row>
    <row r="81" spans="1:57" x14ac:dyDescent="0.45">
      <c r="A81" t="s">
        <v>286</v>
      </c>
      <c r="B81" t="s">
        <v>77</v>
      </c>
      <c r="C81" t="s">
        <v>259</v>
      </c>
      <c r="D81" t="s">
        <v>79</v>
      </c>
      <c r="E81" s="2" t="str">
        <f>HYPERLINK("capsilon://?command=openfolder&amp;siteaddress=envoy.emaiq-na2.net&amp;folderid=FX2D43ADB6-5093-8574-E1DC-09107D6A2944","FX2201546")</f>
        <v>FX2201546</v>
      </c>
      <c r="F81" t="s">
        <v>80</v>
      </c>
      <c r="G81" t="s">
        <v>80</v>
      </c>
      <c r="H81" t="s">
        <v>81</v>
      </c>
      <c r="I81" t="s">
        <v>260</v>
      </c>
      <c r="J81">
        <v>596</v>
      </c>
      <c r="K81" t="s">
        <v>83</v>
      </c>
      <c r="L81" t="s">
        <v>84</v>
      </c>
      <c r="M81" t="s">
        <v>85</v>
      </c>
      <c r="N81">
        <v>2</v>
      </c>
      <c r="O81" s="1">
        <v>44623.321226851855</v>
      </c>
      <c r="P81" s="1">
        <v>44623.575092592589</v>
      </c>
      <c r="Q81">
        <v>17275</v>
      </c>
      <c r="R81">
        <v>4659</v>
      </c>
      <c r="S81" t="b">
        <v>0</v>
      </c>
      <c r="T81" t="s">
        <v>86</v>
      </c>
      <c r="U81" t="b">
        <v>1</v>
      </c>
      <c r="V81" t="s">
        <v>102</v>
      </c>
      <c r="W81" s="1">
        <v>44623.365856481483</v>
      </c>
      <c r="X81">
        <v>3593</v>
      </c>
      <c r="Y81">
        <v>211</v>
      </c>
      <c r="Z81">
        <v>0</v>
      </c>
      <c r="AA81">
        <v>211</v>
      </c>
      <c r="AB81">
        <v>333</v>
      </c>
      <c r="AC81">
        <v>145</v>
      </c>
      <c r="AD81">
        <v>385</v>
      </c>
      <c r="AE81">
        <v>0</v>
      </c>
      <c r="AF81">
        <v>0</v>
      </c>
      <c r="AG81">
        <v>0</v>
      </c>
      <c r="AH81" t="s">
        <v>126</v>
      </c>
      <c r="AI81" s="1">
        <v>44623.575092592589</v>
      </c>
      <c r="AJ81">
        <v>989</v>
      </c>
      <c r="AK81">
        <v>3</v>
      </c>
      <c r="AL81">
        <v>0</v>
      </c>
      <c r="AM81">
        <v>3</v>
      </c>
      <c r="AN81">
        <v>333</v>
      </c>
      <c r="AO81">
        <v>3</v>
      </c>
      <c r="AP81">
        <v>382</v>
      </c>
      <c r="AQ81">
        <v>0</v>
      </c>
      <c r="AR81">
        <v>0</v>
      </c>
      <c r="AS81">
        <v>0</v>
      </c>
      <c r="AT81" t="s">
        <v>86</v>
      </c>
      <c r="AU81" t="s">
        <v>86</v>
      </c>
      <c r="AV81" t="s">
        <v>86</v>
      </c>
      <c r="AW81" t="s">
        <v>86</v>
      </c>
      <c r="AX81" t="s">
        <v>86</v>
      </c>
      <c r="AY81" t="s">
        <v>86</v>
      </c>
      <c r="AZ81" t="s">
        <v>86</v>
      </c>
      <c r="BA81" t="s">
        <v>86</v>
      </c>
      <c r="BB81" t="s">
        <v>86</v>
      </c>
      <c r="BC81" t="s">
        <v>86</v>
      </c>
      <c r="BD81" t="s">
        <v>86</v>
      </c>
      <c r="BE81" t="s">
        <v>86</v>
      </c>
    </row>
    <row r="82" spans="1:57" x14ac:dyDescent="0.45">
      <c r="A82" t="s">
        <v>287</v>
      </c>
      <c r="B82" t="s">
        <v>77</v>
      </c>
      <c r="C82" t="s">
        <v>267</v>
      </c>
      <c r="D82" t="s">
        <v>79</v>
      </c>
      <c r="E82" s="2" t="str">
        <f>HYPERLINK("capsilon://?command=openfolder&amp;siteaddress=envoy.emaiq-na2.net&amp;folderid=FXBDED492E-5BAF-5396-2450-8AE53AAA7EC1","FX2202434")</f>
        <v>FX2202434</v>
      </c>
      <c r="F82" t="s">
        <v>80</v>
      </c>
      <c r="G82" t="s">
        <v>80</v>
      </c>
      <c r="H82" t="s">
        <v>81</v>
      </c>
      <c r="I82" t="s">
        <v>268</v>
      </c>
      <c r="J82">
        <v>286</v>
      </c>
      <c r="K82" t="s">
        <v>83</v>
      </c>
      <c r="L82" t="s">
        <v>84</v>
      </c>
      <c r="M82" t="s">
        <v>85</v>
      </c>
      <c r="N82">
        <v>2</v>
      </c>
      <c r="O82" s="1">
        <v>44623.339629629627</v>
      </c>
      <c r="P82" s="1">
        <v>44623.595034722224</v>
      </c>
      <c r="Q82">
        <v>19046</v>
      </c>
      <c r="R82">
        <v>3021</v>
      </c>
      <c r="S82" t="b">
        <v>0</v>
      </c>
      <c r="T82" t="s">
        <v>86</v>
      </c>
      <c r="U82" t="b">
        <v>1</v>
      </c>
      <c r="V82" t="s">
        <v>112</v>
      </c>
      <c r="W82" s="1">
        <v>44623.360509259262</v>
      </c>
      <c r="X82">
        <v>1767</v>
      </c>
      <c r="Y82">
        <v>340</v>
      </c>
      <c r="Z82">
        <v>0</v>
      </c>
      <c r="AA82">
        <v>340</v>
      </c>
      <c r="AB82">
        <v>0</v>
      </c>
      <c r="AC82">
        <v>204</v>
      </c>
      <c r="AD82">
        <v>-54</v>
      </c>
      <c r="AE82">
        <v>0</v>
      </c>
      <c r="AF82">
        <v>0</v>
      </c>
      <c r="AG82">
        <v>0</v>
      </c>
      <c r="AH82" t="s">
        <v>126</v>
      </c>
      <c r="AI82" s="1">
        <v>44623.595034722224</v>
      </c>
      <c r="AJ82">
        <v>1236</v>
      </c>
      <c r="AK82">
        <v>3</v>
      </c>
      <c r="AL82">
        <v>0</v>
      </c>
      <c r="AM82">
        <v>3</v>
      </c>
      <c r="AN82">
        <v>0</v>
      </c>
      <c r="AO82">
        <v>3</v>
      </c>
      <c r="AP82">
        <v>-57</v>
      </c>
      <c r="AQ82">
        <v>0</v>
      </c>
      <c r="AR82">
        <v>0</v>
      </c>
      <c r="AS82">
        <v>0</v>
      </c>
      <c r="AT82" t="s">
        <v>86</v>
      </c>
      <c r="AU82" t="s">
        <v>86</v>
      </c>
      <c r="AV82" t="s">
        <v>86</v>
      </c>
      <c r="AW82" t="s">
        <v>86</v>
      </c>
      <c r="AX82" t="s">
        <v>86</v>
      </c>
      <c r="AY82" t="s">
        <v>86</v>
      </c>
      <c r="AZ82" t="s">
        <v>86</v>
      </c>
      <c r="BA82" t="s">
        <v>86</v>
      </c>
      <c r="BB82" t="s">
        <v>86</v>
      </c>
      <c r="BC82" t="s">
        <v>86</v>
      </c>
      <c r="BD82" t="s">
        <v>86</v>
      </c>
      <c r="BE82" t="s">
        <v>86</v>
      </c>
    </row>
    <row r="83" spans="1:57" x14ac:dyDescent="0.45">
      <c r="A83" t="s">
        <v>288</v>
      </c>
      <c r="B83" t="s">
        <v>77</v>
      </c>
      <c r="C83" t="s">
        <v>289</v>
      </c>
      <c r="D83" t="s">
        <v>79</v>
      </c>
      <c r="E83" s="2" t="str">
        <f>HYPERLINK("capsilon://?command=openfolder&amp;siteaddress=envoy.emaiq-na2.net&amp;folderid=FX8BBC4378-5406-8382-C49E-09E25481474D","FX2202646")</f>
        <v>FX2202646</v>
      </c>
      <c r="F83" t="s">
        <v>80</v>
      </c>
      <c r="G83" t="s">
        <v>80</v>
      </c>
      <c r="H83" t="s">
        <v>81</v>
      </c>
      <c r="I83" t="s">
        <v>290</v>
      </c>
      <c r="J83">
        <v>299</v>
      </c>
      <c r="K83" t="s">
        <v>83</v>
      </c>
      <c r="L83" t="s">
        <v>84</v>
      </c>
      <c r="M83" t="s">
        <v>85</v>
      </c>
      <c r="N83">
        <v>2</v>
      </c>
      <c r="O83" s="1">
        <v>44621.34065972222</v>
      </c>
      <c r="P83" s="1">
        <v>44621.40351851852</v>
      </c>
      <c r="Q83">
        <v>2813</v>
      </c>
      <c r="R83">
        <v>2618</v>
      </c>
      <c r="S83" t="b">
        <v>0</v>
      </c>
      <c r="T83" t="s">
        <v>86</v>
      </c>
      <c r="U83" t="b">
        <v>1</v>
      </c>
      <c r="V83" t="s">
        <v>92</v>
      </c>
      <c r="W83" s="1">
        <v>44621.370219907411</v>
      </c>
      <c r="X83">
        <v>1636</v>
      </c>
      <c r="Y83">
        <v>221</v>
      </c>
      <c r="Z83">
        <v>0</v>
      </c>
      <c r="AA83">
        <v>221</v>
      </c>
      <c r="AB83">
        <v>0</v>
      </c>
      <c r="AC83">
        <v>133</v>
      </c>
      <c r="AD83">
        <v>78</v>
      </c>
      <c r="AE83">
        <v>0</v>
      </c>
      <c r="AF83">
        <v>0</v>
      </c>
      <c r="AG83">
        <v>0</v>
      </c>
      <c r="AH83" t="s">
        <v>204</v>
      </c>
      <c r="AI83" s="1">
        <v>44621.40351851852</v>
      </c>
      <c r="AJ83">
        <v>982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78</v>
      </c>
      <c r="AQ83">
        <v>0</v>
      </c>
      <c r="AR83">
        <v>0</v>
      </c>
      <c r="AS83">
        <v>0</v>
      </c>
      <c r="AT83" t="s">
        <v>86</v>
      </c>
      <c r="AU83" t="s">
        <v>86</v>
      </c>
      <c r="AV83" t="s">
        <v>86</v>
      </c>
      <c r="AW83" t="s">
        <v>86</v>
      </c>
      <c r="AX83" t="s">
        <v>86</v>
      </c>
      <c r="AY83" t="s">
        <v>86</v>
      </c>
      <c r="AZ83" t="s">
        <v>86</v>
      </c>
      <c r="BA83" t="s">
        <v>86</v>
      </c>
      <c r="BB83" t="s">
        <v>86</v>
      </c>
      <c r="BC83" t="s">
        <v>86</v>
      </c>
      <c r="BD83" t="s">
        <v>86</v>
      </c>
      <c r="BE83" t="s">
        <v>86</v>
      </c>
    </row>
    <row r="84" spans="1:57" hidden="1" x14ac:dyDescent="0.45">
      <c r="A84" t="s">
        <v>291</v>
      </c>
      <c r="B84" t="s">
        <v>77</v>
      </c>
      <c r="C84" t="s">
        <v>292</v>
      </c>
      <c r="D84" t="s">
        <v>79</v>
      </c>
      <c r="E84" s="2" t="str">
        <f>HYPERLINK("capsilon://?command=openfolder&amp;siteaddress=envoy.emaiq-na2.net&amp;folderid=FX19B14A07-0239-E733-63A4-DBD103F33691","FX2202583")</f>
        <v>FX2202583</v>
      </c>
      <c r="F84" t="s">
        <v>80</v>
      </c>
      <c r="G84" t="s">
        <v>80</v>
      </c>
      <c r="H84" t="s">
        <v>81</v>
      </c>
      <c r="I84" t="s">
        <v>293</v>
      </c>
      <c r="J84">
        <v>60</v>
      </c>
      <c r="K84" t="s">
        <v>83</v>
      </c>
      <c r="L84" t="s">
        <v>84</v>
      </c>
      <c r="M84" t="s">
        <v>85</v>
      </c>
      <c r="N84">
        <v>1</v>
      </c>
      <c r="O84" s="1">
        <v>44623.349351851852</v>
      </c>
      <c r="P84" s="1">
        <v>44623.369988425926</v>
      </c>
      <c r="Q84">
        <v>838</v>
      </c>
      <c r="R84">
        <v>945</v>
      </c>
      <c r="S84" t="b">
        <v>0</v>
      </c>
      <c r="T84" t="s">
        <v>86</v>
      </c>
      <c r="U84" t="b">
        <v>0</v>
      </c>
      <c r="V84" t="s">
        <v>92</v>
      </c>
      <c r="W84" s="1">
        <v>44623.369988425926</v>
      </c>
      <c r="X84">
        <v>945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60</v>
      </c>
      <c r="AE84">
        <v>48</v>
      </c>
      <c r="AF84">
        <v>0</v>
      </c>
      <c r="AG84">
        <v>6</v>
      </c>
      <c r="AH84" t="s">
        <v>86</v>
      </c>
      <c r="AI84" t="s">
        <v>86</v>
      </c>
      <c r="AJ84" t="s">
        <v>86</v>
      </c>
      <c r="AK84" t="s">
        <v>86</v>
      </c>
      <c r="AL84" t="s">
        <v>86</v>
      </c>
      <c r="AM84" t="s">
        <v>86</v>
      </c>
      <c r="AN84" t="s">
        <v>86</v>
      </c>
      <c r="AO84" t="s">
        <v>86</v>
      </c>
      <c r="AP84" t="s">
        <v>86</v>
      </c>
      <c r="AQ84" t="s">
        <v>86</v>
      </c>
      <c r="AR84" t="s">
        <v>86</v>
      </c>
      <c r="AS84" t="s">
        <v>86</v>
      </c>
      <c r="AT84" t="s">
        <v>86</v>
      </c>
      <c r="AU84" t="s">
        <v>86</v>
      </c>
      <c r="AV84" t="s">
        <v>86</v>
      </c>
      <c r="AW84" t="s">
        <v>86</v>
      </c>
      <c r="AX84" t="s">
        <v>86</v>
      </c>
      <c r="AY84" t="s">
        <v>86</v>
      </c>
      <c r="AZ84" t="s">
        <v>86</v>
      </c>
      <c r="BA84" t="s">
        <v>86</v>
      </c>
      <c r="BB84" t="s">
        <v>86</v>
      </c>
      <c r="BC84" t="s">
        <v>86</v>
      </c>
      <c r="BD84" t="s">
        <v>86</v>
      </c>
      <c r="BE84" t="s">
        <v>86</v>
      </c>
    </row>
    <row r="85" spans="1:57" x14ac:dyDescent="0.45">
      <c r="A85" t="s">
        <v>294</v>
      </c>
      <c r="B85" t="s">
        <v>77</v>
      </c>
      <c r="C85" t="s">
        <v>196</v>
      </c>
      <c r="D85" t="s">
        <v>79</v>
      </c>
      <c r="E85" s="2" t="str">
        <f>HYPERLINK("capsilon://?command=openfolder&amp;siteaddress=envoy.emaiq-na2.net&amp;folderid=FXBDC0440B-DFFB-8F75-2158-20D45635CE6C","FX2201471")</f>
        <v>FX2201471</v>
      </c>
      <c r="F85" t="s">
        <v>80</v>
      </c>
      <c r="G85" t="s">
        <v>80</v>
      </c>
      <c r="H85" t="s">
        <v>81</v>
      </c>
      <c r="I85" t="s">
        <v>295</v>
      </c>
      <c r="J85">
        <v>30</v>
      </c>
      <c r="K85" t="s">
        <v>83</v>
      </c>
      <c r="L85" t="s">
        <v>84</v>
      </c>
      <c r="M85" t="s">
        <v>85</v>
      </c>
      <c r="N85">
        <v>2</v>
      </c>
      <c r="O85" s="1">
        <v>44621.393738425926</v>
      </c>
      <c r="P85" s="1">
        <v>44621.453472222223</v>
      </c>
      <c r="Q85">
        <v>4914</v>
      </c>
      <c r="R85">
        <v>247</v>
      </c>
      <c r="S85" t="b">
        <v>0</v>
      </c>
      <c r="T85" t="s">
        <v>86</v>
      </c>
      <c r="U85" t="b">
        <v>0</v>
      </c>
      <c r="V85" t="s">
        <v>102</v>
      </c>
      <c r="W85" s="1">
        <v>44621.397372685184</v>
      </c>
      <c r="X85">
        <v>126</v>
      </c>
      <c r="Y85">
        <v>9</v>
      </c>
      <c r="Z85">
        <v>0</v>
      </c>
      <c r="AA85">
        <v>9</v>
      </c>
      <c r="AB85">
        <v>0</v>
      </c>
      <c r="AC85">
        <v>3</v>
      </c>
      <c r="AD85">
        <v>21</v>
      </c>
      <c r="AE85">
        <v>0</v>
      </c>
      <c r="AF85">
        <v>0</v>
      </c>
      <c r="AG85">
        <v>0</v>
      </c>
      <c r="AH85" t="s">
        <v>88</v>
      </c>
      <c r="AI85" s="1">
        <v>44621.453472222223</v>
      </c>
      <c r="AJ85">
        <v>113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21</v>
      </c>
      <c r="AQ85">
        <v>0</v>
      </c>
      <c r="AR85">
        <v>0</v>
      </c>
      <c r="AS85">
        <v>0</v>
      </c>
      <c r="AT85" t="s">
        <v>86</v>
      </c>
      <c r="AU85" t="s">
        <v>86</v>
      </c>
      <c r="AV85" t="s">
        <v>86</v>
      </c>
      <c r="AW85" t="s">
        <v>86</v>
      </c>
      <c r="AX85" t="s">
        <v>86</v>
      </c>
      <c r="AY85" t="s">
        <v>86</v>
      </c>
      <c r="AZ85" t="s">
        <v>86</v>
      </c>
      <c r="BA85" t="s">
        <v>86</v>
      </c>
      <c r="BB85" t="s">
        <v>86</v>
      </c>
      <c r="BC85" t="s">
        <v>86</v>
      </c>
      <c r="BD85" t="s">
        <v>86</v>
      </c>
      <c r="BE85" t="s">
        <v>86</v>
      </c>
    </row>
    <row r="86" spans="1:57" x14ac:dyDescent="0.45">
      <c r="A86" t="s">
        <v>296</v>
      </c>
      <c r="B86" t="s">
        <v>77</v>
      </c>
      <c r="C86" t="s">
        <v>292</v>
      </c>
      <c r="D86" t="s">
        <v>79</v>
      </c>
      <c r="E86" s="2" t="str">
        <f>HYPERLINK("capsilon://?command=openfolder&amp;siteaddress=envoy.emaiq-na2.net&amp;folderid=FX19B14A07-0239-E733-63A4-DBD103F33691","FX2202583")</f>
        <v>FX2202583</v>
      </c>
      <c r="F86" t="s">
        <v>80</v>
      </c>
      <c r="G86" t="s">
        <v>80</v>
      </c>
      <c r="H86" t="s">
        <v>81</v>
      </c>
      <c r="I86" t="s">
        <v>293</v>
      </c>
      <c r="J86">
        <v>188</v>
      </c>
      <c r="K86" t="s">
        <v>83</v>
      </c>
      <c r="L86" t="s">
        <v>84</v>
      </c>
      <c r="M86" t="s">
        <v>85</v>
      </c>
      <c r="N86">
        <v>2</v>
      </c>
      <c r="O86" s="1">
        <v>44623.370879629627</v>
      </c>
      <c r="P86" s="1">
        <v>44623.605381944442</v>
      </c>
      <c r="Q86">
        <v>18268</v>
      </c>
      <c r="R86">
        <v>1993</v>
      </c>
      <c r="S86" t="b">
        <v>0</v>
      </c>
      <c r="T86" t="s">
        <v>86</v>
      </c>
      <c r="U86" t="b">
        <v>1</v>
      </c>
      <c r="V86" t="s">
        <v>92</v>
      </c>
      <c r="W86" s="1">
        <v>44623.383958333332</v>
      </c>
      <c r="X86">
        <v>1089</v>
      </c>
      <c r="Y86">
        <v>196</v>
      </c>
      <c r="Z86">
        <v>0</v>
      </c>
      <c r="AA86">
        <v>196</v>
      </c>
      <c r="AB86">
        <v>66</v>
      </c>
      <c r="AC86">
        <v>130</v>
      </c>
      <c r="AD86">
        <v>-8</v>
      </c>
      <c r="AE86">
        <v>0</v>
      </c>
      <c r="AF86">
        <v>0</v>
      </c>
      <c r="AG86">
        <v>0</v>
      </c>
      <c r="AH86" t="s">
        <v>126</v>
      </c>
      <c r="AI86" s="1">
        <v>44623.605381944442</v>
      </c>
      <c r="AJ86">
        <v>893</v>
      </c>
      <c r="AK86">
        <v>4</v>
      </c>
      <c r="AL86">
        <v>0</v>
      </c>
      <c r="AM86">
        <v>4</v>
      </c>
      <c r="AN86">
        <v>33</v>
      </c>
      <c r="AO86">
        <v>4</v>
      </c>
      <c r="AP86">
        <v>-12</v>
      </c>
      <c r="AQ86">
        <v>0</v>
      </c>
      <c r="AR86">
        <v>0</v>
      </c>
      <c r="AS86">
        <v>0</v>
      </c>
      <c r="AT86" t="s">
        <v>86</v>
      </c>
      <c r="AU86" t="s">
        <v>86</v>
      </c>
      <c r="AV86" t="s">
        <v>86</v>
      </c>
      <c r="AW86" t="s">
        <v>86</v>
      </c>
      <c r="AX86" t="s">
        <v>86</v>
      </c>
      <c r="AY86" t="s">
        <v>86</v>
      </c>
      <c r="AZ86" t="s">
        <v>86</v>
      </c>
      <c r="BA86" t="s">
        <v>86</v>
      </c>
      <c r="BB86" t="s">
        <v>86</v>
      </c>
      <c r="BC86" t="s">
        <v>86</v>
      </c>
      <c r="BD86" t="s">
        <v>86</v>
      </c>
      <c r="BE86" t="s">
        <v>86</v>
      </c>
    </row>
    <row r="87" spans="1:57" x14ac:dyDescent="0.45">
      <c r="A87" t="s">
        <v>297</v>
      </c>
      <c r="B87" t="s">
        <v>77</v>
      </c>
      <c r="C87" t="s">
        <v>298</v>
      </c>
      <c r="D87" t="s">
        <v>79</v>
      </c>
      <c r="E87" s="2" t="str">
        <f>HYPERLINK("capsilon://?command=openfolder&amp;siteaddress=envoy.emaiq-na2.net&amp;folderid=FXAC39A198-7085-5B6E-8967-E16AF5F13756","FX220219")</f>
        <v>FX220219</v>
      </c>
      <c r="F87" t="s">
        <v>80</v>
      </c>
      <c r="G87" t="s">
        <v>80</v>
      </c>
      <c r="H87" t="s">
        <v>81</v>
      </c>
      <c r="I87" t="s">
        <v>299</v>
      </c>
      <c r="J87">
        <v>28</v>
      </c>
      <c r="K87" t="s">
        <v>83</v>
      </c>
      <c r="L87" t="s">
        <v>84</v>
      </c>
      <c r="M87" t="s">
        <v>85</v>
      </c>
      <c r="N87">
        <v>2</v>
      </c>
      <c r="O87" s="1">
        <v>44623.381273148145</v>
      </c>
      <c r="P87" s="1">
        <v>44623.750439814816</v>
      </c>
      <c r="Q87">
        <v>31670</v>
      </c>
      <c r="R87">
        <v>226</v>
      </c>
      <c r="S87" t="b">
        <v>0</v>
      </c>
      <c r="T87" t="s">
        <v>86</v>
      </c>
      <c r="U87" t="b">
        <v>0</v>
      </c>
      <c r="V87" t="s">
        <v>92</v>
      </c>
      <c r="W87" s="1">
        <v>44623.384895833333</v>
      </c>
      <c r="X87">
        <v>80</v>
      </c>
      <c r="Y87">
        <v>21</v>
      </c>
      <c r="Z87">
        <v>0</v>
      </c>
      <c r="AA87">
        <v>21</v>
      </c>
      <c r="AB87">
        <v>0</v>
      </c>
      <c r="AC87">
        <v>3</v>
      </c>
      <c r="AD87">
        <v>7</v>
      </c>
      <c r="AE87">
        <v>0</v>
      </c>
      <c r="AF87">
        <v>0</v>
      </c>
      <c r="AG87">
        <v>0</v>
      </c>
      <c r="AH87" t="s">
        <v>126</v>
      </c>
      <c r="AI87" s="1">
        <v>44623.750439814816</v>
      </c>
      <c r="AJ87">
        <v>138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6</v>
      </c>
      <c r="AQ87">
        <v>0</v>
      </c>
      <c r="AR87">
        <v>0</v>
      </c>
      <c r="AS87">
        <v>0</v>
      </c>
      <c r="AT87" t="s">
        <v>86</v>
      </c>
      <c r="AU87" t="s">
        <v>86</v>
      </c>
      <c r="AV87" t="s">
        <v>86</v>
      </c>
      <c r="AW87" t="s">
        <v>86</v>
      </c>
      <c r="AX87" t="s">
        <v>86</v>
      </c>
      <c r="AY87" t="s">
        <v>86</v>
      </c>
      <c r="AZ87" t="s">
        <v>86</v>
      </c>
      <c r="BA87" t="s">
        <v>86</v>
      </c>
      <c r="BB87" t="s">
        <v>86</v>
      </c>
      <c r="BC87" t="s">
        <v>86</v>
      </c>
      <c r="BD87" t="s">
        <v>86</v>
      </c>
      <c r="BE87" t="s">
        <v>86</v>
      </c>
    </row>
    <row r="88" spans="1:57" x14ac:dyDescent="0.45">
      <c r="A88" t="s">
        <v>300</v>
      </c>
      <c r="B88" t="s">
        <v>77</v>
      </c>
      <c r="C88" t="s">
        <v>97</v>
      </c>
      <c r="D88" t="s">
        <v>79</v>
      </c>
      <c r="E88" s="2" t="str">
        <f>HYPERLINK("capsilon://?command=openfolder&amp;siteaddress=envoy.emaiq-na2.net&amp;folderid=FXFA4CDCA4-25D0-55CB-7515-FA6B92E4BABE","FX2202487")</f>
        <v>FX2202487</v>
      </c>
      <c r="F88" t="s">
        <v>80</v>
      </c>
      <c r="G88" t="s">
        <v>80</v>
      </c>
      <c r="H88" t="s">
        <v>81</v>
      </c>
      <c r="I88" t="s">
        <v>301</v>
      </c>
      <c r="J88">
        <v>30</v>
      </c>
      <c r="K88" t="s">
        <v>83</v>
      </c>
      <c r="L88" t="s">
        <v>84</v>
      </c>
      <c r="M88" t="s">
        <v>85</v>
      </c>
      <c r="N88">
        <v>2</v>
      </c>
      <c r="O88" s="1">
        <v>44621.401087962964</v>
      </c>
      <c r="P88" s="1">
        <v>44621.595625000002</v>
      </c>
      <c r="Q88">
        <v>16601</v>
      </c>
      <c r="R88">
        <v>207</v>
      </c>
      <c r="S88" t="b">
        <v>0</v>
      </c>
      <c r="T88" t="s">
        <v>86</v>
      </c>
      <c r="U88" t="b">
        <v>0</v>
      </c>
      <c r="V88" t="s">
        <v>92</v>
      </c>
      <c r="W88" s="1">
        <v>44621.473703703705</v>
      </c>
      <c r="X88">
        <v>60</v>
      </c>
      <c r="Y88">
        <v>9</v>
      </c>
      <c r="Z88">
        <v>0</v>
      </c>
      <c r="AA88">
        <v>9</v>
      </c>
      <c r="AB88">
        <v>0</v>
      </c>
      <c r="AC88">
        <v>3</v>
      </c>
      <c r="AD88">
        <v>21</v>
      </c>
      <c r="AE88">
        <v>0</v>
      </c>
      <c r="AF88">
        <v>0</v>
      </c>
      <c r="AG88">
        <v>0</v>
      </c>
      <c r="AH88" t="s">
        <v>126</v>
      </c>
      <c r="AI88" s="1">
        <v>44621.595625000002</v>
      </c>
      <c r="AJ88">
        <v>126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21</v>
      </c>
      <c r="AQ88">
        <v>0</v>
      </c>
      <c r="AR88">
        <v>0</v>
      </c>
      <c r="AS88">
        <v>0</v>
      </c>
      <c r="AT88" t="s">
        <v>86</v>
      </c>
      <c r="AU88" t="s">
        <v>86</v>
      </c>
      <c r="AV88" t="s">
        <v>86</v>
      </c>
      <c r="AW88" t="s">
        <v>86</v>
      </c>
      <c r="AX88" t="s">
        <v>86</v>
      </c>
      <c r="AY88" t="s">
        <v>86</v>
      </c>
      <c r="AZ88" t="s">
        <v>86</v>
      </c>
      <c r="BA88" t="s">
        <v>86</v>
      </c>
      <c r="BB88" t="s">
        <v>86</v>
      </c>
      <c r="BC88" t="s">
        <v>86</v>
      </c>
      <c r="BD88" t="s">
        <v>86</v>
      </c>
      <c r="BE88" t="s">
        <v>86</v>
      </c>
    </row>
    <row r="89" spans="1:57" x14ac:dyDescent="0.45">
      <c r="A89" t="s">
        <v>302</v>
      </c>
      <c r="B89" t="s">
        <v>77</v>
      </c>
      <c r="C89" t="s">
        <v>303</v>
      </c>
      <c r="D89" t="s">
        <v>79</v>
      </c>
      <c r="E89" s="2" t="str">
        <f>HYPERLINK("capsilon://?command=openfolder&amp;siteaddress=envoy.emaiq-na2.net&amp;folderid=FX5827BB23-C665-0491-1AC5-D83A4C99FC40","FX2202377")</f>
        <v>FX2202377</v>
      </c>
      <c r="F89" t="s">
        <v>80</v>
      </c>
      <c r="G89" t="s">
        <v>80</v>
      </c>
      <c r="H89" t="s">
        <v>81</v>
      </c>
      <c r="I89" t="s">
        <v>304</v>
      </c>
      <c r="J89">
        <v>28</v>
      </c>
      <c r="K89" t="s">
        <v>83</v>
      </c>
      <c r="L89" t="s">
        <v>84</v>
      </c>
      <c r="M89" t="s">
        <v>85</v>
      </c>
      <c r="N89">
        <v>2</v>
      </c>
      <c r="O89" s="1">
        <v>44621.404131944444</v>
      </c>
      <c r="P89" s="1">
        <v>44621.596921296295</v>
      </c>
      <c r="Q89">
        <v>16147</v>
      </c>
      <c r="R89">
        <v>510</v>
      </c>
      <c r="S89" t="b">
        <v>0</v>
      </c>
      <c r="T89" t="s">
        <v>86</v>
      </c>
      <c r="U89" t="b">
        <v>0</v>
      </c>
      <c r="V89" t="s">
        <v>136</v>
      </c>
      <c r="W89" s="1">
        <v>44621.532916666663</v>
      </c>
      <c r="X89">
        <v>361</v>
      </c>
      <c r="Y89">
        <v>21</v>
      </c>
      <c r="Z89">
        <v>0</v>
      </c>
      <c r="AA89">
        <v>21</v>
      </c>
      <c r="AB89">
        <v>0</v>
      </c>
      <c r="AC89">
        <v>18</v>
      </c>
      <c r="AD89">
        <v>7</v>
      </c>
      <c r="AE89">
        <v>0</v>
      </c>
      <c r="AF89">
        <v>0</v>
      </c>
      <c r="AG89">
        <v>0</v>
      </c>
      <c r="AH89" t="s">
        <v>126</v>
      </c>
      <c r="AI89" s="1">
        <v>44621.596921296295</v>
      </c>
      <c r="AJ89">
        <v>111</v>
      </c>
      <c r="AK89">
        <v>1</v>
      </c>
      <c r="AL89">
        <v>0</v>
      </c>
      <c r="AM89">
        <v>1</v>
      </c>
      <c r="AN89">
        <v>0</v>
      </c>
      <c r="AO89">
        <v>1</v>
      </c>
      <c r="AP89">
        <v>6</v>
      </c>
      <c r="AQ89">
        <v>0</v>
      </c>
      <c r="AR89">
        <v>0</v>
      </c>
      <c r="AS89">
        <v>0</v>
      </c>
      <c r="AT89" t="s">
        <v>86</v>
      </c>
      <c r="AU89" t="s">
        <v>86</v>
      </c>
      <c r="AV89" t="s">
        <v>86</v>
      </c>
      <c r="AW89" t="s">
        <v>86</v>
      </c>
      <c r="AX89" t="s">
        <v>86</v>
      </c>
      <c r="AY89" t="s">
        <v>86</v>
      </c>
      <c r="AZ89" t="s">
        <v>86</v>
      </c>
      <c r="BA89" t="s">
        <v>86</v>
      </c>
      <c r="BB89" t="s">
        <v>86</v>
      </c>
      <c r="BC89" t="s">
        <v>86</v>
      </c>
      <c r="BD89" t="s">
        <v>86</v>
      </c>
      <c r="BE89" t="s">
        <v>86</v>
      </c>
    </row>
    <row r="90" spans="1:57" x14ac:dyDescent="0.45">
      <c r="A90" t="s">
        <v>305</v>
      </c>
      <c r="B90" t="s">
        <v>77</v>
      </c>
      <c r="C90" t="s">
        <v>114</v>
      </c>
      <c r="D90" t="s">
        <v>79</v>
      </c>
      <c r="E90" s="2" t="str">
        <f>HYPERLINK("capsilon://?command=openfolder&amp;siteaddress=envoy.emaiq-na2.net&amp;folderid=FX5065B72A-4E9C-CF37-A8BB-F3456C730F10","FX2201448")</f>
        <v>FX2201448</v>
      </c>
      <c r="F90" t="s">
        <v>80</v>
      </c>
      <c r="G90" t="s">
        <v>80</v>
      </c>
      <c r="H90" t="s">
        <v>81</v>
      </c>
      <c r="I90" t="s">
        <v>306</v>
      </c>
      <c r="J90">
        <v>156</v>
      </c>
      <c r="K90" t="s">
        <v>83</v>
      </c>
      <c r="L90" t="s">
        <v>84</v>
      </c>
      <c r="M90" t="s">
        <v>85</v>
      </c>
      <c r="N90">
        <v>2</v>
      </c>
      <c r="O90" s="1">
        <v>44623.394965277781</v>
      </c>
      <c r="P90" s="1">
        <v>44624.060219907406</v>
      </c>
      <c r="Q90">
        <v>55834</v>
      </c>
      <c r="R90">
        <v>1644</v>
      </c>
      <c r="S90" t="b">
        <v>0</v>
      </c>
      <c r="T90" t="s">
        <v>86</v>
      </c>
      <c r="U90" t="b">
        <v>0</v>
      </c>
      <c r="V90" t="s">
        <v>102</v>
      </c>
      <c r="W90" s="1">
        <v>44623.418553240743</v>
      </c>
      <c r="X90">
        <v>591</v>
      </c>
      <c r="Y90">
        <v>21</v>
      </c>
      <c r="Z90">
        <v>0</v>
      </c>
      <c r="AA90">
        <v>21</v>
      </c>
      <c r="AB90">
        <v>108</v>
      </c>
      <c r="AC90">
        <v>18</v>
      </c>
      <c r="AD90">
        <v>135</v>
      </c>
      <c r="AE90">
        <v>0</v>
      </c>
      <c r="AF90">
        <v>0</v>
      </c>
      <c r="AG90">
        <v>0</v>
      </c>
      <c r="AH90" t="s">
        <v>126</v>
      </c>
      <c r="AI90" s="1">
        <v>44624.060219907406</v>
      </c>
      <c r="AJ90">
        <v>661</v>
      </c>
      <c r="AK90">
        <v>0</v>
      </c>
      <c r="AL90">
        <v>0</v>
      </c>
      <c r="AM90">
        <v>0</v>
      </c>
      <c r="AN90">
        <v>108</v>
      </c>
      <c r="AO90">
        <v>0</v>
      </c>
      <c r="AP90">
        <v>135</v>
      </c>
      <c r="AQ90">
        <v>0</v>
      </c>
      <c r="AR90">
        <v>0</v>
      </c>
      <c r="AS90">
        <v>0</v>
      </c>
      <c r="AT90" t="s">
        <v>86</v>
      </c>
      <c r="AU90" t="s">
        <v>86</v>
      </c>
      <c r="AV90" t="s">
        <v>86</v>
      </c>
      <c r="AW90" t="s">
        <v>86</v>
      </c>
      <c r="AX90" t="s">
        <v>86</v>
      </c>
      <c r="AY90" t="s">
        <v>86</v>
      </c>
      <c r="AZ90" t="s">
        <v>86</v>
      </c>
      <c r="BA90" t="s">
        <v>86</v>
      </c>
      <c r="BB90" t="s">
        <v>86</v>
      </c>
      <c r="BC90" t="s">
        <v>86</v>
      </c>
      <c r="BD90" t="s">
        <v>86</v>
      </c>
      <c r="BE90" t="s">
        <v>86</v>
      </c>
    </row>
    <row r="91" spans="1:57" x14ac:dyDescent="0.45">
      <c r="A91" t="s">
        <v>307</v>
      </c>
      <c r="B91" t="s">
        <v>77</v>
      </c>
      <c r="C91" t="s">
        <v>308</v>
      </c>
      <c r="D91" t="s">
        <v>79</v>
      </c>
      <c r="E91" s="2" t="str">
        <f>HYPERLINK("capsilon://?command=openfolder&amp;siteaddress=envoy.emaiq-na2.net&amp;folderid=FXF40E5EF4-902E-21D0-116C-6FA38296CA2D","FX2202772")</f>
        <v>FX2202772</v>
      </c>
      <c r="F91" t="s">
        <v>80</v>
      </c>
      <c r="G91" t="s">
        <v>80</v>
      </c>
      <c r="H91" t="s">
        <v>81</v>
      </c>
      <c r="I91" t="s">
        <v>309</v>
      </c>
      <c r="J91">
        <v>386</v>
      </c>
      <c r="K91" t="s">
        <v>83</v>
      </c>
      <c r="L91" t="s">
        <v>84</v>
      </c>
      <c r="M91" t="s">
        <v>85</v>
      </c>
      <c r="N91">
        <v>2</v>
      </c>
      <c r="O91" s="1">
        <v>44623.40152777778</v>
      </c>
      <c r="P91" s="1">
        <v>44624.143587962964</v>
      </c>
      <c r="Q91">
        <v>60055</v>
      </c>
      <c r="R91">
        <v>4059</v>
      </c>
      <c r="S91" t="b">
        <v>0</v>
      </c>
      <c r="T91" t="s">
        <v>86</v>
      </c>
      <c r="U91" t="b">
        <v>0</v>
      </c>
      <c r="V91" t="s">
        <v>92</v>
      </c>
      <c r="W91" s="1">
        <v>44623.420185185183</v>
      </c>
      <c r="X91">
        <v>1556</v>
      </c>
      <c r="Y91">
        <v>317</v>
      </c>
      <c r="Z91">
        <v>0</v>
      </c>
      <c r="AA91">
        <v>317</v>
      </c>
      <c r="AB91">
        <v>0</v>
      </c>
      <c r="AC91">
        <v>110</v>
      </c>
      <c r="AD91">
        <v>69</v>
      </c>
      <c r="AE91">
        <v>0</v>
      </c>
      <c r="AF91">
        <v>0</v>
      </c>
      <c r="AG91">
        <v>0</v>
      </c>
      <c r="AH91" t="s">
        <v>126</v>
      </c>
      <c r="AI91" s="1">
        <v>44624.143587962964</v>
      </c>
      <c r="AJ91">
        <v>2493</v>
      </c>
      <c r="AK91">
        <v>75</v>
      </c>
      <c r="AL91">
        <v>0</v>
      </c>
      <c r="AM91">
        <v>75</v>
      </c>
      <c r="AN91">
        <v>0</v>
      </c>
      <c r="AO91">
        <v>73</v>
      </c>
      <c r="AP91">
        <v>-6</v>
      </c>
      <c r="AQ91">
        <v>0</v>
      </c>
      <c r="AR91">
        <v>0</v>
      </c>
      <c r="AS91">
        <v>0</v>
      </c>
      <c r="AT91" t="s">
        <v>86</v>
      </c>
      <c r="AU91" t="s">
        <v>86</v>
      </c>
      <c r="AV91" t="s">
        <v>86</v>
      </c>
      <c r="AW91" t="s">
        <v>86</v>
      </c>
      <c r="AX91" t="s">
        <v>86</v>
      </c>
      <c r="AY91" t="s">
        <v>86</v>
      </c>
      <c r="AZ91" t="s">
        <v>86</v>
      </c>
      <c r="BA91" t="s">
        <v>86</v>
      </c>
      <c r="BB91" t="s">
        <v>86</v>
      </c>
      <c r="BC91" t="s">
        <v>86</v>
      </c>
      <c r="BD91" t="s">
        <v>86</v>
      </c>
      <c r="BE91" t="s">
        <v>86</v>
      </c>
    </row>
    <row r="92" spans="1:57" x14ac:dyDescent="0.45">
      <c r="A92" t="s">
        <v>310</v>
      </c>
      <c r="B92" t="s">
        <v>77</v>
      </c>
      <c r="C92" t="s">
        <v>311</v>
      </c>
      <c r="D92" t="s">
        <v>79</v>
      </c>
      <c r="E92" s="2" t="str">
        <f>HYPERLINK("capsilon://?command=openfolder&amp;siteaddress=envoy.emaiq-na2.net&amp;folderid=FX6C6B1A97-1676-2BD8-2533-D2A722FC1A44","FX2201593")</f>
        <v>FX2201593</v>
      </c>
      <c r="F92" t="s">
        <v>80</v>
      </c>
      <c r="G92" t="s">
        <v>80</v>
      </c>
      <c r="H92" t="s">
        <v>81</v>
      </c>
      <c r="I92" t="s">
        <v>312</v>
      </c>
      <c r="J92">
        <v>83</v>
      </c>
      <c r="K92" t="s">
        <v>83</v>
      </c>
      <c r="L92" t="s">
        <v>84</v>
      </c>
      <c r="M92" t="s">
        <v>85</v>
      </c>
      <c r="N92">
        <v>2</v>
      </c>
      <c r="O92" s="1">
        <v>44623.406365740739</v>
      </c>
      <c r="P92" s="1">
        <v>44624.171087962961</v>
      </c>
      <c r="Q92">
        <v>65136</v>
      </c>
      <c r="R92">
        <v>936</v>
      </c>
      <c r="S92" t="b">
        <v>0</v>
      </c>
      <c r="T92" t="s">
        <v>86</v>
      </c>
      <c r="U92" t="b">
        <v>0</v>
      </c>
      <c r="V92" t="s">
        <v>102</v>
      </c>
      <c r="W92" s="1">
        <v>44623.423622685186</v>
      </c>
      <c r="X92">
        <v>438</v>
      </c>
      <c r="Y92">
        <v>54</v>
      </c>
      <c r="Z92">
        <v>0</v>
      </c>
      <c r="AA92">
        <v>54</v>
      </c>
      <c r="AB92">
        <v>0</v>
      </c>
      <c r="AC92">
        <v>28</v>
      </c>
      <c r="AD92">
        <v>29</v>
      </c>
      <c r="AE92">
        <v>0</v>
      </c>
      <c r="AF92">
        <v>0</v>
      </c>
      <c r="AG92">
        <v>0</v>
      </c>
      <c r="AH92" t="s">
        <v>232</v>
      </c>
      <c r="AI92" s="1">
        <v>44624.171087962961</v>
      </c>
      <c r="AJ92">
        <v>447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29</v>
      </c>
      <c r="AQ92">
        <v>0</v>
      </c>
      <c r="AR92">
        <v>0</v>
      </c>
      <c r="AS92">
        <v>0</v>
      </c>
      <c r="AT92" t="s">
        <v>86</v>
      </c>
      <c r="AU92" t="s">
        <v>86</v>
      </c>
      <c r="AV92" t="s">
        <v>86</v>
      </c>
      <c r="AW92" t="s">
        <v>86</v>
      </c>
      <c r="AX92" t="s">
        <v>86</v>
      </c>
      <c r="AY92" t="s">
        <v>86</v>
      </c>
      <c r="AZ92" t="s">
        <v>86</v>
      </c>
      <c r="BA92" t="s">
        <v>86</v>
      </c>
      <c r="BB92" t="s">
        <v>86</v>
      </c>
      <c r="BC92" t="s">
        <v>86</v>
      </c>
      <c r="BD92" t="s">
        <v>86</v>
      </c>
      <c r="BE92" t="s">
        <v>86</v>
      </c>
    </row>
    <row r="93" spans="1:57" hidden="1" x14ac:dyDescent="0.45">
      <c r="A93" t="s">
        <v>313</v>
      </c>
      <c r="B93" t="s">
        <v>77</v>
      </c>
      <c r="C93" t="s">
        <v>314</v>
      </c>
      <c r="D93" t="s">
        <v>79</v>
      </c>
      <c r="E93" s="2" t="str">
        <f>HYPERLINK("capsilon://?command=openfolder&amp;siteaddress=envoy.emaiq-na2.net&amp;folderid=FX789D12DA-0E1A-2FCB-18F1-2693C7AFE3D4","FX2202649")</f>
        <v>FX2202649</v>
      </c>
      <c r="F93" t="s">
        <v>80</v>
      </c>
      <c r="G93" t="s">
        <v>80</v>
      </c>
      <c r="H93" t="s">
        <v>81</v>
      </c>
      <c r="I93" t="s">
        <v>315</v>
      </c>
      <c r="J93">
        <v>172</v>
      </c>
      <c r="K93" t="s">
        <v>83</v>
      </c>
      <c r="L93" t="s">
        <v>84</v>
      </c>
      <c r="M93" t="s">
        <v>85</v>
      </c>
      <c r="N93">
        <v>1</v>
      </c>
      <c r="O93" s="1">
        <v>44623.423564814817</v>
      </c>
      <c r="P93" s="1">
        <v>44623.444930555554</v>
      </c>
      <c r="Q93">
        <v>1179</v>
      </c>
      <c r="R93">
        <v>667</v>
      </c>
      <c r="S93" t="b">
        <v>0</v>
      </c>
      <c r="T93" t="s">
        <v>86</v>
      </c>
      <c r="U93" t="b">
        <v>0</v>
      </c>
      <c r="V93" t="s">
        <v>102</v>
      </c>
      <c r="W93" s="1">
        <v>44623.444930555554</v>
      </c>
      <c r="X93">
        <v>623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172</v>
      </c>
      <c r="AE93">
        <v>145</v>
      </c>
      <c r="AF93">
        <v>0</v>
      </c>
      <c r="AG93">
        <v>7</v>
      </c>
      <c r="AH93" t="s">
        <v>86</v>
      </c>
      <c r="AI93" t="s">
        <v>86</v>
      </c>
      <c r="AJ93" t="s">
        <v>86</v>
      </c>
      <c r="AK93" t="s">
        <v>86</v>
      </c>
      <c r="AL93" t="s">
        <v>86</v>
      </c>
      <c r="AM93" t="s">
        <v>86</v>
      </c>
      <c r="AN93" t="s">
        <v>86</v>
      </c>
      <c r="AO93" t="s">
        <v>86</v>
      </c>
      <c r="AP93" t="s">
        <v>86</v>
      </c>
      <c r="AQ93" t="s">
        <v>86</v>
      </c>
      <c r="AR93" t="s">
        <v>86</v>
      </c>
      <c r="AS93" t="s">
        <v>86</v>
      </c>
      <c r="AT93" t="s">
        <v>86</v>
      </c>
      <c r="AU93" t="s">
        <v>86</v>
      </c>
      <c r="AV93" t="s">
        <v>86</v>
      </c>
      <c r="AW93" t="s">
        <v>86</v>
      </c>
      <c r="AX93" t="s">
        <v>86</v>
      </c>
      <c r="AY93" t="s">
        <v>86</v>
      </c>
      <c r="AZ93" t="s">
        <v>86</v>
      </c>
      <c r="BA93" t="s">
        <v>86</v>
      </c>
      <c r="BB93" t="s">
        <v>86</v>
      </c>
      <c r="BC93" t="s">
        <v>86</v>
      </c>
      <c r="BD93" t="s">
        <v>86</v>
      </c>
      <c r="BE93" t="s">
        <v>86</v>
      </c>
    </row>
    <row r="94" spans="1:57" hidden="1" x14ac:dyDescent="0.45">
      <c r="A94" t="s">
        <v>316</v>
      </c>
      <c r="B94" t="s">
        <v>77</v>
      </c>
      <c r="C94" t="s">
        <v>317</v>
      </c>
      <c r="D94" t="s">
        <v>79</v>
      </c>
      <c r="E94" s="2" t="str">
        <f>HYPERLINK("capsilon://?command=openfolder&amp;siteaddress=envoy.emaiq-na2.net&amp;folderid=FX8A2D2FC4-495F-69A7-721E-572CC71B729D","FX220276")</f>
        <v>FX220276</v>
      </c>
      <c r="F94" t="s">
        <v>80</v>
      </c>
      <c r="G94" t="s">
        <v>80</v>
      </c>
      <c r="H94" t="s">
        <v>81</v>
      </c>
      <c r="I94" t="s">
        <v>318</v>
      </c>
      <c r="J94">
        <v>32</v>
      </c>
      <c r="K94" t="s">
        <v>83</v>
      </c>
      <c r="L94" t="s">
        <v>84</v>
      </c>
      <c r="M94" t="s">
        <v>85</v>
      </c>
      <c r="N94">
        <v>1</v>
      </c>
      <c r="O94" s="1">
        <v>44623.424467592595</v>
      </c>
      <c r="P94" s="1">
        <v>44623.443460648145</v>
      </c>
      <c r="Q94">
        <v>1442</v>
      </c>
      <c r="R94">
        <v>199</v>
      </c>
      <c r="S94" t="b">
        <v>0</v>
      </c>
      <c r="T94" t="s">
        <v>86</v>
      </c>
      <c r="U94" t="b">
        <v>0</v>
      </c>
      <c r="V94" t="s">
        <v>92</v>
      </c>
      <c r="W94" s="1">
        <v>44623.443460648145</v>
      </c>
      <c r="X94">
        <v>199</v>
      </c>
      <c r="Y94">
        <v>0</v>
      </c>
      <c r="Z94">
        <v>0</v>
      </c>
      <c r="AA94">
        <v>0</v>
      </c>
      <c r="AB94">
        <v>0</v>
      </c>
      <c r="AC94">
        <v>0</v>
      </c>
      <c r="AD94">
        <v>32</v>
      </c>
      <c r="AE94">
        <v>27</v>
      </c>
      <c r="AF94">
        <v>0</v>
      </c>
      <c r="AG94">
        <v>4</v>
      </c>
      <c r="AH94" t="s">
        <v>86</v>
      </c>
      <c r="AI94" t="s">
        <v>86</v>
      </c>
      <c r="AJ94" t="s">
        <v>86</v>
      </c>
      <c r="AK94" t="s">
        <v>86</v>
      </c>
      <c r="AL94" t="s">
        <v>86</v>
      </c>
      <c r="AM94" t="s">
        <v>86</v>
      </c>
      <c r="AN94" t="s">
        <v>86</v>
      </c>
      <c r="AO94" t="s">
        <v>86</v>
      </c>
      <c r="AP94" t="s">
        <v>86</v>
      </c>
      <c r="AQ94" t="s">
        <v>86</v>
      </c>
      <c r="AR94" t="s">
        <v>86</v>
      </c>
      <c r="AS94" t="s">
        <v>86</v>
      </c>
      <c r="AT94" t="s">
        <v>86</v>
      </c>
      <c r="AU94" t="s">
        <v>86</v>
      </c>
      <c r="AV94" t="s">
        <v>86</v>
      </c>
      <c r="AW94" t="s">
        <v>86</v>
      </c>
      <c r="AX94" t="s">
        <v>86</v>
      </c>
      <c r="AY94" t="s">
        <v>86</v>
      </c>
      <c r="AZ94" t="s">
        <v>86</v>
      </c>
      <c r="BA94" t="s">
        <v>86</v>
      </c>
      <c r="BB94" t="s">
        <v>86</v>
      </c>
      <c r="BC94" t="s">
        <v>86</v>
      </c>
      <c r="BD94" t="s">
        <v>86</v>
      </c>
      <c r="BE94" t="s">
        <v>86</v>
      </c>
    </row>
    <row r="95" spans="1:57" hidden="1" x14ac:dyDescent="0.45">
      <c r="A95" t="s">
        <v>319</v>
      </c>
      <c r="B95" t="s">
        <v>77</v>
      </c>
      <c r="C95" t="s">
        <v>320</v>
      </c>
      <c r="D95" t="s">
        <v>79</v>
      </c>
      <c r="E95" s="2" t="str">
        <f>HYPERLINK("capsilon://?command=openfolder&amp;siteaddress=envoy.emaiq-na2.net&amp;folderid=FXE714E253-B093-C0A2-5755-2D3F60B63200","FX220311")</f>
        <v>FX220311</v>
      </c>
      <c r="F95" t="s">
        <v>80</v>
      </c>
      <c r="G95" t="s">
        <v>80</v>
      </c>
      <c r="H95" t="s">
        <v>81</v>
      </c>
      <c r="I95" t="s">
        <v>321</v>
      </c>
      <c r="J95">
        <v>246</v>
      </c>
      <c r="K95" t="s">
        <v>83</v>
      </c>
      <c r="L95" t="s">
        <v>84</v>
      </c>
      <c r="M95" t="s">
        <v>85</v>
      </c>
      <c r="N95">
        <v>1</v>
      </c>
      <c r="O95" s="1">
        <v>44623.438715277778</v>
      </c>
      <c r="P95" s="1">
        <v>44623.451793981483</v>
      </c>
      <c r="Q95">
        <v>411</v>
      </c>
      <c r="R95">
        <v>719</v>
      </c>
      <c r="S95" t="b">
        <v>0</v>
      </c>
      <c r="T95" t="s">
        <v>86</v>
      </c>
      <c r="U95" t="b">
        <v>0</v>
      </c>
      <c r="V95" t="s">
        <v>92</v>
      </c>
      <c r="W95" s="1">
        <v>44623.451793981483</v>
      </c>
      <c r="X95">
        <v>719</v>
      </c>
      <c r="Y95">
        <v>0</v>
      </c>
      <c r="Z95">
        <v>0</v>
      </c>
      <c r="AA95">
        <v>0</v>
      </c>
      <c r="AB95">
        <v>0</v>
      </c>
      <c r="AC95">
        <v>0</v>
      </c>
      <c r="AD95">
        <v>246</v>
      </c>
      <c r="AE95">
        <v>208</v>
      </c>
      <c r="AF95">
        <v>0</v>
      </c>
      <c r="AG95">
        <v>6</v>
      </c>
      <c r="AH95" t="s">
        <v>86</v>
      </c>
      <c r="AI95" t="s">
        <v>86</v>
      </c>
      <c r="AJ95" t="s">
        <v>86</v>
      </c>
      <c r="AK95" t="s">
        <v>86</v>
      </c>
      <c r="AL95" t="s">
        <v>86</v>
      </c>
      <c r="AM95" t="s">
        <v>86</v>
      </c>
      <c r="AN95" t="s">
        <v>86</v>
      </c>
      <c r="AO95" t="s">
        <v>86</v>
      </c>
      <c r="AP95" t="s">
        <v>86</v>
      </c>
      <c r="AQ95" t="s">
        <v>86</v>
      </c>
      <c r="AR95" t="s">
        <v>86</v>
      </c>
      <c r="AS95" t="s">
        <v>86</v>
      </c>
      <c r="AT95" t="s">
        <v>86</v>
      </c>
      <c r="AU95" t="s">
        <v>86</v>
      </c>
      <c r="AV95" t="s">
        <v>86</v>
      </c>
      <c r="AW95" t="s">
        <v>86</v>
      </c>
      <c r="AX95" t="s">
        <v>86</v>
      </c>
      <c r="AY95" t="s">
        <v>86</v>
      </c>
      <c r="AZ95" t="s">
        <v>86</v>
      </c>
      <c r="BA95" t="s">
        <v>86</v>
      </c>
      <c r="BB95" t="s">
        <v>86</v>
      </c>
      <c r="BC95" t="s">
        <v>86</v>
      </c>
      <c r="BD95" t="s">
        <v>86</v>
      </c>
      <c r="BE95" t="s">
        <v>86</v>
      </c>
    </row>
    <row r="96" spans="1:57" x14ac:dyDescent="0.45">
      <c r="A96" t="s">
        <v>322</v>
      </c>
      <c r="B96" t="s">
        <v>77</v>
      </c>
      <c r="C96" t="s">
        <v>317</v>
      </c>
      <c r="D96" t="s">
        <v>79</v>
      </c>
      <c r="E96" s="2" t="str">
        <f>HYPERLINK("capsilon://?command=openfolder&amp;siteaddress=envoy.emaiq-na2.net&amp;folderid=FX8A2D2FC4-495F-69A7-721E-572CC71B729D","FX220276")</f>
        <v>FX220276</v>
      </c>
      <c r="F96" t="s">
        <v>80</v>
      </c>
      <c r="G96" t="s">
        <v>80</v>
      </c>
      <c r="H96" t="s">
        <v>81</v>
      </c>
      <c r="I96" t="s">
        <v>318</v>
      </c>
      <c r="J96">
        <v>128</v>
      </c>
      <c r="K96" t="s">
        <v>83</v>
      </c>
      <c r="L96" t="s">
        <v>84</v>
      </c>
      <c r="M96" t="s">
        <v>85</v>
      </c>
      <c r="N96">
        <v>2</v>
      </c>
      <c r="O96" s="1">
        <v>44623.444201388891</v>
      </c>
      <c r="P96" s="1">
        <v>44623.612199074072</v>
      </c>
      <c r="Q96">
        <v>12973</v>
      </c>
      <c r="R96">
        <v>1542</v>
      </c>
      <c r="S96" t="b">
        <v>0</v>
      </c>
      <c r="T96" t="s">
        <v>86</v>
      </c>
      <c r="U96" t="b">
        <v>1</v>
      </c>
      <c r="V96" t="s">
        <v>92</v>
      </c>
      <c r="W96" s="1">
        <v>44623.463402777779</v>
      </c>
      <c r="X96">
        <v>901</v>
      </c>
      <c r="Y96">
        <v>180</v>
      </c>
      <c r="Z96">
        <v>0</v>
      </c>
      <c r="AA96">
        <v>180</v>
      </c>
      <c r="AB96">
        <v>0</v>
      </c>
      <c r="AC96">
        <v>129</v>
      </c>
      <c r="AD96">
        <v>-52</v>
      </c>
      <c r="AE96">
        <v>0</v>
      </c>
      <c r="AF96">
        <v>0</v>
      </c>
      <c r="AG96">
        <v>0</v>
      </c>
      <c r="AH96" t="s">
        <v>126</v>
      </c>
      <c r="AI96" s="1">
        <v>44623.612199074072</v>
      </c>
      <c r="AJ96">
        <v>589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-52</v>
      </c>
      <c r="AQ96">
        <v>0</v>
      </c>
      <c r="AR96">
        <v>0</v>
      </c>
      <c r="AS96">
        <v>0</v>
      </c>
      <c r="AT96" t="s">
        <v>86</v>
      </c>
      <c r="AU96" t="s">
        <v>86</v>
      </c>
      <c r="AV96" t="s">
        <v>86</v>
      </c>
      <c r="AW96" t="s">
        <v>86</v>
      </c>
      <c r="AX96" t="s">
        <v>86</v>
      </c>
      <c r="AY96" t="s">
        <v>86</v>
      </c>
      <c r="AZ96" t="s">
        <v>86</v>
      </c>
      <c r="BA96" t="s">
        <v>86</v>
      </c>
      <c r="BB96" t="s">
        <v>86</v>
      </c>
      <c r="BC96" t="s">
        <v>86</v>
      </c>
      <c r="BD96" t="s">
        <v>86</v>
      </c>
      <c r="BE96" t="s">
        <v>86</v>
      </c>
    </row>
    <row r="97" spans="1:57" x14ac:dyDescent="0.45">
      <c r="A97" t="s">
        <v>323</v>
      </c>
      <c r="B97" t="s">
        <v>77</v>
      </c>
      <c r="C97" t="s">
        <v>314</v>
      </c>
      <c r="D97" t="s">
        <v>79</v>
      </c>
      <c r="E97" s="2" t="str">
        <f>HYPERLINK("capsilon://?command=openfolder&amp;siteaddress=envoy.emaiq-na2.net&amp;folderid=FX789D12DA-0E1A-2FCB-18F1-2693C7AFE3D4","FX2202649")</f>
        <v>FX2202649</v>
      </c>
      <c r="F97" t="s">
        <v>80</v>
      </c>
      <c r="G97" t="s">
        <v>80</v>
      </c>
      <c r="H97" t="s">
        <v>81</v>
      </c>
      <c r="I97" t="s">
        <v>315</v>
      </c>
      <c r="J97">
        <v>248</v>
      </c>
      <c r="K97" t="s">
        <v>83</v>
      </c>
      <c r="L97" t="s">
        <v>84</v>
      </c>
      <c r="M97" t="s">
        <v>85</v>
      </c>
      <c r="N97">
        <v>2</v>
      </c>
      <c r="O97" s="1">
        <v>44623.446701388886</v>
      </c>
      <c r="P97" s="1">
        <v>44623.621782407405</v>
      </c>
      <c r="Q97">
        <v>13087</v>
      </c>
      <c r="R97">
        <v>2040</v>
      </c>
      <c r="S97" t="b">
        <v>0</v>
      </c>
      <c r="T97" t="s">
        <v>86</v>
      </c>
      <c r="U97" t="b">
        <v>1</v>
      </c>
      <c r="V97" t="s">
        <v>102</v>
      </c>
      <c r="W97" s="1">
        <v>44623.460694444446</v>
      </c>
      <c r="X97">
        <v>1199</v>
      </c>
      <c r="Y97">
        <v>185</v>
      </c>
      <c r="Z97">
        <v>0</v>
      </c>
      <c r="AA97">
        <v>185</v>
      </c>
      <c r="AB97">
        <v>37</v>
      </c>
      <c r="AC97">
        <v>76</v>
      </c>
      <c r="AD97">
        <v>63</v>
      </c>
      <c r="AE97">
        <v>0</v>
      </c>
      <c r="AF97">
        <v>0</v>
      </c>
      <c r="AG97">
        <v>0</v>
      </c>
      <c r="AH97" t="s">
        <v>126</v>
      </c>
      <c r="AI97" s="1">
        <v>44623.621782407405</v>
      </c>
      <c r="AJ97">
        <v>827</v>
      </c>
      <c r="AK97">
        <v>1</v>
      </c>
      <c r="AL97">
        <v>0</v>
      </c>
      <c r="AM97">
        <v>1</v>
      </c>
      <c r="AN97">
        <v>37</v>
      </c>
      <c r="AO97">
        <v>1</v>
      </c>
      <c r="AP97">
        <v>62</v>
      </c>
      <c r="AQ97">
        <v>0</v>
      </c>
      <c r="AR97">
        <v>0</v>
      </c>
      <c r="AS97">
        <v>0</v>
      </c>
      <c r="AT97" t="s">
        <v>86</v>
      </c>
      <c r="AU97" t="s">
        <v>86</v>
      </c>
      <c r="AV97" t="s">
        <v>86</v>
      </c>
      <c r="AW97" t="s">
        <v>86</v>
      </c>
      <c r="AX97" t="s">
        <v>86</v>
      </c>
      <c r="AY97" t="s">
        <v>86</v>
      </c>
      <c r="AZ97" t="s">
        <v>86</v>
      </c>
      <c r="BA97" t="s">
        <v>86</v>
      </c>
      <c r="BB97" t="s">
        <v>86</v>
      </c>
      <c r="BC97" t="s">
        <v>86</v>
      </c>
      <c r="BD97" t="s">
        <v>86</v>
      </c>
      <c r="BE97" t="s">
        <v>86</v>
      </c>
    </row>
    <row r="98" spans="1:57" x14ac:dyDescent="0.45">
      <c r="A98" t="s">
        <v>324</v>
      </c>
      <c r="B98" t="s">
        <v>77</v>
      </c>
      <c r="C98" t="s">
        <v>320</v>
      </c>
      <c r="D98" t="s">
        <v>79</v>
      </c>
      <c r="E98" s="2" t="str">
        <f>HYPERLINK("capsilon://?command=openfolder&amp;siteaddress=envoy.emaiq-na2.net&amp;folderid=FXE714E253-B093-C0A2-5755-2D3F60B63200","FX220311")</f>
        <v>FX220311</v>
      </c>
      <c r="F98" t="s">
        <v>80</v>
      </c>
      <c r="G98" t="s">
        <v>80</v>
      </c>
      <c r="H98" t="s">
        <v>81</v>
      </c>
      <c r="I98" t="s">
        <v>321</v>
      </c>
      <c r="J98">
        <v>256</v>
      </c>
      <c r="K98" t="s">
        <v>83</v>
      </c>
      <c r="L98" t="s">
        <v>84</v>
      </c>
      <c r="M98" t="s">
        <v>85</v>
      </c>
      <c r="N98">
        <v>2</v>
      </c>
      <c r="O98" s="1">
        <v>44623.452893518515</v>
      </c>
      <c r="P98" s="1">
        <v>44623.628923611112</v>
      </c>
      <c r="Q98">
        <v>14064</v>
      </c>
      <c r="R98">
        <v>1145</v>
      </c>
      <c r="S98" t="b">
        <v>0</v>
      </c>
      <c r="T98" t="s">
        <v>86</v>
      </c>
      <c r="U98" t="b">
        <v>1</v>
      </c>
      <c r="V98" t="s">
        <v>92</v>
      </c>
      <c r="W98" s="1">
        <v>44623.468888888892</v>
      </c>
      <c r="X98">
        <v>466</v>
      </c>
      <c r="Y98">
        <v>157</v>
      </c>
      <c r="Z98">
        <v>0</v>
      </c>
      <c r="AA98">
        <v>157</v>
      </c>
      <c r="AB98">
        <v>74</v>
      </c>
      <c r="AC98">
        <v>25</v>
      </c>
      <c r="AD98">
        <v>99</v>
      </c>
      <c r="AE98">
        <v>0</v>
      </c>
      <c r="AF98">
        <v>0</v>
      </c>
      <c r="AG98">
        <v>0</v>
      </c>
      <c r="AH98" t="s">
        <v>126</v>
      </c>
      <c r="AI98" s="1">
        <v>44623.628923611112</v>
      </c>
      <c r="AJ98">
        <v>616</v>
      </c>
      <c r="AK98">
        <v>0</v>
      </c>
      <c r="AL98">
        <v>0</v>
      </c>
      <c r="AM98">
        <v>0</v>
      </c>
      <c r="AN98">
        <v>37</v>
      </c>
      <c r="AO98">
        <v>0</v>
      </c>
      <c r="AP98">
        <v>99</v>
      </c>
      <c r="AQ98">
        <v>0</v>
      </c>
      <c r="AR98">
        <v>0</v>
      </c>
      <c r="AS98">
        <v>0</v>
      </c>
      <c r="AT98" t="s">
        <v>86</v>
      </c>
      <c r="AU98" t="s">
        <v>86</v>
      </c>
      <c r="AV98" t="s">
        <v>86</v>
      </c>
      <c r="AW98" t="s">
        <v>86</v>
      </c>
      <c r="AX98" t="s">
        <v>86</v>
      </c>
      <c r="AY98" t="s">
        <v>86</v>
      </c>
      <c r="AZ98" t="s">
        <v>86</v>
      </c>
      <c r="BA98" t="s">
        <v>86</v>
      </c>
      <c r="BB98" t="s">
        <v>86</v>
      </c>
      <c r="BC98" t="s">
        <v>86</v>
      </c>
      <c r="BD98" t="s">
        <v>86</v>
      </c>
      <c r="BE98" t="s">
        <v>86</v>
      </c>
    </row>
    <row r="99" spans="1:57" x14ac:dyDescent="0.45">
      <c r="A99" t="s">
        <v>325</v>
      </c>
      <c r="B99" t="s">
        <v>77</v>
      </c>
      <c r="C99" t="s">
        <v>326</v>
      </c>
      <c r="D99" t="s">
        <v>79</v>
      </c>
      <c r="E99" s="2" t="str">
        <f>HYPERLINK("capsilon://?command=openfolder&amp;siteaddress=envoy.emaiq-na2.net&amp;folderid=FX839BCD46-1F0F-03B5-1AF7-0B9F1336EC4A","FX2202340")</f>
        <v>FX2202340</v>
      </c>
      <c r="F99" t="s">
        <v>80</v>
      </c>
      <c r="G99" t="s">
        <v>80</v>
      </c>
      <c r="H99" t="s">
        <v>81</v>
      </c>
      <c r="I99" t="s">
        <v>327</v>
      </c>
      <c r="J99">
        <v>147</v>
      </c>
      <c r="K99" t="s">
        <v>83</v>
      </c>
      <c r="L99" t="s">
        <v>84</v>
      </c>
      <c r="M99" t="s">
        <v>85</v>
      </c>
      <c r="N99">
        <v>2</v>
      </c>
      <c r="O99" s="1">
        <v>44623.455428240741</v>
      </c>
      <c r="P99" s="1">
        <v>44624.178206018521</v>
      </c>
      <c r="Q99">
        <v>61312</v>
      </c>
      <c r="R99">
        <v>1136</v>
      </c>
      <c r="S99" t="b">
        <v>0</v>
      </c>
      <c r="T99" t="s">
        <v>86</v>
      </c>
      <c r="U99" t="b">
        <v>0</v>
      </c>
      <c r="V99" t="s">
        <v>92</v>
      </c>
      <c r="W99" s="1">
        <v>44623.488067129627</v>
      </c>
      <c r="X99">
        <v>522</v>
      </c>
      <c r="Y99">
        <v>129</v>
      </c>
      <c r="Z99">
        <v>0</v>
      </c>
      <c r="AA99">
        <v>129</v>
      </c>
      <c r="AB99">
        <v>0</v>
      </c>
      <c r="AC99">
        <v>33</v>
      </c>
      <c r="AD99">
        <v>18</v>
      </c>
      <c r="AE99">
        <v>0</v>
      </c>
      <c r="AF99">
        <v>0</v>
      </c>
      <c r="AG99">
        <v>0</v>
      </c>
      <c r="AH99" t="s">
        <v>232</v>
      </c>
      <c r="AI99" s="1">
        <v>44624.178206018521</v>
      </c>
      <c r="AJ99">
        <v>614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18</v>
      </c>
      <c r="AQ99">
        <v>0</v>
      </c>
      <c r="AR99">
        <v>0</v>
      </c>
      <c r="AS99">
        <v>0</v>
      </c>
      <c r="AT99" t="s">
        <v>86</v>
      </c>
      <c r="AU99" t="s">
        <v>86</v>
      </c>
      <c r="AV99" t="s">
        <v>86</v>
      </c>
      <c r="AW99" t="s">
        <v>86</v>
      </c>
      <c r="AX99" t="s">
        <v>86</v>
      </c>
      <c r="AY99" t="s">
        <v>86</v>
      </c>
      <c r="AZ99" t="s">
        <v>86</v>
      </c>
      <c r="BA99" t="s">
        <v>86</v>
      </c>
      <c r="BB99" t="s">
        <v>86</v>
      </c>
      <c r="BC99" t="s">
        <v>86</v>
      </c>
      <c r="BD99" t="s">
        <v>86</v>
      </c>
      <c r="BE99" t="s">
        <v>86</v>
      </c>
    </row>
    <row r="100" spans="1:57" x14ac:dyDescent="0.45">
      <c r="A100" t="s">
        <v>328</v>
      </c>
      <c r="B100" t="s">
        <v>77</v>
      </c>
      <c r="C100" t="s">
        <v>240</v>
      </c>
      <c r="D100" t="s">
        <v>79</v>
      </c>
      <c r="E100" s="2" t="str">
        <f>HYPERLINK("capsilon://?command=openfolder&amp;siteaddress=envoy.emaiq-na2.net&amp;folderid=FXBFC80110-DBE0-36B8-75D3-F8787A872862","FX220291")</f>
        <v>FX220291</v>
      </c>
      <c r="F100" t="s">
        <v>80</v>
      </c>
      <c r="G100" t="s">
        <v>80</v>
      </c>
      <c r="H100" t="s">
        <v>81</v>
      </c>
      <c r="I100" t="s">
        <v>241</v>
      </c>
      <c r="J100">
        <v>38</v>
      </c>
      <c r="K100" t="s">
        <v>83</v>
      </c>
      <c r="L100" t="s">
        <v>84</v>
      </c>
      <c r="M100" t="s">
        <v>85</v>
      </c>
      <c r="N100">
        <v>2</v>
      </c>
      <c r="O100" s="1">
        <v>44623.458657407406</v>
      </c>
      <c r="P100" s="1">
        <v>44623.63244212963</v>
      </c>
      <c r="Q100">
        <v>14088</v>
      </c>
      <c r="R100">
        <v>927</v>
      </c>
      <c r="S100" t="b">
        <v>0</v>
      </c>
      <c r="T100" t="s">
        <v>86</v>
      </c>
      <c r="U100" t="b">
        <v>1</v>
      </c>
      <c r="V100" t="s">
        <v>102</v>
      </c>
      <c r="W100" s="1">
        <v>44623.50203703704</v>
      </c>
      <c r="X100">
        <v>591</v>
      </c>
      <c r="Y100">
        <v>37</v>
      </c>
      <c r="Z100">
        <v>0</v>
      </c>
      <c r="AA100">
        <v>37</v>
      </c>
      <c r="AB100">
        <v>0</v>
      </c>
      <c r="AC100">
        <v>30</v>
      </c>
      <c r="AD100">
        <v>1</v>
      </c>
      <c r="AE100">
        <v>0</v>
      </c>
      <c r="AF100">
        <v>0</v>
      </c>
      <c r="AG100">
        <v>0</v>
      </c>
      <c r="AH100" t="s">
        <v>126</v>
      </c>
      <c r="AI100" s="1">
        <v>44623.63244212963</v>
      </c>
      <c r="AJ100">
        <v>303</v>
      </c>
      <c r="AK100">
        <v>2</v>
      </c>
      <c r="AL100">
        <v>0</v>
      </c>
      <c r="AM100">
        <v>2</v>
      </c>
      <c r="AN100">
        <v>0</v>
      </c>
      <c r="AO100">
        <v>2</v>
      </c>
      <c r="AP100">
        <v>-1</v>
      </c>
      <c r="AQ100">
        <v>0</v>
      </c>
      <c r="AR100">
        <v>0</v>
      </c>
      <c r="AS100">
        <v>0</v>
      </c>
      <c r="AT100" t="s">
        <v>86</v>
      </c>
      <c r="AU100" t="s">
        <v>86</v>
      </c>
      <c r="AV100" t="s">
        <v>86</v>
      </c>
      <c r="AW100" t="s">
        <v>86</v>
      </c>
      <c r="AX100" t="s">
        <v>86</v>
      </c>
      <c r="AY100" t="s">
        <v>86</v>
      </c>
      <c r="AZ100" t="s">
        <v>86</v>
      </c>
      <c r="BA100" t="s">
        <v>86</v>
      </c>
      <c r="BB100" t="s">
        <v>86</v>
      </c>
      <c r="BC100" t="s">
        <v>86</v>
      </c>
      <c r="BD100" t="s">
        <v>86</v>
      </c>
      <c r="BE100" t="s">
        <v>86</v>
      </c>
    </row>
    <row r="101" spans="1:57" x14ac:dyDescent="0.45">
      <c r="A101" t="s">
        <v>329</v>
      </c>
      <c r="B101" t="s">
        <v>77</v>
      </c>
      <c r="C101" t="s">
        <v>330</v>
      </c>
      <c r="D101" t="s">
        <v>79</v>
      </c>
      <c r="E101" s="2" t="str">
        <f>HYPERLINK("capsilon://?command=openfolder&amp;siteaddress=envoy.emaiq-na2.net&amp;folderid=FX4DBC0E27-5A8C-B25A-D0C9-4176A8D7266E","FX2202329")</f>
        <v>FX2202329</v>
      </c>
      <c r="F101" t="s">
        <v>80</v>
      </c>
      <c r="G101" t="s">
        <v>80</v>
      </c>
      <c r="H101" t="s">
        <v>81</v>
      </c>
      <c r="I101" t="s">
        <v>331</v>
      </c>
      <c r="J101">
        <v>30</v>
      </c>
      <c r="K101" t="s">
        <v>83</v>
      </c>
      <c r="L101" t="s">
        <v>84</v>
      </c>
      <c r="M101" t="s">
        <v>85</v>
      </c>
      <c r="N101">
        <v>2</v>
      </c>
      <c r="O101" s="1">
        <v>44623.465081018519</v>
      </c>
      <c r="P101" s="1">
        <v>44624.191261574073</v>
      </c>
      <c r="Q101">
        <v>62329</v>
      </c>
      <c r="R101">
        <v>413</v>
      </c>
      <c r="S101" t="b">
        <v>0</v>
      </c>
      <c r="T101" t="s">
        <v>86</v>
      </c>
      <c r="U101" t="b">
        <v>0</v>
      </c>
      <c r="V101" t="s">
        <v>92</v>
      </c>
      <c r="W101" s="1">
        <v>44623.491712962961</v>
      </c>
      <c r="X101">
        <v>315</v>
      </c>
      <c r="Y101">
        <v>9</v>
      </c>
      <c r="Z101">
        <v>0</v>
      </c>
      <c r="AA101">
        <v>9</v>
      </c>
      <c r="AB101">
        <v>0</v>
      </c>
      <c r="AC101">
        <v>3</v>
      </c>
      <c r="AD101">
        <v>21</v>
      </c>
      <c r="AE101">
        <v>0</v>
      </c>
      <c r="AF101">
        <v>0</v>
      </c>
      <c r="AG101">
        <v>0</v>
      </c>
      <c r="AH101" t="s">
        <v>204</v>
      </c>
      <c r="AI101" s="1">
        <v>44624.191261574073</v>
      </c>
      <c r="AJ101">
        <v>98</v>
      </c>
      <c r="AK101">
        <v>1</v>
      </c>
      <c r="AL101">
        <v>0</v>
      </c>
      <c r="AM101">
        <v>1</v>
      </c>
      <c r="AN101">
        <v>0</v>
      </c>
      <c r="AO101">
        <v>1</v>
      </c>
      <c r="AP101">
        <v>20</v>
      </c>
      <c r="AQ101">
        <v>0</v>
      </c>
      <c r="AR101">
        <v>0</v>
      </c>
      <c r="AS101">
        <v>0</v>
      </c>
      <c r="AT101" t="s">
        <v>86</v>
      </c>
      <c r="AU101" t="s">
        <v>86</v>
      </c>
      <c r="AV101" t="s">
        <v>86</v>
      </c>
      <c r="AW101" t="s">
        <v>86</v>
      </c>
      <c r="AX101" t="s">
        <v>86</v>
      </c>
      <c r="AY101" t="s">
        <v>86</v>
      </c>
      <c r="AZ101" t="s">
        <v>86</v>
      </c>
      <c r="BA101" t="s">
        <v>86</v>
      </c>
      <c r="BB101" t="s">
        <v>86</v>
      </c>
      <c r="BC101" t="s">
        <v>86</v>
      </c>
      <c r="BD101" t="s">
        <v>86</v>
      </c>
      <c r="BE101" t="s">
        <v>86</v>
      </c>
    </row>
    <row r="102" spans="1:57" x14ac:dyDescent="0.45">
      <c r="A102" t="s">
        <v>332</v>
      </c>
      <c r="B102" t="s">
        <v>77</v>
      </c>
      <c r="C102" t="s">
        <v>246</v>
      </c>
      <c r="D102" t="s">
        <v>79</v>
      </c>
      <c r="E102" s="2" t="str">
        <f>HYPERLINK("capsilon://?command=openfolder&amp;siteaddress=envoy.emaiq-na2.net&amp;folderid=FXD52C8F1A-7E35-283C-1ED3-86EACCB0ADA2","FX2202242")</f>
        <v>FX2202242</v>
      </c>
      <c r="F102" t="s">
        <v>80</v>
      </c>
      <c r="G102" t="s">
        <v>80</v>
      </c>
      <c r="H102" t="s">
        <v>81</v>
      </c>
      <c r="I102" t="s">
        <v>333</v>
      </c>
      <c r="J102">
        <v>66</v>
      </c>
      <c r="K102" t="s">
        <v>83</v>
      </c>
      <c r="L102" t="s">
        <v>84</v>
      </c>
      <c r="M102" t="s">
        <v>85</v>
      </c>
      <c r="N102">
        <v>2</v>
      </c>
      <c r="O102" s="1">
        <v>44623.47378472222</v>
      </c>
      <c r="P102" s="1">
        <v>44624.193206018521</v>
      </c>
      <c r="Q102">
        <v>61712</v>
      </c>
      <c r="R102">
        <v>446</v>
      </c>
      <c r="S102" t="b">
        <v>0</v>
      </c>
      <c r="T102" t="s">
        <v>86</v>
      </c>
      <c r="U102" t="b">
        <v>0</v>
      </c>
      <c r="V102" t="s">
        <v>92</v>
      </c>
      <c r="W102" s="1">
        <v>44623.494953703703</v>
      </c>
      <c r="X102">
        <v>279</v>
      </c>
      <c r="Y102">
        <v>52</v>
      </c>
      <c r="Z102">
        <v>0</v>
      </c>
      <c r="AA102">
        <v>52</v>
      </c>
      <c r="AB102">
        <v>0</v>
      </c>
      <c r="AC102">
        <v>40</v>
      </c>
      <c r="AD102">
        <v>14</v>
      </c>
      <c r="AE102">
        <v>0</v>
      </c>
      <c r="AF102">
        <v>0</v>
      </c>
      <c r="AG102">
        <v>0</v>
      </c>
      <c r="AH102" t="s">
        <v>204</v>
      </c>
      <c r="AI102" s="1">
        <v>44624.193206018521</v>
      </c>
      <c r="AJ102">
        <v>167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14</v>
      </c>
      <c r="AQ102">
        <v>0</v>
      </c>
      <c r="AR102">
        <v>0</v>
      </c>
      <c r="AS102">
        <v>0</v>
      </c>
      <c r="AT102" t="s">
        <v>86</v>
      </c>
      <c r="AU102" t="s">
        <v>86</v>
      </c>
      <c r="AV102" t="s">
        <v>86</v>
      </c>
      <c r="AW102" t="s">
        <v>86</v>
      </c>
      <c r="AX102" t="s">
        <v>86</v>
      </c>
      <c r="AY102" t="s">
        <v>86</v>
      </c>
      <c r="AZ102" t="s">
        <v>86</v>
      </c>
      <c r="BA102" t="s">
        <v>86</v>
      </c>
      <c r="BB102" t="s">
        <v>86</v>
      </c>
      <c r="BC102" t="s">
        <v>86</v>
      </c>
      <c r="BD102" t="s">
        <v>86</v>
      </c>
      <c r="BE102" t="s">
        <v>86</v>
      </c>
    </row>
    <row r="103" spans="1:57" x14ac:dyDescent="0.45">
      <c r="A103" t="s">
        <v>334</v>
      </c>
      <c r="B103" t="s">
        <v>77</v>
      </c>
      <c r="C103" t="s">
        <v>335</v>
      </c>
      <c r="D103" t="s">
        <v>79</v>
      </c>
      <c r="E103" s="2" t="str">
        <f>HYPERLINK("capsilon://?command=openfolder&amp;siteaddress=envoy.emaiq-na2.net&amp;folderid=FX4AC120F7-A698-FFAA-4E03-5DB4925DDF91","FX2202608")</f>
        <v>FX2202608</v>
      </c>
      <c r="F103" t="s">
        <v>80</v>
      </c>
      <c r="G103" t="s">
        <v>80</v>
      </c>
      <c r="H103" t="s">
        <v>81</v>
      </c>
      <c r="I103" t="s">
        <v>336</v>
      </c>
      <c r="J103">
        <v>38</v>
      </c>
      <c r="K103" t="s">
        <v>83</v>
      </c>
      <c r="L103" t="s">
        <v>84</v>
      </c>
      <c r="M103" t="s">
        <v>85</v>
      </c>
      <c r="N103">
        <v>2</v>
      </c>
      <c r="O103" s="1">
        <v>44621.409537037034</v>
      </c>
      <c r="P103" s="1">
        <v>44621.594155092593</v>
      </c>
      <c r="Q103">
        <v>14220</v>
      </c>
      <c r="R103">
        <v>1731</v>
      </c>
      <c r="S103" t="b">
        <v>0</v>
      </c>
      <c r="T103" t="s">
        <v>86</v>
      </c>
      <c r="U103" t="b">
        <v>1</v>
      </c>
      <c r="V103" t="s">
        <v>92</v>
      </c>
      <c r="W103" s="1">
        <v>44621.472997685189</v>
      </c>
      <c r="X103">
        <v>759</v>
      </c>
      <c r="Y103">
        <v>37</v>
      </c>
      <c r="Z103">
        <v>0</v>
      </c>
      <c r="AA103">
        <v>37</v>
      </c>
      <c r="AB103">
        <v>0</v>
      </c>
      <c r="AC103">
        <v>25</v>
      </c>
      <c r="AD103">
        <v>1</v>
      </c>
      <c r="AE103">
        <v>0</v>
      </c>
      <c r="AF103">
        <v>0</v>
      </c>
      <c r="AG103">
        <v>0</v>
      </c>
      <c r="AH103" t="s">
        <v>126</v>
      </c>
      <c r="AI103" s="1">
        <v>44621.594155092593</v>
      </c>
      <c r="AJ103">
        <v>857</v>
      </c>
      <c r="AK103">
        <v>20</v>
      </c>
      <c r="AL103">
        <v>0</v>
      </c>
      <c r="AM103">
        <v>20</v>
      </c>
      <c r="AN103">
        <v>0</v>
      </c>
      <c r="AO103">
        <v>23</v>
      </c>
      <c r="AP103">
        <v>-19</v>
      </c>
      <c r="AQ103">
        <v>0</v>
      </c>
      <c r="AR103">
        <v>0</v>
      </c>
      <c r="AS103">
        <v>0</v>
      </c>
      <c r="AT103" t="s">
        <v>86</v>
      </c>
      <c r="AU103" t="s">
        <v>86</v>
      </c>
      <c r="AV103" t="s">
        <v>86</v>
      </c>
      <c r="AW103" t="s">
        <v>86</v>
      </c>
      <c r="AX103" t="s">
        <v>86</v>
      </c>
      <c r="AY103" t="s">
        <v>86</v>
      </c>
      <c r="AZ103" t="s">
        <v>86</v>
      </c>
      <c r="BA103" t="s">
        <v>86</v>
      </c>
      <c r="BB103" t="s">
        <v>86</v>
      </c>
      <c r="BC103" t="s">
        <v>86</v>
      </c>
      <c r="BD103" t="s">
        <v>86</v>
      </c>
      <c r="BE103" t="s">
        <v>86</v>
      </c>
    </row>
    <row r="104" spans="1:57" x14ac:dyDescent="0.45">
      <c r="A104" t="s">
        <v>337</v>
      </c>
      <c r="B104" t="s">
        <v>77</v>
      </c>
      <c r="C104" t="s">
        <v>338</v>
      </c>
      <c r="D104" t="s">
        <v>79</v>
      </c>
      <c r="E104" s="2" t="str">
        <f>HYPERLINK("capsilon://?command=openfolder&amp;siteaddress=envoy.emaiq-na2.net&amp;folderid=FX8EAD4640-29B5-8127-4130-B0F301C90AD8","FX2202147")</f>
        <v>FX2202147</v>
      </c>
      <c r="F104" t="s">
        <v>80</v>
      </c>
      <c r="G104" t="s">
        <v>80</v>
      </c>
      <c r="H104" t="s">
        <v>81</v>
      </c>
      <c r="I104" t="s">
        <v>339</v>
      </c>
      <c r="J104">
        <v>66</v>
      </c>
      <c r="K104" t="s">
        <v>83</v>
      </c>
      <c r="L104" t="s">
        <v>84</v>
      </c>
      <c r="M104" t="s">
        <v>85</v>
      </c>
      <c r="N104">
        <v>2</v>
      </c>
      <c r="O104" s="1">
        <v>44623.485590277778</v>
      </c>
      <c r="P104" s="1">
        <v>44624.20171296296</v>
      </c>
      <c r="Q104">
        <v>60712</v>
      </c>
      <c r="R104">
        <v>1161</v>
      </c>
      <c r="S104" t="b">
        <v>0</v>
      </c>
      <c r="T104" t="s">
        <v>86</v>
      </c>
      <c r="U104" t="b">
        <v>0</v>
      </c>
      <c r="V104" t="s">
        <v>92</v>
      </c>
      <c r="W104" s="1">
        <v>44623.499930555554</v>
      </c>
      <c r="X104">
        <v>427</v>
      </c>
      <c r="Y104">
        <v>52</v>
      </c>
      <c r="Z104">
        <v>0</v>
      </c>
      <c r="AA104">
        <v>52</v>
      </c>
      <c r="AB104">
        <v>0</v>
      </c>
      <c r="AC104">
        <v>34</v>
      </c>
      <c r="AD104">
        <v>14</v>
      </c>
      <c r="AE104">
        <v>0</v>
      </c>
      <c r="AF104">
        <v>0</v>
      </c>
      <c r="AG104">
        <v>0</v>
      </c>
      <c r="AH104" t="s">
        <v>204</v>
      </c>
      <c r="AI104" s="1">
        <v>44624.20171296296</v>
      </c>
      <c r="AJ104">
        <v>734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14</v>
      </c>
      <c r="AQ104">
        <v>0</v>
      </c>
      <c r="AR104">
        <v>0</v>
      </c>
      <c r="AS104">
        <v>0</v>
      </c>
      <c r="AT104" t="s">
        <v>86</v>
      </c>
      <c r="AU104" t="s">
        <v>86</v>
      </c>
      <c r="AV104" t="s">
        <v>86</v>
      </c>
      <c r="AW104" t="s">
        <v>86</v>
      </c>
      <c r="AX104" t="s">
        <v>86</v>
      </c>
      <c r="AY104" t="s">
        <v>86</v>
      </c>
      <c r="AZ104" t="s">
        <v>86</v>
      </c>
      <c r="BA104" t="s">
        <v>86</v>
      </c>
      <c r="BB104" t="s">
        <v>86</v>
      </c>
      <c r="BC104" t="s">
        <v>86</v>
      </c>
      <c r="BD104" t="s">
        <v>86</v>
      </c>
      <c r="BE104" t="s">
        <v>86</v>
      </c>
    </row>
    <row r="105" spans="1:57" x14ac:dyDescent="0.45">
      <c r="A105" t="s">
        <v>340</v>
      </c>
      <c r="B105" t="s">
        <v>77</v>
      </c>
      <c r="C105" t="s">
        <v>176</v>
      </c>
      <c r="D105" t="s">
        <v>79</v>
      </c>
      <c r="E105" s="2" t="str">
        <f>HYPERLINK("capsilon://?command=openfolder&amp;siteaddress=envoy.emaiq-na2.net&amp;folderid=FX893AD792-7E4D-95B0-8ACF-9F9A891882E7","FX2202113")</f>
        <v>FX2202113</v>
      </c>
      <c r="F105" t="s">
        <v>80</v>
      </c>
      <c r="G105" t="s">
        <v>80</v>
      </c>
      <c r="H105" t="s">
        <v>81</v>
      </c>
      <c r="I105" t="s">
        <v>341</v>
      </c>
      <c r="J105">
        <v>32</v>
      </c>
      <c r="K105" t="s">
        <v>83</v>
      </c>
      <c r="L105" t="s">
        <v>84</v>
      </c>
      <c r="M105" t="s">
        <v>85</v>
      </c>
      <c r="N105">
        <v>2</v>
      </c>
      <c r="O105" s="1">
        <v>44623.49181712963</v>
      </c>
      <c r="P105" s="1">
        <v>44624.230636574073</v>
      </c>
      <c r="Q105">
        <v>63370</v>
      </c>
      <c r="R105">
        <v>464</v>
      </c>
      <c r="S105" t="b">
        <v>0</v>
      </c>
      <c r="T105" t="s">
        <v>86</v>
      </c>
      <c r="U105" t="b">
        <v>0</v>
      </c>
      <c r="V105" t="s">
        <v>92</v>
      </c>
      <c r="W105" s="1">
        <v>44623.502627314818</v>
      </c>
      <c r="X105">
        <v>232</v>
      </c>
      <c r="Y105">
        <v>45</v>
      </c>
      <c r="Z105">
        <v>0</v>
      </c>
      <c r="AA105">
        <v>45</v>
      </c>
      <c r="AB105">
        <v>0</v>
      </c>
      <c r="AC105">
        <v>27</v>
      </c>
      <c r="AD105">
        <v>-13</v>
      </c>
      <c r="AE105">
        <v>0</v>
      </c>
      <c r="AF105">
        <v>0</v>
      </c>
      <c r="AG105">
        <v>0</v>
      </c>
      <c r="AH105" t="s">
        <v>204</v>
      </c>
      <c r="AI105" s="1">
        <v>44624.230636574073</v>
      </c>
      <c r="AJ105">
        <v>232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-13</v>
      </c>
      <c r="AQ105">
        <v>0</v>
      </c>
      <c r="AR105">
        <v>0</v>
      </c>
      <c r="AS105">
        <v>0</v>
      </c>
      <c r="AT105" t="s">
        <v>86</v>
      </c>
      <c r="AU105" t="s">
        <v>86</v>
      </c>
      <c r="AV105" t="s">
        <v>86</v>
      </c>
      <c r="AW105" t="s">
        <v>86</v>
      </c>
      <c r="AX105" t="s">
        <v>86</v>
      </c>
      <c r="AY105" t="s">
        <v>86</v>
      </c>
      <c r="AZ105" t="s">
        <v>86</v>
      </c>
      <c r="BA105" t="s">
        <v>86</v>
      </c>
      <c r="BB105" t="s">
        <v>86</v>
      </c>
      <c r="BC105" t="s">
        <v>86</v>
      </c>
      <c r="BD105" t="s">
        <v>86</v>
      </c>
      <c r="BE105" t="s">
        <v>86</v>
      </c>
    </row>
    <row r="106" spans="1:57" hidden="1" x14ac:dyDescent="0.45">
      <c r="A106" t="s">
        <v>342</v>
      </c>
      <c r="B106" t="s">
        <v>77</v>
      </c>
      <c r="C106" t="s">
        <v>343</v>
      </c>
      <c r="D106" t="s">
        <v>79</v>
      </c>
      <c r="E106" s="2" t="str">
        <f>HYPERLINK("capsilon://?command=openfolder&amp;siteaddress=envoy.emaiq-na2.net&amp;folderid=FX4C361CAA-E688-421F-8F81-4C8AE5674DFF","FX2202776")</f>
        <v>FX2202776</v>
      </c>
      <c r="F106" t="s">
        <v>80</v>
      </c>
      <c r="G106" t="s">
        <v>80</v>
      </c>
      <c r="H106" t="s">
        <v>81</v>
      </c>
      <c r="I106" t="s">
        <v>344</v>
      </c>
      <c r="J106">
        <v>316</v>
      </c>
      <c r="K106" t="s">
        <v>83</v>
      </c>
      <c r="L106" t="s">
        <v>84</v>
      </c>
      <c r="M106" t="s">
        <v>85</v>
      </c>
      <c r="N106">
        <v>1</v>
      </c>
      <c r="O106" s="1">
        <v>44623.492812500001</v>
      </c>
      <c r="P106" s="1">
        <v>44623.507974537039</v>
      </c>
      <c r="Q106">
        <v>807</v>
      </c>
      <c r="R106">
        <v>503</v>
      </c>
      <c r="S106" t="b">
        <v>0</v>
      </c>
      <c r="T106" t="s">
        <v>86</v>
      </c>
      <c r="U106" t="b">
        <v>0</v>
      </c>
      <c r="V106" t="s">
        <v>92</v>
      </c>
      <c r="W106" s="1">
        <v>44623.507974537039</v>
      </c>
      <c r="X106">
        <v>461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316</v>
      </c>
      <c r="AE106">
        <v>273</v>
      </c>
      <c r="AF106">
        <v>0</v>
      </c>
      <c r="AG106">
        <v>8</v>
      </c>
      <c r="AH106" t="s">
        <v>86</v>
      </c>
      <c r="AI106" t="s">
        <v>86</v>
      </c>
      <c r="AJ106" t="s">
        <v>86</v>
      </c>
      <c r="AK106" t="s">
        <v>86</v>
      </c>
      <c r="AL106" t="s">
        <v>86</v>
      </c>
      <c r="AM106" t="s">
        <v>86</v>
      </c>
      <c r="AN106" t="s">
        <v>86</v>
      </c>
      <c r="AO106" t="s">
        <v>86</v>
      </c>
      <c r="AP106" t="s">
        <v>86</v>
      </c>
      <c r="AQ106" t="s">
        <v>86</v>
      </c>
      <c r="AR106" t="s">
        <v>86</v>
      </c>
      <c r="AS106" t="s">
        <v>86</v>
      </c>
      <c r="AT106" t="s">
        <v>86</v>
      </c>
      <c r="AU106" t="s">
        <v>86</v>
      </c>
      <c r="AV106" t="s">
        <v>86</v>
      </c>
      <c r="AW106" t="s">
        <v>86</v>
      </c>
      <c r="AX106" t="s">
        <v>86</v>
      </c>
      <c r="AY106" t="s">
        <v>86</v>
      </c>
      <c r="AZ106" t="s">
        <v>86</v>
      </c>
      <c r="BA106" t="s">
        <v>86</v>
      </c>
      <c r="BB106" t="s">
        <v>86</v>
      </c>
      <c r="BC106" t="s">
        <v>86</v>
      </c>
      <c r="BD106" t="s">
        <v>86</v>
      </c>
      <c r="BE106" t="s">
        <v>86</v>
      </c>
    </row>
    <row r="107" spans="1:57" x14ac:dyDescent="0.45">
      <c r="A107" t="s">
        <v>345</v>
      </c>
      <c r="B107" t="s">
        <v>77</v>
      </c>
      <c r="C107" t="s">
        <v>176</v>
      </c>
      <c r="D107" t="s">
        <v>79</v>
      </c>
      <c r="E107" s="2" t="str">
        <f>HYPERLINK("capsilon://?command=openfolder&amp;siteaddress=envoy.emaiq-na2.net&amp;folderid=FX893AD792-7E4D-95B0-8ACF-9F9A891882E7","FX2202113")</f>
        <v>FX2202113</v>
      </c>
      <c r="F107" t="s">
        <v>80</v>
      </c>
      <c r="G107" t="s">
        <v>80</v>
      </c>
      <c r="H107" t="s">
        <v>81</v>
      </c>
      <c r="I107" t="s">
        <v>346</v>
      </c>
      <c r="J107">
        <v>30</v>
      </c>
      <c r="K107" t="s">
        <v>83</v>
      </c>
      <c r="L107" t="s">
        <v>84</v>
      </c>
      <c r="M107" t="s">
        <v>85</v>
      </c>
      <c r="N107">
        <v>2</v>
      </c>
      <c r="O107" s="1">
        <v>44623.507662037038</v>
      </c>
      <c r="P107" s="1">
        <v>44624.231481481482</v>
      </c>
      <c r="Q107">
        <v>62253</v>
      </c>
      <c r="R107">
        <v>285</v>
      </c>
      <c r="S107" t="b">
        <v>0</v>
      </c>
      <c r="T107" t="s">
        <v>86</v>
      </c>
      <c r="U107" t="b">
        <v>0</v>
      </c>
      <c r="V107" t="s">
        <v>136</v>
      </c>
      <c r="W107" s="1">
        <v>44623.510439814818</v>
      </c>
      <c r="X107">
        <v>213</v>
      </c>
      <c r="Y107">
        <v>9</v>
      </c>
      <c r="Z107">
        <v>0</v>
      </c>
      <c r="AA107">
        <v>9</v>
      </c>
      <c r="AB107">
        <v>0</v>
      </c>
      <c r="AC107">
        <v>3</v>
      </c>
      <c r="AD107">
        <v>21</v>
      </c>
      <c r="AE107">
        <v>0</v>
      </c>
      <c r="AF107">
        <v>0</v>
      </c>
      <c r="AG107">
        <v>0</v>
      </c>
      <c r="AH107" t="s">
        <v>204</v>
      </c>
      <c r="AI107" s="1">
        <v>44624.231481481482</v>
      </c>
      <c r="AJ107">
        <v>72</v>
      </c>
      <c r="AK107">
        <v>1</v>
      </c>
      <c r="AL107">
        <v>0</v>
      </c>
      <c r="AM107">
        <v>1</v>
      </c>
      <c r="AN107">
        <v>0</v>
      </c>
      <c r="AO107">
        <v>1</v>
      </c>
      <c r="AP107">
        <v>20</v>
      </c>
      <c r="AQ107">
        <v>0</v>
      </c>
      <c r="AR107">
        <v>0</v>
      </c>
      <c r="AS107">
        <v>0</v>
      </c>
      <c r="AT107" t="s">
        <v>86</v>
      </c>
      <c r="AU107" t="s">
        <v>86</v>
      </c>
      <c r="AV107" t="s">
        <v>86</v>
      </c>
      <c r="AW107" t="s">
        <v>86</v>
      </c>
      <c r="AX107" t="s">
        <v>86</v>
      </c>
      <c r="AY107" t="s">
        <v>86</v>
      </c>
      <c r="AZ107" t="s">
        <v>86</v>
      </c>
      <c r="BA107" t="s">
        <v>86</v>
      </c>
      <c r="BB107" t="s">
        <v>86</v>
      </c>
      <c r="BC107" t="s">
        <v>86</v>
      </c>
      <c r="BD107" t="s">
        <v>86</v>
      </c>
      <c r="BE107" t="s">
        <v>86</v>
      </c>
    </row>
    <row r="108" spans="1:57" x14ac:dyDescent="0.45">
      <c r="A108" t="s">
        <v>347</v>
      </c>
      <c r="B108" t="s">
        <v>77</v>
      </c>
      <c r="C108" t="s">
        <v>343</v>
      </c>
      <c r="D108" t="s">
        <v>79</v>
      </c>
      <c r="E108" s="2" t="str">
        <f>HYPERLINK("capsilon://?command=openfolder&amp;siteaddress=envoy.emaiq-na2.net&amp;folderid=FX4C361CAA-E688-421F-8F81-4C8AE5674DFF","FX2202776")</f>
        <v>FX2202776</v>
      </c>
      <c r="F108" t="s">
        <v>80</v>
      </c>
      <c r="G108" t="s">
        <v>80</v>
      </c>
      <c r="H108" t="s">
        <v>81</v>
      </c>
      <c r="I108" t="s">
        <v>344</v>
      </c>
      <c r="J108">
        <v>354</v>
      </c>
      <c r="K108" t="s">
        <v>83</v>
      </c>
      <c r="L108" t="s">
        <v>84</v>
      </c>
      <c r="M108" t="s">
        <v>85</v>
      </c>
      <c r="N108">
        <v>2</v>
      </c>
      <c r="O108" s="1">
        <v>44623.509282407409</v>
      </c>
      <c r="P108" s="1">
        <v>44623.651932870373</v>
      </c>
      <c r="Q108">
        <v>8877</v>
      </c>
      <c r="R108">
        <v>3448</v>
      </c>
      <c r="S108" t="b">
        <v>0</v>
      </c>
      <c r="T108" t="s">
        <v>86</v>
      </c>
      <c r="U108" t="b">
        <v>1</v>
      </c>
      <c r="V108" t="s">
        <v>136</v>
      </c>
      <c r="W108" s="1">
        <v>44623.531377314815</v>
      </c>
      <c r="X108">
        <v>1753</v>
      </c>
      <c r="Y108">
        <v>308</v>
      </c>
      <c r="Z108">
        <v>0</v>
      </c>
      <c r="AA108">
        <v>308</v>
      </c>
      <c r="AB108">
        <v>0</v>
      </c>
      <c r="AC108">
        <v>128</v>
      </c>
      <c r="AD108">
        <v>46</v>
      </c>
      <c r="AE108">
        <v>0</v>
      </c>
      <c r="AF108">
        <v>0</v>
      </c>
      <c r="AG108">
        <v>0</v>
      </c>
      <c r="AH108" t="s">
        <v>126</v>
      </c>
      <c r="AI108" s="1">
        <v>44623.651932870373</v>
      </c>
      <c r="AJ108">
        <v>1683</v>
      </c>
      <c r="AK108">
        <v>11</v>
      </c>
      <c r="AL108">
        <v>0</v>
      </c>
      <c r="AM108">
        <v>11</v>
      </c>
      <c r="AN108">
        <v>0</v>
      </c>
      <c r="AO108">
        <v>11</v>
      </c>
      <c r="AP108">
        <v>35</v>
      </c>
      <c r="AQ108">
        <v>0</v>
      </c>
      <c r="AR108">
        <v>0</v>
      </c>
      <c r="AS108">
        <v>0</v>
      </c>
      <c r="AT108" t="s">
        <v>86</v>
      </c>
      <c r="AU108" t="s">
        <v>86</v>
      </c>
      <c r="AV108" t="s">
        <v>86</v>
      </c>
      <c r="AW108" t="s">
        <v>86</v>
      </c>
      <c r="AX108" t="s">
        <v>86</v>
      </c>
      <c r="AY108" t="s">
        <v>86</v>
      </c>
      <c r="AZ108" t="s">
        <v>86</v>
      </c>
      <c r="BA108" t="s">
        <v>86</v>
      </c>
      <c r="BB108" t="s">
        <v>86</v>
      </c>
      <c r="BC108" t="s">
        <v>86</v>
      </c>
      <c r="BD108" t="s">
        <v>86</v>
      </c>
      <c r="BE108" t="s">
        <v>86</v>
      </c>
    </row>
    <row r="109" spans="1:57" x14ac:dyDescent="0.45">
      <c r="A109" t="s">
        <v>348</v>
      </c>
      <c r="B109" t="s">
        <v>77</v>
      </c>
      <c r="C109" t="s">
        <v>349</v>
      </c>
      <c r="D109" t="s">
        <v>79</v>
      </c>
      <c r="E109" s="2" t="str">
        <f>HYPERLINK("capsilon://?command=openfolder&amp;siteaddress=envoy.emaiq-na2.net&amp;folderid=FX7F3BF700-3563-B6BC-F732-5388F1C1863F","FX2202178")</f>
        <v>FX2202178</v>
      </c>
      <c r="F109" t="s">
        <v>80</v>
      </c>
      <c r="G109" t="s">
        <v>80</v>
      </c>
      <c r="H109" t="s">
        <v>81</v>
      </c>
      <c r="I109" t="s">
        <v>350</v>
      </c>
      <c r="J109">
        <v>55</v>
      </c>
      <c r="K109" t="s">
        <v>83</v>
      </c>
      <c r="L109" t="s">
        <v>84</v>
      </c>
      <c r="M109" t="s">
        <v>85</v>
      </c>
      <c r="N109">
        <v>2</v>
      </c>
      <c r="O109" s="1">
        <v>44623.513784722221</v>
      </c>
      <c r="P109" s="1">
        <v>44624.235879629632</v>
      </c>
      <c r="Q109">
        <v>61688</v>
      </c>
      <c r="R109">
        <v>701</v>
      </c>
      <c r="S109" t="b">
        <v>0</v>
      </c>
      <c r="T109" t="s">
        <v>86</v>
      </c>
      <c r="U109" t="b">
        <v>0</v>
      </c>
      <c r="V109" t="s">
        <v>136</v>
      </c>
      <c r="W109" s="1">
        <v>44623.53460648148</v>
      </c>
      <c r="X109">
        <v>278</v>
      </c>
      <c r="Y109">
        <v>50</v>
      </c>
      <c r="Z109">
        <v>0</v>
      </c>
      <c r="AA109">
        <v>50</v>
      </c>
      <c r="AB109">
        <v>0</v>
      </c>
      <c r="AC109">
        <v>28</v>
      </c>
      <c r="AD109">
        <v>5</v>
      </c>
      <c r="AE109">
        <v>0</v>
      </c>
      <c r="AF109">
        <v>0</v>
      </c>
      <c r="AG109">
        <v>0</v>
      </c>
      <c r="AH109" t="s">
        <v>204</v>
      </c>
      <c r="AI109" s="1">
        <v>44624.235879629632</v>
      </c>
      <c r="AJ109">
        <v>380</v>
      </c>
      <c r="AK109">
        <v>2</v>
      </c>
      <c r="AL109">
        <v>0</v>
      </c>
      <c r="AM109">
        <v>2</v>
      </c>
      <c r="AN109">
        <v>0</v>
      </c>
      <c r="AO109">
        <v>2</v>
      </c>
      <c r="AP109">
        <v>3</v>
      </c>
      <c r="AQ109">
        <v>0</v>
      </c>
      <c r="AR109">
        <v>0</v>
      </c>
      <c r="AS109">
        <v>0</v>
      </c>
      <c r="AT109" t="s">
        <v>86</v>
      </c>
      <c r="AU109" t="s">
        <v>86</v>
      </c>
      <c r="AV109" t="s">
        <v>86</v>
      </c>
      <c r="AW109" t="s">
        <v>86</v>
      </c>
      <c r="AX109" t="s">
        <v>86</v>
      </c>
      <c r="AY109" t="s">
        <v>86</v>
      </c>
      <c r="AZ109" t="s">
        <v>86</v>
      </c>
      <c r="BA109" t="s">
        <v>86</v>
      </c>
      <c r="BB109" t="s">
        <v>86</v>
      </c>
      <c r="BC109" t="s">
        <v>86</v>
      </c>
      <c r="BD109" t="s">
        <v>86</v>
      </c>
      <c r="BE109" t="s">
        <v>86</v>
      </c>
    </row>
    <row r="110" spans="1:57" x14ac:dyDescent="0.45">
      <c r="A110" t="s">
        <v>351</v>
      </c>
      <c r="B110" t="s">
        <v>77</v>
      </c>
      <c r="C110" t="s">
        <v>349</v>
      </c>
      <c r="D110" t="s">
        <v>79</v>
      </c>
      <c r="E110" s="2" t="str">
        <f>HYPERLINK("capsilon://?command=openfolder&amp;siteaddress=envoy.emaiq-na2.net&amp;folderid=FX7F3BF700-3563-B6BC-F732-5388F1C1863F","FX2202178")</f>
        <v>FX2202178</v>
      </c>
      <c r="F110" t="s">
        <v>80</v>
      </c>
      <c r="G110" t="s">
        <v>80</v>
      </c>
      <c r="H110" t="s">
        <v>81</v>
      </c>
      <c r="I110" t="s">
        <v>352</v>
      </c>
      <c r="J110">
        <v>60</v>
      </c>
      <c r="K110" t="s">
        <v>83</v>
      </c>
      <c r="L110" t="s">
        <v>84</v>
      </c>
      <c r="M110" t="s">
        <v>85</v>
      </c>
      <c r="N110">
        <v>2</v>
      </c>
      <c r="O110" s="1">
        <v>44623.514120370368</v>
      </c>
      <c r="P110" s="1">
        <v>44624.244432870371</v>
      </c>
      <c r="Q110">
        <v>62028</v>
      </c>
      <c r="R110">
        <v>1071</v>
      </c>
      <c r="S110" t="b">
        <v>0</v>
      </c>
      <c r="T110" t="s">
        <v>86</v>
      </c>
      <c r="U110" t="b">
        <v>0</v>
      </c>
      <c r="V110" t="s">
        <v>136</v>
      </c>
      <c r="W110" s="1">
        <v>44623.538472222222</v>
      </c>
      <c r="X110">
        <v>333</v>
      </c>
      <c r="Y110">
        <v>55</v>
      </c>
      <c r="Z110">
        <v>0</v>
      </c>
      <c r="AA110">
        <v>55</v>
      </c>
      <c r="AB110">
        <v>0</v>
      </c>
      <c r="AC110">
        <v>31</v>
      </c>
      <c r="AD110">
        <v>5</v>
      </c>
      <c r="AE110">
        <v>0</v>
      </c>
      <c r="AF110">
        <v>0</v>
      </c>
      <c r="AG110">
        <v>0</v>
      </c>
      <c r="AH110" t="s">
        <v>204</v>
      </c>
      <c r="AI110" s="1">
        <v>44624.244432870371</v>
      </c>
      <c r="AJ110">
        <v>738</v>
      </c>
      <c r="AK110">
        <v>6</v>
      </c>
      <c r="AL110">
        <v>0</v>
      </c>
      <c r="AM110">
        <v>6</v>
      </c>
      <c r="AN110">
        <v>0</v>
      </c>
      <c r="AO110">
        <v>6</v>
      </c>
      <c r="AP110">
        <v>-1</v>
      </c>
      <c r="AQ110">
        <v>0</v>
      </c>
      <c r="AR110">
        <v>0</v>
      </c>
      <c r="AS110">
        <v>0</v>
      </c>
      <c r="AT110" t="s">
        <v>86</v>
      </c>
      <c r="AU110" t="s">
        <v>86</v>
      </c>
      <c r="AV110" t="s">
        <v>86</v>
      </c>
      <c r="AW110" t="s">
        <v>86</v>
      </c>
      <c r="AX110" t="s">
        <v>86</v>
      </c>
      <c r="AY110" t="s">
        <v>86</v>
      </c>
      <c r="AZ110" t="s">
        <v>86</v>
      </c>
      <c r="BA110" t="s">
        <v>86</v>
      </c>
      <c r="BB110" t="s">
        <v>86</v>
      </c>
      <c r="BC110" t="s">
        <v>86</v>
      </c>
      <c r="BD110" t="s">
        <v>86</v>
      </c>
      <c r="BE110" t="s">
        <v>86</v>
      </c>
    </row>
    <row r="111" spans="1:57" hidden="1" x14ac:dyDescent="0.45">
      <c r="A111" t="s">
        <v>353</v>
      </c>
      <c r="B111" t="s">
        <v>77</v>
      </c>
      <c r="C111" t="s">
        <v>354</v>
      </c>
      <c r="D111" t="s">
        <v>79</v>
      </c>
      <c r="E111" s="2" t="str">
        <f>HYPERLINK("capsilon://?command=openfolder&amp;siteaddress=envoy.emaiq-na2.net&amp;folderid=FXC6FA80C4-97ED-3D19-E296-AFAD25C53ACA","FX220279")</f>
        <v>FX220279</v>
      </c>
      <c r="F111" t="s">
        <v>80</v>
      </c>
      <c r="G111" t="s">
        <v>80</v>
      </c>
      <c r="H111" t="s">
        <v>81</v>
      </c>
      <c r="I111" t="s">
        <v>355</v>
      </c>
      <c r="J111">
        <v>66</v>
      </c>
      <c r="K111" t="s">
        <v>83</v>
      </c>
      <c r="L111" t="s">
        <v>84</v>
      </c>
      <c r="M111" t="s">
        <v>85</v>
      </c>
      <c r="N111">
        <v>1</v>
      </c>
      <c r="O111" s="1">
        <v>44623.517060185186</v>
      </c>
      <c r="P111" s="1">
        <v>44624.166932870372</v>
      </c>
      <c r="Q111">
        <v>55855</v>
      </c>
      <c r="R111">
        <v>294</v>
      </c>
      <c r="S111" t="b">
        <v>0</v>
      </c>
      <c r="T111" t="s">
        <v>86</v>
      </c>
      <c r="U111" t="b">
        <v>0</v>
      </c>
      <c r="V111" t="s">
        <v>92</v>
      </c>
      <c r="W111" s="1">
        <v>44624.166932870372</v>
      </c>
      <c r="X111">
        <v>144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66</v>
      </c>
      <c r="AE111">
        <v>52</v>
      </c>
      <c r="AF111">
        <v>0</v>
      </c>
      <c r="AG111">
        <v>2</v>
      </c>
      <c r="AH111" t="s">
        <v>86</v>
      </c>
      <c r="AI111" t="s">
        <v>86</v>
      </c>
      <c r="AJ111" t="s">
        <v>86</v>
      </c>
      <c r="AK111" t="s">
        <v>86</v>
      </c>
      <c r="AL111" t="s">
        <v>86</v>
      </c>
      <c r="AM111" t="s">
        <v>86</v>
      </c>
      <c r="AN111" t="s">
        <v>86</v>
      </c>
      <c r="AO111" t="s">
        <v>86</v>
      </c>
      <c r="AP111" t="s">
        <v>86</v>
      </c>
      <c r="AQ111" t="s">
        <v>86</v>
      </c>
      <c r="AR111" t="s">
        <v>86</v>
      </c>
      <c r="AS111" t="s">
        <v>86</v>
      </c>
      <c r="AT111" t="s">
        <v>86</v>
      </c>
      <c r="AU111" t="s">
        <v>86</v>
      </c>
      <c r="AV111" t="s">
        <v>86</v>
      </c>
      <c r="AW111" t="s">
        <v>86</v>
      </c>
      <c r="AX111" t="s">
        <v>86</v>
      </c>
      <c r="AY111" t="s">
        <v>86</v>
      </c>
      <c r="AZ111" t="s">
        <v>86</v>
      </c>
      <c r="BA111" t="s">
        <v>86</v>
      </c>
      <c r="BB111" t="s">
        <v>86</v>
      </c>
      <c r="BC111" t="s">
        <v>86</v>
      </c>
      <c r="BD111" t="s">
        <v>86</v>
      </c>
      <c r="BE111" t="s">
        <v>86</v>
      </c>
    </row>
    <row r="112" spans="1:57" hidden="1" x14ac:dyDescent="0.45">
      <c r="A112" t="s">
        <v>356</v>
      </c>
      <c r="B112" t="s">
        <v>77</v>
      </c>
      <c r="C112" t="s">
        <v>354</v>
      </c>
      <c r="D112" t="s">
        <v>79</v>
      </c>
      <c r="E112" s="2" t="str">
        <f>HYPERLINK("capsilon://?command=openfolder&amp;siteaddress=envoy.emaiq-na2.net&amp;folderid=FXC6FA80C4-97ED-3D19-E296-AFAD25C53ACA","FX220279")</f>
        <v>FX220279</v>
      </c>
      <c r="F112" t="s">
        <v>80</v>
      </c>
      <c r="G112" t="s">
        <v>80</v>
      </c>
      <c r="H112" t="s">
        <v>81</v>
      </c>
      <c r="I112" t="s">
        <v>357</v>
      </c>
      <c r="J112">
        <v>66</v>
      </c>
      <c r="K112" t="s">
        <v>83</v>
      </c>
      <c r="L112" t="s">
        <v>84</v>
      </c>
      <c r="M112" t="s">
        <v>85</v>
      </c>
      <c r="N112">
        <v>1</v>
      </c>
      <c r="O112" s="1">
        <v>44623.518483796295</v>
      </c>
      <c r="P112" s="1">
        <v>44624.177141203705</v>
      </c>
      <c r="Q112">
        <v>56549</v>
      </c>
      <c r="R112">
        <v>359</v>
      </c>
      <c r="S112" t="b">
        <v>0</v>
      </c>
      <c r="T112" t="s">
        <v>86</v>
      </c>
      <c r="U112" t="b">
        <v>0</v>
      </c>
      <c r="V112" t="s">
        <v>92</v>
      </c>
      <c r="W112" s="1">
        <v>44624.177141203705</v>
      </c>
      <c r="X112">
        <v>315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66</v>
      </c>
      <c r="AE112">
        <v>52</v>
      </c>
      <c r="AF112">
        <v>0</v>
      </c>
      <c r="AG112">
        <v>1</v>
      </c>
      <c r="AH112" t="s">
        <v>86</v>
      </c>
      <c r="AI112" t="s">
        <v>86</v>
      </c>
      <c r="AJ112" t="s">
        <v>86</v>
      </c>
      <c r="AK112" t="s">
        <v>86</v>
      </c>
      <c r="AL112" t="s">
        <v>86</v>
      </c>
      <c r="AM112" t="s">
        <v>86</v>
      </c>
      <c r="AN112" t="s">
        <v>86</v>
      </c>
      <c r="AO112" t="s">
        <v>86</v>
      </c>
      <c r="AP112" t="s">
        <v>86</v>
      </c>
      <c r="AQ112" t="s">
        <v>86</v>
      </c>
      <c r="AR112" t="s">
        <v>86</v>
      </c>
      <c r="AS112" t="s">
        <v>86</v>
      </c>
      <c r="AT112" t="s">
        <v>86</v>
      </c>
      <c r="AU112" t="s">
        <v>86</v>
      </c>
      <c r="AV112" t="s">
        <v>86</v>
      </c>
      <c r="AW112" t="s">
        <v>86</v>
      </c>
      <c r="AX112" t="s">
        <v>86</v>
      </c>
      <c r="AY112" t="s">
        <v>86</v>
      </c>
      <c r="AZ112" t="s">
        <v>86</v>
      </c>
      <c r="BA112" t="s">
        <v>86</v>
      </c>
      <c r="BB112" t="s">
        <v>86</v>
      </c>
      <c r="BC112" t="s">
        <v>86</v>
      </c>
      <c r="BD112" t="s">
        <v>86</v>
      </c>
      <c r="BE112" t="s">
        <v>86</v>
      </c>
    </row>
    <row r="113" spans="1:57" hidden="1" x14ac:dyDescent="0.45">
      <c r="A113" t="s">
        <v>358</v>
      </c>
      <c r="B113" t="s">
        <v>77</v>
      </c>
      <c r="C113" t="s">
        <v>349</v>
      </c>
      <c r="D113" t="s">
        <v>79</v>
      </c>
      <c r="E113" s="2" t="str">
        <f>HYPERLINK("capsilon://?command=openfolder&amp;siteaddress=envoy.emaiq-na2.net&amp;folderid=FX7F3BF700-3563-B6BC-F732-5388F1C1863F","FX2202178")</f>
        <v>FX2202178</v>
      </c>
      <c r="F113" t="s">
        <v>80</v>
      </c>
      <c r="G113" t="s">
        <v>80</v>
      </c>
      <c r="H113" t="s">
        <v>81</v>
      </c>
      <c r="I113" t="s">
        <v>359</v>
      </c>
      <c r="J113">
        <v>60</v>
      </c>
      <c r="K113" t="s">
        <v>83</v>
      </c>
      <c r="L113" t="s">
        <v>84</v>
      </c>
      <c r="M113" t="s">
        <v>85</v>
      </c>
      <c r="N113">
        <v>1</v>
      </c>
      <c r="O113" s="1">
        <v>44623.525439814817</v>
      </c>
      <c r="P113" s="1">
        <v>44624.189710648148</v>
      </c>
      <c r="Q113">
        <v>57134</v>
      </c>
      <c r="R113">
        <v>259</v>
      </c>
      <c r="S113" t="b">
        <v>0</v>
      </c>
      <c r="T113" t="s">
        <v>86</v>
      </c>
      <c r="U113" t="b">
        <v>0</v>
      </c>
      <c r="V113" t="s">
        <v>112</v>
      </c>
      <c r="W113" s="1">
        <v>44624.189710648148</v>
      </c>
      <c r="X113">
        <v>109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60</v>
      </c>
      <c r="AE113">
        <v>55</v>
      </c>
      <c r="AF113">
        <v>0</v>
      </c>
      <c r="AG113">
        <v>2</v>
      </c>
      <c r="AH113" t="s">
        <v>86</v>
      </c>
      <c r="AI113" t="s">
        <v>86</v>
      </c>
      <c r="AJ113" t="s">
        <v>86</v>
      </c>
      <c r="AK113" t="s">
        <v>86</v>
      </c>
      <c r="AL113" t="s">
        <v>86</v>
      </c>
      <c r="AM113" t="s">
        <v>86</v>
      </c>
      <c r="AN113" t="s">
        <v>86</v>
      </c>
      <c r="AO113" t="s">
        <v>86</v>
      </c>
      <c r="AP113" t="s">
        <v>86</v>
      </c>
      <c r="AQ113" t="s">
        <v>86</v>
      </c>
      <c r="AR113" t="s">
        <v>86</v>
      </c>
      <c r="AS113" t="s">
        <v>86</v>
      </c>
      <c r="AT113" t="s">
        <v>86</v>
      </c>
      <c r="AU113" t="s">
        <v>86</v>
      </c>
      <c r="AV113" t="s">
        <v>86</v>
      </c>
      <c r="AW113" t="s">
        <v>86</v>
      </c>
      <c r="AX113" t="s">
        <v>86</v>
      </c>
      <c r="AY113" t="s">
        <v>86</v>
      </c>
      <c r="AZ113" t="s">
        <v>86</v>
      </c>
      <c r="BA113" t="s">
        <v>86</v>
      </c>
      <c r="BB113" t="s">
        <v>86</v>
      </c>
      <c r="BC113" t="s">
        <v>86</v>
      </c>
      <c r="BD113" t="s">
        <v>86</v>
      </c>
      <c r="BE113" t="s">
        <v>86</v>
      </c>
    </row>
    <row r="114" spans="1:57" hidden="1" x14ac:dyDescent="0.45">
      <c r="A114" t="s">
        <v>360</v>
      </c>
      <c r="B114" t="s">
        <v>77</v>
      </c>
      <c r="C114" t="s">
        <v>292</v>
      </c>
      <c r="D114" t="s">
        <v>79</v>
      </c>
      <c r="E114" s="2" t="str">
        <f>HYPERLINK("capsilon://?command=openfolder&amp;siteaddress=envoy.emaiq-na2.net&amp;folderid=FX19B14A07-0239-E733-63A4-DBD103F33691","FX2202583")</f>
        <v>FX2202583</v>
      </c>
      <c r="F114" t="s">
        <v>80</v>
      </c>
      <c r="G114" t="s">
        <v>80</v>
      </c>
      <c r="H114" t="s">
        <v>81</v>
      </c>
      <c r="I114" t="s">
        <v>361</v>
      </c>
      <c r="J114">
        <v>66</v>
      </c>
      <c r="K114" t="s">
        <v>83</v>
      </c>
      <c r="L114" t="s">
        <v>84</v>
      </c>
      <c r="M114" t="s">
        <v>85</v>
      </c>
      <c r="N114">
        <v>1</v>
      </c>
      <c r="O114" s="1">
        <v>44623.530497685184</v>
      </c>
      <c r="P114" s="1">
        <v>44624.198912037034</v>
      </c>
      <c r="Q114">
        <v>57416</v>
      </c>
      <c r="R114">
        <v>335</v>
      </c>
      <c r="S114" t="b">
        <v>0</v>
      </c>
      <c r="T114" t="s">
        <v>86</v>
      </c>
      <c r="U114" t="b">
        <v>0</v>
      </c>
      <c r="V114" t="s">
        <v>112</v>
      </c>
      <c r="W114" s="1">
        <v>44624.198912037034</v>
      </c>
      <c r="X114">
        <v>54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66</v>
      </c>
      <c r="AE114">
        <v>52</v>
      </c>
      <c r="AF114">
        <v>0</v>
      </c>
      <c r="AG114">
        <v>1</v>
      </c>
      <c r="AH114" t="s">
        <v>86</v>
      </c>
      <c r="AI114" t="s">
        <v>86</v>
      </c>
      <c r="AJ114" t="s">
        <v>86</v>
      </c>
      <c r="AK114" t="s">
        <v>86</v>
      </c>
      <c r="AL114" t="s">
        <v>86</v>
      </c>
      <c r="AM114" t="s">
        <v>86</v>
      </c>
      <c r="AN114" t="s">
        <v>86</v>
      </c>
      <c r="AO114" t="s">
        <v>86</v>
      </c>
      <c r="AP114" t="s">
        <v>86</v>
      </c>
      <c r="AQ114" t="s">
        <v>86</v>
      </c>
      <c r="AR114" t="s">
        <v>86</v>
      </c>
      <c r="AS114" t="s">
        <v>86</v>
      </c>
      <c r="AT114" t="s">
        <v>86</v>
      </c>
      <c r="AU114" t="s">
        <v>86</v>
      </c>
      <c r="AV114" t="s">
        <v>86</v>
      </c>
      <c r="AW114" t="s">
        <v>86</v>
      </c>
      <c r="AX114" t="s">
        <v>86</v>
      </c>
      <c r="AY114" t="s">
        <v>86</v>
      </c>
      <c r="AZ114" t="s">
        <v>86</v>
      </c>
      <c r="BA114" t="s">
        <v>86</v>
      </c>
      <c r="BB114" t="s">
        <v>86</v>
      </c>
      <c r="BC114" t="s">
        <v>86</v>
      </c>
      <c r="BD114" t="s">
        <v>86</v>
      </c>
      <c r="BE114" t="s">
        <v>86</v>
      </c>
    </row>
    <row r="115" spans="1:57" x14ac:dyDescent="0.45">
      <c r="A115" t="s">
        <v>362</v>
      </c>
      <c r="B115" t="s">
        <v>77</v>
      </c>
      <c r="C115" t="s">
        <v>363</v>
      </c>
      <c r="D115" t="s">
        <v>79</v>
      </c>
      <c r="E115" s="2" t="str">
        <f>HYPERLINK("capsilon://?command=openfolder&amp;siteaddress=envoy.emaiq-na2.net&amp;folderid=FX588D557C-6D7B-E4EE-78CF-862C8510131B","FX2202435")</f>
        <v>FX2202435</v>
      </c>
      <c r="F115" t="s">
        <v>80</v>
      </c>
      <c r="G115" t="s">
        <v>80</v>
      </c>
      <c r="H115" t="s">
        <v>81</v>
      </c>
      <c r="I115" t="s">
        <v>364</v>
      </c>
      <c r="J115">
        <v>66</v>
      </c>
      <c r="K115" t="s">
        <v>83</v>
      </c>
      <c r="L115" t="s">
        <v>84</v>
      </c>
      <c r="M115" t="s">
        <v>85</v>
      </c>
      <c r="N115">
        <v>2</v>
      </c>
      <c r="O115" s="1">
        <v>44621.435914351852</v>
      </c>
      <c r="P115" s="1">
        <v>44621.601041666669</v>
      </c>
      <c r="Q115">
        <v>13535</v>
      </c>
      <c r="R115">
        <v>732</v>
      </c>
      <c r="S115" t="b">
        <v>0</v>
      </c>
      <c r="T115" t="s">
        <v>86</v>
      </c>
      <c r="U115" t="b">
        <v>0</v>
      </c>
      <c r="V115" t="s">
        <v>136</v>
      </c>
      <c r="W115" s="1">
        <v>44621.537291666667</v>
      </c>
      <c r="X115">
        <v>377</v>
      </c>
      <c r="Y115">
        <v>52</v>
      </c>
      <c r="Z115">
        <v>0</v>
      </c>
      <c r="AA115">
        <v>52</v>
      </c>
      <c r="AB115">
        <v>0</v>
      </c>
      <c r="AC115">
        <v>33</v>
      </c>
      <c r="AD115">
        <v>14</v>
      </c>
      <c r="AE115">
        <v>0</v>
      </c>
      <c r="AF115">
        <v>0</v>
      </c>
      <c r="AG115">
        <v>0</v>
      </c>
      <c r="AH115" t="s">
        <v>126</v>
      </c>
      <c r="AI115" s="1">
        <v>44621.601041666669</v>
      </c>
      <c r="AJ115">
        <v>355</v>
      </c>
      <c r="AK115">
        <v>1</v>
      </c>
      <c r="AL115">
        <v>0</v>
      </c>
      <c r="AM115">
        <v>1</v>
      </c>
      <c r="AN115">
        <v>0</v>
      </c>
      <c r="AO115">
        <v>1</v>
      </c>
      <c r="AP115">
        <v>13</v>
      </c>
      <c r="AQ115">
        <v>0</v>
      </c>
      <c r="AR115">
        <v>0</v>
      </c>
      <c r="AS115">
        <v>0</v>
      </c>
      <c r="AT115" t="s">
        <v>86</v>
      </c>
      <c r="AU115" t="s">
        <v>86</v>
      </c>
      <c r="AV115" t="s">
        <v>86</v>
      </c>
      <c r="AW115" t="s">
        <v>86</v>
      </c>
      <c r="AX115" t="s">
        <v>86</v>
      </c>
      <c r="AY115" t="s">
        <v>86</v>
      </c>
      <c r="AZ115" t="s">
        <v>86</v>
      </c>
      <c r="BA115" t="s">
        <v>86</v>
      </c>
      <c r="BB115" t="s">
        <v>86</v>
      </c>
      <c r="BC115" t="s">
        <v>86</v>
      </c>
      <c r="BD115" t="s">
        <v>86</v>
      </c>
      <c r="BE115" t="s">
        <v>86</v>
      </c>
    </row>
    <row r="116" spans="1:57" x14ac:dyDescent="0.45">
      <c r="A116" t="s">
        <v>365</v>
      </c>
      <c r="B116" t="s">
        <v>77</v>
      </c>
      <c r="C116" t="s">
        <v>292</v>
      </c>
      <c r="D116" t="s">
        <v>79</v>
      </c>
      <c r="E116" s="2" t="str">
        <f>HYPERLINK("capsilon://?command=openfolder&amp;siteaddress=envoy.emaiq-na2.net&amp;folderid=FX19B14A07-0239-E733-63A4-DBD103F33691","FX2202583")</f>
        <v>FX2202583</v>
      </c>
      <c r="F116" t="s">
        <v>80</v>
      </c>
      <c r="G116" t="s">
        <v>80</v>
      </c>
      <c r="H116" t="s">
        <v>81</v>
      </c>
      <c r="I116" t="s">
        <v>366</v>
      </c>
      <c r="J116">
        <v>38</v>
      </c>
      <c r="K116" t="s">
        <v>83</v>
      </c>
      <c r="L116" t="s">
        <v>84</v>
      </c>
      <c r="M116" t="s">
        <v>85</v>
      </c>
      <c r="N116">
        <v>2</v>
      </c>
      <c r="O116" s="1">
        <v>44623.533078703702</v>
      </c>
      <c r="P116" s="1">
        <v>44624.246180555558</v>
      </c>
      <c r="Q116">
        <v>61222</v>
      </c>
      <c r="R116">
        <v>390</v>
      </c>
      <c r="S116" t="b">
        <v>0</v>
      </c>
      <c r="T116" t="s">
        <v>86</v>
      </c>
      <c r="U116" t="b">
        <v>0</v>
      </c>
      <c r="V116" t="s">
        <v>136</v>
      </c>
      <c r="W116" s="1">
        <v>44623.54488425926</v>
      </c>
      <c r="X116">
        <v>254</v>
      </c>
      <c r="Y116">
        <v>37</v>
      </c>
      <c r="Z116">
        <v>0</v>
      </c>
      <c r="AA116">
        <v>37</v>
      </c>
      <c r="AB116">
        <v>0</v>
      </c>
      <c r="AC116">
        <v>7</v>
      </c>
      <c r="AD116">
        <v>1</v>
      </c>
      <c r="AE116">
        <v>0</v>
      </c>
      <c r="AF116">
        <v>0</v>
      </c>
      <c r="AG116">
        <v>0</v>
      </c>
      <c r="AH116" t="s">
        <v>204</v>
      </c>
      <c r="AI116" s="1">
        <v>44624.246180555558</v>
      </c>
      <c r="AJ116">
        <v>136</v>
      </c>
      <c r="AK116">
        <v>1</v>
      </c>
      <c r="AL116">
        <v>0</v>
      </c>
      <c r="AM116">
        <v>1</v>
      </c>
      <c r="AN116">
        <v>0</v>
      </c>
      <c r="AO116">
        <v>1</v>
      </c>
      <c r="AP116">
        <v>0</v>
      </c>
      <c r="AQ116">
        <v>0</v>
      </c>
      <c r="AR116">
        <v>0</v>
      </c>
      <c r="AS116">
        <v>0</v>
      </c>
      <c r="AT116" t="s">
        <v>86</v>
      </c>
      <c r="AU116" t="s">
        <v>86</v>
      </c>
      <c r="AV116" t="s">
        <v>86</v>
      </c>
      <c r="AW116" t="s">
        <v>86</v>
      </c>
      <c r="AX116" t="s">
        <v>86</v>
      </c>
      <c r="AY116" t="s">
        <v>86</v>
      </c>
      <c r="AZ116" t="s">
        <v>86</v>
      </c>
      <c r="BA116" t="s">
        <v>86</v>
      </c>
      <c r="BB116" t="s">
        <v>86</v>
      </c>
      <c r="BC116" t="s">
        <v>86</v>
      </c>
      <c r="BD116" t="s">
        <v>86</v>
      </c>
      <c r="BE116" t="s">
        <v>86</v>
      </c>
    </row>
    <row r="117" spans="1:57" hidden="1" x14ac:dyDescent="0.45">
      <c r="A117" t="s">
        <v>367</v>
      </c>
      <c r="B117" t="s">
        <v>77</v>
      </c>
      <c r="C117" t="s">
        <v>317</v>
      </c>
      <c r="D117" t="s">
        <v>79</v>
      </c>
      <c r="E117" s="2" t="str">
        <f>HYPERLINK("capsilon://?command=openfolder&amp;siteaddress=envoy.emaiq-na2.net&amp;folderid=FX8A2D2FC4-495F-69A7-721E-572CC71B729D","FX220276")</f>
        <v>FX220276</v>
      </c>
      <c r="F117" t="s">
        <v>80</v>
      </c>
      <c r="G117" t="s">
        <v>80</v>
      </c>
      <c r="H117" t="s">
        <v>81</v>
      </c>
      <c r="I117" t="s">
        <v>368</v>
      </c>
      <c r="J117">
        <v>66</v>
      </c>
      <c r="K117" t="s">
        <v>83</v>
      </c>
      <c r="L117" t="s">
        <v>84</v>
      </c>
      <c r="M117" t="s">
        <v>85</v>
      </c>
      <c r="N117">
        <v>1</v>
      </c>
      <c r="O117" s="1">
        <v>44623.533078703702</v>
      </c>
      <c r="P117" s="1">
        <v>44624.19798611111</v>
      </c>
      <c r="Q117">
        <v>57263</v>
      </c>
      <c r="R117">
        <v>185</v>
      </c>
      <c r="S117" t="b">
        <v>0</v>
      </c>
      <c r="T117" t="s">
        <v>86</v>
      </c>
      <c r="U117" t="b">
        <v>0</v>
      </c>
      <c r="V117" t="s">
        <v>92</v>
      </c>
      <c r="W117" s="1">
        <v>44624.19798611111</v>
      </c>
      <c r="X117">
        <v>135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66</v>
      </c>
      <c r="AE117">
        <v>52</v>
      </c>
      <c r="AF117">
        <v>0</v>
      </c>
      <c r="AG117">
        <v>2</v>
      </c>
      <c r="AH117" t="s">
        <v>86</v>
      </c>
      <c r="AI117" t="s">
        <v>86</v>
      </c>
      <c r="AJ117" t="s">
        <v>86</v>
      </c>
      <c r="AK117" t="s">
        <v>86</v>
      </c>
      <c r="AL117" t="s">
        <v>86</v>
      </c>
      <c r="AM117" t="s">
        <v>86</v>
      </c>
      <c r="AN117" t="s">
        <v>86</v>
      </c>
      <c r="AO117" t="s">
        <v>86</v>
      </c>
      <c r="AP117" t="s">
        <v>86</v>
      </c>
      <c r="AQ117" t="s">
        <v>86</v>
      </c>
      <c r="AR117" t="s">
        <v>86</v>
      </c>
      <c r="AS117" t="s">
        <v>86</v>
      </c>
      <c r="AT117" t="s">
        <v>86</v>
      </c>
      <c r="AU117" t="s">
        <v>86</v>
      </c>
      <c r="AV117" t="s">
        <v>86</v>
      </c>
      <c r="AW117" t="s">
        <v>86</v>
      </c>
      <c r="AX117" t="s">
        <v>86</v>
      </c>
      <c r="AY117" t="s">
        <v>86</v>
      </c>
      <c r="AZ117" t="s">
        <v>86</v>
      </c>
      <c r="BA117" t="s">
        <v>86</v>
      </c>
      <c r="BB117" t="s">
        <v>86</v>
      </c>
      <c r="BC117" t="s">
        <v>86</v>
      </c>
      <c r="BD117" t="s">
        <v>86</v>
      </c>
      <c r="BE117" t="s">
        <v>86</v>
      </c>
    </row>
    <row r="118" spans="1:57" x14ac:dyDescent="0.45">
      <c r="A118" t="s">
        <v>369</v>
      </c>
      <c r="B118" t="s">
        <v>77</v>
      </c>
      <c r="C118" t="s">
        <v>246</v>
      </c>
      <c r="D118" t="s">
        <v>79</v>
      </c>
      <c r="E118" s="2" t="str">
        <f>HYPERLINK("capsilon://?command=openfolder&amp;siteaddress=envoy.emaiq-na2.net&amp;folderid=FXD52C8F1A-7E35-283C-1ED3-86EACCB0ADA2","FX2202242")</f>
        <v>FX2202242</v>
      </c>
      <c r="F118" t="s">
        <v>80</v>
      </c>
      <c r="G118" t="s">
        <v>80</v>
      </c>
      <c r="H118" t="s">
        <v>81</v>
      </c>
      <c r="I118" t="s">
        <v>370</v>
      </c>
      <c r="J118">
        <v>66</v>
      </c>
      <c r="K118" t="s">
        <v>83</v>
      </c>
      <c r="L118" t="s">
        <v>84</v>
      </c>
      <c r="M118" t="s">
        <v>85</v>
      </c>
      <c r="N118">
        <v>2</v>
      </c>
      <c r="O118" s="1">
        <v>44623.557939814818</v>
      </c>
      <c r="P118" s="1">
        <v>44624.251689814817</v>
      </c>
      <c r="Q118">
        <v>59115</v>
      </c>
      <c r="R118">
        <v>825</v>
      </c>
      <c r="S118" t="b">
        <v>0</v>
      </c>
      <c r="T118" t="s">
        <v>86</v>
      </c>
      <c r="U118" t="b">
        <v>0</v>
      </c>
      <c r="V118" t="s">
        <v>136</v>
      </c>
      <c r="W118" s="1">
        <v>44623.563946759263</v>
      </c>
      <c r="X118">
        <v>304</v>
      </c>
      <c r="Y118">
        <v>52</v>
      </c>
      <c r="Z118">
        <v>0</v>
      </c>
      <c r="AA118">
        <v>52</v>
      </c>
      <c r="AB118">
        <v>0</v>
      </c>
      <c r="AC118">
        <v>44</v>
      </c>
      <c r="AD118">
        <v>14</v>
      </c>
      <c r="AE118">
        <v>0</v>
      </c>
      <c r="AF118">
        <v>0</v>
      </c>
      <c r="AG118">
        <v>0</v>
      </c>
      <c r="AH118" t="s">
        <v>204</v>
      </c>
      <c r="AI118" s="1">
        <v>44624.251689814817</v>
      </c>
      <c r="AJ118">
        <v>521</v>
      </c>
      <c r="AK118">
        <v>2</v>
      </c>
      <c r="AL118">
        <v>0</v>
      </c>
      <c r="AM118">
        <v>2</v>
      </c>
      <c r="AN118">
        <v>0</v>
      </c>
      <c r="AO118">
        <v>2</v>
      </c>
      <c r="AP118">
        <v>12</v>
      </c>
      <c r="AQ118">
        <v>0</v>
      </c>
      <c r="AR118">
        <v>0</v>
      </c>
      <c r="AS118">
        <v>0</v>
      </c>
      <c r="AT118" t="s">
        <v>86</v>
      </c>
      <c r="AU118" t="s">
        <v>86</v>
      </c>
      <c r="AV118" t="s">
        <v>86</v>
      </c>
      <c r="AW118" t="s">
        <v>86</v>
      </c>
      <c r="AX118" t="s">
        <v>86</v>
      </c>
      <c r="AY118" t="s">
        <v>86</v>
      </c>
      <c r="AZ118" t="s">
        <v>86</v>
      </c>
      <c r="BA118" t="s">
        <v>86</v>
      </c>
      <c r="BB118" t="s">
        <v>86</v>
      </c>
      <c r="BC118" t="s">
        <v>86</v>
      </c>
      <c r="BD118" t="s">
        <v>86</v>
      </c>
      <c r="BE118" t="s">
        <v>86</v>
      </c>
    </row>
    <row r="119" spans="1:57" x14ac:dyDescent="0.45">
      <c r="A119" t="s">
        <v>371</v>
      </c>
      <c r="B119" t="s">
        <v>77</v>
      </c>
      <c r="C119" t="s">
        <v>372</v>
      </c>
      <c r="D119" t="s">
        <v>79</v>
      </c>
      <c r="E119" s="2" t="str">
        <f>HYPERLINK("capsilon://?command=openfolder&amp;siteaddress=envoy.emaiq-na2.net&amp;folderid=FXEA982788-3498-7181-07D0-C18EC085DA55","FX2201455")</f>
        <v>FX2201455</v>
      </c>
      <c r="F119" t="s">
        <v>80</v>
      </c>
      <c r="G119" t="s">
        <v>80</v>
      </c>
      <c r="H119" t="s">
        <v>81</v>
      </c>
      <c r="I119" t="s">
        <v>373</v>
      </c>
      <c r="J119">
        <v>178</v>
      </c>
      <c r="K119" t="s">
        <v>83</v>
      </c>
      <c r="L119" t="s">
        <v>84</v>
      </c>
      <c r="M119" t="s">
        <v>85</v>
      </c>
      <c r="N119">
        <v>2</v>
      </c>
      <c r="O119" s="1">
        <v>44623.56591435185</v>
      </c>
      <c r="P119" s="1">
        <v>44624.254166666666</v>
      </c>
      <c r="Q119">
        <v>58057</v>
      </c>
      <c r="R119">
        <v>1408</v>
      </c>
      <c r="S119" t="b">
        <v>0</v>
      </c>
      <c r="T119" t="s">
        <v>86</v>
      </c>
      <c r="U119" t="b">
        <v>0</v>
      </c>
      <c r="V119" t="s">
        <v>136</v>
      </c>
      <c r="W119" s="1">
        <v>44623.583819444444</v>
      </c>
      <c r="X119">
        <v>718</v>
      </c>
      <c r="Y119">
        <v>92</v>
      </c>
      <c r="Z119">
        <v>0</v>
      </c>
      <c r="AA119">
        <v>92</v>
      </c>
      <c r="AB119">
        <v>0</v>
      </c>
      <c r="AC119">
        <v>38</v>
      </c>
      <c r="AD119">
        <v>86</v>
      </c>
      <c r="AE119">
        <v>0</v>
      </c>
      <c r="AF119">
        <v>0</v>
      </c>
      <c r="AG119">
        <v>0</v>
      </c>
      <c r="AH119" t="s">
        <v>204</v>
      </c>
      <c r="AI119" s="1">
        <v>44624.254166666666</v>
      </c>
      <c r="AJ119">
        <v>690</v>
      </c>
      <c r="AK119">
        <v>1</v>
      </c>
      <c r="AL119">
        <v>0</v>
      </c>
      <c r="AM119">
        <v>1</v>
      </c>
      <c r="AN119">
        <v>0</v>
      </c>
      <c r="AO119">
        <v>1</v>
      </c>
      <c r="AP119">
        <v>85</v>
      </c>
      <c r="AQ119">
        <v>0</v>
      </c>
      <c r="AR119">
        <v>0</v>
      </c>
      <c r="AS119">
        <v>0</v>
      </c>
      <c r="AT119" t="s">
        <v>86</v>
      </c>
      <c r="AU119" t="s">
        <v>86</v>
      </c>
      <c r="AV119" t="s">
        <v>86</v>
      </c>
      <c r="AW119" t="s">
        <v>86</v>
      </c>
      <c r="AX119" t="s">
        <v>86</v>
      </c>
      <c r="AY119" t="s">
        <v>86</v>
      </c>
      <c r="AZ119" t="s">
        <v>86</v>
      </c>
      <c r="BA119" t="s">
        <v>86</v>
      </c>
      <c r="BB119" t="s">
        <v>86</v>
      </c>
      <c r="BC119" t="s">
        <v>86</v>
      </c>
      <c r="BD119" t="s">
        <v>86</v>
      </c>
      <c r="BE119" t="s">
        <v>86</v>
      </c>
    </row>
    <row r="120" spans="1:57" x14ac:dyDescent="0.45">
      <c r="A120" t="s">
        <v>374</v>
      </c>
      <c r="B120" t="s">
        <v>77</v>
      </c>
      <c r="C120" t="s">
        <v>372</v>
      </c>
      <c r="D120" t="s">
        <v>79</v>
      </c>
      <c r="E120" s="2" t="str">
        <f>HYPERLINK("capsilon://?command=openfolder&amp;siteaddress=envoy.emaiq-na2.net&amp;folderid=FXEA982788-3498-7181-07D0-C18EC085DA55","FX2201455")</f>
        <v>FX2201455</v>
      </c>
      <c r="F120" t="s">
        <v>80</v>
      </c>
      <c r="G120" t="s">
        <v>80</v>
      </c>
      <c r="H120" t="s">
        <v>81</v>
      </c>
      <c r="I120" t="s">
        <v>375</v>
      </c>
      <c r="J120">
        <v>178</v>
      </c>
      <c r="K120" t="s">
        <v>83</v>
      </c>
      <c r="L120" t="s">
        <v>84</v>
      </c>
      <c r="M120" t="s">
        <v>85</v>
      </c>
      <c r="N120">
        <v>2</v>
      </c>
      <c r="O120" s="1">
        <v>44623.571840277778</v>
      </c>
      <c r="P120" s="1">
        <v>44624.263310185182</v>
      </c>
      <c r="Q120">
        <v>58544</v>
      </c>
      <c r="R120">
        <v>1199</v>
      </c>
      <c r="S120" t="b">
        <v>0</v>
      </c>
      <c r="T120" t="s">
        <v>86</v>
      </c>
      <c r="U120" t="b">
        <v>0</v>
      </c>
      <c r="V120" t="s">
        <v>136</v>
      </c>
      <c r="W120" s="1">
        <v>44623.589398148149</v>
      </c>
      <c r="X120">
        <v>481</v>
      </c>
      <c r="Y120">
        <v>92</v>
      </c>
      <c r="Z120">
        <v>0</v>
      </c>
      <c r="AA120">
        <v>92</v>
      </c>
      <c r="AB120">
        <v>0</v>
      </c>
      <c r="AC120">
        <v>40</v>
      </c>
      <c r="AD120">
        <v>86</v>
      </c>
      <c r="AE120">
        <v>0</v>
      </c>
      <c r="AF120">
        <v>0</v>
      </c>
      <c r="AG120">
        <v>0</v>
      </c>
      <c r="AH120" t="s">
        <v>204</v>
      </c>
      <c r="AI120" s="1">
        <v>44624.263310185182</v>
      </c>
      <c r="AJ120">
        <v>585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86</v>
      </c>
      <c r="AQ120">
        <v>0</v>
      </c>
      <c r="AR120">
        <v>0</v>
      </c>
      <c r="AS120">
        <v>0</v>
      </c>
      <c r="AT120" t="s">
        <v>86</v>
      </c>
      <c r="AU120" t="s">
        <v>86</v>
      </c>
      <c r="AV120" t="s">
        <v>86</v>
      </c>
      <c r="AW120" t="s">
        <v>86</v>
      </c>
      <c r="AX120" t="s">
        <v>86</v>
      </c>
      <c r="AY120" t="s">
        <v>86</v>
      </c>
      <c r="AZ120" t="s">
        <v>86</v>
      </c>
      <c r="BA120" t="s">
        <v>86</v>
      </c>
      <c r="BB120" t="s">
        <v>86</v>
      </c>
      <c r="BC120" t="s">
        <v>86</v>
      </c>
      <c r="BD120" t="s">
        <v>86</v>
      </c>
      <c r="BE120" t="s">
        <v>86</v>
      </c>
    </row>
    <row r="121" spans="1:57" x14ac:dyDescent="0.45">
      <c r="A121" t="s">
        <v>376</v>
      </c>
      <c r="B121" t="s">
        <v>77</v>
      </c>
      <c r="C121" t="s">
        <v>377</v>
      </c>
      <c r="D121" t="s">
        <v>79</v>
      </c>
      <c r="E121" s="2" t="str">
        <f>HYPERLINK("capsilon://?command=openfolder&amp;siteaddress=envoy.emaiq-na2.net&amp;folderid=FXF8F3C3B9-21A1-D91E-095F-474338888778","FX220343")</f>
        <v>FX220343</v>
      </c>
      <c r="F121" t="s">
        <v>80</v>
      </c>
      <c r="G121" t="s">
        <v>80</v>
      </c>
      <c r="H121" t="s">
        <v>81</v>
      </c>
      <c r="I121" t="s">
        <v>378</v>
      </c>
      <c r="J121">
        <v>249</v>
      </c>
      <c r="K121" t="s">
        <v>83</v>
      </c>
      <c r="L121" t="s">
        <v>84</v>
      </c>
      <c r="M121" t="s">
        <v>85</v>
      </c>
      <c r="N121">
        <v>2</v>
      </c>
      <c r="O121" s="1">
        <v>44623.578263888892</v>
      </c>
      <c r="P121" s="1">
        <v>44624.310277777775</v>
      </c>
      <c r="Q121">
        <v>59976</v>
      </c>
      <c r="R121">
        <v>3270</v>
      </c>
      <c r="S121" t="b">
        <v>0</v>
      </c>
      <c r="T121" t="s">
        <v>86</v>
      </c>
      <c r="U121" t="b">
        <v>0</v>
      </c>
      <c r="V121" t="s">
        <v>136</v>
      </c>
      <c r="W121" s="1">
        <v>44623.60125</v>
      </c>
      <c r="X121">
        <v>1024</v>
      </c>
      <c r="Y121">
        <v>223</v>
      </c>
      <c r="Z121">
        <v>0</v>
      </c>
      <c r="AA121">
        <v>223</v>
      </c>
      <c r="AB121">
        <v>0</v>
      </c>
      <c r="AC121">
        <v>104</v>
      </c>
      <c r="AD121">
        <v>26</v>
      </c>
      <c r="AE121">
        <v>0</v>
      </c>
      <c r="AF121">
        <v>0</v>
      </c>
      <c r="AG121">
        <v>0</v>
      </c>
      <c r="AH121" t="s">
        <v>204</v>
      </c>
      <c r="AI121" s="1">
        <v>44624.310277777775</v>
      </c>
      <c r="AJ121">
        <v>2212</v>
      </c>
      <c r="AK121">
        <v>6</v>
      </c>
      <c r="AL121">
        <v>0</v>
      </c>
      <c r="AM121">
        <v>6</v>
      </c>
      <c r="AN121">
        <v>0</v>
      </c>
      <c r="AO121">
        <v>6</v>
      </c>
      <c r="AP121">
        <v>20</v>
      </c>
      <c r="AQ121">
        <v>0</v>
      </c>
      <c r="AR121">
        <v>0</v>
      </c>
      <c r="AS121">
        <v>0</v>
      </c>
      <c r="AT121" t="s">
        <v>86</v>
      </c>
      <c r="AU121" t="s">
        <v>86</v>
      </c>
      <c r="AV121" t="s">
        <v>86</v>
      </c>
      <c r="AW121" t="s">
        <v>86</v>
      </c>
      <c r="AX121" t="s">
        <v>86</v>
      </c>
      <c r="AY121" t="s">
        <v>86</v>
      </c>
      <c r="AZ121" t="s">
        <v>86</v>
      </c>
      <c r="BA121" t="s">
        <v>86</v>
      </c>
      <c r="BB121" t="s">
        <v>86</v>
      </c>
      <c r="BC121" t="s">
        <v>86</v>
      </c>
      <c r="BD121" t="s">
        <v>86</v>
      </c>
      <c r="BE121" t="s">
        <v>86</v>
      </c>
    </row>
    <row r="122" spans="1:57" x14ac:dyDescent="0.45">
      <c r="A122" t="s">
        <v>379</v>
      </c>
      <c r="B122" t="s">
        <v>77</v>
      </c>
      <c r="C122" t="s">
        <v>160</v>
      </c>
      <c r="D122" t="s">
        <v>79</v>
      </c>
      <c r="E122" s="2" t="str">
        <f>HYPERLINK("capsilon://?command=openfolder&amp;siteaddress=envoy.emaiq-na2.net&amp;folderid=FXC89BBF70-12A3-686B-14B8-0C95E5EF4744","FX2202624")</f>
        <v>FX2202624</v>
      </c>
      <c r="F122" t="s">
        <v>80</v>
      </c>
      <c r="G122" t="s">
        <v>80</v>
      </c>
      <c r="H122" t="s">
        <v>81</v>
      </c>
      <c r="I122" t="s">
        <v>380</v>
      </c>
      <c r="J122">
        <v>229</v>
      </c>
      <c r="K122" t="s">
        <v>83</v>
      </c>
      <c r="L122" t="s">
        <v>84</v>
      </c>
      <c r="M122" t="s">
        <v>85</v>
      </c>
      <c r="N122">
        <v>2</v>
      </c>
      <c r="O122" s="1">
        <v>44621.459328703706</v>
      </c>
      <c r="P122" s="1">
        <v>44621.627442129633</v>
      </c>
      <c r="Q122">
        <v>12458</v>
      </c>
      <c r="R122">
        <v>2067</v>
      </c>
      <c r="S122" t="b">
        <v>0</v>
      </c>
      <c r="T122" t="s">
        <v>86</v>
      </c>
      <c r="U122" t="b">
        <v>0</v>
      </c>
      <c r="V122" t="s">
        <v>136</v>
      </c>
      <c r="W122" s="1">
        <v>44621.559398148151</v>
      </c>
      <c r="X122">
        <v>949</v>
      </c>
      <c r="Y122">
        <v>146</v>
      </c>
      <c r="Z122">
        <v>0</v>
      </c>
      <c r="AA122">
        <v>146</v>
      </c>
      <c r="AB122">
        <v>74</v>
      </c>
      <c r="AC122">
        <v>64</v>
      </c>
      <c r="AD122">
        <v>83</v>
      </c>
      <c r="AE122">
        <v>0</v>
      </c>
      <c r="AF122">
        <v>0</v>
      </c>
      <c r="AG122">
        <v>0</v>
      </c>
      <c r="AH122" t="s">
        <v>126</v>
      </c>
      <c r="AI122" s="1">
        <v>44621.627442129633</v>
      </c>
      <c r="AJ122">
        <v>798</v>
      </c>
      <c r="AK122">
        <v>3</v>
      </c>
      <c r="AL122">
        <v>0</v>
      </c>
      <c r="AM122">
        <v>3</v>
      </c>
      <c r="AN122">
        <v>58</v>
      </c>
      <c r="AO122">
        <v>3</v>
      </c>
      <c r="AP122">
        <v>80</v>
      </c>
      <c r="AQ122">
        <v>0</v>
      </c>
      <c r="AR122">
        <v>0</v>
      </c>
      <c r="AS122">
        <v>0</v>
      </c>
      <c r="AT122" t="s">
        <v>86</v>
      </c>
      <c r="AU122" t="s">
        <v>86</v>
      </c>
      <c r="AV122" t="s">
        <v>86</v>
      </c>
      <c r="AW122" t="s">
        <v>86</v>
      </c>
      <c r="AX122" t="s">
        <v>86</v>
      </c>
      <c r="AY122" t="s">
        <v>86</v>
      </c>
      <c r="AZ122" t="s">
        <v>86</v>
      </c>
      <c r="BA122" t="s">
        <v>86</v>
      </c>
      <c r="BB122" t="s">
        <v>86</v>
      </c>
      <c r="BC122" t="s">
        <v>86</v>
      </c>
      <c r="BD122" t="s">
        <v>86</v>
      </c>
      <c r="BE122" t="s">
        <v>86</v>
      </c>
    </row>
    <row r="123" spans="1:57" x14ac:dyDescent="0.45">
      <c r="A123" t="s">
        <v>381</v>
      </c>
      <c r="B123" t="s">
        <v>77</v>
      </c>
      <c r="C123" t="s">
        <v>382</v>
      </c>
      <c r="D123" t="s">
        <v>79</v>
      </c>
      <c r="E123" s="2" t="str">
        <f>HYPERLINK("capsilon://?command=openfolder&amp;siteaddress=envoy.emaiq-na2.net&amp;folderid=FX743B5B5F-7EDA-AFF8-F7D7-3E98384308D0","FX2202221")</f>
        <v>FX2202221</v>
      </c>
      <c r="F123" t="s">
        <v>80</v>
      </c>
      <c r="G123" t="s">
        <v>80</v>
      </c>
      <c r="H123" t="s">
        <v>81</v>
      </c>
      <c r="I123" t="s">
        <v>383</v>
      </c>
      <c r="J123">
        <v>98</v>
      </c>
      <c r="K123" t="s">
        <v>83</v>
      </c>
      <c r="L123" t="s">
        <v>84</v>
      </c>
      <c r="M123" t="s">
        <v>85</v>
      </c>
      <c r="N123">
        <v>2</v>
      </c>
      <c r="O123" s="1">
        <v>44623.61922453704</v>
      </c>
      <c r="P123" s="1">
        <v>44624.343495370369</v>
      </c>
      <c r="Q123">
        <v>57241</v>
      </c>
      <c r="R123">
        <v>5336</v>
      </c>
      <c r="S123" t="b">
        <v>0</v>
      </c>
      <c r="T123" t="s">
        <v>86</v>
      </c>
      <c r="U123" t="b">
        <v>0</v>
      </c>
      <c r="V123" t="s">
        <v>136</v>
      </c>
      <c r="W123" s="1">
        <v>44623.678148148145</v>
      </c>
      <c r="X123">
        <v>3408</v>
      </c>
      <c r="Y123">
        <v>152</v>
      </c>
      <c r="Z123">
        <v>0</v>
      </c>
      <c r="AA123">
        <v>152</v>
      </c>
      <c r="AB123">
        <v>0</v>
      </c>
      <c r="AC123">
        <v>111</v>
      </c>
      <c r="AD123">
        <v>-54</v>
      </c>
      <c r="AE123">
        <v>0</v>
      </c>
      <c r="AF123">
        <v>0</v>
      </c>
      <c r="AG123">
        <v>0</v>
      </c>
      <c r="AH123" t="s">
        <v>204</v>
      </c>
      <c r="AI123" s="1">
        <v>44624.343495370369</v>
      </c>
      <c r="AJ123">
        <v>1894</v>
      </c>
      <c r="AK123">
        <v>8</v>
      </c>
      <c r="AL123">
        <v>0</v>
      </c>
      <c r="AM123">
        <v>8</v>
      </c>
      <c r="AN123">
        <v>0</v>
      </c>
      <c r="AO123">
        <v>8</v>
      </c>
      <c r="AP123">
        <v>-62</v>
      </c>
      <c r="AQ123">
        <v>0</v>
      </c>
      <c r="AR123">
        <v>0</v>
      </c>
      <c r="AS123">
        <v>0</v>
      </c>
      <c r="AT123" t="s">
        <v>86</v>
      </c>
      <c r="AU123" t="s">
        <v>86</v>
      </c>
      <c r="AV123" t="s">
        <v>86</v>
      </c>
      <c r="AW123" t="s">
        <v>86</v>
      </c>
      <c r="AX123" t="s">
        <v>86</v>
      </c>
      <c r="AY123" t="s">
        <v>86</v>
      </c>
      <c r="AZ123" t="s">
        <v>86</v>
      </c>
      <c r="BA123" t="s">
        <v>86</v>
      </c>
      <c r="BB123" t="s">
        <v>86</v>
      </c>
      <c r="BC123" t="s">
        <v>86</v>
      </c>
      <c r="BD123" t="s">
        <v>86</v>
      </c>
      <c r="BE123" t="s">
        <v>86</v>
      </c>
    </row>
    <row r="124" spans="1:57" hidden="1" x14ac:dyDescent="0.45">
      <c r="A124" t="s">
        <v>384</v>
      </c>
      <c r="B124" t="s">
        <v>77</v>
      </c>
      <c r="C124" t="s">
        <v>385</v>
      </c>
      <c r="D124" t="s">
        <v>79</v>
      </c>
      <c r="E124" s="2" t="str">
        <f>HYPERLINK("capsilon://?command=openfolder&amp;siteaddress=envoy.emaiq-na2.net&amp;folderid=FX9E209A96-23E6-212D-4450-34542D8BEA0A","FX2202779")</f>
        <v>FX2202779</v>
      </c>
      <c r="F124" t="s">
        <v>80</v>
      </c>
      <c r="G124" t="s">
        <v>80</v>
      </c>
      <c r="H124" t="s">
        <v>81</v>
      </c>
      <c r="I124" t="s">
        <v>386</v>
      </c>
      <c r="J124">
        <v>37</v>
      </c>
      <c r="K124" t="s">
        <v>83</v>
      </c>
      <c r="L124" t="s">
        <v>84</v>
      </c>
      <c r="M124" t="s">
        <v>85</v>
      </c>
      <c r="N124">
        <v>1</v>
      </c>
      <c r="O124" s="1">
        <v>44623.632337962961</v>
      </c>
      <c r="P124" s="1">
        <v>44624.200706018521</v>
      </c>
      <c r="Q124">
        <v>48845</v>
      </c>
      <c r="R124">
        <v>262</v>
      </c>
      <c r="S124" t="b">
        <v>0</v>
      </c>
      <c r="T124" t="s">
        <v>86</v>
      </c>
      <c r="U124" t="b">
        <v>0</v>
      </c>
      <c r="V124" t="s">
        <v>92</v>
      </c>
      <c r="W124" s="1">
        <v>44624.200706018521</v>
      </c>
      <c r="X124">
        <v>165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37</v>
      </c>
      <c r="AE124">
        <v>32</v>
      </c>
      <c r="AF124">
        <v>0</v>
      </c>
      <c r="AG124">
        <v>3</v>
      </c>
      <c r="AH124" t="s">
        <v>86</v>
      </c>
      <c r="AI124" t="s">
        <v>86</v>
      </c>
      <c r="AJ124" t="s">
        <v>86</v>
      </c>
      <c r="AK124" t="s">
        <v>86</v>
      </c>
      <c r="AL124" t="s">
        <v>86</v>
      </c>
      <c r="AM124" t="s">
        <v>86</v>
      </c>
      <c r="AN124" t="s">
        <v>86</v>
      </c>
      <c r="AO124" t="s">
        <v>86</v>
      </c>
      <c r="AP124" t="s">
        <v>86</v>
      </c>
      <c r="AQ124" t="s">
        <v>86</v>
      </c>
      <c r="AR124" t="s">
        <v>86</v>
      </c>
      <c r="AS124" t="s">
        <v>86</v>
      </c>
      <c r="AT124" t="s">
        <v>86</v>
      </c>
      <c r="AU124" t="s">
        <v>86</v>
      </c>
      <c r="AV124" t="s">
        <v>86</v>
      </c>
      <c r="AW124" t="s">
        <v>86</v>
      </c>
      <c r="AX124" t="s">
        <v>86</v>
      </c>
      <c r="AY124" t="s">
        <v>86</v>
      </c>
      <c r="AZ124" t="s">
        <v>86</v>
      </c>
      <c r="BA124" t="s">
        <v>86</v>
      </c>
      <c r="BB124" t="s">
        <v>86</v>
      </c>
      <c r="BC124" t="s">
        <v>86</v>
      </c>
      <c r="BD124" t="s">
        <v>86</v>
      </c>
      <c r="BE124" t="s">
        <v>86</v>
      </c>
    </row>
    <row r="125" spans="1:57" x14ac:dyDescent="0.45">
      <c r="A125" t="s">
        <v>387</v>
      </c>
      <c r="B125" t="s">
        <v>77</v>
      </c>
      <c r="C125" t="s">
        <v>388</v>
      </c>
      <c r="D125" t="s">
        <v>79</v>
      </c>
      <c r="E125" s="2" t="str">
        <f>HYPERLINK("capsilon://?command=openfolder&amp;siteaddress=envoy.emaiq-na2.net&amp;folderid=FX4B1F7BE0-248F-5638-A7DF-BAC0DF876F15","FX2202686")</f>
        <v>FX2202686</v>
      </c>
      <c r="F125" t="s">
        <v>80</v>
      </c>
      <c r="G125" t="s">
        <v>80</v>
      </c>
      <c r="H125" t="s">
        <v>81</v>
      </c>
      <c r="I125" t="s">
        <v>389</v>
      </c>
      <c r="J125">
        <v>370</v>
      </c>
      <c r="K125" t="s">
        <v>83</v>
      </c>
      <c r="L125" t="s">
        <v>84</v>
      </c>
      <c r="M125" t="s">
        <v>85</v>
      </c>
      <c r="N125">
        <v>2</v>
      </c>
      <c r="O125" s="1">
        <v>44623.652407407404</v>
      </c>
      <c r="P125" s="1">
        <v>44624.378379629627</v>
      </c>
      <c r="Q125">
        <v>59681</v>
      </c>
      <c r="R125">
        <v>3043</v>
      </c>
      <c r="S125" t="b">
        <v>0</v>
      </c>
      <c r="T125" t="s">
        <v>86</v>
      </c>
      <c r="U125" t="b">
        <v>0</v>
      </c>
      <c r="V125" t="s">
        <v>136</v>
      </c>
      <c r="W125" s="1">
        <v>44623.685428240744</v>
      </c>
      <c r="X125">
        <v>574</v>
      </c>
      <c r="Y125">
        <v>246</v>
      </c>
      <c r="Z125">
        <v>0</v>
      </c>
      <c r="AA125">
        <v>246</v>
      </c>
      <c r="AB125">
        <v>0</v>
      </c>
      <c r="AC125">
        <v>43</v>
      </c>
      <c r="AD125">
        <v>124</v>
      </c>
      <c r="AE125">
        <v>0</v>
      </c>
      <c r="AF125">
        <v>0</v>
      </c>
      <c r="AG125">
        <v>0</v>
      </c>
      <c r="AH125" t="s">
        <v>204</v>
      </c>
      <c r="AI125" s="1">
        <v>44624.378379629627</v>
      </c>
      <c r="AJ125">
        <v>2349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124</v>
      </c>
      <c r="AQ125">
        <v>0</v>
      </c>
      <c r="AR125">
        <v>0</v>
      </c>
      <c r="AS125">
        <v>0</v>
      </c>
      <c r="AT125" t="s">
        <v>86</v>
      </c>
      <c r="AU125" t="s">
        <v>86</v>
      </c>
      <c r="AV125" t="s">
        <v>86</v>
      </c>
      <c r="AW125" t="s">
        <v>86</v>
      </c>
      <c r="AX125" t="s">
        <v>86</v>
      </c>
      <c r="AY125" t="s">
        <v>86</v>
      </c>
      <c r="AZ125" t="s">
        <v>86</v>
      </c>
      <c r="BA125" t="s">
        <v>86</v>
      </c>
      <c r="BB125" t="s">
        <v>86</v>
      </c>
      <c r="BC125" t="s">
        <v>86</v>
      </c>
      <c r="BD125" t="s">
        <v>86</v>
      </c>
      <c r="BE125" t="s">
        <v>86</v>
      </c>
    </row>
    <row r="126" spans="1:57" hidden="1" x14ac:dyDescent="0.45">
      <c r="A126" t="s">
        <v>390</v>
      </c>
      <c r="B126" t="s">
        <v>77</v>
      </c>
      <c r="C126" t="s">
        <v>391</v>
      </c>
      <c r="D126" t="s">
        <v>79</v>
      </c>
      <c r="E126" s="2" t="str">
        <f>HYPERLINK("capsilon://?command=openfolder&amp;siteaddress=envoy.emaiq-na2.net&amp;folderid=FX1CA9A35F-2152-379A-635C-5C4112A5A376","FX2202734")</f>
        <v>FX2202734</v>
      </c>
      <c r="F126" t="s">
        <v>80</v>
      </c>
      <c r="G126" t="s">
        <v>80</v>
      </c>
      <c r="H126" t="s">
        <v>81</v>
      </c>
      <c r="I126" t="s">
        <v>392</v>
      </c>
      <c r="J126">
        <v>600</v>
      </c>
      <c r="K126" t="s">
        <v>83</v>
      </c>
      <c r="L126" t="s">
        <v>84</v>
      </c>
      <c r="M126" t="s">
        <v>85</v>
      </c>
      <c r="N126">
        <v>1</v>
      </c>
      <c r="O126" s="1">
        <v>44623.666342592594</v>
      </c>
      <c r="P126" s="1">
        <v>44624.211006944446</v>
      </c>
      <c r="Q126">
        <v>46298</v>
      </c>
      <c r="R126">
        <v>761</v>
      </c>
      <c r="S126" t="b">
        <v>0</v>
      </c>
      <c r="T126" t="s">
        <v>86</v>
      </c>
      <c r="U126" t="b">
        <v>0</v>
      </c>
      <c r="V126" t="s">
        <v>112</v>
      </c>
      <c r="W126" s="1">
        <v>44624.211006944446</v>
      </c>
      <c r="X126">
        <v>549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600</v>
      </c>
      <c r="AE126">
        <v>494</v>
      </c>
      <c r="AF126">
        <v>0</v>
      </c>
      <c r="AG126">
        <v>14</v>
      </c>
      <c r="AH126" t="s">
        <v>86</v>
      </c>
      <c r="AI126" t="s">
        <v>86</v>
      </c>
      <c r="AJ126" t="s">
        <v>86</v>
      </c>
      <c r="AK126" t="s">
        <v>86</v>
      </c>
      <c r="AL126" t="s">
        <v>86</v>
      </c>
      <c r="AM126" t="s">
        <v>86</v>
      </c>
      <c r="AN126" t="s">
        <v>86</v>
      </c>
      <c r="AO126" t="s">
        <v>86</v>
      </c>
      <c r="AP126" t="s">
        <v>86</v>
      </c>
      <c r="AQ126" t="s">
        <v>86</v>
      </c>
      <c r="AR126" t="s">
        <v>86</v>
      </c>
      <c r="AS126" t="s">
        <v>86</v>
      </c>
      <c r="AT126" t="s">
        <v>86</v>
      </c>
      <c r="AU126" t="s">
        <v>86</v>
      </c>
      <c r="AV126" t="s">
        <v>86</v>
      </c>
      <c r="AW126" t="s">
        <v>86</v>
      </c>
      <c r="AX126" t="s">
        <v>86</v>
      </c>
      <c r="AY126" t="s">
        <v>86</v>
      </c>
      <c r="AZ126" t="s">
        <v>86</v>
      </c>
      <c r="BA126" t="s">
        <v>86</v>
      </c>
      <c r="BB126" t="s">
        <v>86</v>
      </c>
      <c r="BC126" t="s">
        <v>86</v>
      </c>
      <c r="BD126" t="s">
        <v>86</v>
      </c>
      <c r="BE126" t="s">
        <v>86</v>
      </c>
    </row>
    <row r="127" spans="1:57" x14ac:dyDescent="0.45">
      <c r="A127" t="s">
        <v>393</v>
      </c>
      <c r="B127" t="s">
        <v>77</v>
      </c>
      <c r="C127" t="s">
        <v>104</v>
      </c>
      <c r="D127" t="s">
        <v>79</v>
      </c>
      <c r="E127" s="2" t="str">
        <f>HYPERLINK("capsilon://?command=openfolder&amp;siteaddress=envoy.emaiq-na2.net&amp;folderid=FX0BC8E0F2-2BC0-EDA7-C0D5-A4E1F11E1E0D","FX2202572")</f>
        <v>FX2202572</v>
      </c>
      <c r="F127" t="s">
        <v>80</v>
      </c>
      <c r="G127" t="s">
        <v>80</v>
      </c>
      <c r="H127" t="s">
        <v>81</v>
      </c>
      <c r="I127" t="s">
        <v>394</v>
      </c>
      <c r="J127">
        <v>38</v>
      </c>
      <c r="K127" t="s">
        <v>83</v>
      </c>
      <c r="L127" t="s">
        <v>84</v>
      </c>
      <c r="M127" t="s">
        <v>85</v>
      </c>
      <c r="N127">
        <v>2</v>
      </c>
      <c r="O127" s="1">
        <v>44623.667800925927</v>
      </c>
      <c r="P127" s="1">
        <v>44624.380613425928</v>
      </c>
      <c r="Q127">
        <v>61226</v>
      </c>
      <c r="R127">
        <v>361</v>
      </c>
      <c r="S127" t="b">
        <v>0</v>
      </c>
      <c r="T127" t="s">
        <v>86</v>
      </c>
      <c r="U127" t="b">
        <v>0</v>
      </c>
      <c r="V127" t="s">
        <v>136</v>
      </c>
      <c r="W127" s="1">
        <v>44623.687986111108</v>
      </c>
      <c r="X127">
        <v>169</v>
      </c>
      <c r="Y127">
        <v>37</v>
      </c>
      <c r="Z127">
        <v>0</v>
      </c>
      <c r="AA127">
        <v>37</v>
      </c>
      <c r="AB127">
        <v>0</v>
      </c>
      <c r="AC127">
        <v>23</v>
      </c>
      <c r="AD127">
        <v>1</v>
      </c>
      <c r="AE127">
        <v>0</v>
      </c>
      <c r="AF127">
        <v>0</v>
      </c>
      <c r="AG127">
        <v>0</v>
      </c>
      <c r="AH127" t="s">
        <v>204</v>
      </c>
      <c r="AI127" s="1">
        <v>44624.380613425928</v>
      </c>
      <c r="AJ127">
        <v>192</v>
      </c>
      <c r="AK127">
        <v>1</v>
      </c>
      <c r="AL127">
        <v>0</v>
      </c>
      <c r="AM127">
        <v>1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0</v>
      </c>
      <c r="AT127" t="s">
        <v>86</v>
      </c>
      <c r="AU127" t="s">
        <v>86</v>
      </c>
      <c r="AV127" t="s">
        <v>86</v>
      </c>
      <c r="AW127" t="s">
        <v>86</v>
      </c>
      <c r="AX127" t="s">
        <v>86</v>
      </c>
      <c r="AY127" t="s">
        <v>86</v>
      </c>
      <c r="AZ127" t="s">
        <v>86</v>
      </c>
      <c r="BA127" t="s">
        <v>86</v>
      </c>
      <c r="BB127" t="s">
        <v>86</v>
      </c>
      <c r="BC127" t="s">
        <v>86</v>
      </c>
      <c r="BD127" t="s">
        <v>86</v>
      </c>
      <c r="BE127" t="s">
        <v>86</v>
      </c>
    </row>
    <row r="128" spans="1:57" x14ac:dyDescent="0.45">
      <c r="A128" t="s">
        <v>395</v>
      </c>
      <c r="B128" t="s">
        <v>77</v>
      </c>
      <c r="C128" t="s">
        <v>227</v>
      </c>
      <c r="D128" t="s">
        <v>79</v>
      </c>
      <c r="E128" s="2" t="str">
        <f>HYPERLINK("capsilon://?command=openfolder&amp;siteaddress=envoy.emaiq-na2.net&amp;folderid=FXBF76D617-BDF3-BC4A-ED27-B0DAFFEAD688","FX22035")</f>
        <v>FX22035</v>
      </c>
      <c r="F128" t="s">
        <v>80</v>
      </c>
      <c r="G128" t="s">
        <v>80</v>
      </c>
      <c r="H128" t="s">
        <v>81</v>
      </c>
      <c r="I128" t="s">
        <v>396</v>
      </c>
      <c r="J128">
        <v>66</v>
      </c>
      <c r="K128" t="s">
        <v>83</v>
      </c>
      <c r="L128" t="s">
        <v>84</v>
      </c>
      <c r="M128" t="s">
        <v>85</v>
      </c>
      <c r="N128">
        <v>2</v>
      </c>
      <c r="O128" s="1">
        <v>44623.671585648146</v>
      </c>
      <c r="P128" s="1">
        <v>44624.400243055556</v>
      </c>
      <c r="Q128">
        <v>61364</v>
      </c>
      <c r="R128">
        <v>1592</v>
      </c>
      <c r="S128" t="b">
        <v>0</v>
      </c>
      <c r="T128" t="s">
        <v>86</v>
      </c>
      <c r="U128" t="b">
        <v>0</v>
      </c>
      <c r="V128" t="s">
        <v>136</v>
      </c>
      <c r="W128" s="1">
        <v>44623.694328703707</v>
      </c>
      <c r="X128">
        <v>547</v>
      </c>
      <c r="Y128">
        <v>52</v>
      </c>
      <c r="Z128">
        <v>0</v>
      </c>
      <c r="AA128">
        <v>52</v>
      </c>
      <c r="AB128">
        <v>0</v>
      </c>
      <c r="AC128">
        <v>42</v>
      </c>
      <c r="AD128">
        <v>14</v>
      </c>
      <c r="AE128">
        <v>0</v>
      </c>
      <c r="AF128">
        <v>0</v>
      </c>
      <c r="AG128">
        <v>0</v>
      </c>
      <c r="AH128" t="s">
        <v>204</v>
      </c>
      <c r="AI128" s="1">
        <v>44624.400243055556</v>
      </c>
      <c r="AJ128">
        <v>386</v>
      </c>
      <c r="AK128">
        <v>4</v>
      </c>
      <c r="AL128">
        <v>0</v>
      </c>
      <c r="AM128">
        <v>4</v>
      </c>
      <c r="AN128">
        <v>0</v>
      </c>
      <c r="AO128">
        <v>1</v>
      </c>
      <c r="AP128">
        <v>10</v>
      </c>
      <c r="AQ128">
        <v>0</v>
      </c>
      <c r="AR128">
        <v>0</v>
      </c>
      <c r="AS128">
        <v>0</v>
      </c>
      <c r="AT128" t="s">
        <v>86</v>
      </c>
      <c r="AU128" t="s">
        <v>86</v>
      </c>
      <c r="AV128" t="s">
        <v>86</v>
      </c>
      <c r="AW128" t="s">
        <v>86</v>
      </c>
      <c r="AX128" t="s">
        <v>86</v>
      </c>
      <c r="AY128" t="s">
        <v>86</v>
      </c>
      <c r="AZ128" t="s">
        <v>86</v>
      </c>
      <c r="BA128" t="s">
        <v>86</v>
      </c>
      <c r="BB128" t="s">
        <v>86</v>
      </c>
      <c r="BC128" t="s">
        <v>86</v>
      </c>
      <c r="BD128" t="s">
        <v>86</v>
      </c>
      <c r="BE128" t="s">
        <v>86</v>
      </c>
    </row>
    <row r="129" spans="1:57" hidden="1" x14ac:dyDescent="0.45">
      <c r="A129" t="s">
        <v>397</v>
      </c>
      <c r="B129" t="s">
        <v>77</v>
      </c>
      <c r="C129" t="s">
        <v>398</v>
      </c>
      <c r="D129" t="s">
        <v>79</v>
      </c>
      <c r="E129" s="2" t="str">
        <f>HYPERLINK("capsilon://?command=openfolder&amp;siteaddress=envoy.emaiq-na2.net&amp;folderid=FX29515628-64CB-A01A-5B78-EB8A76A03CEB","FX2202757")</f>
        <v>FX2202757</v>
      </c>
      <c r="F129" t="s">
        <v>80</v>
      </c>
      <c r="G129" t="s">
        <v>80</v>
      </c>
      <c r="H129" t="s">
        <v>81</v>
      </c>
      <c r="I129" t="s">
        <v>399</v>
      </c>
      <c r="J129">
        <v>314</v>
      </c>
      <c r="K129" t="s">
        <v>83</v>
      </c>
      <c r="L129" t="s">
        <v>84</v>
      </c>
      <c r="M129" t="s">
        <v>85</v>
      </c>
      <c r="N129">
        <v>1</v>
      </c>
      <c r="O129" s="1">
        <v>44623.672812500001</v>
      </c>
      <c r="P129" s="1">
        <v>44624.274918981479</v>
      </c>
      <c r="Q129">
        <v>51232</v>
      </c>
      <c r="R129">
        <v>790</v>
      </c>
      <c r="S129" t="b">
        <v>0</v>
      </c>
      <c r="T129" t="s">
        <v>86</v>
      </c>
      <c r="U129" t="b">
        <v>0</v>
      </c>
      <c r="V129" t="s">
        <v>112</v>
      </c>
      <c r="W129" s="1">
        <v>44624.274918981479</v>
      </c>
      <c r="X129">
        <v>296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314</v>
      </c>
      <c r="AE129">
        <v>268</v>
      </c>
      <c r="AF129">
        <v>0</v>
      </c>
      <c r="AG129">
        <v>8</v>
      </c>
      <c r="AH129" t="s">
        <v>86</v>
      </c>
      <c r="AI129" t="s">
        <v>86</v>
      </c>
      <c r="AJ129" t="s">
        <v>86</v>
      </c>
      <c r="AK129" t="s">
        <v>86</v>
      </c>
      <c r="AL129" t="s">
        <v>86</v>
      </c>
      <c r="AM129" t="s">
        <v>86</v>
      </c>
      <c r="AN129" t="s">
        <v>86</v>
      </c>
      <c r="AO129" t="s">
        <v>86</v>
      </c>
      <c r="AP129" t="s">
        <v>86</v>
      </c>
      <c r="AQ129" t="s">
        <v>86</v>
      </c>
      <c r="AR129" t="s">
        <v>86</v>
      </c>
      <c r="AS129" t="s">
        <v>86</v>
      </c>
      <c r="AT129" t="s">
        <v>86</v>
      </c>
      <c r="AU129" t="s">
        <v>86</v>
      </c>
      <c r="AV129" t="s">
        <v>86</v>
      </c>
      <c r="AW129" t="s">
        <v>86</v>
      </c>
      <c r="AX129" t="s">
        <v>86</v>
      </c>
      <c r="AY129" t="s">
        <v>86</v>
      </c>
      <c r="AZ129" t="s">
        <v>86</v>
      </c>
      <c r="BA129" t="s">
        <v>86</v>
      </c>
      <c r="BB129" t="s">
        <v>86</v>
      </c>
      <c r="BC129" t="s">
        <v>86</v>
      </c>
      <c r="BD129" t="s">
        <v>86</v>
      </c>
      <c r="BE129" t="s">
        <v>86</v>
      </c>
    </row>
    <row r="130" spans="1:57" x14ac:dyDescent="0.45">
      <c r="A130" t="s">
        <v>400</v>
      </c>
      <c r="B130" t="s">
        <v>77</v>
      </c>
      <c r="C130" t="s">
        <v>227</v>
      </c>
      <c r="D130" t="s">
        <v>79</v>
      </c>
      <c r="E130" s="2" t="str">
        <f>HYPERLINK("capsilon://?command=openfolder&amp;siteaddress=envoy.emaiq-na2.net&amp;folderid=FXBF76D617-BDF3-BC4A-ED27-B0DAFFEAD688","FX22035")</f>
        <v>FX22035</v>
      </c>
      <c r="F130" t="s">
        <v>80</v>
      </c>
      <c r="G130" t="s">
        <v>80</v>
      </c>
      <c r="H130" t="s">
        <v>81</v>
      </c>
      <c r="I130" t="s">
        <v>401</v>
      </c>
      <c r="J130">
        <v>66</v>
      </c>
      <c r="K130" t="s">
        <v>83</v>
      </c>
      <c r="L130" t="s">
        <v>84</v>
      </c>
      <c r="M130" t="s">
        <v>85</v>
      </c>
      <c r="N130">
        <v>2</v>
      </c>
      <c r="O130" s="1">
        <v>44623.675069444442</v>
      </c>
      <c r="P130" s="1">
        <v>44624.41</v>
      </c>
      <c r="Q130">
        <v>62358</v>
      </c>
      <c r="R130">
        <v>1140</v>
      </c>
      <c r="S130" t="b">
        <v>0</v>
      </c>
      <c r="T130" t="s">
        <v>86</v>
      </c>
      <c r="U130" t="b">
        <v>0</v>
      </c>
      <c r="V130" t="s">
        <v>136</v>
      </c>
      <c r="W130" s="1">
        <v>44623.698449074072</v>
      </c>
      <c r="X130">
        <v>312</v>
      </c>
      <c r="Y130">
        <v>52</v>
      </c>
      <c r="Z130">
        <v>0</v>
      </c>
      <c r="AA130">
        <v>52</v>
      </c>
      <c r="AB130">
        <v>0</v>
      </c>
      <c r="AC130">
        <v>39</v>
      </c>
      <c r="AD130">
        <v>14</v>
      </c>
      <c r="AE130">
        <v>0</v>
      </c>
      <c r="AF130">
        <v>0</v>
      </c>
      <c r="AG130">
        <v>0</v>
      </c>
      <c r="AH130" t="s">
        <v>204</v>
      </c>
      <c r="AI130" s="1">
        <v>44624.41</v>
      </c>
      <c r="AJ130">
        <v>803</v>
      </c>
      <c r="AK130">
        <v>1</v>
      </c>
      <c r="AL130">
        <v>0</v>
      </c>
      <c r="AM130">
        <v>1</v>
      </c>
      <c r="AN130">
        <v>0</v>
      </c>
      <c r="AO130">
        <v>1</v>
      </c>
      <c r="AP130">
        <v>13</v>
      </c>
      <c r="AQ130">
        <v>0</v>
      </c>
      <c r="AR130">
        <v>0</v>
      </c>
      <c r="AS130">
        <v>0</v>
      </c>
      <c r="AT130" t="s">
        <v>86</v>
      </c>
      <c r="AU130" t="s">
        <v>86</v>
      </c>
      <c r="AV130" t="s">
        <v>86</v>
      </c>
      <c r="AW130" t="s">
        <v>86</v>
      </c>
      <c r="AX130" t="s">
        <v>86</v>
      </c>
      <c r="AY130" t="s">
        <v>86</v>
      </c>
      <c r="AZ130" t="s">
        <v>86</v>
      </c>
      <c r="BA130" t="s">
        <v>86</v>
      </c>
      <c r="BB130" t="s">
        <v>86</v>
      </c>
      <c r="BC130" t="s">
        <v>86</v>
      </c>
      <c r="BD130" t="s">
        <v>86</v>
      </c>
      <c r="BE130" t="s">
        <v>86</v>
      </c>
    </row>
    <row r="131" spans="1:57" hidden="1" x14ac:dyDescent="0.45">
      <c r="A131" t="s">
        <v>402</v>
      </c>
      <c r="B131" t="s">
        <v>77</v>
      </c>
      <c r="C131" t="s">
        <v>403</v>
      </c>
      <c r="D131" t="s">
        <v>79</v>
      </c>
      <c r="E131" s="2" t="str">
        <f>HYPERLINK("capsilon://?command=openfolder&amp;siteaddress=envoy.emaiq-na2.net&amp;folderid=FXEF02B288-22EA-3BF6-A082-BBD675E9B944","FX2201558")</f>
        <v>FX2201558</v>
      </c>
      <c r="F131" t="s">
        <v>80</v>
      </c>
      <c r="G131" t="s">
        <v>80</v>
      </c>
      <c r="H131" t="s">
        <v>81</v>
      </c>
      <c r="I131" t="s">
        <v>404</v>
      </c>
      <c r="J131">
        <v>265</v>
      </c>
      <c r="K131" t="s">
        <v>83</v>
      </c>
      <c r="L131" t="s">
        <v>84</v>
      </c>
      <c r="M131" t="s">
        <v>85</v>
      </c>
      <c r="N131">
        <v>1</v>
      </c>
      <c r="O131" s="1">
        <v>44623.677511574075</v>
      </c>
      <c r="P131" s="1">
        <v>44624.206631944442</v>
      </c>
      <c r="Q131">
        <v>45309</v>
      </c>
      <c r="R131">
        <v>407</v>
      </c>
      <c r="S131" t="b">
        <v>0</v>
      </c>
      <c r="T131" t="s">
        <v>86</v>
      </c>
      <c r="U131" t="b">
        <v>0</v>
      </c>
      <c r="V131" t="s">
        <v>92</v>
      </c>
      <c r="W131" s="1">
        <v>44624.206631944442</v>
      </c>
      <c r="X131">
        <v>337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265</v>
      </c>
      <c r="AE131">
        <v>218</v>
      </c>
      <c r="AF131">
        <v>0</v>
      </c>
      <c r="AG131">
        <v>8</v>
      </c>
      <c r="AH131" t="s">
        <v>86</v>
      </c>
      <c r="AI131" t="s">
        <v>86</v>
      </c>
      <c r="AJ131" t="s">
        <v>86</v>
      </c>
      <c r="AK131" t="s">
        <v>86</v>
      </c>
      <c r="AL131" t="s">
        <v>86</v>
      </c>
      <c r="AM131" t="s">
        <v>86</v>
      </c>
      <c r="AN131" t="s">
        <v>86</v>
      </c>
      <c r="AO131" t="s">
        <v>86</v>
      </c>
      <c r="AP131" t="s">
        <v>86</v>
      </c>
      <c r="AQ131" t="s">
        <v>86</v>
      </c>
      <c r="AR131" t="s">
        <v>86</v>
      </c>
      <c r="AS131" t="s">
        <v>86</v>
      </c>
      <c r="AT131" t="s">
        <v>86</v>
      </c>
      <c r="AU131" t="s">
        <v>86</v>
      </c>
      <c r="AV131" t="s">
        <v>86</v>
      </c>
      <c r="AW131" t="s">
        <v>86</v>
      </c>
      <c r="AX131" t="s">
        <v>86</v>
      </c>
      <c r="AY131" t="s">
        <v>86</v>
      </c>
      <c r="AZ131" t="s">
        <v>86</v>
      </c>
      <c r="BA131" t="s">
        <v>86</v>
      </c>
      <c r="BB131" t="s">
        <v>86</v>
      </c>
      <c r="BC131" t="s">
        <v>86</v>
      </c>
      <c r="BD131" t="s">
        <v>86</v>
      </c>
      <c r="BE131" t="s">
        <v>86</v>
      </c>
    </row>
    <row r="132" spans="1:57" hidden="1" x14ac:dyDescent="0.45">
      <c r="A132" t="s">
        <v>405</v>
      </c>
      <c r="B132" t="s">
        <v>77</v>
      </c>
      <c r="C132" t="s">
        <v>406</v>
      </c>
      <c r="D132" t="s">
        <v>79</v>
      </c>
      <c r="E132" s="2" t="str">
        <f>HYPERLINK("capsilon://?command=openfolder&amp;siteaddress=envoy.emaiq-na2.net&amp;folderid=FX22C8925D-3CDE-3ECE-65D9-F272A414BBC1","FX2202813")</f>
        <v>FX2202813</v>
      </c>
      <c r="F132" t="s">
        <v>80</v>
      </c>
      <c r="G132" t="s">
        <v>80</v>
      </c>
      <c r="H132" t="s">
        <v>81</v>
      </c>
      <c r="I132" t="s">
        <v>407</v>
      </c>
      <c r="J132">
        <v>333</v>
      </c>
      <c r="K132" t="s">
        <v>83</v>
      </c>
      <c r="L132" t="s">
        <v>84</v>
      </c>
      <c r="M132" t="s">
        <v>85</v>
      </c>
      <c r="N132">
        <v>1</v>
      </c>
      <c r="O132" s="1">
        <v>44623.679120370369</v>
      </c>
      <c r="P132" s="1">
        <v>44624.226388888892</v>
      </c>
      <c r="Q132">
        <v>45853</v>
      </c>
      <c r="R132">
        <v>1431</v>
      </c>
      <c r="S132" t="b">
        <v>0</v>
      </c>
      <c r="T132" t="s">
        <v>86</v>
      </c>
      <c r="U132" t="b">
        <v>0</v>
      </c>
      <c r="V132" t="s">
        <v>102</v>
      </c>
      <c r="W132" s="1">
        <v>44624.226388888892</v>
      </c>
      <c r="X132">
        <v>1352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333</v>
      </c>
      <c r="AE132">
        <v>284</v>
      </c>
      <c r="AF132">
        <v>0</v>
      </c>
      <c r="AG132">
        <v>13</v>
      </c>
      <c r="AH132" t="s">
        <v>86</v>
      </c>
      <c r="AI132" t="s">
        <v>86</v>
      </c>
      <c r="AJ132" t="s">
        <v>86</v>
      </c>
      <c r="AK132" t="s">
        <v>86</v>
      </c>
      <c r="AL132" t="s">
        <v>86</v>
      </c>
      <c r="AM132" t="s">
        <v>86</v>
      </c>
      <c r="AN132" t="s">
        <v>86</v>
      </c>
      <c r="AO132" t="s">
        <v>86</v>
      </c>
      <c r="AP132" t="s">
        <v>86</v>
      </c>
      <c r="AQ132" t="s">
        <v>86</v>
      </c>
      <c r="AR132" t="s">
        <v>86</v>
      </c>
      <c r="AS132" t="s">
        <v>86</v>
      </c>
      <c r="AT132" t="s">
        <v>86</v>
      </c>
      <c r="AU132" t="s">
        <v>86</v>
      </c>
      <c r="AV132" t="s">
        <v>86</v>
      </c>
      <c r="AW132" t="s">
        <v>86</v>
      </c>
      <c r="AX132" t="s">
        <v>86</v>
      </c>
      <c r="AY132" t="s">
        <v>86</v>
      </c>
      <c r="AZ132" t="s">
        <v>86</v>
      </c>
      <c r="BA132" t="s">
        <v>86</v>
      </c>
      <c r="BB132" t="s">
        <v>86</v>
      </c>
      <c r="BC132" t="s">
        <v>86</v>
      </c>
      <c r="BD132" t="s">
        <v>86</v>
      </c>
      <c r="BE132" t="s">
        <v>86</v>
      </c>
    </row>
    <row r="133" spans="1:57" x14ac:dyDescent="0.45">
      <c r="A133" t="s">
        <v>408</v>
      </c>
      <c r="B133" t="s">
        <v>77</v>
      </c>
      <c r="C133" t="s">
        <v>409</v>
      </c>
      <c r="D133" t="s">
        <v>79</v>
      </c>
      <c r="E133" s="2" t="str">
        <f>HYPERLINK("capsilon://?command=openfolder&amp;siteaddress=envoy.emaiq-na2.net&amp;folderid=FXD124A3B6-37F6-A229-D348-AC50416C5024","FX220266")</f>
        <v>FX220266</v>
      </c>
      <c r="F133" t="s">
        <v>80</v>
      </c>
      <c r="G133" t="s">
        <v>80</v>
      </c>
      <c r="H133" t="s">
        <v>81</v>
      </c>
      <c r="I133" t="s">
        <v>410</v>
      </c>
      <c r="J133">
        <v>66</v>
      </c>
      <c r="K133" t="s">
        <v>83</v>
      </c>
      <c r="L133" t="s">
        <v>84</v>
      </c>
      <c r="M133" t="s">
        <v>85</v>
      </c>
      <c r="N133">
        <v>2</v>
      </c>
      <c r="O133" s="1">
        <v>44623.681458333333</v>
      </c>
      <c r="P133" s="1">
        <v>44624.421041666668</v>
      </c>
      <c r="Q133">
        <v>63010</v>
      </c>
      <c r="R133">
        <v>890</v>
      </c>
      <c r="S133" t="b">
        <v>0</v>
      </c>
      <c r="T133" t="s">
        <v>86</v>
      </c>
      <c r="U133" t="b">
        <v>0</v>
      </c>
      <c r="V133" t="s">
        <v>136</v>
      </c>
      <c r="W133" s="1">
        <v>44623.703206018516</v>
      </c>
      <c r="X133">
        <v>324</v>
      </c>
      <c r="Y133">
        <v>52</v>
      </c>
      <c r="Z133">
        <v>0</v>
      </c>
      <c r="AA133">
        <v>52</v>
      </c>
      <c r="AB133">
        <v>0</v>
      </c>
      <c r="AC133">
        <v>34</v>
      </c>
      <c r="AD133">
        <v>14</v>
      </c>
      <c r="AE133">
        <v>0</v>
      </c>
      <c r="AF133">
        <v>0</v>
      </c>
      <c r="AG133">
        <v>0</v>
      </c>
      <c r="AH133" t="s">
        <v>204</v>
      </c>
      <c r="AI133" s="1">
        <v>44624.421041666668</v>
      </c>
      <c r="AJ133">
        <v>566</v>
      </c>
      <c r="AK133">
        <v>3</v>
      </c>
      <c r="AL133">
        <v>0</v>
      </c>
      <c r="AM133">
        <v>3</v>
      </c>
      <c r="AN133">
        <v>0</v>
      </c>
      <c r="AO133">
        <v>3</v>
      </c>
      <c r="AP133">
        <v>11</v>
      </c>
      <c r="AQ133">
        <v>0</v>
      </c>
      <c r="AR133">
        <v>0</v>
      </c>
      <c r="AS133">
        <v>0</v>
      </c>
      <c r="AT133" t="s">
        <v>86</v>
      </c>
      <c r="AU133" t="s">
        <v>86</v>
      </c>
      <c r="AV133" t="s">
        <v>86</v>
      </c>
      <c r="AW133" t="s">
        <v>86</v>
      </c>
      <c r="AX133" t="s">
        <v>86</v>
      </c>
      <c r="AY133" t="s">
        <v>86</v>
      </c>
      <c r="AZ133" t="s">
        <v>86</v>
      </c>
      <c r="BA133" t="s">
        <v>86</v>
      </c>
      <c r="BB133" t="s">
        <v>86</v>
      </c>
      <c r="BC133" t="s">
        <v>86</v>
      </c>
      <c r="BD133" t="s">
        <v>86</v>
      </c>
      <c r="BE133" t="s">
        <v>86</v>
      </c>
    </row>
    <row r="134" spans="1:57" x14ac:dyDescent="0.45">
      <c r="A134" t="s">
        <v>411</v>
      </c>
      <c r="B134" t="s">
        <v>77</v>
      </c>
      <c r="C134" t="s">
        <v>412</v>
      </c>
      <c r="D134" t="s">
        <v>79</v>
      </c>
      <c r="E134" s="2" t="str">
        <f>HYPERLINK("capsilon://?command=openfolder&amp;siteaddress=envoy.emaiq-na2.net&amp;folderid=FX6170A14B-D69F-71B4-DE74-2DC04EF56913","FX2202674")</f>
        <v>FX2202674</v>
      </c>
      <c r="F134" t="s">
        <v>80</v>
      </c>
      <c r="G134" t="s">
        <v>80</v>
      </c>
      <c r="H134" t="s">
        <v>81</v>
      </c>
      <c r="I134" t="s">
        <v>413</v>
      </c>
      <c r="J134">
        <v>70</v>
      </c>
      <c r="K134" t="s">
        <v>83</v>
      </c>
      <c r="L134" t="s">
        <v>84</v>
      </c>
      <c r="M134" t="s">
        <v>85</v>
      </c>
      <c r="N134">
        <v>2</v>
      </c>
      <c r="O134" s="1">
        <v>44623.68854166667</v>
      </c>
      <c r="P134" s="1">
        <v>44624.430347222224</v>
      </c>
      <c r="Q134">
        <v>59670</v>
      </c>
      <c r="R134">
        <v>4422</v>
      </c>
      <c r="S134" t="b">
        <v>0</v>
      </c>
      <c r="T134" t="s">
        <v>86</v>
      </c>
      <c r="U134" t="b">
        <v>0</v>
      </c>
      <c r="V134" t="s">
        <v>87</v>
      </c>
      <c r="W134" s="1">
        <v>44624.239930555559</v>
      </c>
      <c r="X134">
        <v>3575</v>
      </c>
      <c r="Y134">
        <v>107</v>
      </c>
      <c r="Z134">
        <v>0</v>
      </c>
      <c r="AA134">
        <v>107</v>
      </c>
      <c r="AB134">
        <v>0</v>
      </c>
      <c r="AC134">
        <v>82</v>
      </c>
      <c r="AD134">
        <v>-37</v>
      </c>
      <c r="AE134">
        <v>0</v>
      </c>
      <c r="AF134">
        <v>0</v>
      </c>
      <c r="AG134">
        <v>0</v>
      </c>
      <c r="AH134" t="s">
        <v>204</v>
      </c>
      <c r="AI134" s="1">
        <v>44624.430347222224</v>
      </c>
      <c r="AJ134">
        <v>804</v>
      </c>
      <c r="AK134">
        <v>1</v>
      </c>
      <c r="AL134">
        <v>0</v>
      </c>
      <c r="AM134">
        <v>1</v>
      </c>
      <c r="AN134">
        <v>0</v>
      </c>
      <c r="AO134">
        <v>1</v>
      </c>
      <c r="AP134">
        <v>-38</v>
      </c>
      <c r="AQ134">
        <v>0</v>
      </c>
      <c r="AR134">
        <v>0</v>
      </c>
      <c r="AS134">
        <v>0</v>
      </c>
      <c r="AT134" t="s">
        <v>86</v>
      </c>
      <c r="AU134" t="s">
        <v>86</v>
      </c>
      <c r="AV134" t="s">
        <v>86</v>
      </c>
      <c r="AW134" t="s">
        <v>86</v>
      </c>
      <c r="AX134" t="s">
        <v>86</v>
      </c>
      <c r="AY134" t="s">
        <v>86</v>
      </c>
      <c r="AZ134" t="s">
        <v>86</v>
      </c>
      <c r="BA134" t="s">
        <v>86</v>
      </c>
      <c r="BB134" t="s">
        <v>86</v>
      </c>
      <c r="BC134" t="s">
        <v>86</v>
      </c>
      <c r="BD134" t="s">
        <v>86</v>
      </c>
      <c r="BE134" t="s">
        <v>86</v>
      </c>
    </row>
    <row r="135" spans="1:57" x14ac:dyDescent="0.45">
      <c r="A135" t="s">
        <v>414</v>
      </c>
      <c r="B135" t="s">
        <v>77</v>
      </c>
      <c r="C135" t="s">
        <v>415</v>
      </c>
      <c r="D135" t="s">
        <v>79</v>
      </c>
      <c r="E135" s="2" t="str">
        <f>HYPERLINK("capsilon://?command=openfolder&amp;siteaddress=envoy.emaiq-na2.net&amp;folderid=FXA1B81D23-C809-2838-FC3D-01BA159C3348","FX2201365")</f>
        <v>FX2201365</v>
      </c>
      <c r="F135" t="s">
        <v>80</v>
      </c>
      <c r="G135" t="s">
        <v>80</v>
      </c>
      <c r="H135" t="s">
        <v>81</v>
      </c>
      <c r="I135" t="s">
        <v>416</v>
      </c>
      <c r="J135">
        <v>38</v>
      </c>
      <c r="K135" t="s">
        <v>83</v>
      </c>
      <c r="L135" t="s">
        <v>84</v>
      </c>
      <c r="M135" t="s">
        <v>85</v>
      </c>
      <c r="N135">
        <v>2</v>
      </c>
      <c r="O135" s="1">
        <v>44623.69636574074</v>
      </c>
      <c r="P135" s="1">
        <v>44624.430115740739</v>
      </c>
      <c r="Q135">
        <v>62843</v>
      </c>
      <c r="R135">
        <v>553</v>
      </c>
      <c r="S135" t="b">
        <v>0</v>
      </c>
      <c r="T135" t="s">
        <v>86</v>
      </c>
      <c r="U135" t="b">
        <v>0</v>
      </c>
      <c r="V135" t="s">
        <v>136</v>
      </c>
      <c r="W135" s="1">
        <v>44623.711354166669</v>
      </c>
      <c r="X135">
        <v>109</v>
      </c>
      <c r="Y135">
        <v>37</v>
      </c>
      <c r="Z135">
        <v>0</v>
      </c>
      <c r="AA135">
        <v>37</v>
      </c>
      <c r="AB135">
        <v>0</v>
      </c>
      <c r="AC135">
        <v>7</v>
      </c>
      <c r="AD135">
        <v>1</v>
      </c>
      <c r="AE135">
        <v>0</v>
      </c>
      <c r="AF135">
        <v>0</v>
      </c>
      <c r="AG135">
        <v>0</v>
      </c>
      <c r="AH135" t="s">
        <v>204</v>
      </c>
      <c r="AI135" s="1">
        <v>44624.430115740739</v>
      </c>
      <c r="AJ135">
        <v>444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0</v>
      </c>
      <c r="AR135">
        <v>0</v>
      </c>
      <c r="AS135">
        <v>0</v>
      </c>
      <c r="AT135" t="s">
        <v>86</v>
      </c>
      <c r="AU135" t="s">
        <v>86</v>
      </c>
      <c r="AV135" t="s">
        <v>86</v>
      </c>
      <c r="AW135" t="s">
        <v>86</v>
      </c>
      <c r="AX135" t="s">
        <v>86</v>
      </c>
      <c r="AY135" t="s">
        <v>86</v>
      </c>
      <c r="AZ135" t="s">
        <v>86</v>
      </c>
      <c r="BA135" t="s">
        <v>86</v>
      </c>
      <c r="BB135" t="s">
        <v>86</v>
      </c>
      <c r="BC135" t="s">
        <v>86</v>
      </c>
      <c r="BD135" t="s">
        <v>86</v>
      </c>
      <c r="BE135" t="s">
        <v>86</v>
      </c>
    </row>
    <row r="136" spans="1:57" x14ac:dyDescent="0.45">
      <c r="A136" t="s">
        <v>417</v>
      </c>
      <c r="B136" t="s">
        <v>77</v>
      </c>
      <c r="C136" t="s">
        <v>418</v>
      </c>
      <c r="D136" t="s">
        <v>79</v>
      </c>
      <c r="E136" s="2" t="str">
        <f>HYPERLINK("capsilon://?command=openfolder&amp;siteaddress=envoy.emaiq-na2.net&amp;folderid=FX25ED3544-4928-BCB5-4BBA-A8052E0A5B8D","FX2201184")</f>
        <v>FX2201184</v>
      </c>
      <c r="F136" t="s">
        <v>80</v>
      </c>
      <c r="G136" t="s">
        <v>80</v>
      </c>
      <c r="H136" t="s">
        <v>81</v>
      </c>
      <c r="I136" t="s">
        <v>419</v>
      </c>
      <c r="J136">
        <v>32</v>
      </c>
      <c r="K136" t="s">
        <v>83</v>
      </c>
      <c r="L136" t="s">
        <v>84</v>
      </c>
      <c r="M136" t="s">
        <v>85</v>
      </c>
      <c r="N136">
        <v>2</v>
      </c>
      <c r="O136" s="1">
        <v>44623.719606481478</v>
      </c>
      <c r="P136" s="1">
        <v>44624.442106481481</v>
      </c>
      <c r="Q136">
        <v>61331</v>
      </c>
      <c r="R136">
        <v>1093</v>
      </c>
      <c r="S136" t="b">
        <v>0</v>
      </c>
      <c r="T136" t="s">
        <v>86</v>
      </c>
      <c r="U136" t="b">
        <v>0</v>
      </c>
      <c r="V136" t="s">
        <v>136</v>
      </c>
      <c r="W136" s="1">
        <v>44623.726018518515</v>
      </c>
      <c r="X136">
        <v>530</v>
      </c>
      <c r="Y136">
        <v>56</v>
      </c>
      <c r="Z136">
        <v>0</v>
      </c>
      <c r="AA136">
        <v>56</v>
      </c>
      <c r="AB136">
        <v>0</v>
      </c>
      <c r="AC136">
        <v>37</v>
      </c>
      <c r="AD136">
        <v>-24</v>
      </c>
      <c r="AE136">
        <v>0</v>
      </c>
      <c r="AF136">
        <v>0</v>
      </c>
      <c r="AG136">
        <v>0</v>
      </c>
      <c r="AH136" t="s">
        <v>204</v>
      </c>
      <c r="AI136" s="1">
        <v>44624.442106481481</v>
      </c>
      <c r="AJ136">
        <v>388</v>
      </c>
      <c r="AK136">
        <v>2</v>
      </c>
      <c r="AL136">
        <v>0</v>
      </c>
      <c r="AM136">
        <v>2</v>
      </c>
      <c r="AN136">
        <v>0</v>
      </c>
      <c r="AO136">
        <v>2</v>
      </c>
      <c r="AP136">
        <v>-26</v>
      </c>
      <c r="AQ136">
        <v>0</v>
      </c>
      <c r="AR136">
        <v>0</v>
      </c>
      <c r="AS136">
        <v>0</v>
      </c>
      <c r="AT136" t="s">
        <v>86</v>
      </c>
      <c r="AU136" t="s">
        <v>86</v>
      </c>
      <c r="AV136" t="s">
        <v>86</v>
      </c>
      <c r="AW136" t="s">
        <v>86</v>
      </c>
      <c r="AX136" t="s">
        <v>86</v>
      </c>
      <c r="AY136" t="s">
        <v>86</v>
      </c>
      <c r="AZ136" t="s">
        <v>86</v>
      </c>
      <c r="BA136" t="s">
        <v>86</v>
      </c>
      <c r="BB136" t="s">
        <v>86</v>
      </c>
      <c r="BC136" t="s">
        <v>86</v>
      </c>
      <c r="BD136" t="s">
        <v>86</v>
      </c>
      <c r="BE136" t="s">
        <v>86</v>
      </c>
    </row>
    <row r="137" spans="1:57" hidden="1" x14ac:dyDescent="0.45">
      <c r="A137" t="s">
        <v>420</v>
      </c>
      <c r="B137" t="s">
        <v>77</v>
      </c>
      <c r="C137" t="s">
        <v>421</v>
      </c>
      <c r="D137" t="s">
        <v>79</v>
      </c>
      <c r="E137" s="2" t="str">
        <f>HYPERLINK("capsilon://?command=openfolder&amp;siteaddress=envoy.emaiq-na2.net&amp;folderid=FX788096CA-7C87-661F-372F-907DB64E8F7D","FX2112116")</f>
        <v>FX2112116</v>
      </c>
      <c r="F137" t="s">
        <v>80</v>
      </c>
      <c r="G137" t="s">
        <v>80</v>
      </c>
      <c r="H137" t="s">
        <v>81</v>
      </c>
      <c r="I137" t="s">
        <v>422</v>
      </c>
      <c r="J137">
        <v>387</v>
      </c>
      <c r="K137" t="s">
        <v>83</v>
      </c>
      <c r="L137" t="s">
        <v>84</v>
      </c>
      <c r="M137" t="s">
        <v>85</v>
      </c>
      <c r="N137">
        <v>1</v>
      </c>
      <c r="O137" s="1">
        <v>44623.725104166668</v>
      </c>
      <c r="P137" s="1">
        <v>44624.278344907405</v>
      </c>
      <c r="Q137">
        <v>45793</v>
      </c>
      <c r="R137">
        <v>2007</v>
      </c>
      <c r="S137" t="b">
        <v>0</v>
      </c>
      <c r="T137" t="s">
        <v>86</v>
      </c>
      <c r="U137" t="b">
        <v>0</v>
      </c>
      <c r="V137" t="s">
        <v>102</v>
      </c>
      <c r="W137" s="1">
        <v>44624.278344907405</v>
      </c>
      <c r="X137">
        <v>1768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387</v>
      </c>
      <c r="AE137">
        <v>321</v>
      </c>
      <c r="AF137">
        <v>0</v>
      </c>
      <c r="AG137">
        <v>15</v>
      </c>
      <c r="AH137" t="s">
        <v>86</v>
      </c>
      <c r="AI137" t="s">
        <v>86</v>
      </c>
      <c r="AJ137" t="s">
        <v>86</v>
      </c>
      <c r="AK137" t="s">
        <v>86</v>
      </c>
      <c r="AL137" t="s">
        <v>86</v>
      </c>
      <c r="AM137" t="s">
        <v>86</v>
      </c>
      <c r="AN137" t="s">
        <v>86</v>
      </c>
      <c r="AO137" t="s">
        <v>86</v>
      </c>
      <c r="AP137" t="s">
        <v>86</v>
      </c>
      <c r="AQ137" t="s">
        <v>86</v>
      </c>
      <c r="AR137" t="s">
        <v>86</v>
      </c>
      <c r="AS137" t="s">
        <v>86</v>
      </c>
      <c r="AT137" t="s">
        <v>86</v>
      </c>
      <c r="AU137" t="s">
        <v>86</v>
      </c>
      <c r="AV137" t="s">
        <v>86</v>
      </c>
      <c r="AW137" t="s">
        <v>86</v>
      </c>
      <c r="AX137" t="s">
        <v>86</v>
      </c>
      <c r="AY137" t="s">
        <v>86</v>
      </c>
      <c r="AZ137" t="s">
        <v>86</v>
      </c>
      <c r="BA137" t="s">
        <v>86</v>
      </c>
      <c r="BB137" t="s">
        <v>86</v>
      </c>
      <c r="BC137" t="s">
        <v>86</v>
      </c>
      <c r="BD137" t="s">
        <v>86</v>
      </c>
      <c r="BE137" t="s">
        <v>86</v>
      </c>
    </row>
    <row r="138" spans="1:57" x14ac:dyDescent="0.45">
      <c r="A138" t="s">
        <v>423</v>
      </c>
      <c r="B138" t="s">
        <v>77</v>
      </c>
      <c r="C138" t="s">
        <v>267</v>
      </c>
      <c r="D138" t="s">
        <v>79</v>
      </c>
      <c r="E138" s="2" t="str">
        <f>HYPERLINK("capsilon://?command=openfolder&amp;siteaddress=envoy.emaiq-na2.net&amp;folderid=FXBDED492E-5BAF-5396-2450-8AE53AAA7EC1","FX2202434")</f>
        <v>FX2202434</v>
      </c>
      <c r="F138" t="s">
        <v>80</v>
      </c>
      <c r="G138" t="s">
        <v>80</v>
      </c>
      <c r="H138" t="s">
        <v>81</v>
      </c>
      <c r="I138" t="s">
        <v>424</v>
      </c>
      <c r="J138">
        <v>66</v>
      </c>
      <c r="K138" t="s">
        <v>83</v>
      </c>
      <c r="L138" t="s">
        <v>84</v>
      </c>
      <c r="M138" t="s">
        <v>85</v>
      </c>
      <c r="N138">
        <v>2</v>
      </c>
      <c r="O138" s="1">
        <v>44623.775567129633</v>
      </c>
      <c r="P138" s="1">
        <v>44624.434699074074</v>
      </c>
      <c r="Q138">
        <v>55807</v>
      </c>
      <c r="R138">
        <v>1142</v>
      </c>
      <c r="S138" t="b">
        <v>0</v>
      </c>
      <c r="T138" t="s">
        <v>86</v>
      </c>
      <c r="U138" t="b">
        <v>0</v>
      </c>
      <c r="V138" t="s">
        <v>136</v>
      </c>
      <c r="W138" s="1">
        <v>44623.785358796296</v>
      </c>
      <c r="X138">
        <v>767</v>
      </c>
      <c r="Y138">
        <v>52</v>
      </c>
      <c r="Z138">
        <v>0</v>
      </c>
      <c r="AA138">
        <v>52</v>
      </c>
      <c r="AB138">
        <v>0</v>
      </c>
      <c r="AC138">
        <v>31</v>
      </c>
      <c r="AD138">
        <v>14</v>
      </c>
      <c r="AE138">
        <v>0</v>
      </c>
      <c r="AF138">
        <v>0</v>
      </c>
      <c r="AG138">
        <v>0</v>
      </c>
      <c r="AH138" t="s">
        <v>204</v>
      </c>
      <c r="AI138" s="1">
        <v>44624.434699074074</v>
      </c>
      <c r="AJ138">
        <v>375</v>
      </c>
      <c r="AK138">
        <v>2</v>
      </c>
      <c r="AL138">
        <v>0</v>
      </c>
      <c r="AM138">
        <v>2</v>
      </c>
      <c r="AN138">
        <v>0</v>
      </c>
      <c r="AO138">
        <v>2</v>
      </c>
      <c r="AP138">
        <v>12</v>
      </c>
      <c r="AQ138">
        <v>0</v>
      </c>
      <c r="AR138">
        <v>0</v>
      </c>
      <c r="AS138">
        <v>0</v>
      </c>
      <c r="AT138" t="s">
        <v>86</v>
      </c>
      <c r="AU138" t="s">
        <v>86</v>
      </c>
      <c r="AV138" t="s">
        <v>86</v>
      </c>
      <c r="AW138" t="s">
        <v>86</v>
      </c>
      <c r="AX138" t="s">
        <v>86</v>
      </c>
      <c r="AY138" t="s">
        <v>86</v>
      </c>
      <c r="AZ138" t="s">
        <v>86</v>
      </c>
      <c r="BA138" t="s">
        <v>86</v>
      </c>
      <c r="BB138" t="s">
        <v>86</v>
      </c>
      <c r="BC138" t="s">
        <v>86</v>
      </c>
      <c r="BD138" t="s">
        <v>86</v>
      </c>
      <c r="BE138" t="s">
        <v>86</v>
      </c>
    </row>
    <row r="139" spans="1:57" hidden="1" x14ac:dyDescent="0.45">
      <c r="A139" t="s">
        <v>425</v>
      </c>
      <c r="B139" t="s">
        <v>77</v>
      </c>
      <c r="C139" t="s">
        <v>426</v>
      </c>
      <c r="D139" t="s">
        <v>79</v>
      </c>
      <c r="E139" s="2" t="str">
        <f>HYPERLINK("capsilon://?command=openfolder&amp;siteaddress=envoy.emaiq-na2.net&amp;folderid=FXADACED5E-80F0-99C2-A2E9-A19ED36ACC86","FX2112105")</f>
        <v>FX2112105</v>
      </c>
      <c r="F139" t="s">
        <v>80</v>
      </c>
      <c r="G139" t="s">
        <v>80</v>
      </c>
      <c r="H139" t="s">
        <v>81</v>
      </c>
      <c r="I139" t="s">
        <v>427</v>
      </c>
      <c r="J139">
        <v>436</v>
      </c>
      <c r="K139" t="s">
        <v>83</v>
      </c>
      <c r="L139" t="s">
        <v>84</v>
      </c>
      <c r="M139" t="s">
        <v>85</v>
      </c>
      <c r="N139">
        <v>1</v>
      </c>
      <c r="O139" s="1">
        <v>44623.800555555557</v>
      </c>
      <c r="P139" s="1">
        <v>44624.321458333332</v>
      </c>
      <c r="Q139">
        <v>39546</v>
      </c>
      <c r="R139">
        <v>5460</v>
      </c>
      <c r="S139" t="b">
        <v>0</v>
      </c>
      <c r="T139" t="s">
        <v>86</v>
      </c>
      <c r="U139" t="b">
        <v>0</v>
      </c>
      <c r="V139" t="s">
        <v>92</v>
      </c>
      <c r="W139" s="1">
        <v>44624.321458333332</v>
      </c>
      <c r="X139">
        <v>4580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436</v>
      </c>
      <c r="AE139">
        <v>400</v>
      </c>
      <c r="AF139">
        <v>0</v>
      </c>
      <c r="AG139">
        <v>15</v>
      </c>
      <c r="AH139" t="s">
        <v>86</v>
      </c>
      <c r="AI139" t="s">
        <v>86</v>
      </c>
      <c r="AJ139" t="s">
        <v>86</v>
      </c>
      <c r="AK139" t="s">
        <v>86</v>
      </c>
      <c r="AL139" t="s">
        <v>86</v>
      </c>
      <c r="AM139" t="s">
        <v>86</v>
      </c>
      <c r="AN139" t="s">
        <v>86</v>
      </c>
      <c r="AO139" t="s">
        <v>86</v>
      </c>
      <c r="AP139" t="s">
        <v>86</v>
      </c>
      <c r="AQ139" t="s">
        <v>86</v>
      </c>
      <c r="AR139" t="s">
        <v>86</v>
      </c>
      <c r="AS139" t="s">
        <v>86</v>
      </c>
      <c r="AT139" t="s">
        <v>86</v>
      </c>
      <c r="AU139" t="s">
        <v>86</v>
      </c>
      <c r="AV139" t="s">
        <v>86</v>
      </c>
      <c r="AW139" t="s">
        <v>86</v>
      </c>
      <c r="AX139" t="s">
        <v>86</v>
      </c>
      <c r="AY139" t="s">
        <v>86</v>
      </c>
      <c r="AZ139" t="s">
        <v>86</v>
      </c>
      <c r="BA139" t="s">
        <v>86</v>
      </c>
      <c r="BB139" t="s">
        <v>86</v>
      </c>
      <c r="BC139" t="s">
        <v>86</v>
      </c>
      <c r="BD139" t="s">
        <v>86</v>
      </c>
      <c r="BE139" t="s">
        <v>86</v>
      </c>
    </row>
    <row r="140" spans="1:57" x14ac:dyDescent="0.45">
      <c r="A140" t="s">
        <v>428</v>
      </c>
      <c r="B140" t="s">
        <v>77</v>
      </c>
      <c r="C140" t="s">
        <v>124</v>
      </c>
      <c r="D140" t="s">
        <v>79</v>
      </c>
      <c r="E140" s="2" t="str">
        <f>HYPERLINK("capsilon://?command=openfolder&amp;siteaddress=envoy.emaiq-na2.net&amp;folderid=FX66E88CF7-73AB-5EEB-5F69-93A586A148EF","FX2202269")</f>
        <v>FX2202269</v>
      </c>
      <c r="F140" t="s">
        <v>80</v>
      </c>
      <c r="G140" t="s">
        <v>80</v>
      </c>
      <c r="H140" t="s">
        <v>81</v>
      </c>
      <c r="I140" t="s">
        <v>125</v>
      </c>
      <c r="J140">
        <v>821</v>
      </c>
      <c r="K140" t="s">
        <v>83</v>
      </c>
      <c r="L140" t="s">
        <v>84</v>
      </c>
      <c r="M140" t="s">
        <v>85</v>
      </c>
      <c r="N140">
        <v>2</v>
      </c>
      <c r="O140" s="1">
        <v>44623.819305555553</v>
      </c>
      <c r="P140" s="1">
        <v>44624.608888888892</v>
      </c>
      <c r="Q140">
        <v>59010</v>
      </c>
      <c r="R140">
        <v>9210</v>
      </c>
      <c r="S140" t="b">
        <v>0</v>
      </c>
      <c r="T140" t="s">
        <v>86</v>
      </c>
      <c r="U140" t="b">
        <v>1</v>
      </c>
      <c r="V140" t="s">
        <v>112</v>
      </c>
      <c r="W140" s="1">
        <v>44624.188437500001</v>
      </c>
      <c r="X140">
        <v>3032</v>
      </c>
      <c r="Y140">
        <v>354</v>
      </c>
      <c r="Z140">
        <v>0</v>
      </c>
      <c r="AA140">
        <v>354</v>
      </c>
      <c r="AB140">
        <v>371</v>
      </c>
      <c r="AC140">
        <v>146</v>
      </c>
      <c r="AD140">
        <v>467</v>
      </c>
      <c r="AE140">
        <v>0</v>
      </c>
      <c r="AF140">
        <v>0</v>
      </c>
      <c r="AG140">
        <v>0</v>
      </c>
      <c r="AH140" t="s">
        <v>126</v>
      </c>
      <c r="AI140" s="1">
        <v>44624.608888888892</v>
      </c>
      <c r="AJ140">
        <v>2435</v>
      </c>
      <c r="AK140">
        <v>2</v>
      </c>
      <c r="AL140">
        <v>0</v>
      </c>
      <c r="AM140">
        <v>2</v>
      </c>
      <c r="AN140">
        <v>453</v>
      </c>
      <c r="AO140">
        <v>2</v>
      </c>
      <c r="AP140">
        <v>465</v>
      </c>
      <c r="AQ140">
        <v>0</v>
      </c>
      <c r="AR140">
        <v>0</v>
      </c>
      <c r="AS140">
        <v>0</v>
      </c>
      <c r="AT140" t="s">
        <v>86</v>
      </c>
      <c r="AU140" t="s">
        <v>86</v>
      </c>
      <c r="AV140" t="s">
        <v>86</v>
      </c>
      <c r="AW140" t="s">
        <v>86</v>
      </c>
      <c r="AX140" t="s">
        <v>86</v>
      </c>
      <c r="AY140" t="s">
        <v>86</v>
      </c>
      <c r="AZ140" t="s">
        <v>86</v>
      </c>
      <c r="BA140" t="s">
        <v>86</v>
      </c>
      <c r="BB140" t="s">
        <v>86</v>
      </c>
      <c r="BC140" t="s">
        <v>86</v>
      </c>
      <c r="BD140" t="s">
        <v>86</v>
      </c>
      <c r="BE140" t="s">
        <v>86</v>
      </c>
    </row>
    <row r="141" spans="1:57" x14ac:dyDescent="0.45">
      <c r="A141" t="s">
        <v>429</v>
      </c>
      <c r="B141" t="s">
        <v>77</v>
      </c>
      <c r="C141" t="s">
        <v>430</v>
      </c>
      <c r="D141" t="s">
        <v>79</v>
      </c>
      <c r="E141" s="2" t="str">
        <f>HYPERLINK("capsilon://?command=openfolder&amp;siteaddress=envoy.emaiq-na2.net&amp;folderid=FX3FEE9254-0FEA-40DD-5187-DC82B82E8EF0","FX220356")</f>
        <v>FX220356</v>
      </c>
      <c r="F141" t="s">
        <v>80</v>
      </c>
      <c r="G141" t="s">
        <v>80</v>
      </c>
      <c r="H141" t="s">
        <v>81</v>
      </c>
      <c r="I141" t="s">
        <v>431</v>
      </c>
      <c r="J141">
        <v>524</v>
      </c>
      <c r="K141" t="s">
        <v>83</v>
      </c>
      <c r="L141" t="s">
        <v>84</v>
      </c>
      <c r="M141" t="s">
        <v>85</v>
      </c>
      <c r="N141">
        <v>2</v>
      </c>
      <c r="O141" s="1">
        <v>44623.872106481482</v>
      </c>
      <c r="P141" s="1">
        <v>44624.764282407406</v>
      </c>
      <c r="Q141">
        <v>69220</v>
      </c>
      <c r="R141">
        <v>7864</v>
      </c>
      <c r="S141" t="b">
        <v>0</v>
      </c>
      <c r="T141" t="s">
        <v>86</v>
      </c>
      <c r="U141" t="b">
        <v>0</v>
      </c>
      <c r="V141" t="s">
        <v>87</v>
      </c>
      <c r="W141" s="1">
        <v>44624.295208333337</v>
      </c>
      <c r="X141">
        <v>4690</v>
      </c>
      <c r="Y141">
        <v>446</v>
      </c>
      <c r="Z141">
        <v>0</v>
      </c>
      <c r="AA141">
        <v>446</v>
      </c>
      <c r="AB141">
        <v>0</v>
      </c>
      <c r="AC141">
        <v>147</v>
      </c>
      <c r="AD141">
        <v>78</v>
      </c>
      <c r="AE141">
        <v>0</v>
      </c>
      <c r="AF141">
        <v>0</v>
      </c>
      <c r="AG141">
        <v>0</v>
      </c>
      <c r="AH141" t="s">
        <v>432</v>
      </c>
      <c r="AI141" s="1">
        <v>44624.764282407406</v>
      </c>
      <c r="AJ141">
        <v>1241</v>
      </c>
      <c r="AK141">
        <v>5</v>
      </c>
      <c r="AL141">
        <v>0</v>
      </c>
      <c r="AM141">
        <v>5</v>
      </c>
      <c r="AN141">
        <v>0</v>
      </c>
      <c r="AO141">
        <v>4</v>
      </c>
      <c r="AP141">
        <v>73</v>
      </c>
      <c r="AQ141">
        <v>0</v>
      </c>
      <c r="AR141">
        <v>0</v>
      </c>
      <c r="AS141">
        <v>0</v>
      </c>
      <c r="AT141" t="s">
        <v>86</v>
      </c>
      <c r="AU141" t="s">
        <v>86</v>
      </c>
      <c r="AV141" t="s">
        <v>86</v>
      </c>
      <c r="AW141" t="s">
        <v>86</v>
      </c>
      <c r="AX141" t="s">
        <v>86</v>
      </c>
      <c r="AY141" t="s">
        <v>86</v>
      </c>
      <c r="AZ141" t="s">
        <v>86</v>
      </c>
      <c r="BA141" t="s">
        <v>86</v>
      </c>
      <c r="BB141" t="s">
        <v>86</v>
      </c>
      <c r="BC141" t="s">
        <v>86</v>
      </c>
      <c r="BD141" t="s">
        <v>86</v>
      </c>
      <c r="BE141" t="s">
        <v>86</v>
      </c>
    </row>
    <row r="142" spans="1:57" x14ac:dyDescent="0.45">
      <c r="A142" t="s">
        <v>433</v>
      </c>
      <c r="B142" t="s">
        <v>77</v>
      </c>
      <c r="C142" t="s">
        <v>434</v>
      </c>
      <c r="D142" t="s">
        <v>79</v>
      </c>
      <c r="E142" s="2" t="str">
        <f>HYPERLINK("capsilon://?command=openfolder&amp;siteaddress=envoy.emaiq-na2.net&amp;folderid=FXF0483597-6BEC-925C-F6A2-DFEB027BB01B","FX220330")</f>
        <v>FX220330</v>
      </c>
      <c r="F142" t="s">
        <v>80</v>
      </c>
      <c r="G142" t="s">
        <v>80</v>
      </c>
      <c r="H142" t="s">
        <v>81</v>
      </c>
      <c r="I142" t="s">
        <v>435</v>
      </c>
      <c r="J142">
        <v>189</v>
      </c>
      <c r="K142" t="s">
        <v>83</v>
      </c>
      <c r="L142" t="s">
        <v>84</v>
      </c>
      <c r="M142" t="s">
        <v>85</v>
      </c>
      <c r="N142">
        <v>2</v>
      </c>
      <c r="O142" s="1">
        <v>44623.958935185183</v>
      </c>
      <c r="P142" s="1">
        <v>44624.75608796296</v>
      </c>
      <c r="Q142">
        <v>65072</v>
      </c>
      <c r="R142">
        <v>3802</v>
      </c>
      <c r="S142" t="b">
        <v>0</v>
      </c>
      <c r="T142" t="s">
        <v>86</v>
      </c>
      <c r="U142" t="b">
        <v>0</v>
      </c>
      <c r="V142" t="s">
        <v>136</v>
      </c>
      <c r="W142" s="1">
        <v>44624.280555555553</v>
      </c>
      <c r="X142">
        <v>3306</v>
      </c>
      <c r="Y142">
        <v>133</v>
      </c>
      <c r="Z142">
        <v>0</v>
      </c>
      <c r="AA142">
        <v>133</v>
      </c>
      <c r="AB142">
        <v>9</v>
      </c>
      <c r="AC142">
        <v>62</v>
      </c>
      <c r="AD142">
        <v>56</v>
      </c>
      <c r="AE142">
        <v>0</v>
      </c>
      <c r="AF142">
        <v>0</v>
      </c>
      <c r="AG142">
        <v>0</v>
      </c>
      <c r="AH142" t="s">
        <v>126</v>
      </c>
      <c r="AI142" s="1">
        <v>44624.75608796296</v>
      </c>
      <c r="AJ142">
        <v>496</v>
      </c>
      <c r="AK142">
        <v>3</v>
      </c>
      <c r="AL142">
        <v>0</v>
      </c>
      <c r="AM142">
        <v>3</v>
      </c>
      <c r="AN142">
        <v>9</v>
      </c>
      <c r="AO142">
        <v>3</v>
      </c>
      <c r="AP142">
        <v>53</v>
      </c>
      <c r="AQ142">
        <v>0</v>
      </c>
      <c r="AR142">
        <v>0</v>
      </c>
      <c r="AS142">
        <v>0</v>
      </c>
      <c r="AT142" t="s">
        <v>86</v>
      </c>
      <c r="AU142" t="s">
        <v>86</v>
      </c>
      <c r="AV142" t="s">
        <v>86</v>
      </c>
      <c r="AW142" t="s">
        <v>86</v>
      </c>
      <c r="AX142" t="s">
        <v>86</v>
      </c>
      <c r="AY142" t="s">
        <v>86</v>
      </c>
      <c r="AZ142" t="s">
        <v>86</v>
      </c>
      <c r="BA142" t="s">
        <v>86</v>
      </c>
      <c r="BB142" t="s">
        <v>86</v>
      </c>
      <c r="BC142" t="s">
        <v>86</v>
      </c>
      <c r="BD142" t="s">
        <v>86</v>
      </c>
      <c r="BE142" t="s">
        <v>86</v>
      </c>
    </row>
    <row r="143" spans="1:57" x14ac:dyDescent="0.45">
      <c r="A143" t="s">
        <v>436</v>
      </c>
      <c r="B143" t="s">
        <v>77</v>
      </c>
      <c r="C143" t="s">
        <v>354</v>
      </c>
      <c r="D143" t="s">
        <v>79</v>
      </c>
      <c r="E143" s="2" t="str">
        <f>HYPERLINK("capsilon://?command=openfolder&amp;siteaddress=envoy.emaiq-na2.net&amp;folderid=FXC6FA80C4-97ED-3D19-E296-AFAD25C53ACA","FX220279")</f>
        <v>FX220279</v>
      </c>
      <c r="F143" t="s">
        <v>80</v>
      </c>
      <c r="G143" t="s">
        <v>80</v>
      </c>
      <c r="H143" t="s">
        <v>81</v>
      </c>
      <c r="I143" t="s">
        <v>355</v>
      </c>
      <c r="J143">
        <v>76</v>
      </c>
      <c r="K143" t="s">
        <v>83</v>
      </c>
      <c r="L143" t="s">
        <v>84</v>
      </c>
      <c r="M143" t="s">
        <v>85</v>
      </c>
      <c r="N143">
        <v>2</v>
      </c>
      <c r="O143" s="1">
        <v>44624.167349537034</v>
      </c>
      <c r="P143" s="1">
        <v>44624.187962962962</v>
      </c>
      <c r="Q143">
        <v>1051</v>
      </c>
      <c r="R143">
        <v>730</v>
      </c>
      <c r="S143" t="b">
        <v>0</v>
      </c>
      <c r="T143" t="s">
        <v>86</v>
      </c>
      <c r="U143" t="b">
        <v>1</v>
      </c>
      <c r="V143" t="s">
        <v>92</v>
      </c>
      <c r="W143" s="1">
        <v>44624.173495370371</v>
      </c>
      <c r="X143">
        <v>526</v>
      </c>
      <c r="Y143">
        <v>74</v>
      </c>
      <c r="Z143">
        <v>0</v>
      </c>
      <c r="AA143">
        <v>74</v>
      </c>
      <c r="AB143">
        <v>0</v>
      </c>
      <c r="AC143">
        <v>20</v>
      </c>
      <c r="AD143">
        <v>2</v>
      </c>
      <c r="AE143">
        <v>0</v>
      </c>
      <c r="AF143">
        <v>0</v>
      </c>
      <c r="AG143">
        <v>0</v>
      </c>
      <c r="AH143" t="s">
        <v>232</v>
      </c>
      <c r="AI143" s="1">
        <v>44624.187962962962</v>
      </c>
      <c r="AJ143">
        <v>188</v>
      </c>
      <c r="AK143">
        <v>1</v>
      </c>
      <c r="AL143">
        <v>0</v>
      </c>
      <c r="AM143">
        <v>1</v>
      </c>
      <c r="AN143">
        <v>0</v>
      </c>
      <c r="AO143">
        <v>1</v>
      </c>
      <c r="AP143">
        <v>1</v>
      </c>
      <c r="AQ143">
        <v>0</v>
      </c>
      <c r="AR143">
        <v>0</v>
      </c>
      <c r="AS143">
        <v>0</v>
      </c>
      <c r="AT143" t="s">
        <v>86</v>
      </c>
      <c r="AU143" t="s">
        <v>86</v>
      </c>
      <c r="AV143" t="s">
        <v>86</v>
      </c>
      <c r="AW143" t="s">
        <v>86</v>
      </c>
      <c r="AX143" t="s">
        <v>86</v>
      </c>
      <c r="AY143" t="s">
        <v>86</v>
      </c>
      <c r="AZ143" t="s">
        <v>86</v>
      </c>
      <c r="BA143" t="s">
        <v>86</v>
      </c>
      <c r="BB143" t="s">
        <v>86</v>
      </c>
      <c r="BC143" t="s">
        <v>86</v>
      </c>
      <c r="BD143" t="s">
        <v>86</v>
      </c>
      <c r="BE143" t="s">
        <v>86</v>
      </c>
    </row>
    <row r="144" spans="1:57" x14ac:dyDescent="0.45">
      <c r="A144" t="s">
        <v>437</v>
      </c>
      <c r="B144" t="s">
        <v>77</v>
      </c>
      <c r="C144" t="s">
        <v>354</v>
      </c>
      <c r="D144" t="s">
        <v>79</v>
      </c>
      <c r="E144" s="2" t="str">
        <f>HYPERLINK("capsilon://?command=openfolder&amp;siteaddress=envoy.emaiq-na2.net&amp;folderid=FXC6FA80C4-97ED-3D19-E296-AFAD25C53ACA","FX220279")</f>
        <v>FX220279</v>
      </c>
      <c r="F144" t="s">
        <v>80</v>
      </c>
      <c r="G144" t="s">
        <v>80</v>
      </c>
      <c r="H144" t="s">
        <v>81</v>
      </c>
      <c r="I144" t="s">
        <v>357</v>
      </c>
      <c r="J144">
        <v>38</v>
      </c>
      <c r="K144" t="s">
        <v>83</v>
      </c>
      <c r="L144" t="s">
        <v>84</v>
      </c>
      <c r="M144" t="s">
        <v>85</v>
      </c>
      <c r="N144">
        <v>2</v>
      </c>
      <c r="O144" s="1">
        <v>44624.177511574075</v>
      </c>
      <c r="P144" s="1">
        <v>44624.189074074071</v>
      </c>
      <c r="Q144">
        <v>790</v>
      </c>
      <c r="R144">
        <v>209</v>
      </c>
      <c r="S144" t="b">
        <v>0</v>
      </c>
      <c r="T144" t="s">
        <v>86</v>
      </c>
      <c r="U144" t="b">
        <v>1</v>
      </c>
      <c r="V144" t="s">
        <v>92</v>
      </c>
      <c r="W144" s="1">
        <v>44624.178865740738</v>
      </c>
      <c r="X144">
        <v>114</v>
      </c>
      <c r="Y144">
        <v>37</v>
      </c>
      <c r="Z144">
        <v>0</v>
      </c>
      <c r="AA144">
        <v>37</v>
      </c>
      <c r="AB144">
        <v>0</v>
      </c>
      <c r="AC144">
        <v>11</v>
      </c>
      <c r="AD144">
        <v>1</v>
      </c>
      <c r="AE144">
        <v>0</v>
      </c>
      <c r="AF144">
        <v>0</v>
      </c>
      <c r="AG144">
        <v>0</v>
      </c>
      <c r="AH144" t="s">
        <v>232</v>
      </c>
      <c r="AI144" s="1">
        <v>44624.189074074071</v>
      </c>
      <c r="AJ144">
        <v>95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0</v>
      </c>
      <c r="AT144" t="s">
        <v>86</v>
      </c>
      <c r="AU144" t="s">
        <v>86</v>
      </c>
      <c r="AV144" t="s">
        <v>86</v>
      </c>
      <c r="AW144" t="s">
        <v>86</v>
      </c>
      <c r="AX144" t="s">
        <v>86</v>
      </c>
      <c r="AY144" t="s">
        <v>86</v>
      </c>
      <c r="AZ144" t="s">
        <v>86</v>
      </c>
      <c r="BA144" t="s">
        <v>86</v>
      </c>
      <c r="BB144" t="s">
        <v>86</v>
      </c>
      <c r="BC144" t="s">
        <v>86</v>
      </c>
      <c r="BD144" t="s">
        <v>86</v>
      </c>
      <c r="BE144" t="s">
        <v>86</v>
      </c>
    </row>
    <row r="145" spans="1:57" x14ac:dyDescent="0.45">
      <c r="A145" t="s">
        <v>438</v>
      </c>
      <c r="B145" t="s">
        <v>77</v>
      </c>
      <c r="C145" t="s">
        <v>349</v>
      </c>
      <c r="D145" t="s">
        <v>79</v>
      </c>
      <c r="E145" s="2" t="str">
        <f>HYPERLINK("capsilon://?command=openfolder&amp;siteaddress=envoy.emaiq-na2.net&amp;folderid=FX7F3BF700-3563-B6BC-F732-5388F1C1863F","FX2202178")</f>
        <v>FX2202178</v>
      </c>
      <c r="F145" t="s">
        <v>80</v>
      </c>
      <c r="G145" t="s">
        <v>80</v>
      </c>
      <c r="H145" t="s">
        <v>81</v>
      </c>
      <c r="I145" t="s">
        <v>359</v>
      </c>
      <c r="J145">
        <v>115</v>
      </c>
      <c r="K145" t="s">
        <v>83</v>
      </c>
      <c r="L145" t="s">
        <v>84</v>
      </c>
      <c r="M145" t="s">
        <v>85</v>
      </c>
      <c r="N145">
        <v>2</v>
      </c>
      <c r="O145" s="1">
        <v>44624.190636574072</v>
      </c>
      <c r="P145" s="1">
        <v>44624.219340277778</v>
      </c>
      <c r="Q145">
        <v>300</v>
      </c>
      <c r="R145">
        <v>2180</v>
      </c>
      <c r="S145" t="b">
        <v>0</v>
      </c>
      <c r="T145" t="s">
        <v>86</v>
      </c>
      <c r="U145" t="b">
        <v>1</v>
      </c>
      <c r="V145" t="s">
        <v>112</v>
      </c>
      <c r="W145" s="1">
        <v>44624.198275462964</v>
      </c>
      <c r="X145">
        <v>658</v>
      </c>
      <c r="Y145">
        <v>99</v>
      </c>
      <c r="Z145">
        <v>0</v>
      </c>
      <c r="AA145">
        <v>99</v>
      </c>
      <c r="AB145">
        <v>0</v>
      </c>
      <c r="AC145">
        <v>54</v>
      </c>
      <c r="AD145">
        <v>16</v>
      </c>
      <c r="AE145">
        <v>0</v>
      </c>
      <c r="AF145">
        <v>0</v>
      </c>
      <c r="AG145">
        <v>0</v>
      </c>
      <c r="AH145" t="s">
        <v>204</v>
      </c>
      <c r="AI145" s="1">
        <v>44624.219340277778</v>
      </c>
      <c r="AJ145">
        <v>1522</v>
      </c>
      <c r="AK145">
        <v>8</v>
      </c>
      <c r="AL145">
        <v>0</v>
      </c>
      <c r="AM145">
        <v>8</v>
      </c>
      <c r="AN145">
        <v>0</v>
      </c>
      <c r="AO145">
        <v>8</v>
      </c>
      <c r="AP145">
        <v>8</v>
      </c>
      <c r="AQ145">
        <v>0</v>
      </c>
      <c r="AR145">
        <v>0</v>
      </c>
      <c r="AS145">
        <v>0</v>
      </c>
      <c r="AT145" t="s">
        <v>86</v>
      </c>
      <c r="AU145" t="s">
        <v>86</v>
      </c>
      <c r="AV145" t="s">
        <v>86</v>
      </c>
      <c r="AW145" t="s">
        <v>86</v>
      </c>
      <c r="AX145" t="s">
        <v>86</v>
      </c>
      <c r="AY145" t="s">
        <v>86</v>
      </c>
      <c r="AZ145" t="s">
        <v>86</v>
      </c>
      <c r="BA145" t="s">
        <v>86</v>
      </c>
      <c r="BB145" t="s">
        <v>86</v>
      </c>
      <c r="BC145" t="s">
        <v>86</v>
      </c>
      <c r="BD145" t="s">
        <v>86</v>
      </c>
      <c r="BE145" t="s">
        <v>86</v>
      </c>
    </row>
    <row r="146" spans="1:57" x14ac:dyDescent="0.45">
      <c r="A146" t="s">
        <v>439</v>
      </c>
      <c r="B146" t="s">
        <v>77</v>
      </c>
      <c r="C146" t="s">
        <v>317</v>
      </c>
      <c r="D146" t="s">
        <v>79</v>
      </c>
      <c r="E146" s="2" t="str">
        <f>HYPERLINK("capsilon://?command=openfolder&amp;siteaddress=envoy.emaiq-na2.net&amp;folderid=FX8A2D2FC4-495F-69A7-721E-572CC71B729D","FX220276")</f>
        <v>FX220276</v>
      </c>
      <c r="F146" t="s">
        <v>80</v>
      </c>
      <c r="G146" t="s">
        <v>80</v>
      </c>
      <c r="H146" t="s">
        <v>81</v>
      </c>
      <c r="I146" t="s">
        <v>368</v>
      </c>
      <c r="J146">
        <v>76</v>
      </c>
      <c r="K146" t="s">
        <v>83</v>
      </c>
      <c r="L146" t="s">
        <v>84</v>
      </c>
      <c r="M146" t="s">
        <v>85</v>
      </c>
      <c r="N146">
        <v>2</v>
      </c>
      <c r="O146" s="1">
        <v>44624.198321759257</v>
      </c>
      <c r="P146" s="1">
        <v>44624.223402777781</v>
      </c>
      <c r="Q146">
        <v>1422</v>
      </c>
      <c r="R146">
        <v>745</v>
      </c>
      <c r="S146" t="b">
        <v>0</v>
      </c>
      <c r="T146" t="s">
        <v>86</v>
      </c>
      <c r="U146" t="b">
        <v>1</v>
      </c>
      <c r="V146" t="s">
        <v>102</v>
      </c>
      <c r="W146" s="1">
        <v>44624.202939814815</v>
      </c>
      <c r="X146">
        <v>395</v>
      </c>
      <c r="Y146">
        <v>74</v>
      </c>
      <c r="Z146">
        <v>0</v>
      </c>
      <c r="AA146">
        <v>74</v>
      </c>
      <c r="AB146">
        <v>0</v>
      </c>
      <c r="AC146">
        <v>41</v>
      </c>
      <c r="AD146">
        <v>2</v>
      </c>
      <c r="AE146">
        <v>0</v>
      </c>
      <c r="AF146">
        <v>0</v>
      </c>
      <c r="AG146">
        <v>0</v>
      </c>
      <c r="AH146" t="s">
        <v>204</v>
      </c>
      <c r="AI146" s="1">
        <v>44624.223402777781</v>
      </c>
      <c r="AJ146">
        <v>350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2</v>
      </c>
      <c r="AQ146">
        <v>0</v>
      </c>
      <c r="AR146">
        <v>0</v>
      </c>
      <c r="AS146">
        <v>0</v>
      </c>
      <c r="AT146" t="s">
        <v>86</v>
      </c>
      <c r="AU146" t="s">
        <v>86</v>
      </c>
      <c r="AV146" t="s">
        <v>86</v>
      </c>
      <c r="AW146" t="s">
        <v>86</v>
      </c>
      <c r="AX146" t="s">
        <v>86</v>
      </c>
      <c r="AY146" t="s">
        <v>86</v>
      </c>
      <c r="AZ146" t="s">
        <v>86</v>
      </c>
      <c r="BA146" t="s">
        <v>86</v>
      </c>
      <c r="BB146" t="s">
        <v>86</v>
      </c>
      <c r="BC146" t="s">
        <v>86</v>
      </c>
      <c r="BD146" t="s">
        <v>86</v>
      </c>
      <c r="BE146" t="s">
        <v>86</v>
      </c>
    </row>
    <row r="147" spans="1:57" x14ac:dyDescent="0.45">
      <c r="A147" t="s">
        <v>440</v>
      </c>
      <c r="B147" t="s">
        <v>77</v>
      </c>
      <c r="C147" t="s">
        <v>292</v>
      </c>
      <c r="D147" t="s">
        <v>79</v>
      </c>
      <c r="E147" s="2" t="str">
        <f>HYPERLINK("capsilon://?command=openfolder&amp;siteaddress=envoy.emaiq-na2.net&amp;folderid=FX19B14A07-0239-E733-63A4-DBD103F33691","FX2202583")</f>
        <v>FX2202583</v>
      </c>
      <c r="F147" t="s">
        <v>80</v>
      </c>
      <c r="G147" t="s">
        <v>80</v>
      </c>
      <c r="H147" t="s">
        <v>81</v>
      </c>
      <c r="I147" t="s">
        <v>361</v>
      </c>
      <c r="J147">
        <v>38</v>
      </c>
      <c r="K147" t="s">
        <v>83</v>
      </c>
      <c r="L147" t="s">
        <v>84</v>
      </c>
      <c r="M147" t="s">
        <v>85</v>
      </c>
      <c r="N147">
        <v>2</v>
      </c>
      <c r="O147" s="1">
        <v>44624.199236111112</v>
      </c>
      <c r="P147" s="1">
        <v>44624.227939814817</v>
      </c>
      <c r="Q147">
        <v>1903</v>
      </c>
      <c r="R147">
        <v>577</v>
      </c>
      <c r="S147" t="b">
        <v>0</v>
      </c>
      <c r="T147" t="s">
        <v>86</v>
      </c>
      <c r="U147" t="b">
        <v>1</v>
      </c>
      <c r="V147" t="s">
        <v>112</v>
      </c>
      <c r="W147" s="1">
        <v>44624.201493055552</v>
      </c>
      <c r="X147">
        <v>186</v>
      </c>
      <c r="Y147">
        <v>37</v>
      </c>
      <c r="Z147">
        <v>0</v>
      </c>
      <c r="AA147">
        <v>37</v>
      </c>
      <c r="AB147">
        <v>0</v>
      </c>
      <c r="AC147">
        <v>7</v>
      </c>
      <c r="AD147">
        <v>1</v>
      </c>
      <c r="AE147">
        <v>0</v>
      </c>
      <c r="AF147">
        <v>0</v>
      </c>
      <c r="AG147">
        <v>0</v>
      </c>
      <c r="AH147" t="s">
        <v>204</v>
      </c>
      <c r="AI147" s="1">
        <v>44624.227939814817</v>
      </c>
      <c r="AJ147">
        <v>391</v>
      </c>
      <c r="AK147">
        <v>1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0</v>
      </c>
      <c r="AR147">
        <v>0</v>
      </c>
      <c r="AS147">
        <v>0</v>
      </c>
      <c r="AT147" t="s">
        <v>86</v>
      </c>
      <c r="AU147" t="s">
        <v>86</v>
      </c>
      <c r="AV147" t="s">
        <v>86</v>
      </c>
      <c r="AW147" t="s">
        <v>86</v>
      </c>
      <c r="AX147" t="s">
        <v>86</v>
      </c>
      <c r="AY147" t="s">
        <v>86</v>
      </c>
      <c r="AZ147" t="s">
        <v>86</v>
      </c>
      <c r="BA147" t="s">
        <v>86</v>
      </c>
      <c r="BB147" t="s">
        <v>86</v>
      </c>
      <c r="BC147" t="s">
        <v>86</v>
      </c>
      <c r="BD147" t="s">
        <v>86</v>
      </c>
      <c r="BE147" t="s">
        <v>86</v>
      </c>
    </row>
    <row r="148" spans="1:57" x14ac:dyDescent="0.45">
      <c r="A148" t="s">
        <v>441</v>
      </c>
      <c r="B148" t="s">
        <v>77</v>
      </c>
      <c r="C148" t="s">
        <v>385</v>
      </c>
      <c r="D148" t="s">
        <v>79</v>
      </c>
      <c r="E148" s="2" t="str">
        <f>HYPERLINK("capsilon://?command=openfolder&amp;siteaddress=envoy.emaiq-na2.net&amp;folderid=FX9E209A96-23E6-212D-4450-34542D8BEA0A","FX2202779")</f>
        <v>FX2202779</v>
      </c>
      <c r="F148" t="s">
        <v>80</v>
      </c>
      <c r="G148" t="s">
        <v>80</v>
      </c>
      <c r="H148" t="s">
        <v>81</v>
      </c>
      <c r="I148" t="s">
        <v>386</v>
      </c>
      <c r="J148">
        <v>101</v>
      </c>
      <c r="K148" t="s">
        <v>83</v>
      </c>
      <c r="L148" t="s">
        <v>84</v>
      </c>
      <c r="M148" t="s">
        <v>85</v>
      </c>
      <c r="N148">
        <v>2</v>
      </c>
      <c r="O148" s="1">
        <v>44624.201886574076</v>
      </c>
      <c r="P148" s="1">
        <v>44624.614710648151</v>
      </c>
      <c r="Q148">
        <v>32211</v>
      </c>
      <c r="R148">
        <v>3457</v>
      </c>
      <c r="S148" t="b">
        <v>0</v>
      </c>
      <c r="T148" t="s">
        <v>86</v>
      </c>
      <c r="U148" t="b">
        <v>1</v>
      </c>
      <c r="V148" t="s">
        <v>136</v>
      </c>
      <c r="W148" s="1">
        <v>44624.235949074071</v>
      </c>
      <c r="X148">
        <v>2942</v>
      </c>
      <c r="Y148">
        <v>118</v>
      </c>
      <c r="Z148">
        <v>0</v>
      </c>
      <c r="AA148">
        <v>118</v>
      </c>
      <c r="AB148">
        <v>0</v>
      </c>
      <c r="AC148">
        <v>95</v>
      </c>
      <c r="AD148">
        <v>-17</v>
      </c>
      <c r="AE148">
        <v>0</v>
      </c>
      <c r="AF148">
        <v>0</v>
      </c>
      <c r="AG148">
        <v>0</v>
      </c>
      <c r="AH148" t="s">
        <v>126</v>
      </c>
      <c r="AI148" s="1">
        <v>44624.614710648151</v>
      </c>
      <c r="AJ148">
        <v>502</v>
      </c>
      <c r="AK148">
        <v>3</v>
      </c>
      <c r="AL148">
        <v>0</v>
      </c>
      <c r="AM148">
        <v>3</v>
      </c>
      <c r="AN148">
        <v>0</v>
      </c>
      <c r="AO148">
        <v>3</v>
      </c>
      <c r="AP148">
        <v>-20</v>
      </c>
      <c r="AQ148">
        <v>0</v>
      </c>
      <c r="AR148">
        <v>0</v>
      </c>
      <c r="AS148">
        <v>0</v>
      </c>
      <c r="AT148" t="s">
        <v>86</v>
      </c>
      <c r="AU148" t="s">
        <v>86</v>
      </c>
      <c r="AV148" t="s">
        <v>86</v>
      </c>
      <c r="AW148" t="s">
        <v>86</v>
      </c>
      <c r="AX148" t="s">
        <v>86</v>
      </c>
      <c r="AY148" t="s">
        <v>86</v>
      </c>
      <c r="AZ148" t="s">
        <v>86</v>
      </c>
      <c r="BA148" t="s">
        <v>86</v>
      </c>
      <c r="BB148" t="s">
        <v>86</v>
      </c>
      <c r="BC148" t="s">
        <v>86</v>
      </c>
      <c r="BD148" t="s">
        <v>86</v>
      </c>
      <c r="BE148" t="s">
        <v>86</v>
      </c>
    </row>
    <row r="149" spans="1:57" x14ac:dyDescent="0.45">
      <c r="A149" t="s">
        <v>442</v>
      </c>
      <c r="B149" t="s">
        <v>77</v>
      </c>
      <c r="C149" t="s">
        <v>403</v>
      </c>
      <c r="D149" t="s">
        <v>79</v>
      </c>
      <c r="E149" s="2" t="str">
        <f>HYPERLINK("capsilon://?command=openfolder&amp;siteaddress=envoy.emaiq-na2.net&amp;folderid=FXEF02B288-22EA-3BF6-A082-BBD675E9B944","FX2201558")</f>
        <v>FX2201558</v>
      </c>
      <c r="F149" t="s">
        <v>80</v>
      </c>
      <c r="G149" t="s">
        <v>80</v>
      </c>
      <c r="H149" t="s">
        <v>81</v>
      </c>
      <c r="I149" t="s">
        <v>404</v>
      </c>
      <c r="J149">
        <v>342</v>
      </c>
      <c r="K149" t="s">
        <v>83</v>
      </c>
      <c r="L149" t="s">
        <v>84</v>
      </c>
      <c r="M149" t="s">
        <v>85</v>
      </c>
      <c r="N149">
        <v>2</v>
      </c>
      <c r="O149" s="1">
        <v>44624.208090277774</v>
      </c>
      <c r="P149" s="1">
        <v>44624.627766203703</v>
      </c>
      <c r="Q149">
        <v>30321</v>
      </c>
      <c r="R149">
        <v>5939</v>
      </c>
      <c r="S149" t="b">
        <v>0</v>
      </c>
      <c r="T149" t="s">
        <v>86</v>
      </c>
      <c r="U149" t="b">
        <v>1</v>
      </c>
      <c r="V149" t="s">
        <v>92</v>
      </c>
      <c r="W149" s="1">
        <v>44624.263715277775</v>
      </c>
      <c r="X149">
        <v>4803</v>
      </c>
      <c r="Y149">
        <v>260</v>
      </c>
      <c r="Z149">
        <v>0</v>
      </c>
      <c r="AA149">
        <v>260</v>
      </c>
      <c r="AB149">
        <v>0</v>
      </c>
      <c r="AC149">
        <v>83</v>
      </c>
      <c r="AD149">
        <v>82</v>
      </c>
      <c r="AE149">
        <v>0</v>
      </c>
      <c r="AF149">
        <v>0</v>
      </c>
      <c r="AG149">
        <v>0</v>
      </c>
      <c r="AH149" t="s">
        <v>126</v>
      </c>
      <c r="AI149" s="1">
        <v>44624.627766203703</v>
      </c>
      <c r="AJ149">
        <v>1127</v>
      </c>
      <c r="AK149">
        <v>9</v>
      </c>
      <c r="AL149">
        <v>0</v>
      </c>
      <c r="AM149">
        <v>9</v>
      </c>
      <c r="AN149">
        <v>0</v>
      </c>
      <c r="AO149">
        <v>11</v>
      </c>
      <c r="AP149">
        <v>73</v>
      </c>
      <c r="AQ149">
        <v>0</v>
      </c>
      <c r="AR149">
        <v>0</v>
      </c>
      <c r="AS149">
        <v>0</v>
      </c>
      <c r="AT149" t="s">
        <v>86</v>
      </c>
      <c r="AU149" t="s">
        <v>86</v>
      </c>
      <c r="AV149" t="s">
        <v>86</v>
      </c>
      <c r="AW149" t="s">
        <v>86</v>
      </c>
      <c r="AX149" t="s">
        <v>86</v>
      </c>
      <c r="AY149" t="s">
        <v>86</v>
      </c>
      <c r="AZ149" t="s">
        <v>86</v>
      </c>
      <c r="BA149" t="s">
        <v>86</v>
      </c>
      <c r="BB149" t="s">
        <v>86</v>
      </c>
      <c r="BC149" t="s">
        <v>86</v>
      </c>
      <c r="BD149" t="s">
        <v>86</v>
      </c>
      <c r="BE149" t="s">
        <v>86</v>
      </c>
    </row>
    <row r="150" spans="1:57" x14ac:dyDescent="0.45">
      <c r="A150" t="s">
        <v>443</v>
      </c>
      <c r="B150" t="s">
        <v>77</v>
      </c>
      <c r="C150" t="s">
        <v>391</v>
      </c>
      <c r="D150" t="s">
        <v>79</v>
      </c>
      <c r="E150" s="2" t="str">
        <f>HYPERLINK("capsilon://?command=openfolder&amp;siteaddress=envoy.emaiq-na2.net&amp;folderid=FX1CA9A35F-2152-379A-635C-5C4112A5A376","FX2202734")</f>
        <v>FX2202734</v>
      </c>
      <c r="F150" t="s">
        <v>80</v>
      </c>
      <c r="G150" t="s">
        <v>80</v>
      </c>
      <c r="H150" t="s">
        <v>81</v>
      </c>
      <c r="I150" t="s">
        <v>392</v>
      </c>
      <c r="J150">
        <v>600</v>
      </c>
      <c r="K150" t="s">
        <v>83</v>
      </c>
      <c r="L150" t="s">
        <v>84</v>
      </c>
      <c r="M150" t="s">
        <v>85</v>
      </c>
      <c r="N150">
        <v>2</v>
      </c>
      <c r="O150" s="1">
        <v>44624.212291666663</v>
      </c>
      <c r="P150" s="1">
        <v>44624.653935185182</v>
      </c>
      <c r="Q150">
        <v>31777</v>
      </c>
      <c r="R150">
        <v>6381</v>
      </c>
      <c r="S150" t="b">
        <v>0</v>
      </c>
      <c r="T150" t="s">
        <v>86</v>
      </c>
      <c r="U150" t="b">
        <v>1</v>
      </c>
      <c r="V150" t="s">
        <v>112</v>
      </c>
      <c r="W150" s="1">
        <v>44624.267800925925</v>
      </c>
      <c r="X150">
        <v>4773</v>
      </c>
      <c r="Y150">
        <v>349</v>
      </c>
      <c r="Z150">
        <v>0</v>
      </c>
      <c r="AA150">
        <v>349</v>
      </c>
      <c r="AB150">
        <v>267</v>
      </c>
      <c r="AC150">
        <v>243</v>
      </c>
      <c r="AD150">
        <v>251</v>
      </c>
      <c r="AE150">
        <v>0</v>
      </c>
      <c r="AF150">
        <v>0</v>
      </c>
      <c r="AG150">
        <v>0</v>
      </c>
      <c r="AH150" t="s">
        <v>126</v>
      </c>
      <c r="AI150" s="1">
        <v>44624.653935185182</v>
      </c>
      <c r="AJ150">
        <v>1558</v>
      </c>
      <c r="AK150">
        <v>12</v>
      </c>
      <c r="AL150">
        <v>0</v>
      </c>
      <c r="AM150">
        <v>12</v>
      </c>
      <c r="AN150">
        <v>230</v>
      </c>
      <c r="AO150">
        <v>13</v>
      </c>
      <c r="AP150">
        <v>239</v>
      </c>
      <c r="AQ150">
        <v>0</v>
      </c>
      <c r="AR150">
        <v>0</v>
      </c>
      <c r="AS150">
        <v>0</v>
      </c>
      <c r="AT150" t="s">
        <v>86</v>
      </c>
      <c r="AU150" t="s">
        <v>86</v>
      </c>
      <c r="AV150" t="s">
        <v>86</v>
      </c>
      <c r="AW150" t="s">
        <v>86</v>
      </c>
      <c r="AX150" t="s">
        <v>86</v>
      </c>
      <c r="AY150" t="s">
        <v>86</v>
      </c>
      <c r="AZ150" t="s">
        <v>86</v>
      </c>
      <c r="BA150" t="s">
        <v>86</v>
      </c>
      <c r="BB150" t="s">
        <v>86</v>
      </c>
      <c r="BC150" t="s">
        <v>86</v>
      </c>
      <c r="BD150" t="s">
        <v>86</v>
      </c>
      <c r="BE150" t="s">
        <v>86</v>
      </c>
    </row>
    <row r="151" spans="1:57" x14ac:dyDescent="0.45">
      <c r="A151" t="s">
        <v>444</v>
      </c>
      <c r="B151" t="s">
        <v>77</v>
      </c>
      <c r="C151" t="s">
        <v>406</v>
      </c>
      <c r="D151" t="s">
        <v>79</v>
      </c>
      <c r="E151" s="2" t="str">
        <f>HYPERLINK("capsilon://?command=openfolder&amp;siteaddress=envoy.emaiq-na2.net&amp;folderid=FX22C8925D-3CDE-3ECE-65D9-F272A414BBC1","FX2202813")</f>
        <v>FX2202813</v>
      </c>
      <c r="F151" t="s">
        <v>80</v>
      </c>
      <c r="G151" t="s">
        <v>80</v>
      </c>
      <c r="H151" t="s">
        <v>81</v>
      </c>
      <c r="I151" t="s">
        <v>407</v>
      </c>
      <c r="J151">
        <v>505</v>
      </c>
      <c r="K151" t="s">
        <v>83</v>
      </c>
      <c r="L151" t="s">
        <v>84</v>
      </c>
      <c r="M151" t="s">
        <v>85</v>
      </c>
      <c r="N151">
        <v>2</v>
      </c>
      <c r="O151" s="1">
        <v>44624.227592592593</v>
      </c>
      <c r="P151" s="1">
        <v>44624.662858796299</v>
      </c>
      <c r="Q151">
        <v>34924</v>
      </c>
      <c r="R151">
        <v>2683</v>
      </c>
      <c r="S151" t="b">
        <v>0</v>
      </c>
      <c r="T151" t="s">
        <v>86</v>
      </c>
      <c r="U151" t="b">
        <v>1</v>
      </c>
      <c r="V151" t="s">
        <v>102</v>
      </c>
      <c r="W151" s="1">
        <v>44624.250752314816</v>
      </c>
      <c r="X151">
        <v>1856</v>
      </c>
      <c r="Y151">
        <v>255</v>
      </c>
      <c r="Z151">
        <v>0</v>
      </c>
      <c r="AA151">
        <v>255</v>
      </c>
      <c r="AB151">
        <v>222</v>
      </c>
      <c r="AC151">
        <v>107</v>
      </c>
      <c r="AD151">
        <v>250</v>
      </c>
      <c r="AE151">
        <v>0</v>
      </c>
      <c r="AF151">
        <v>0</v>
      </c>
      <c r="AG151">
        <v>0</v>
      </c>
      <c r="AH151" t="s">
        <v>126</v>
      </c>
      <c r="AI151" s="1">
        <v>44624.662858796299</v>
      </c>
      <c r="AJ151">
        <v>770</v>
      </c>
      <c r="AK151">
        <v>1</v>
      </c>
      <c r="AL151">
        <v>0</v>
      </c>
      <c r="AM151">
        <v>1</v>
      </c>
      <c r="AN151">
        <v>222</v>
      </c>
      <c r="AO151">
        <v>1</v>
      </c>
      <c r="AP151">
        <v>249</v>
      </c>
      <c r="AQ151">
        <v>0</v>
      </c>
      <c r="AR151">
        <v>0</v>
      </c>
      <c r="AS151">
        <v>0</v>
      </c>
      <c r="AT151" t="s">
        <v>86</v>
      </c>
      <c r="AU151" t="s">
        <v>86</v>
      </c>
      <c r="AV151" t="s">
        <v>86</v>
      </c>
      <c r="AW151" t="s">
        <v>86</v>
      </c>
      <c r="AX151" t="s">
        <v>86</v>
      </c>
      <c r="AY151" t="s">
        <v>86</v>
      </c>
      <c r="AZ151" t="s">
        <v>86</v>
      </c>
      <c r="BA151" t="s">
        <v>86</v>
      </c>
      <c r="BB151" t="s">
        <v>86</v>
      </c>
      <c r="BC151" t="s">
        <v>86</v>
      </c>
      <c r="BD151" t="s">
        <v>86</v>
      </c>
      <c r="BE151" t="s">
        <v>86</v>
      </c>
    </row>
    <row r="152" spans="1:57" x14ac:dyDescent="0.45">
      <c r="A152" t="s">
        <v>445</v>
      </c>
      <c r="B152" t="s">
        <v>77</v>
      </c>
      <c r="C152" t="s">
        <v>398</v>
      </c>
      <c r="D152" t="s">
        <v>79</v>
      </c>
      <c r="E152" s="2" t="str">
        <f>HYPERLINK("capsilon://?command=openfolder&amp;siteaddress=envoy.emaiq-na2.net&amp;folderid=FX29515628-64CB-A01A-5B78-EB8A76A03CEB","FX2202757")</f>
        <v>FX2202757</v>
      </c>
      <c r="F152" t="s">
        <v>80</v>
      </c>
      <c r="G152" t="s">
        <v>80</v>
      </c>
      <c r="H152" t="s">
        <v>81</v>
      </c>
      <c r="I152" t="s">
        <v>399</v>
      </c>
      <c r="J152">
        <v>314</v>
      </c>
      <c r="K152" t="s">
        <v>83</v>
      </c>
      <c r="L152" t="s">
        <v>84</v>
      </c>
      <c r="M152" t="s">
        <v>85</v>
      </c>
      <c r="N152">
        <v>2</v>
      </c>
      <c r="O152" s="1">
        <v>44624.276145833333</v>
      </c>
      <c r="P152" s="1">
        <v>44624.675358796296</v>
      </c>
      <c r="Q152">
        <v>31399</v>
      </c>
      <c r="R152">
        <v>3093</v>
      </c>
      <c r="S152" t="b">
        <v>0</v>
      </c>
      <c r="T152" t="s">
        <v>86</v>
      </c>
      <c r="U152" t="b">
        <v>1</v>
      </c>
      <c r="V152" t="s">
        <v>112</v>
      </c>
      <c r="W152" s="1">
        <v>44624.299444444441</v>
      </c>
      <c r="X152">
        <v>2007</v>
      </c>
      <c r="Y152">
        <v>190</v>
      </c>
      <c r="Z152">
        <v>0</v>
      </c>
      <c r="AA152">
        <v>190</v>
      </c>
      <c r="AB152">
        <v>110</v>
      </c>
      <c r="AC152">
        <v>120</v>
      </c>
      <c r="AD152">
        <v>124</v>
      </c>
      <c r="AE152">
        <v>0</v>
      </c>
      <c r="AF152">
        <v>0</v>
      </c>
      <c r="AG152">
        <v>0</v>
      </c>
      <c r="AH152" t="s">
        <v>126</v>
      </c>
      <c r="AI152" s="1">
        <v>44624.675358796296</v>
      </c>
      <c r="AJ152">
        <v>1079</v>
      </c>
      <c r="AK152">
        <v>5</v>
      </c>
      <c r="AL152">
        <v>0</v>
      </c>
      <c r="AM152">
        <v>5</v>
      </c>
      <c r="AN152">
        <v>110</v>
      </c>
      <c r="AO152">
        <v>5</v>
      </c>
      <c r="AP152">
        <v>119</v>
      </c>
      <c r="AQ152">
        <v>0</v>
      </c>
      <c r="AR152">
        <v>0</v>
      </c>
      <c r="AS152">
        <v>0</v>
      </c>
      <c r="AT152" t="s">
        <v>86</v>
      </c>
      <c r="AU152" t="s">
        <v>86</v>
      </c>
      <c r="AV152" t="s">
        <v>86</v>
      </c>
      <c r="AW152" t="s">
        <v>86</v>
      </c>
      <c r="AX152" t="s">
        <v>86</v>
      </c>
      <c r="AY152" t="s">
        <v>86</v>
      </c>
      <c r="AZ152" t="s">
        <v>86</v>
      </c>
      <c r="BA152" t="s">
        <v>86</v>
      </c>
      <c r="BB152" t="s">
        <v>86</v>
      </c>
      <c r="BC152" t="s">
        <v>86</v>
      </c>
      <c r="BD152" t="s">
        <v>86</v>
      </c>
      <c r="BE152" t="s">
        <v>86</v>
      </c>
    </row>
    <row r="153" spans="1:57" x14ac:dyDescent="0.45">
      <c r="A153" t="s">
        <v>446</v>
      </c>
      <c r="B153" t="s">
        <v>77</v>
      </c>
      <c r="C153" t="s">
        <v>421</v>
      </c>
      <c r="D153" t="s">
        <v>79</v>
      </c>
      <c r="E153" s="2" t="str">
        <f>HYPERLINK("capsilon://?command=openfolder&amp;siteaddress=envoy.emaiq-na2.net&amp;folderid=FX788096CA-7C87-661F-372F-907DB64E8F7D","FX2112116")</f>
        <v>FX2112116</v>
      </c>
      <c r="F153" t="s">
        <v>80</v>
      </c>
      <c r="G153" t="s">
        <v>80</v>
      </c>
      <c r="H153" t="s">
        <v>81</v>
      </c>
      <c r="I153" t="s">
        <v>422</v>
      </c>
      <c r="J153">
        <v>496</v>
      </c>
      <c r="K153" t="s">
        <v>83</v>
      </c>
      <c r="L153" t="s">
        <v>84</v>
      </c>
      <c r="M153" t="s">
        <v>85</v>
      </c>
      <c r="N153">
        <v>2</v>
      </c>
      <c r="O153" s="1">
        <v>44624.279861111114</v>
      </c>
      <c r="P153" s="1">
        <v>44624.728449074071</v>
      </c>
      <c r="Q153">
        <v>27374</v>
      </c>
      <c r="R153">
        <v>11384</v>
      </c>
      <c r="S153" t="b">
        <v>0</v>
      </c>
      <c r="T153" t="s">
        <v>86</v>
      </c>
      <c r="U153" t="b">
        <v>1</v>
      </c>
      <c r="V153" t="s">
        <v>102</v>
      </c>
      <c r="W153" s="1">
        <v>44624.388912037037</v>
      </c>
      <c r="X153">
        <v>6739</v>
      </c>
      <c r="Y153">
        <v>713</v>
      </c>
      <c r="Z153">
        <v>0</v>
      </c>
      <c r="AA153">
        <v>713</v>
      </c>
      <c r="AB153">
        <v>111</v>
      </c>
      <c r="AC153">
        <v>449</v>
      </c>
      <c r="AD153">
        <v>-217</v>
      </c>
      <c r="AE153">
        <v>0</v>
      </c>
      <c r="AF153">
        <v>0</v>
      </c>
      <c r="AG153">
        <v>0</v>
      </c>
      <c r="AH153" t="s">
        <v>126</v>
      </c>
      <c r="AI153" s="1">
        <v>44624.728449074071</v>
      </c>
      <c r="AJ153">
        <v>4587</v>
      </c>
      <c r="AK153">
        <v>33</v>
      </c>
      <c r="AL153">
        <v>0</v>
      </c>
      <c r="AM153">
        <v>33</v>
      </c>
      <c r="AN153">
        <v>37</v>
      </c>
      <c r="AO153">
        <v>34</v>
      </c>
      <c r="AP153">
        <v>-250</v>
      </c>
      <c r="AQ153">
        <v>0</v>
      </c>
      <c r="AR153">
        <v>0</v>
      </c>
      <c r="AS153">
        <v>0</v>
      </c>
      <c r="AT153" t="s">
        <v>86</v>
      </c>
      <c r="AU153" t="s">
        <v>86</v>
      </c>
      <c r="AV153" t="s">
        <v>86</v>
      </c>
      <c r="AW153" t="s">
        <v>86</v>
      </c>
      <c r="AX153" t="s">
        <v>86</v>
      </c>
      <c r="AY153" t="s">
        <v>86</v>
      </c>
      <c r="AZ153" t="s">
        <v>86</v>
      </c>
      <c r="BA153" t="s">
        <v>86</v>
      </c>
      <c r="BB153" t="s">
        <v>86</v>
      </c>
      <c r="BC153" t="s">
        <v>86</v>
      </c>
      <c r="BD153" t="s">
        <v>86</v>
      </c>
      <c r="BE153" t="s">
        <v>86</v>
      </c>
    </row>
    <row r="154" spans="1:57" x14ac:dyDescent="0.45">
      <c r="A154" t="s">
        <v>447</v>
      </c>
      <c r="B154" t="s">
        <v>77</v>
      </c>
      <c r="C154" t="s">
        <v>426</v>
      </c>
      <c r="D154" t="s">
        <v>79</v>
      </c>
      <c r="E154" s="2" t="str">
        <f>HYPERLINK("capsilon://?command=openfolder&amp;siteaddress=envoy.emaiq-na2.net&amp;folderid=FXADACED5E-80F0-99C2-A2E9-A19ED36ACC86","FX2112105")</f>
        <v>FX2112105</v>
      </c>
      <c r="F154" t="s">
        <v>80</v>
      </c>
      <c r="G154" t="s">
        <v>80</v>
      </c>
      <c r="H154" t="s">
        <v>81</v>
      </c>
      <c r="I154" t="s">
        <v>427</v>
      </c>
      <c r="J154">
        <v>570</v>
      </c>
      <c r="K154" t="s">
        <v>83</v>
      </c>
      <c r="L154" t="s">
        <v>84</v>
      </c>
      <c r="M154" t="s">
        <v>85</v>
      </c>
      <c r="N154">
        <v>2</v>
      </c>
      <c r="O154" s="1">
        <v>44624.322199074071</v>
      </c>
      <c r="P154" s="1">
        <v>44624.710393518515</v>
      </c>
      <c r="Q154">
        <v>30709</v>
      </c>
      <c r="R154">
        <v>2831</v>
      </c>
      <c r="S154" t="b">
        <v>0</v>
      </c>
      <c r="T154" t="s">
        <v>86</v>
      </c>
      <c r="U154" t="b">
        <v>1</v>
      </c>
      <c r="V154" t="s">
        <v>112</v>
      </c>
      <c r="W154" s="1">
        <v>44624.337280092594</v>
      </c>
      <c r="X154">
        <v>1072</v>
      </c>
      <c r="Y154">
        <v>222</v>
      </c>
      <c r="Z154">
        <v>0</v>
      </c>
      <c r="AA154">
        <v>222</v>
      </c>
      <c r="AB154">
        <v>333</v>
      </c>
      <c r="AC154">
        <v>73</v>
      </c>
      <c r="AD154">
        <v>348</v>
      </c>
      <c r="AE154">
        <v>0</v>
      </c>
      <c r="AF154">
        <v>0</v>
      </c>
      <c r="AG154">
        <v>0</v>
      </c>
      <c r="AH154" t="s">
        <v>432</v>
      </c>
      <c r="AI154" s="1">
        <v>44624.710393518515</v>
      </c>
      <c r="AJ154">
        <v>110</v>
      </c>
      <c r="AK154">
        <v>1</v>
      </c>
      <c r="AL154">
        <v>0</v>
      </c>
      <c r="AM154">
        <v>1</v>
      </c>
      <c r="AN154">
        <v>407</v>
      </c>
      <c r="AO154">
        <v>0</v>
      </c>
      <c r="AP154">
        <v>347</v>
      </c>
      <c r="AQ154">
        <v>0</v>
      </c>
      <c r="AR154">
        <v>0</v>
      </c>
      <c r="AS154">
        <v>0</v>
      </c>
      <c r="AT154" t="s">
        <v>86</v>
      </c>
      <c r="AU154" t="s">
        <v>86</v>
      </c>
      <c r="AV154" t="s">
        <v>86</v>
      </c>
      <c r="AW154" t="s">
        <v>86</v>
      </c>
      <c r="AX154" t="s">
        <v>86</v>
      </c>
      <c r="AY154" t="s">
        <v>86</v>
      </c>
      <c r="AZ154" t="s">
        <v>86</v>
      </c>
      <c r="BA154" t="s">
        <v>86</v>
      </c>
      <c r="BB154" t="s">
        <v>86</v>
      </c>
      <c r="BC154" t="s">
        <v>86</v>
      </c>
      <c r="BD154" t="s">
        <v>86</v>
      </c>
      <c r="BE154" t="s">
        <v>86</v>
      </c>
    </row>
    <row r="155" spans="1:57" x14ac:dyDescent="0.45">
      <c r="A155" t="s">
        <v>448</v>
      </c>
      <c r="B155" t="s">
        <v>77</v>
      </c>
      <c r="C155" t="s">
        <v>449</v>
      </c>
      <c r="D155" t="s">
        <v>79</v>
      </c>
      <c r="E155" s="2" t="str">
        <f>HYPERLINK("capsilon://?command=openfolder&amp;siteaddress=envoy.emaiq-na2.net&amp;folderid=FXC08B80A5-E302-C7A8-83DD-3DE223127C2D","FX2202568")</f>
        <v>FX2202568</v>
      </c>
      <c r="F155" t="s">
        <v>80</v>
      </c>
      <c r="G155" t="s">
        <v>80</v>
      </c>
      <c r="H155" t="s">
        <v>81</v>
      </c>
      <c r="I155" t="s">
        <v>450</v>
      </c>
      <c r="J155">
        <v>66</v>
      </c>
      <c r="K155" t="s">
        <v>83</v>
      </c>
      <c r="L155" t="s">
        <v>84</v>
      </c>
      <c r="M155" t="s">
        <v>85</v>
      </c>
      <c r="N155">
        <v>2</v>
      </c>
      <c r="O155" s="1">
        <v>44624.333958333336</v>
      </c>
      <c r="P155" s="1">
        <v>44624.757465277777</v>
      </c>
      <c r="Q155">
        <v>36236</v>
      </c>
      <c r="R155">
        <v>355</v>
      </c>
      <c r="S155" t="b">
        <v>0</v>
      </c>
      <c r="T155" t="s">
        <v>86</v>
      </c>
      <c r="U155" t="b">
        <v>0</v>
      </c>
      <c r="V155" t="s">
        <v>112</v>
      </c>
      <c r="W155" s="1">
        <v>44624.34003472222</v>
      </c>
      <c r="X155">
        <v>237</v>
      </c>
      <c r="Y155">
        <v>52</v>
      </c>
      <c r="Z155">
        <v>0</v>
      </c>
      <c r="AA155">
        <v>52</v>
      </c>
      <c r="AB155">
        <v>0</v>
      </c>
      <c r="AC155">
        <v>37</v>
      </c>
      <c r="AD155">
        <v>14</v>
      </c>
      <c r="AE155">
        <v>0</v>
      </c>
      <c r="AF155">
        <v>0</v>
      </c>
      <c r="AG155">
        <v>0</v>
      </c>
      <c r="AH155" t="s">
        <v>126</v>
      </c>
      <c r="AI155" s="1">
        <v>44624.757465277777</v>
      </c>
      <c r="AJ155">
        <v>118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14</v>
      </c>
      <c r="AQ155">
        <v>0</v>
      </c>
      <c r="AR155">
        <v>0</v>
      </c>
      <c r="AS155">
        <v>0</v>
      </c>
      <c r="AT155" t="s">
        <v>86</v>
      </c>
      <c r="AU155" t="s">
        <v>86</v>
      </c>
      <c r="AV155" t="s">
        <v>86</v>
      </c>
      <c r="AW155" t="s">
        <v>86</v>
      </c>
      <c r="AX155" t="s">
        <v>86</v>
      </c>
      <c r="AY155" t="s">
        <v>86</v>
      </c>
      <c r="AZ155" t="s">
        <v>86</v>
      </c>
      <c r="BA155" t="s">
        <v>86</v>
      </c>
      <c r="BB155" t="s">
        <v>86</v>
      </c>
      <c r="BC155" t="s">
        <v>86</v>
      </c>
      <c r="BD155" t="s">
        <v>86</v>
      </c>
      <c r="BE155" t="s">
        <v>86</v>
      </c>
    </row>
    <row r="156" spans="1:57" x14ac:dyDescent="0.45">
      <c r="A156" t="s">
        <v>451</v>
      </c>
      <c r="B156" t="s">
        <v>77</v>
      </c>
      <c r="C156" t="s">
        <v>452</v>
      </c>
      <c r="D156" t="s">
        <v>79</v>
      </c>
      <c r="E156" s="2" t="str">
        <f>HYPERLINK("capsilon://?command=openfolder&amp;siteaddress=envoy.emaiq-na2.net&amp;folderid=FX9C9302A0-BA10-4551-EE7F-66E23BFCF2C4","FX2202552")</f>
        <v>FX2202552</v>
      </c>
      <c r="F156" t="s">
        <v>80</v>
      </c>
      <c r="G156" t="s">
        <v>80</v>
      </c>
      <c r="H156" t="s">
        <v>81</v>
      </c>
      <c r="I156" t="s">
        <v>453</v>
      </c>
      <c r="J156">
        <v>66</v>
      </c>
      <c r="K156" t="s">
        <v>83</v>
      </c>
      <c r="L156" t="s">
        <v>84</v>
      </c>
      <c r="M156" t="s">
        <v>85</v>
      </c>
      <c r="N156">
        <v>2</v>
      </c>
      <c r="O156" s="1">
        <v>44624.383310185185</v>
      </c>
      <c r="P156" s="1">
        <v>44624.760300925926</v>
      </c>
      <c r="Q156">
        <v>31939</v>
      </c>
      <c r="R156">
        <v>633</v>
      </c>
      <c r="S156" t="b">
        <v>0</v>
      </c>
      <c r="T156" t="s">
        <v>86</v>
      </c>
      <c r="U156" t="b">
        <v>0</v>
      </c>
      <c r="V156" t="s">
        <v>92</v>
      </c>
      <c r="W156" s="1">
        <v>44624.392164351855</v>
      </c>
      <c r="X156">
        <v>389</v>
      </c>
      <c r="Y156">
        <v>52</v>
      </c>
      <c r="Z156">
        <v>0</v>
      </c>
      <c r="AA156">
        <v>52</v>
      </c>
      <c r="AB156">
        <v>0</v>
      </c>
      <c r="AC156">
        <v>47</v>
      </c>
      <c r="AD156">
        <v>14</v>
      </c>
      <c r="AE156">
        <v>0</v>
      </c>
      <c r="AF156">
        <v>0</v>
      </c>
      <c r="AG156">
        <v>0</v>
      </c>
      <c r="AH156" t="s">
        <v>126</v>
      </c>
      <c r="AI156" s="1">
        <v>44624.760300925926</v>
      </c>
      <c r="AJ156">
        <v>244</v>
      </c>
      <c r="AK156">
        <v>2</v>
      </c>
      <c r="AL156">
        <v>0</v>
      </c>
      <c r="AM156">
        <v>2</v>
      </c>
      <c r="AN156">
        <v>0</v>
      </c>
      <c r="AO156">
        <v>2</v>
      </c>
      <c r="AP156">
        <v>12</v>
      </c>
      <c r="AQ156">
        <v>0</v>
      </c>
      <c r="AR156">
        <v>0</v>
      </c>
      <c r="AS156">
        <v>0</v>
      </c>
      <c r="AT156" t="s">
        <v>86</v>
      </c>
      <c r="AU156" t="s">
        <v>86</v>
      </c>
      <c r="AV156" t="s">
        <v>86</v>
      </c>
      <c r="AW156" t="s">
        <v>86</v>
      </c>
      <c r="AX156" t="s">
        <v>86</v>
      </c>
      <c r="AY156" t="s">
        <v>86</v>
      </c>
      <c r="AZ156" t="s">
        <v>86</v>
      </c>
      <c r="BA156" t="s">
        <v>86</v>
      </c>
      <c r="BB156" t="s">
        <v>86</v>
      </c>
      <c r="BC156" t="s">
        <v>86</v>
      </c>
      <c r="BD156" t="s">
        <v>86</v>
      </c>
      <c r="BE156" t="s">
        <v>86</v>
      </c>
    </row>
    <row r="157" spans="1:57" hidden="1" x14ac:dyDescent="0.45">
      <c r="A157" t="s">
        <v>454</v>
      </c>
      <c r="B157" t="s">
        <v>77</v>
      </c>
      <c r="C157" t="s">
        <v>224</v>
      </c>
      <c r="D157" t="s">
        <v>79</v>
      </c>
      <c r="E157" s="2" t="str">
        <f>HYPERLINK("capsilon://?command=openfolder&amp;siteaddress=envoy.emaiq-na2.net&amp;folderid=FX08C50581-6D41-FCC1-3416-AF9DA7ECAD25","FX2202719")</f>
        <v>FX2202719</v>
      </c>
      <c r="F157" t="s">
        <v>80</v>
      </c>
      <c r="G157" t="s">
        <v>80</v>
      </c>
      <c r="H157" t="s">
        <v>81</v>
      </c>
      <c r="I157" t="s">
        <v>455</v>
      </c>
      <c r="J157">
        <v>66</v>
      </c>
      <c r="K157" t="s">
        <v>83</v>
      </c>
      <c r="L157" t="s">
        <v>84</v>
      </c>
      <c r="M157" t="s">
        <v>85</v>
      </c>
      <c r="N157">
        <v>1</v>
      </c>
      <c r="O157" s="1">
        <v>44624.39203703704</v>
      </c>
      <c r="P157" s="1">
        <v>44624.399641203701</v>
      </c>
      <c r="Q157">
        <v>495</v>
      </c>
      <c r="R157">
        <v>162</v>
      </c>
      <c r="S157" t="b">
        <v>0</v>
      </c>
      <c r="T157" t="s">
        <v>86</v>
      </c>
      <c r="U157" t="b">
        <v>0</v>
      </c>
      <c r="V157" t="s">
        <v>92</v>
      </c>
      <c r="W157" s="1">
        <v>44624.399641203701</v>
      </c>
      <c r="X157">
        <v>148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66</v>
      </c>
      <c r="AE157">
        <v>52</v>
      </c>
      <c r="AF157">
        <v>0</v>
      </c>
      <c r="AG157">
        <v>1</v>
      </c>
      <c r="AH157" t="s">
        <v>86</v>
      </c>
      <c r="AI157" t="s">
        <v>86</v>
      </c>
      <c r="AJ157" t="s">
        <v>86</v>
      </c>
      <c r="AK157" t="s">
        <v>86</v>
      </c>
      <c r="AL157" t="s">
        <v>86</v>
      </c>
      <c r="AM157" t="s">
        <v>86</v>
      </c>
      <c r="AN157" t="s">
        <v>86</v>
      </c>
      <c r="AO157" t="s">
        <v>86</v>
      </c>
      <c r="AP157" t="s">
        <v>86</v>
      </c>
      <c r="AQ157" t="s">
        <v>86</v>
      </c>
      <c r="AR157" t="s">
        <v>86</v>
      </c>
      <c r="AS157" t="s">
        <v>86</v>
      </c>
      <c r="AT157" t="s">
        <v>86</v>
      </c>
      <c r="AU157" t="s">
        <v>86</v>
      </c>
      <c r="AV157" t="s">
        <v>86</v>
      </c>
      <c r="AW157" t="s">
        <v>86</v>
      </c>
      <c r="AX157" t="s">
        <v>86</v>
      </c>
      <c r="AY157" t="s">
        <v>86</v>
      </c>
      <c r="AZ157" t="s">
        <v>86</v>
      </c>
      <c r="BA157" t="s">
        <v>86</v>
      </c>
      <c r="BB157" t="s">
        <v>86</v>
      </c>
      <c r="BC157" t="s">
        <v>86</v>
      </c>
      <c r="BD157" t="s">
        <v>86</v>
      </c>
      <c r="BE157" t="s">
        <v>86</v>
      </c>
    </row>
    <row r="158" spans="1:57" x14ac:dyDescent="0.45">
      <c r="A158" t="s">
        <v>456</v>
      </c>
      <c r="B158" t="s">
        <v>77</v>
      </c>
      <c r="C158" t="s">
        <v>224</v>
      </c>
      <c r="D158" t="s">
        <v>79</v>
      </c>
      <c r="E158" s="2" t="str">
        <f>HYPERLINK("capsilon://?command=openfolder&amp;siteaddress=envoy.emaiq-na2.net&amp;folderid=FX08C50581-6D41-FCC1-3416-AF9DA7ECAD25","FX2202719")</f>
        <v>FX2202719</v>
      </c>
      <c r="F158" t="s">
        <v>80</v>
      </c>
      <c r="G158" t="s">
        <v>80</v>
      </c>
      <c r="H158" t="s">
        <v>81</v>
      </c>
      <c r="I158" t="s">
        <v>457</v>
      </c>
      <c r="J158">
        <v>38</v>
      </c>
      <c r="K158" t="s">
        <v>83</v>
      </c>
      <c r="L158" t="s">
        <v>84</v>
      </c>
      <c r="M158" t="s">
        <v>85</v>
      </c>
      <c r="N158">
        <v>2</v>
      </c>
      <c r="O158" s="1">
        <v>44624.395381944443</v>
      </c>
      <c r="P158" s="1">
        <v>44624.762175925927</v>
      </c>
      <c r="Q158">
        <v>31254</v>
      </c>
      <c r="R158">
        <v>437</v>
      </c>
      <c r="S158" t="b">
        <v>0</v>
      </c>
      <c r="T158" t="s">
        <v>86</v>
      </c>
      <c r="U158" t="b">
        <v>0</v>
      </c>
      <c r="V158" t="s">
        <v>92</v>
      </c>
      <c r="W158" s="1">
        <v>44624.40284722222</v>
      </c>
      <c r="X158">
        <v>276</v>
      </c>
      <c r="Y158">
        <v>37</v>
      </c>
      <c r="Z158">
        <v>0</v>
      </c>
      <c r="AA158">
        <v>37</v>
      </c>
      <c r="AB158">
        <v>0</v>
      </c>
      <c r="AC158">
        <v>22</v>
      </c>
      <c r="AD158">
        <v>1</v>
      </c>
      <c r="AE158">
        <v>0</v>
      </c>
      <c r="AF158">
        <v>0</v>
      </c>
      <c r="AG158">
        <v>0</v>
      </c>
      <c r="AH158" t="s">
        <v>126</v>
      </c>
      <c r="AI158" s="1">
        <v>44624.762175925927</v>
      </c>
      <c r="AJ158">
        <v>161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 t="s">
        <v>86</v>
      </c>
      <c r="AU158" t="s">
        <v>86</v>
      </c>
      <c r="AV158" t="s">
        <v>86</v>
      </c>
      <c r="AW158" t="s">
        <v>86</v>
      </c>
      <c r="AX158" t="s">
        <v>86</v>
      </c>
      <c r="AY158" t="s">
        <v>86</v>
      </c>
      <c r="AZ158" t="s">
        <v>86</v>
      </c>
      <c r="BA158" t="s">
        <v>86</v>
      </c>
      <c r="BB158" t="s">
        <v>86</v>
      </c>
      <c r="BC158" t="s">
        <v>86</v>
      </c>
      <c r="BD158" t="s">
        <v>86</v>
      </c>
      <c r="BE158" t="s">
        <v>86</v>
      </c>
    </row>
    <row r="159" spans="1:57" x14ac:dyDescent="0.45">
      <c r="A159" t="s">
        <v>458</v>
      </c>
      <c r="B159" t="s">
        <v>77</v>
      </c>
      <c r="C159" t="s">
        <v>224</v>
      </c>
      <c r="D159" t="s">
        <v>79</v>
      </c>
      <c r="E159" s="2" t="str">
        <f>HYPERLINK("capsilon://?command=openfolder&amp;siteaddress=envoy.emaiq-na2.net&amp;folderid=FX08C50581-6D41-FCC1-3416-AF9DA7ECAD25","FX2202719")</f>
        <v>FX2202719</v>
      </c>
      <c r="F159" t="s">
        <v>80</v>
      </c>
      <c r="G159" t="s">
        <v>80</v>
      </c>
      <c r="H159" t="s">
        <v>81</v>
      </c>
      <c r="I159" t="s">
        <v>455</v>
      </c>
      <c r="J159">
        <v>38</v>
      </c>
      <c r="K159" t="s">
        <v>83</v>
      </c>
      <c r="L159" t="s">
        <v>84</v>
      </c>
      <c r="M159" t="s">
        <v>85</v>
      </c>
      <c r="N159">
        <v>2</v>
      </c>
      <c r="O159" s="1">
        <v>44624.4</v>
      </c>
      <c r="P159" s="1">
        <v>44624.414479166669</v>
      </c>
      <c r="Q159">
        <v>595</v>
      </c>
      <c r="R159">
        <v>656</v>
      </c>
      <c r="S159" t="b">
        <v>0</v>
      </c>
      <c r="T159" t="s">
        <v>86</v>
      </c>
      <c r="U159" t="b">
        <v>1</v>
      </c>
      <c r="V159" t="s">
        <v>92</v>
      </c>
      <c r="W159" s="1">
        <v>44624.4059837963</v>
      </c>
      <c r="X159">
        <v>270</v>
      </c>
      <c r="Y159">
        <v>37</v>
      </c>
      <c r="Z159">
        <v>0</v>
      </c>
      <c r="AA159">
        <v>37</v>
      </c>
      <c r="AB159">
        <v>0</v>
      </c>
      <c r="AC159">
        <v>24</v>
      </c>
      <c r="AD159">
        <v>1</v>
      </c>
      <c r="AE159">
        <v>0</v>
      </c>
      <c r="AF159">
        <v>0</v>
      </c>
      <c r="AG159">
        <v>0</v>
      </c>
      <c r="AH159" t="s">
        <v>204</v>
      </c>
      <c r="AI159" s="1">
        <v>44624.414479166669</v>
      </c>
      <c r="AJ159">
        <v>386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 t="s">
        <v>86</v>
      </c>
      <c r="AU159" t="s">
        <v>86</v>
      </c>
      <c r="AV159" t="s">
        <v>86</v>
      </c>
      <c r="AW159" t="s">
        <v>86</v>
      </c>
      <c r="AX159" t="s">
        <v>86</v>
      </c>
      <c r="AY159" t="s">
        <v>86</v>
      </c>
      <c r="AZ159" t="s">
        <v>86</v>
      </c>
      <c r="BA159" t="s">
        <v>86</v>
      </c>
      <c r="BB159" t="s">
        <v>86</v>
      </c>
      <c r="BC159" t="s">
        <v>86</v>
      </c>
      <c r="BD159" t="s">
        <v>86</v>
      </c>
      <c r="BE159" t="s">
        <v>86</v>
      </c>
    </row>
    <row r="160" spans="1:57" hidden="1" x14ac:dyDescent="0.45">
      <c r="A160" t="s">
        <v>459</v>
      </c>
      <c r="B160" t="s">
        <v>77</v>
      </c>
      <c r="C160" t="s">
        <v>418</v>
      </c>
      <c r="D160" t="s">
        <v>79</v>
      </c>
      <c r="E160" s="2" t="str">
        <f>HYPERLINK("capsilon://?command=openfolder&amp;siteaddress=envoy.emaiq-na2.net&amp;folderid=FX25ED3544-4928-BCB5-4BBA-A8052E0A5B8D","FX2201184")</f>
        <v>FX2201184</v>
      </c>
      <c r="F160" t="s">
        <v>80</v>
      </c>
      <c r="G160" t="s">
        <v>80</v>
      </c>
      <c r="H160" t="s">
        <v>81</v>
      </c>
      <c r="I160" t="s">
        <v>460</v>
      </c>
      <c r="J160">
        <v>32</v>
      </c>
      <c r="K160" t="s">
        <v>83</v>
      </c>
      <c r="L160" t="s">
        <v>84</v>
      </c>
      <c r="M160" t="s">
        <v>85</v>
      </c>
      <c r="N160">
        <v>1</v>
      </c>
      <c r="O160" s="1">
        <v>44624.40662037037</v>
      </c>
      <c r="P160" s="1">
        <v>44624.485011574077</v>
      </c>
      <c r="Q160">
        <v>6261</v>
      </c>
      <c r="R160">
        <v>512</v>
      </c>
      <c r="S160" t="b">
        <v>0</v>
      </c>
      <c r="T160" t="s">
        <v>86</v>
      </c>
      <c r="U160" t="b">
        <v>0</v>
      </c>
      <c r="V160" t="s">
        <v>102</v>
      </c>
      <c r="W160" s="1">
        <v>44624.485011574077</v>
      </c>
      <c r="X160">
        <v>403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32</v>
      </c>
      <c r="AE160">
        <v>27</v>
      </c>
      <c r="AF160">
        <v>0</v>
      </c>
      <c r="AG160">
        <v>5</v>
      </c>
      <c r="AH160" t="s">
        <v>86</v>
      </c>
      <c r="AI160" t="s">
        <v>86</v>
      </c>
      <c r="AJ160" t="s">
        <v>86</v>
      </c>
      <c r="AK160" t="s">
        <v>86</v>
      </c>
      <c r="AL160" t="s">
        <v>86</v>
      </c>
      <c r="AM160" t="s">
        <v>86</v>
      </c>
      <c r="AN160" t="s">
        <v>86</v>
      </c>
      <c r="AO160" t="s">
        <v>86</v>
      </c>
      <c r="AP160" t="s">
        <v>86</v>
      </c>
      <c r="AQ160" t="s">
        <v>86</v>
      </c>
      <c r="AR160" t="s">
        <v>86</v>
      </c>
      <c r="AS160" t="s">
        <v>86</v>
      </c>
      <c r="AT160" t="s">
        <v>86</v>
      </c>
      <c r="AU160" t="s">
        <v>86</v>
      </c>
      <c r="AV160" t="s">
        <v>86</v>
      </c>
      <c r="AW160" t="s">
        <v>86</v>
      </c>
      <c r="AX160" t="s">
        <v>86</v>
      </c>
      <c r="AY160" t="s">
        <v>86</v>
      </c>
      <c r="AZ160" t="s">
        <v>86</v>
      </c>
      <c r="BA160" t="s">
        <v>86</v>
      </c>
      <c r="BB160" t="s">
        <v>86</v>
      </c>
      <c r="BC160" t="s">
        <v>86</v>
      </c>
      <c r="BD160" t="s">
        <v>86</v>
      </c>
      <c r="BE160" t="s">
        <v>86</v>
      </c>
    </row>
    <row r="161" spans="1:57" hidden="1" x14ac:dyDescent="0.45">
      <c r="A161" t="s">
        <v>461</v>
      </c>
      <c r="B161" t="s">
        <v>77</v>
      </c>
      <c r="C161" t="s">
        <v>216</v>
      </c>
      <c r="D161" t="s">
        <v>79</v>
      </c>
      <c r="E161" s="2" t="str">
        <f>HYPERLINK("capsilon://?command=openfolder&amp;siteaddress=envoy.emaiq-na2.net&amp;folderid=FXD718069D-B8F4-407D-61BE-FEFDB942E1D7","FX2202679")</f>
        <v>FX2202679</v>
      </c>
      <c r="F161" t="s">
        <v>80</v>
      </c>
      <c r="G161" t="s">
        <v>80</v>
      </c>
      <c r="H161" t="s">
        <v>81</v>
      </c>
      <c r="I161" t="s">
        <v>462</v>
      </c>
      <c r="J161">
        <v>66</v>
      </c>
      <c r="K161" t="s">
        <v>83</v>
      </c>
      <c r="L161" t="s">
        <v>84</v>
      </c>
      <c r="M161" t="s">
        <v>85</v>
      </c>
      <c r="N161">
        <v>1</v>
      </c>
      <c r="O161" s="1">
        <v>44624.407627314817</v>
      </c>
      <c r="P161" s="1">
        <v>44624.463784722226</v>
      </c>
      <c r="Q161">
        <v>4661</v>
      </c>
      <c r="R161">
        <v>191</v>
      </c>
      <c r="S161" t="b">
        <v>0</v>
      </c>
      <c r="T161" t="s">
        <v>86</v>
      </c>
      <c r="U161" t="b">
        <v>0</v>
      </c>
      <c r="V161" t="s">
        <v>92</v>
      </c>
      <c r="W161" s="1">
        <v>44624.463784722226</v>
      </c>
      <c r="X161">
        <v>191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66</v>
      </c>
      <c r="AE161">
        <v>52</v>
      </c>
      <c r="AF161">
        <v>0</v>
      </c>
      <c r="AG161">
        <v>5</v>
      </c>
      <c r="AH161" t="s">
        <v>86</v>
      </c>
      <c r="AI161" t="s">
        <v>86</v>
      </c>
      <c r="AJ161" t="s">
        <v>86</v>
      </c>
      <c r="AK161" t="s">
        <v>86</v>
      </c>
      <c r="AL161" t="s">
        <v>86</v>
      </c>
      <c r="AM161" t="s">
        <v>86</v>
      </c>
      <c r="AN161" t="s">
        <v>86</v>
      </c>
      <c r="AO161" t="s">
        <v>86</v>
      </c>
      <c r="AP161" t="s">
        <v>86</v>
      </c>
      <c r="AQ161" t="s">
        <v>86</v>
      </c>
      <c r="AR161" t="s">
        <v>86</v>
      </c>
      <c r="AS161" t="s">
        <v>86</v>
      </c>
      <c r="AT161" t="s">
        <v>86</v>
      </c>
      <c r="AU161" t="s">
        <v>86</v>
      </c>
      <c r="AV161" t="s">
        <v>86</v>
      </c>
      <c r="AW161" t="s">
        <v>86</v>
      </c>
      <c r="AX161" t="s">
        <v>86</v>
      </c>
      <c r="AY161" t="s">
        <v>86</v>
      </c>
      <c r="AZ161" t="s">
        <v>86</v>
      </c>
      <c r="BA161" t="s">
        <v>86</v>
      </c>
      <c r="BB161" t="s">
        <v>86</v>
      </c>
      <c r="BC161" t="s">
        <v>86</v>
      </c>
      <c r="BD161" t="s">
        <v>86</v>
      </c>
      <c r="BE161" t="s">
        <v>86</v>
      </c>
    </row>
    <row r="162" spans="1:57" hidden="1" x14ac:dyDescent="0.45">
      <c r="A162" t="s">
        <v>463</v>
      </c>
      <c r="B162" t="s">
        <v>77</v>
      </c>
      <c r="C162" t="s">
        <v>464</v>
      </c>
      <c r="D162" t="s">
        <v>79</v>
      </c>
      <c r="E162" s="2" t="str">
        <f>HYPERLINK("capsilon://?command=openfolder&amp;siteaddress=envoy.emaiq-na2.net&amp;folderid=FX6490F2E8-F686-02AA-9F84-EDC1A0FBC86A","FX2202129")</f>
        <v>FX2202129</v>
      </c>
      <c r="F162" t="s">
        <v>80</v>
      </c>
      <c r="G162" t="s">
        <v>80</v>
      </c>
      <c r="H162" t="s">
        <v>81</v>
      </c>
      <c r="I162" t="s">
        <v>465</v>
      </c>
      <c r="J162">
        <v>162</v>
      </c>
      <c r="K162" t="s">
        <v>83</v>
      </c>
      <c r="L162" t="s">
        <v>84</v>
      </c>
      <c r="M162" t="s">
        <v>85</v>
      </c>
      <c r="N162">
        <v>1</v>
      </c>
      <c r="O162" s="1">
        <v>44624.408263888887</v>
      </c>
      <c r="P162" s="1">
        <v>44624.486041666663</v>
      </c>
      <c r="Q162">
        <v>6266</v>
      </c>
      <c r="R162">
        <v>454</v>
      </c>
      <c r="S162" t="b">
        <v>0</v>
      </c>
      <c r="T162" t="s">
        <v>86</v>
      </c>
      <c r="U162" t="b">
        <v>0</v>
      </c>
      <c r="V162" t="s">
        <v>92</v>
      </c>
      <c r="W162" s="1">
        <v>44624.486041666663</v>
      </c>
      <c r="X162">
        <v>422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162</v>
      </c>
      <c r="AE162">
        <v>148</v>
      </c>
      <c r="AF162">
        <v>0</v>
      </c>
      <c r="AG162">
        <v>8</v>
      </c>
      <c r="AH162" t="s">
        <v>86</v>
      </c>
      <c r="AI162" t="s">
        <v>86</v>
      </c>
      <c r="AJ162" t="s">
        <v>86</v>
      </c>
      <c r="AK162" t="s">
        <v>86</v>
      </c>
      <c r="AL162" t="s">
        <v>86</v>
      </c>
      <c r="AM162" t="s">
        <v>86</v>
      </c>
      <c r="AN162" t="s">
        <v>86</v>
      </c>
      <c r="AO162" t="s">
        <v>86</v>
      </c>
      <c r="AP162" t="s">
        <v>86</v>
      </c>
      <c r="AQ162" t="s">
        <v>86</v>
      </c>
      <c r="AR162" t="s">
        <v>86</v>
      </c>
      <c r="AS162" t="s">
        <v>86</v>
      </c>
      <c r="AT162" t="s">
        <v>86</v>
      </c>
      <c r="AU162" t="s">
        <v>86</v>
      </c>
      <c r="AV162" t="s">
        <v>86</v>
      </c>
      <c r="AW162" t="s">
        <v>86</v>
      </c>
      <c r="AX162" t="s">
        <v>86</v>
      </c>
      <c r="AY162" t="s">
        <v>86</v>
      </c>
      <c r="AZ162" t="s">
        <v>86</v>
      </c>
      <c r="BA162" t="s">
        <v>86</v>
      </c>
      <c r="BB162" t="s">
        <v>86</v>
      </c>
      <c r="BC162" t="s">
        <v>86</v>
      </c>
      <c r="BD162" t="s">
        <v>86</v>
      </c>
      <c r="BE162" t="s">
        <v>86</v>
      </c>
    </row>
    <row r="163" spans="1:57" x14ac:dyDescent="0.45">
      <c r="A163" t="s">
        <v>466</v>
      </c>
      <c r="B163" t="s">
        <v>77</v>
      </c>
      <c r="C163" t="s">
        <v>467</v>
      </c>
      <c r="D163" t="s">
        <v>79</v>
      </c>
      <c r="E163" s="2" t="str">
        <f>HYPERLINK("capsilon://?command=openfolder&amp;siteaddress=envoy.emaiq-na2.net&amp;folderid=FXF5274680-14E7-F63C-BE66-F653C388EA44","FX220247")</f>
        <v>FX220247</v>
      </c>
      <c r="F163" t="s">
        <v>80</v>
      </c>
      <c r="G163" t="s">
        <v>80</v>
      </c>
      <c r="H163" t="s">
        <v>81</v>
      </c>
      <c r="I163" t="s">
        <v>468</v>
      </c>
      <c r="J163">
        <v>30</v>
      </c>
      <c r="K163" t="s">
        <v>83</v>
      </c>
      <c r="L163" t="s">
        <v>84</v>
      </c>
      <c r="M163" t="s">
        <v>85</v>
      </c>
      <c r="N163">
        <v>2</v>
      </c>
      <c r="O163" s="1">
        <v>44624.42763888889</v>
      </c>
      <c r="P163" s="1">
        <v>44624.762766203705</v>
      </c>
      <c r="Q163">
        <v>28791</v>
      </c>
      <c r="R163">
        <v>164</v>
      </c>
      <c r="S163" t="b">
        <v>0</v>
      </c>
      <c r="T163" t="s">
        <v>86</v>
      </c>
      <c r="U163" t="b">
        <v>0</v>
      </c>
      <c r="V163" t="s">
        <v>102</v>
      </c>
      <c r="W163" s="1">
        <v>44624.486342592594</v>
      </c>
      <c r="X163">
        <v>114</v>
      </c>
      <c r="Y163">
        <v>9</v>
      </c>
      <c r="Z163">
        <v>0</v>
      </c>
      <c r="AA163">
        <v>9</v>
      </c>
      <c r="AB163">
        <v>0</v>
      </c>
      <c r="AC163">
        <v>5</v>
      </c>
      <c r="AD163">
        <v>21</v>
      </c>
      <c r="AE163">
        <v>0</v>
      </c>
      <c r="AF163">
        <v>0</v>
      </c>
      <c r="AG163">
        <v>0</v>
      </c>
      <c r="AH163" t="s">
        <v>126</v>
      </c>
      <c r="AI163" s="1">
        <v>44624.762766203705</v>
      </c>
      <c r="AJ163">
        <v>50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21</v>
      </c>
      <c r="AQ163">
        <v>0</v>
      </c>
      <c r="AR163">
        <v>0</v>
      </c>
      <c r="AS163">
        <v>0</v>
      </c>
      <c r="AT163" t="s">
        <v>86</v>
      </c>
      <c r="AU163" t="s">
        <v>86</v>
      </c>
      <c r="AV163" t="s">
        <v>86</v>
      </c>
      <c r="AW163" t="s">
        <v>86</v>
      </c>
      <c r="AX163" t="s">
        <v>86</v>
      </c>
      <c r="AY163" t="s">
        <v>86</v>
      </c>
      <c r="AZ163" t="s">
        <v>86</v>
      </c>
      <c r="BA163" t="s">
        <v>86</v>
      </c>
      <c r="BB163" t="s">
        <v>86</v>
      </c>
      <c r="BC163" t="s">
        <v>86</v>
      </c>
      <c r="BD163" t="s">
        <v>86</v>
      </c>
      <c r="BE163" t="s">
        <v>86</v>
      </c>
    </row>
    <row r="164" spans="1:57" x14ac:dyDescent="0.45">
      <c r="A164" t="s">
        <v>469</v>
      </c>
      <c r="B164" t="s">
        <v>77</v>
      </c>
      <c r="C164" t="s">
        <v>470</v>
      </c>
      <c r="D164" t="s">
        <v>79</v>
      </c>
      <c r="E164" s="2" t="str">
        <f>HYPERLINK("capsilon://?command=openfolder&amp;siteaddress=envoy.emaiq-na2.net&amp;folderid=FX6FBA6A4D-69E6-8A09-1C19-1F72B8D3AEF5","FX220382")</f>
        <v>FX220382</v>
      </c>
      <c r="F164" t="s">
        <v>80</v>
      </c>
      <c r="G164" t="s">
        <v>80</v>
      </c>
      <c r="H164" t="s">
        <v>81</v>
      </c>
      <c r="I164" t="s">
        <v>471</v>
      </c>
      <c r="J164">
        <v>28</v>
      </c>
      <c r="K164" t="s">
        <v>83</v>
      </c>
      <c r="L164" t="s">
        <v>84</v>
      </c>
      <c r="M164" t="s">
        <v>85</v>
      </c>
      <c r="N164">
        <v>2</v>
      </c>
      <c r="O164" s="1">
        <v>44624.459780092591</v>
      </c>
      <c r="P164" s="1">
        <v>44624.764884259261</v>
      </c>
      <c r="Q164">
        <v>25993</v>
      </c>
      <c r="R164">
        <v>368</v>
      </c>
      <c r="S164" t="b">
        <v>0</v>
      </c>
      <c r="T164" t="s">
        <v>86</v>
      </c>
      <c r="U164" t="b">
        <v>0</v>
      </c>
      <c r="V164" t="s">
        <v>92</v>
      </c>
      <c r="W164" s="1">
        <v>44624.504513888889</v>
      </c>
      <c r="X164">
        <v>186</v>
      </c>
      <c r="Y164">
        <v>21</v>
      </c>
      <c r="Z164">
        <v>0</v>
      </c>
      <c r="AA164">
        <v>21</v>
      </c>
      <c r="AB164">
        <v>0</v>
      </c>
      <c r="AC164">
        <v>8</v>
      </c>
      <c r="AD164">
        <v>7</v>
      </c>
      <c r="AE164">
        <v>0</v>
      </c>
      <c r="AF164">
        <v>0</v>
      </c>
      <c r="AG164">
        <v>0</v>
      </c>
      <c r="AH164" t="s">
        <v>126</v>
      </c>
      <c r="AI164" s="1">
        <v>44624.764884259261</v>
      </c>
      <c r="AJ164">
        <v>182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7</v>
      </c>
      <c r="AQ164">
        <v>0</v>
      </c>
      <c r="AR164">
        <v>0</v>
      </c>
      <c r="AS164">
        <v>0</v>
      </c>
      <c r="AT164" t="s">
        <v>86</v>
      </c>
      <c r="AU164" t="s">
        <v>86</v>
      </c>
      <c r="AV164" t="s">
        <v>86</v>
      </c>
      <c r="AW164" t="s">
        <v>86</v>
      </c>
      <c r="AX164" t="s">
        <v>86</v>
      </c>
      <c r="AY164" t="s">
        <v>86</v>
      </c>
      <c r="AZ164" t="s">
        <v>86</v>
      </c>
      <c r="BA164" t="s">
        <v>86</v>
      </c>
      <c r="BB164" t="s">
        <v>86</v>
      </c>
      <c r="BC164" t="s">
        <v>86</v>
      </c>
      <c r="BD164" t="s">
        <v>86</v>
      </c>
      <c r="BE164" t="s">
        <v>86</v>
      </c>
    </row>
    <row r="165" spans="1:57" x14ac:dyDescent="0.45">
      <c r="A165" t="s">
        <v>472</v>
      </c>
      <c r="B165" t="s">
        <v>77</v>
      </c>
      <c r="C165" t="s">
        <v>216</v>
      </c>
      <c r="D165" t="s">
        <v>79</v>
      </c>
      <c r="E165" s="2" t="str">
        <f>HYPERLINK("capsilon://?command=openfolder&amp;siteaddress=envoy.emaiq-na2.net&amp;folderid=FXD718069D-B8F4-407D-61BE-FEFDB942E1D7","FX2202679")</f>
        <v>FX2202679</v>
      </c>
      <c r="F165" t="s">
        <v>80</v>
      </c>
      <c r="G165" t="s">
        <v>80</v>
      </c>
      <c r="H165" t="s">
        <v>81</v>
      </c>
      <c r="I165" t="s">
        <v>462</v>
      </c>
      <c r="J165">
        <v>190</v>
      </c>
      <c r="K165" t="s">
        <v>83</v>
      </c>
      <c r="L165" t="s">
        <v>84</v>
      </c>
      <c r="M165" t="s">
        <v>85</v>
      </c>
      <c r="N165">
        <v>2</v>
      </c>
      <c r="O165" s="1">
        <v>44624.464143518519</v>
      </c>
      <c r="P165" s="1">
        <v>44624.489756944444</v>
      </c>
      <c r="Q165">
        <v>1178</v>
      </c>
      <c r="R165">
        <v>1035</v>
      </c>
      <c r="S165" t="b">
        <v>0</v>
      </c>
      <c r="T165" t="s">
        <v>86</v>
      </c>
      <c r="U165" t="b">
        <v>1</v>
      </c>
      <c r="V165" t="s">
        <v>92</v>
      </c>
      <c r="W165" s="1">
        <v>44624.469143518516</v>
      </c>
      <c r="X165">
        <v>421</v>
      </c>
      <c r="Y165">
        <v>74</v>
      </c>
      <c r="Z165">
        <v>0</v>
      </c>
      <c r="AA165">
        <v>74</v>
      </c>
      <c r="AB165">
        <v>222</v>
      </c>
      <c r="AC165">
        <v>51</v>
      </c>
      <c r="AD165">
        <v>116</v>
      </c>
      <c r="AE165">
        <v>0</v>
      </c>
      <c r="AF165">
        <v>0</v>
      </c>
      <c r="AG165">
        <v>0</v>
      </c>
      <c r="AH165" t="s">
        <v>204</v>
      </c>
      <c r="AI165" s="1">
        <v>44624.489756944444</v>
      </c>
      <c r="AJ165">
        <v>580</v>
      </c>
      <c r="AK165">
        <v>0</v>
      </c>
      <c r="AL165">
        <v>0</v>
      </c>
      <c r="AM165">
        <v>0</v>
      </c>
      <c r="AN165">
        <v>111</v>
      </c>
      <c r="AO165">
        <v>0</v>
      </c>
      <c r="AP165">
        <v>116</v>
      </c>
      <c r="AQ165">
        <v>0</v>
      </c>
      <c r="AR165">
        <v>0</v>
      </c>
      <c r="AS165">
        <v>0</v>
      </c>
      <c r="AT165" t="s">
        <v>86</v>
      </c>
      <c r="AU165" t="s">
        <v>86</v>
      </c>
      <c r="AV165" t="s">
        <v>86</v>
      </c>
      <c r="AW165" t="s">
        <v>86</v>
      </c>
      <c r="AX165" t="s">
        <v>86</v>
      </c>
      <c r="AY165" t="s">
        <v>86</v>
      </c>
      <c r="AZ165" t="s">
        <v>86</v>
      </c>
      <c r="BA165" t="s">
        <v>86</v>
      </c>
      <c r="BB165" t="s">
        <v>86</v>
      </c>
      <c r="BC165" t="s">
        <v>86</v>
      </c>
      <c r="BD165" t="s">
        <v>86</v>
      </c>
      <c r="BE165" t="s">
        <v>86</v>
      </c>
    </row>
    <row r="166" spans="1:57" x14ac:dyDescent="0.45">
      <c r="A166" t="s">
        <v>473</v>
      </c>
      <c r="B166" t="s">
        <v>77</v>
      </c>
      <c r="C166" t="s">
        <v>474</v>
      </c>
      <c r="D166" t="s">
        <v>79</v>
      </c>
      <c r="E166" s="2" t="str">
        <f>HYPERLINK("capsilon://?command=openfolder&amp;siteaddress=envoy.emaiq-na2.net&amp;folderid=FX91E411C2-1B78-2659-0B1B-F2900EE1A3C3","FX220325")</f>
        <v>FX220325</v>
      </c>
      <c r="F166" t="s">
        <v>80</v>
      </c>
      <c r="G166" t="s">
        <v>80</v>
      </c>
      <c r="H166" t="s">
        <v>81</v>
      </c>
      <c r="I166" t="s">
        <v>475</v>
      </c>
      <c r="J166">
        <v>28</v>
      </c>
      <c r="K166" t="s">
        <v>83</v>
      </c>
      <c r="L166" t="s">
        <v>84</v>
      </c>
      <c r="M166" t="s">
        <v>85</v>
      </c>
      <c r="N166">
        <v>2</v>
      </c>
      <c r="O166" s="1">
        <v>44624.472916666666</v>
      </c>
      <c r="P166" s="1">
        <v>44624.766157407408</v>
      </c>
      <c r="Q166">
        <v>25030</v>
      </c>
      <c r="R166">
        <v>306</v>
      </c>
      <c r="S166" t="b">
        <v>0</v>
      </c>
      <c r="T166" t="s">
        <v>86</v>
      </c>
      <c r="U166" t="b">
        <v>0</v>
      </c>
      <c r="V166" t="s">
        <v>92</v>
      </c>
      <c r="W166" s="1">
        <v>44624.507916666669</v>
      </c>
      <c r="X166">
        <v>180</v>
      </c>
      <c r="Y166">
        <v>21</v>
      </c>
      <c r="Z166">
        <v>0</v>
      </c>
      <c r="AA166">
        <v>21</v>
      </c>
      <c r="AB166">
        <v>0</v>
      </c>
      <c r="AC166">
        <v>12</v>
      </c>
      <c r="AD166">
        <v>7</v>
      </c>
      <c r="AE166">
        <v>0</v>
      </c>
      <c r="AF166">
        <v>0</v>
      </c>
      <c r="AG166">
        <v>0</v>
      </c>
      <c r="AH166" t="s">
        <v>126</v>
      </c>
      <c r="AI166" s="1">
        <v>44624.766157407408</v>
      </c>
      <c r="AJ166">
        <v>109</v>
      </c>
      <c r="AK166">
        <v>2</v>
      </c>
      <c r="AL166">
        <v>0</v>
      </c>
      <c r="AM166">
        <v>2</v>
      </c>
      <c r="AN166">
        <v>0</v>
      </c>
      <c r="AO166">
        <v>2</v>
      </c>
      <c r="AP166">
        <v>5</v>
      </c>
      <c r="AQ166">
        <v>0</v>
      </c>
      <c r="AR166">
        <v>0</v>
      </c>
      <c r="AS166">
        <v>0</v>
      </c>
      <c r="AT166" t="s">
        <v>86</v>
      </c>
      <c r="AU166" t="s">
        <v>86</v>
      </c>
      <c r="AV166" t="s">
        <v>86</v>
      </c>
      <c r="AW166" t="s">
        <v>86</v>
      </c>
      <c r="AX166" t="s">
        <v>86</v>
      </c>
      <c r="AY166" t="s">
        <v>86</v>
      </c>
      <c r="AZ166" t="s">
        <v>86</v>
      </c>
      <c r="BA166" t="s">
        <v>86</v>
      </c>
      <c r="BB166" t="s">
        <v>86</v>
      </c>
      <c r="BC166" t="s">
        <v>86</v>
      </c>
      <c r="BD166" t="s">
        <v>86</v>
      </c>
      <c r="BE166" t="s">
        <v>86</v>
      </c>
    </row>
    <row r="167" spans="1:57" x14ac:dyDescent="0.45">
      <c r="A167" t="s">
        <v>476</v>
      </c>
      <c r="B167" t="s">
        <v>77</v>
      </c>
      <c r="C167" t="s">
        <v>477</v>
      </c>
      <c r="D167" t="s">
        <v>79</v>
      </c>
      <c r="E167" s="2" t="str">
        <f>HYPERLINK("capsilon://?command=openfolder&amp;siteaddress=envoy.emaiq-na2.net&amp;folderid=FX397C043A-72D4-603F-1AF5-55E10F5B45D1","FX2202387")</f>
        <v>FX2202387</v>
      </c>
      <c r="F167" t="s">
        <v>80</v>
      </c>
      <c r="G167" t="s">
        <v>80</v>
      </c>
      <c r="H167" t="s">
        <v>81</v>
      </c>
      <c r="I167" t="s">
        <v>478</v>
      </c>
      <c r="J167">
        <v>38</v>
      </c>
      <c r="K167" t="s">
        <v>83</v>
      </c>
      <c r="L167" t="s">
        <v>84</v>
      </c>
      <c r="M167" t="s">
        <v>85</v>
      </c>
      <c r="N167">
        <v>2</v>
      </c>
      <c r="O167" s="1">
        <v>44624.482511574075</v>
      </c>
      <c r="P167" s="1">
        <v>44624.767592592594</v>
      </c>
      <c r="Q167">
        <v>24366</v>
      </c>
      <c r="R167">
        <v>265</v>
      </c>
      <c r="S167" t="b">
        <v>0</v>
      </c>
      <c r="T167" t="s">
        <v>86</v>
      </c>
      <c r="U167" t="b">
        <v>0</v>
      </c>
      <c r="V167" t="s">
        <v>92</v>
      </c>
      <c r="W167" s="1">
        <v>44624.509560185186</v>
      </c>
      <c r="X167">
        <v>142</v>
      </c>
      <c r="Y167">
        <v>37</v>
      </c>
      <c r="Z167">
        <v>0</v>
      </c>
      <c r="AA167">
        <v>37</v>
      </c>
      <c r="AB167">
        <v>0</v>
      </c>
      <c r="AC167">
        <v>26</v>
      </c>
      <c r="AD167">
        <v>1</v>
      </c>
      <c r="AE167">
        <v>0</v>
      </c>
      <c r="AF167">
        <v>0</v>
      </c>
      <c r="AG167">
        <v>0</v>
      </c>
      <c r="AH167" t="s">
        <v>126</v>
      </c>
      <c r="AI167" s="1">
        <v>44624.767592592594</v>
      </c>
      <c r="AJ167">
        <v>123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0</v>
      </c>
      <c r="AR167">
        <v>0</v>
      </c>
      <c r="AS167">
        <v>0</v>
      </c>
      <c r="AT167" t="s">
        <v>86</v>
      </c>
      <c r="AU167" t="s">
        <v>86</v>
      </c>
      <c r="AV167" t="s">
        <v>86</v>
      </c>
      <c r="AW167" t="s">
        <v>86</v>
      </c>
      <c r="AX167" t="s">
        <v>86</v>
      </c>
      <c r="AY167" t="s">
        <v>86</v>
      </c>
      <c r="AZ167" t="s">
        <v>86</v>
      </c>
      <c r="BA167" t="s">
        <v>86</v>
      </c>
      <c r="BB167" t="s">
        <v>86</v>
      </c>
      <c r="BC167" t="s">
        <v>86</v>
      </c>
      <c r="BD167" t="s">
        <v>86</v>
      </c>
      <c r="BE167" t="s">
        <v>86</v>
      </c>
    </row>
    <row r="168" spans="1:57" x14ac:dyDescent="0.45">
      <c r="A168" t="s">
        <v>479</v>
      </c>
      <c r="B168" t="s">
        <v>77</v>
      </c>
      <c r="C168" t="s">
        <v>418</v>
      </c>
      <c r="D168" t="s">
        <v>79</v>
      </c>
      <c r="E168" s="2" t="str">
        <f>HYPERLINK("capsilon://?command=openfolder&amp;siteaddress=envoy.emaiq-na2.net&amp;folderid=FX25ED3544-4928-BCB5-4BBA-A8052E0A5B8D","FX2201184")</f>
        <v>FX2201184</v>
      </c>
      <c r="F168" t="s">
        <v>80</v>
      </c>
      <c r="G168" t="s">
        <v>80</v>
      </c>
      <c r="H168" t="s">
        <v>81</v>
      </c>
      <c r="I168" t="s">
        <v>460</v>
      </c>
      <c r="J168">
        <v>160</v>
      </c>
      <c r="K168" t="s">
        <v>83</v>
      </c>
      <c r="L168" t="s">
        <v>84</v>
      </c>
      <c r="M168" t="s">
        <v>85</v>
      </c>
      <c r="N168">
        <v>2</v>
      </c>
      <c r="O168" s="1">
        <v>44624.485844907409</v>
      </c>
      <c r="P168" s="1">
        <v>44624.731238425928</v>
      </c>
      <c r="Q168">
        <v>17565</v>
      </c>
      <c r="R168">
        <v>3637</v>
      </c>
      <c r="S168" t="b">
        <v>0</v>
      </c>
      <c r="T168" t="s">
        <v>86</v>
      </c>
      <c r="U168" t="b">
        <v>1</v>
      </c>
      <c r="V168" t="s">
        <v>102</v>
      </c>
      <c r="W168" s="1">
        <v>44624.507164351853</v>
      </c>
      <c r="X168">
        <v>1798</v>
      </c>
      <c r="Y168">
        <v>280</v>
      </c>
      <c r="Z168">
        <v>0</v>
      </c>
      <c r="AA168">
        <v>280</v>
      </c>
      <c r="AB168">
        <v>0</v>
      </c>
      <c r="AC168">
        <v>158</v>
      </c>
      <c r="AD168">
        <v>-120</v>
      </c>
      <c r="AE168">
        <v>0</v>
      </c>
      <c r="AF168">
        <v>0</v>
      </c>
      <c r="AG168">
        <v>0</v>
      </c>
      <c r="AH168" t="s">
        <v>432</v>
      </c>
      <c r="AI168" s="1">
        <v>44624.731238425928</v>
      </c>
      <c r="AJ168">
        <v>1800</v>
      </c>
      <c r="AK168">
        <v>17</v>
      </c>
      <c r="AL168">
        <v>0</v>
      </c>
      <c r="AM168">
        <v>17</v>
      </c>
      <c r="AN168">
        <v>0</v>
      </c>
      <c r="AO168">
        <v>18</v>
      </c>
      <c r="AP168">
        <v>-137</v>
      </c>
      <c r="AQ168">
        <v>0</v>
      </c>
      <c r="AR168">
        <v>0</v>
      </c>
      <c r="AS168">
        <v>0</v>
      </c>
      <c r="AT168" t="s">
        <v>86</v>
      </c>
      <c r="AU168" t="s">
        <v>86</v>
      </c>
      <c r="AV168" t="s">
        <v>86</v>
      </c>
      <c r="AW168" t="s">
        <v>86</v>
      </c>
      <c r="AX168" t="s">
        <v>86</v>
      </c>
      <c r="AY168" t="s">
        <v>86</v>
      </c>
      <c r="AZ168" t="s">
        <v>86</v>
      </c>
      <c r="BA168" t="s">
        <v>86</v>
      </c>
      <c r="BB168" t="s">
        <v>86</v>
      </c>
      <c r="BC168" t="s">
        <v>86</v>
      </c>
      <c r="BD168" t="s">
        <v>86</v>
      </c>
      <c r="BE168" t="s">
        <v>86</v>
      </c>
    </row>
    <row r="169" spans="1:57" x14ac:dyDescent="0.45">
      <c r="A169" t="s">
        <v>480</v>
      </c>
      <c r="B169" t="s">
        <v>77</v>
      </c>
      <c r="C169" t="s">
        <v>464</v>
      </c>
      <c r="D169" t="s">
        <v>79</v>
      </c>
      <c r="E169" s="2" t="str">
        <f>HYPERLINK("capsilon://?command=openfolder&amp;siteaddress=envoy.emaiq-na2.net&amp;folderid=FX6490F2E8-F686-02AA-9F84-EDC1A0FBC86A","FX2202129")</f>
        <v>FX2202129</v>
      </c>
      <c r="F169" t="s">
        <v>80</v>
      </c>
      <c r="G169" t="s">
        <v>80</v>
      </c>
      <c r="H169" t="s">
        <v>81</v>
      </c>
      <c r="I169" t="s">
        <v>465</v>
      </c>
      <c r="J169">
        <v>324</v>
      </c>
      <c r="K169" t="s">
        <v>83</v>
      </c>
      <c r="L169" t="s">
        <v>84</v>
      </c>
      <c r="M169" t="s">
        <v>85</v>
      </c>
      <c r="N169">
        <v>2</v>
      </c>
      <c r="O169" s="1">
        <v>44624.487349537034</v>
      </c>
      <c r="P169" s="1">
        <v>44624.736226851855</v>
      </c>
      <c r="Q169">
        <v>19760</v>
      </c>
      <c r="R169">
        <v>1743</v>
      </c>
      <c r="S169" t="b">
        <v>0</v>
      </c>
      <c r="T169" t="s">
        <v>86</v>
      </c>
      <c r="U169" t="b">
        <v>1</v>
      </c>
      <c r="V169" t="s">
        <v>92</v>
      </c>
      <c r="W169" s="1">
        <v>44624.502349537041</v>
      </c>
      <c r="X169">
        <v>1290</v>
      </c>
      <c r="Y169">
        <v>202</v>
      </c>
      <c r="Z169">
        <v>0</v>
      </c>
      <c r="AA169">
        <v>202</v>
      </c>
      <c r="AB169">
        <v>148</v>
      </c>
      <c r="AC169">
        <v>111</v>
      </c>
      <c r="AD169">
        <v>122</v>
      </c>
      <c r="AE169">
        <v>0</v>
      </c>
      <c r="AF169">
        <v>0</v>
      </c>
      <c r="AG169">
        <v>0</v>
      </c>
      <c r="AH169" t="s">
        <v>432</v>
      </c>
      <c r="AI169" s="1">
        <v>44624.736226851855</v>
      </c>
      <c r="AJ169">
        <v>430</v>
      </c>
      <c r="AK169">
        <v>0</v>
      </c>
      <c r="AL169">
        <v>0</v>
      </c>
      <c r="AM169">
        <v>0</v>
      </c>
      <c r="AN169">
        <v>74</v>
      </c>
      <c r="AO169">
        <v>0</v>
      </c>
      <c r="AP169">
        <v>122</v>
      </c>
      <c r="AQ169">
        <v>0</v>
      </c>
      <c r="AR169">
        <v>0</v>
      </c>
      <c r="AS169">
        <v>0</v>
      </c>
      <c r="AT169" t="s">
        <v>86</v>
      </c>
      <c r="AU169" t="s">
        <v>86</v>
      </c>
      <c r="AV169" t="s">
        <v>86</v>
      </c>
      <c r="AW169" t="s">
        <v>86</v>
      </c>
      <c r="AX169" t="s">
        <v>86</v>
      </c>
      <c r="AY169" t="s">
        <v>86</v>
      </c>
      <c r="AZ169" t="s">
        <v>86</v>
      </c>
      <c r="BA169" t="s">
        <v>86</v>
      </c>
      <c r="BB169" t="s">
        <v>86</v>
      </c>
      <c r="BC169" t="s">
        <v>86</v>
      </c>
      <c r="BD169" t="s">
        <v>86</v>
      </c>
      <c r="BE169" t="s">
        <v>86</v>
      </c>
    </row>
    <row r="170" spans="1:57" x14ac:dyDescent="0.45">
      <c r="A170" t="s">
        <v>481</v>
      </c>
      <c r="B170" t="s">
        <v>77</v>
      </c>
      <c r="C170" t="s">
        <v>104</v>
      </c>
      <c r="D170" t="s">
        <v>79</v>
      </c>
      <c r="E170" s="2" t="str">
        <f>HYPERLINK("capsilon://?command=openfolder&amp;siteaddress=envoy.emaiq-na2.net&amp;folderid=FX0BC8E0F2-2BC0-EDA7-C0D5-A4E1F11E1E0D","FX2202572")</f>
        <v>FX2202572</v>
      </c>
      <c r="F170" t="s">
        <v>80</v>
      </c>
      <c r="G170" t="s">
        <v>80</v>
      </c>
      <c r="H170" t="s">
        <v>81</v>
      </c>
      <c r="I170" t="s">
        <v>482</v>
      </c>
      <c r="J170">
        <v>66</v>
      </c>
      <c r="K170" t="s">
        <v>83</v>
      </c>
      <c r="L170" t="s">
        <v>84</v>
      </c>
      <c r="M170" t="s">
        <v>85</v>
      </c>
      <c r="N170">
        <v>2</v>
      </c>
      <c r="O170" s="1">
        <v>44624.505856481483</v>
      </c>
      <c r="P170" s="1">
        <v>44624.769479166665</v>
      </c>
      <c r="Q170">
        <v>22257</v>
      </c>
      <c r="R170">
        <v>520</v>
      </c>
      <c r="S170" t="b">
        <v>0</v>
      </c>
      <c r="T170" t="s">
        <v>86</v>
      </c>
      <c r="U170" t="b">
        <v>0</v>
      </c>
      <c r="V170" t="s">
        <v>92</v>
      </c>
      <c r="W170" s="1">
        <v>44624.513703703706</v>
      </c>
      <c r="X170">
        <v>358</v>
      </c>
      <c r="Y170">
        <v>52</v>
      </c>
      <c r="Z170">
        <v>0</v>
      </c>
      <c r="AA170">
        <v>52</v>
      </c>
      <c r="AB170">
        <v>0</v>
      </c>
      <c r="AC170">
        <v>38</v>
      </c>
      <c r="AD170">
        <v>14</v>
      </c>
      <c r="AE170">
        <v>0</v>
      </c>
      <c r="AF170">
        <v>0</v>
      </c>
      <c r="AG170">
        <v>0</v>
      </c>
      <c r="AH170" t="s">
        <v>126</v>
      </c>
      <c r="AI170" s="1">
        <v>44624.769479166665</v>
      </c>
      <c r="AJ170">
        <v>162</v>
      </c>
      <c r="AK170">
        <v>1</v>
      </c>
      <c r="AL170">
        <v>0</v>
      </c>
      <c r="AM170">
        <v>1</v>
      </c>
      <c r="AN170">
        <v>0</v>
      </c>
      <c r="AO170">
        <v>1</v>
      </c>
      <c r="AP170">
        <v>13</v>
      </c>
      <c r="AQ170">
        <v>0</v>
      </c>
      <c r="AR170">
        <v>0</v>
      </c>
      <c r="AS170">
        <v>0</v>
      </c>
      <c r="AT170" t="s">
        <v>86</v>
      </c>
      <c r="AU170" t="s">
        <v>86</v>
      </c>
      <c r="AV170" t="s">
        <v>86</v>
      </c>
      <c r="AW170" t="s">
        <v>86</v>
      </c>
      <c r="AX170" t="s">
        <v>86</v>
      </c>
      <c r="AY170" t="s">
        <v>86</v>
      </c>
      <c r="AZ170" t="s">
        <v>86</v>
      </c>
      <c r="BA170" t="s">
        <v>86</v>
      </c>
      <c r="BB170" t="s">
        <v>86</v>
      </c>
      <c r="BC170" t="s">
        <v>86</v>
      </c>
      <c r="BD170" t="s">
        <v>86</v>
      </c>
      <c r="BE170" t="s">
        <v>86</v>
      </c>
    </row>
    <row r="171" spans="1:57" hidden="1" x14ac:dyDescent="0.45">
      <c r="A171" t="s">
        <v>483</v>
      </c>
      <c r="B171" t="s">
        <v>77</v>
      </c>
      <c r="C171" t="s">
        <v>484</v>
      </c>
      <c r="D171" t="s">
        <v>79</v>
      </c>
      <c r="E171" s="2" t="str">
        <f>HYPERLINK("capsilon://?command=openfolder&amp;siteaddress=envoy.emaiq-na2.net&amp;folderid=FXC4DE86A3-C019-B0E1-88AE-29E2DB471F80","FX220394")</f>
        <v>FX220394</v>
      </c>
      <c r="F171" t="s">
        <v>80</v>
      </c>
      <c r="G171" t="s">
        <v>80</v>
      </c>
      <c r="H171" t="s">
        <v>81</v>
      </c>
      <c r="I171" t="s">
        <v>485</v>
      </c>
      <c r="J171">
        <v>1465</v>
      </c>
      <c r="K171" t="s">
        <v>83</v>
      </c>
      <c r="L171" t="s">
        <v>84</v>
      </c>
      <c r="M171" t="s">
        <v>85</v>
      </c>
      <c r="N171">
        <v>1</v>
      </c>
      <c r="O171" s="1">
        <v>44624.506516203706</v>
      </c>
      <c r="P171" s="1">
        <v>44624.568969907406</v>
      </c>
      <c r="Q171">
        <v>3653</v>
      </c>
      <c r="R171">
        <v>1743</v>
      </c>
      <c r="S171" t="b">
        <v>0</v>
      </c>
      <c r="T171" t="s">
        <v>86</v>
      </c>
      <c r="U171" t="b">
        <v>0</v>
      </c>
      <c r="V171" t="s">
        <v>92</v>
      </c>
      <c r="W171" s="1">
        <v>44624.568969907406</v>
      </c>
      <c r="X171">
        <v>1482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1465</v>
      </c>
      <c r="AE171">
        <v>1246</v>
      </c>
      <c r="AF171">
        <v>0</v>
      </c>
      <c r="AG171">
        <v>40</v>
      </c>
      <c r="AH171" t="s">
        <v>86</v>
      </c>
      <c r="AI171" t="s">
        <v>86</v>
      </c>
      <c r="AJ171" t="s">
        <v>86</v>
      </c>
      <c r="AK171" t="s">
        <v>86</v>
      </c>
      <c r="AL171" t="s">
        <v>86</v>
      </c>
      <c r="AM171" t="s">
        <v>86</v>
      </c>
      <c r="AN171" t="s">
        <v>86</v>
      </c>
      <c r="AO171" t="s">
        <v>86</v>
      </c>
      <c r="AP171" t="s">
        <v>86</v>
      </c>
      <c r="AQ171" t="s">
        <v>86</v>
      </c>
      <c r="AR171" t="s">
        <v>86</v>
      </c>
      <c r="AS171" t="s">
        <v>86</v>
      </c>
      <c r="AT171" t="s">
        <v>86</v>
      </c>
      <c r="AU171" t="s">
        <v>86</v>
      </c>
      <c r="AV171" t="s">
        <v>86</v>
      </c>
      <c r="AW171" t="s">
        <v>86</v>
      </c>
      <c r="AX171" t="s">
        <v>86</v>
      </c>
      <c r="AY171" t="s">
        <v>86</v>
      </c>
      <c r="AZ171" t="s">
        <v>86</v>
      </c>
      <c r="BA171" t="s">
        <v>86</v>
      </c>
      <c r="BB171" t="s">
        <v>86</v>
      </c>
      <c r="BC171" t="s">
        <v>86</v>
      </c>
      <c r="BD171" t="s">
        <v>86</v>
      </c>
      <c r="BE171" t="s">
        <v>86</v>
      </c>
    </row>
    <row r="172" spans="1:57" x14ac:dyDescent="0.45">
      <c r="A172" t="s">
        <v>486</v>
      </c>
      <c r="B172" t="s">
        <v>77</v>
      </c>
      <c r="C172" t="s">
        <v>377</v>
      </c>
      <c r="D172" t="s">
        <v>79</v>
      </c>
      <c r="E172" s="2" t="str">
        <f>HYPERLINK("capsilon://?command=openfolder&amp;siteaddress=envoy.emaiq-na2.net&amp;folderid=FXF8F3C3B9-21A1-D91E-095F-474338888778","FX220343")</f>
        <v>FX220343</v>
      </c>
      <c r="F172" t="s">
        <v>80</v>
      </c>
      <c r="G172" t="s">
        <v>80</v>
      </c>
      <c r="H172" t="s">
        <v>81</v>
      </c>
      <c r="I172" t="s">
        <v>487</v>
      </c>
      <c r="J172">
        <v>66</v>
      </c>
      <c r="K172" t="s">
        <v>83</v>
      </c>
      <c r="L172" t="s">
        <v>84</v>
      </c>
      <c r="M172" t="s">
        <v>85</v>
      </c>
      <c r="N172">
        <v>2</v>
      </c>
      <c r="O172" s="1">
        <v>44624.522870370369</v>
      </c>
      <c r="P172" s="1">
        <v>44624.77207175926</v>
      </c>
      <c r="Q172">
        <v>21040</v>
      </c>
      <c r="R172">
        <v>491</v>
      </c>
      <c r="S172" t="b">
        <v>0</v>
      </c>
      <c r="T172" t="s">
        <v>86</v>
      </c>
      <c r="U172" t="b">
        <v>0</v>
      </c>
      <c r="V172" t="s">
        <v>136</v>
      </c>
      <c r="W172" s="1">
        <v>44624.531307870369</v>
      </c>
      <c r="X172">
        <v>268</v>
      </c>
      <c r="Y172">
        <v>52</v>
      </c>
      <c r="Z172">
        <v>0</v>
      </c>
      <c r="AA172">
        <v>52</v>
      </c>
      <c r="AB172">
        <v>0</v>
      </c>
      <c r="AC172">
        <v>28</v>
      </c>
      <c r="AD172">
        <v>14</v>
      </c>
      <c r="AE172">
        <v>0</v>
      </c>
      <c r="AF172">
        <v>0</v>
      </c>
      <c r="AG172">
        <v>0</v>
      </c>
      <c r="AH172" t="s">
        <v>126</v>
      </c>
      <c r="AI172" s="1">
        <v>44624.77207175926</v>
      </c>
      <c r="AJ172">
        <v>223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14</v>
      </c>
      <c r="AQ172">
        <v>0</v>
      </c>
      <c r="AR172">
        <v>0</v>
      </c>
      <c r="AS172">
        <v>0</v>
      </c>
      <c r="AT172" t="s">
        <v>86</v>
      </c>
      <c r="AU172" t="s">
        <v>86</v>
      </c>
      <c r="AV172" t="s">
        <v>86</v>
      </c>
      <c r="AW172" t="s">
        <v>86</v>
      </c>
      <c r="AX172" t="s">
        <v>86</v>
      </c>
      <c r="AY172" t="s">
        <v>86</v>
      </c>
      <c r="AZ172" t="s">
        <v>86</v>
      </c>
      <c r="BA172" t="s">
        <v>86</v>
      </c>
      <c r="BB172" t="s">
        <v>86</v>
      </c>
      <c r="BC172" t="s">
        <v>86</v>
      </c>
      <c r="BD172" t="s">
        <v>86</v>
      </c>
      <c r="BE172" t="s">
        <v>86</v>
      </c>
    </row>
    <row r="173" spans="1:57" hidden="1" x14ac:dyDescent="0.45">
      <c r="A173" t="s">
        <v>488</v>
      </c>
      <c r="B173" t="s">
        <v>77</v>
      </c>
      <c r="C173" t="s">
        <v>377</v>
      </c>
      <c r="D173" t="s">
        <v>79</v>
      </c>
      <c r="E173" s="2" t="str">
        <f>HYPERLINK("capsilon://?command=openfolder&amp;siteaddress=envoy.emaiq-na2.net&amp;folderid=FXF8F3C3B9-21A1-D91E-095F-474338888778","FX220343")</f>
        <v>FX220343</v>
      </c>
      <c r="F173" t="s">
        <v>80</v>
      </c>
      <c r="G173" t="s">
        <v>80</v>
      </c>
      <c r="H173" t="s">
        <v>81</v>
      </c>
      <c r="I173" t="s">
        <v>489</v>
      </c>
      <c r="J173">
        <v>66</v>
      </c>
      <c r="K173" t="s">
        <v>83</v>
      </c>
      <c r="L173" t="s">
        <v>84</v>
      </c>
      <c r="M173" t="s">
        <v>85</v>
      </c>
      <c r="N173">
        <v>2</v>
      </c>
      <c r="O173" s="1">
        <v>44624.523206018515</v>
      </c>
      <c r="P173" s="1">
        <v>44624.772314814814</v>
      </c>
      <c r="Q173">
        <v>21479</v>
      </c>
      <c r="R173">
        <v>44</v>
      </c>
      <c r="S173" t="b">
        <v>0</v>
      </c>
      <c r="T173" t="s">
        <v>86</v>
      </c>
      <c r="U173" t="b">
        <v>0</v>
      </c>
      <c r="V173" t="s">
        <v>136</v>
      </c>
      <c r="W173" s="1">
        <v>44624.531597222223</v>
      </c>
      <c r="X173">
        <v>24</v>
      </c>
      <c r="Y173">
        <v>0</v>
      </c>
      <c r="Z173">
        <v>0</v>
      </c>
      <c r="AA173">
        <v>0</v>
      </c>
      <c r="AB173">
        <v>52</v>
      </c>
      <c r="AC173">
        <v>0</v>
      </c>
      <c r="AD173">
        <v>66</v>
      </c>
      <c r="AE173">
        <v>0</v>
      </c>
      <c r="AF173">
        <v>0</v>
      </c>
      <c r="AG173">
        <v>0</v>
      </c>
      <c r="AH173" t="s">
        <v>126</v>
      </c>
      <c r="AI173" s="1">
        <v>44624.772314814814</v>
      </c>
      <c r="AJ173">
        <v>20</v>
      </c>
      <c r="AK173">
        <v>0</v>
      </c>
      <c r="AL173">
        <v>0</v>
      </c>
      <c r="AM173">
        <v>0</v>
      </c>
      <c r="AN173">
        <v>52</v>
      </c>
      <c r="AO173">
        <v>0</v>
      </c>
      <c r="AP173">
        <v>66</v>
      </c>
      <c r="AQ173">
        <v>0</v>
      </c>
      <c r="AR173">
        <v>0</v>
      </c>
      <c r="AS173">
        <v>0</v>
      </c>
      <c r="AT173" t="s">
        <v>86</v>
      </c>
      <c r="AU173" t="s">
        <v>86</v>
      </c>
      <c r="AV173" t="s">
        <v>86</v>
      </c>
      <c r="AW173" t="s">
        <v>86</v>
      </c>
      <c r="AX173" t="s">
        <v>86</v>
      </c>
      <c r="AY173" t="s">
        <v>86</v>
      </c>
      <c r="AZ173" t="s">
        <v>86</v>
      </c>
      <c r="BA173" t="s">
        <v>86</v>
      </c>
      <c r="BB173" t="s">
        <v>86</v>
      </c>
      <c r="BC173" t="s">
        <v>86</v>
      </c>
      <c r="BD173" t="s">
        <v>86</v>
      </c>
      <c r="BE173" t="s">
        <v>86</v>
      </c>
    </row>
    <row r="174" spans="1:57" hidden="1" x14ac:dyDescent="0.45">
      <c r="A174" t="s">
        <v>490</v>
      </c>
      <c r="B174" t="s">
        <v>77</v>
      </c>
      <c r="C174" t="s">
        <v>491</v>
      </c>
      <c r="D174" t="s">
        <v>79</v>
      </c>
      <c r="E174" s="2" t="str">
        <f>HYPERLINK("capsilon://?command=openfolder&amp;siteaddress=envoy.emaiq-na2.net&amp;folderid=FXF3CFF021-718C-391D-6B94-5E249430E2D1","FX2202726")</f>
        <v>FX2202726</v>
      </c>
      <c r="F174" t="s">
        <v>80</v>
      </c>
      <c r="G174" t="s">
        <v>80</v>
      </c>
      <c r="H174" t="s">
        <v>81</v>
      </c>
      <c r="I174" t="s">
        <v>492</v>
      </c>
      <c r="J174">
        <v>282</v>
      </c>
      <c r="K174" t="s">
        <v>83</v>
      </c>
      <c r="L174" t="s">
        <v>84</v>
      </c>
      <c r="M174" t="s">
        <v>85</v>
      </c>
      <c r="N174">
        <v>1</v>
      </c>
      <c r="O174" s="1">
        <v>44624.531064814815</v>
      </c>
      <c r="P174" s="1">
        <v>44624.572175925925</v>
      </c>
      <c r="Q174">
        <v>3222</v>
      </c>
      <c r="R174">
        <v>330</v>
      </c>
      <c r="S174" t="b">
        <v>0</v>
      </c>
      <c r="T174" t="s">
        <v>86</v>
      </c>
      <c r="U174" t="b">
        <v>0</v>
      </c>
      <c r="V174" t="s">
        <v>92</v>
      </c>
      <c r="W174" s="1">
        <v>44624.572175925925</v>
      </c>
      <c r="X174">
        <v>276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282</v>
      </c>
      <c r="AE174">
        <v>226</v>
      </c>
      <c r="AF174">
        <v>0</v>
      </c>
      <c r="AG174">
        <v>9</v>
      </c>
      <c r="AH174" t="s">
        <v>86</v>
      </c>
      <c r="AI174" t="s">
        <v>86</v>
      </c>
      <c r="AJ174" t="s">
        <v>86</v>
      </c>
      <c r="AK174" t="s">
        <v>86</v>
      </c>
      <c r="AL174" t="s">
        <v>86</v>
      </c>
      <c r="AM174" t="s">
        <v>86</v>
      </c>
      <c r="AN174" t="s">
        <v>86</v>
      </c>
      <c r="AO174" t="s">
        <v>86</v>
      </c>
      <c r="AP174" t="s">
        <v>86</v>
      </c>
      <c r="AQ174" t="s">
        <v>86</v>
      </c>
      <c r="AR174" t="s">
        <v>86</v>
      </c>
      <c r="AS174" t="s">
        <v>86</v>
      </c>
      <c r="AT174" t="s">
        <v>86</v>
      </c>
      <c r="AU174" t="s">
        <v>86</v>
      </c>
      <c r="AV174" t="s">
        <v>86</v>
      </c>
      <c r="AW174" t="s">
        <v>86</v>
      </c>
      <c r="AX174" t="s">
        <v>86</v>
      </c>
      <c r="AY174" t="s">
        <v>86</v>
      </c>
      <c r="AZ174" t="s">
        <v>86</v>
      </c>
      <c r="BA174" t="s">
        <v>86</v>
      </c>
      <c r="BB174" t="s">
        <v>86</v>
      </c>
      <c r="BC174" t="s">
        <v>86</v>
      </c>
      <c r="BD174" t="s">
        <v>86</v>
      </c>
      <c r="BE174" t="s">
        <v>86</v>
      </c>
    </row>
    <row r="175" spans="1:57" x14ac:dyDescent="0.45">
      <c r="A175" t="s">
        <v>493</v>
      </c>
      <c r="B175" t="s">
        <v>77</v>
      </c>
      <c r="C175" t="s">
        <v>494</v>
      </c>
      <c r="D175" t="s">
        <v>79</v>
      </c>
      <c r="E175" s="2" t="str">
        <f>HYPERLINK("capsilon://?command=openfolder&amp;siteaddress=envoy.emaiq-na2.net&amp;folderid=FX6119F9CE-BFBE-0DCB-4091-ACA8E54ACEEC","FX2202598")</f>
        <v>FX2202598</v>
      </c>
      <c r="F175" t="s">
        <v>80</v>
      </c>
      <c r="G175" t="s">
        <v>80</v>
      </c>
      <c r="H175" t="s">
        <v>81</v>
      </c>
      <c r="I175" t="s">
        <v>495</v>
      </c>
      <c r="J175">
        <v>28</v>
      </c>
      <c r="K175" t="s">
        <v>83</v>
      </c>
      <c r="L175" t="s">
        <v>84</v>
      </c>
      <c r="M175" t="s">
        <v>85</v>
      </c>
      <c r="N175">
        <v>2</v>
      </c>
      <c r="O175" s="1">
        <v>44624.538449074076</v>
      </c>
      <c r="P175" s="1">
        <v>44624.775729166664</v>
      </c>
      <c r="Q175">
        <v>19735</v>
      </c>
      <c r="R175">
        <v>766</v>
      </c>
      <c r="S175" t="b">
        <v>0</v>
      </c>
      <c r="T175" t="s">
        <v>86</v>
      </c>
      <c r="U175" t="b">
        <v>0</v>
      </c>
      <c r="V175" t="s">
        <v>136</v>
      </c>
      <c r="W175" s="1">
        <v>44624.557881944442</v>
      </c>
      <c r="X175">
        <v>472</v>
      </c>
      <c r="Y175">
        <v>21</v>
      </c>
      <c r="Z175">
        <v>0</v>
      </c>
      <c r="AA175">
        <v>21</v>
      </c>
      <c r="AB175">
        <v>0</v>
      </c>
      <c r="AC175">
        <v>17</v>
      </c>
      <c r="AD175">
        <v>7</v>
      </c>
      <c r="AE175">
        <v>0</v>
      </c>
      <c r="AF175">
        <v>0</v>
      </c>
      <c r="AG175">
        <v>0</v>
      </c>
      <c r="AH175" t="s">
        <v>126</v>
      </c>
      <c r="AI175" s="1">
        <v>44624.775729166664</v>
      </c>
      <c r="AJ175">
        <v>294</v>
      </c>
      <c r="AK175">
        <v>1</v>
      </c>
      <c r="AL175">
        <v>0</v>
      </c>
      <c r="AM175">
        <v>1</v>
      </c>
      <c r="AN175">
        <v>0</v>
      </c>
      <c r="AO175">
        <v>1</v>
      </c>
      <c r="AP175">
        <v>6</v>
      </c>
      <c r="AQ175">
        <v>0</v>
      </c>
      <c r="AR175">
        <v>0</v>
      </c>
      <c r="AS175">
        <v>0</v>
      </c>
      <c r="AT175" t="s">
        <v>86</v>
      </c>
      <c r="AU175" t="s">
        <v>86</v>
      </c>
      <c r="AV175" t="s">
        <v>86</v>
      </c>
      <c r="AW175" t="s">
        <v>86</v>
      </c>
      <c r="AX175" t="s">
        <v>86</v>
      </c>
      <c r="AY175" t="s">
        <v>86</v>
      </c>
      <c r="AZ175" t="s">
        <v>86</v>
      </c>
      <c r="BA175" t="s">
        <v>86</v>
      </c>
      <c r="BB175" t="s">
        <v>86</v>
      </c>
      <c r="BC175" t="s">
        <v>86</v>
      </c>
      <c r="BD175" t="s">
        <v>86</v>
      </c>
      <c r="BE175" t="s">
        <v>86</v>
      </c>
    </row>
    <row r="176" spans="1:57" x14ac:dyDescent="0.45">
      <c r="A176" t="s">
        <v>496</v>
      </c>
      <c r="B176" t="s">
        <v>77</v>
      </c>
      <c r="C176" t="s">
        <v>497</v>
      </c>
      <c r="D176" t="s">
        <v>79</v>
      </c>
      <c r="E176" s="2" t="str">
        <f>HYPERLINK("capsilon://?command=openfolder&amp;siteaddress=envoy.emaiq-na2.net&amp;folderid=FX4FCAA7E3-26E0-86A2-4FA1-6B2A779DF8E2","FX2112148")</f>
        <v>FX2112148</v>
      </c>
      <c r="F176" t="s">
        <v>80</v>
      </c>
      <c r="G176" t="s">
        <v>80</v>
      </c>
      <c r="H176" t="s">
        <v>81</v>
      </c>
      <c r="I176" t="s">
        <v>498</v>
      </c>
      <c r="J176">
        <v>30</v>
      </c>
      <c r="K176" t="s">
        <v>83</v>
      </c>
      <c r="L176" t="s">
        <v>84</v>
      </c>
      <c r="M176" t="s">
        <v>85</v>
      </c>
      <c r="N176">
        <v>2</v>
      </c>
      <c r="O176" s="1">
        <v>44621.501342592594</v>
      </c>
      <c r="P176" s="1">
        <v>44621.628206018519</v>
      </c>
      <c r="Q176">
        <v>10812</v>
      </c>
      <c r="R176">
        <v>149</v>
      </c>
      <c r="S176" t="b">
        <v>0</v>
      </c>
      <c r="T176" t="s">
        <v>86</v>
      </c>
      <c r="U176" t="b">
        <v>0</v>
      </c>
      <c r="V176" t="s">
        <v>136</v>
      </c>
      <c r="W176" s="1">
        <v>44621.560381944444</v>
      </c>
      <c r="X176">
        <v>84</v>
      </c>
      <c r="Y176">
        <v>9</v>
      </c>
      <c r="Z176">
        <v>0</v>
      </c>
      <c r="AA176">
        <v>9</v>
      </c>
      <c r="AB176">
        <v>0</v>
      </c>
      <c r="AC176">
        <v>4</v>
      </c>
      <c r="AD176">
        <v>21</v>
      </c>
      <c r="AE176">
        <v>0</v>
      </c>
      <c r="AF176">
        <v>0</v>
      </c>
      <c r="AG176">
        <v>0</v>
      </c>
      <c r="AH176" t="s">
        <v>126</v>
      </c>
      <c r="AI176" s="1">
        <v>44621.628206018519</v>
      </c>
      <c r="AJ176">
        <v>65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21</v>
      </c>
      <c r="AQ176">
        <v>0</v>
      </c>
      <c r="AR176">
        <v>0</v>
      </c>
      <c r="AS176">
        <v>0</v>
      </c>
      <c r="AT176" t="s">
        <v>86</v>
      </c>
      <c r="AU176" t="s">
        <v>86</v>
      </c>
      <c r="AV176" t="s">
        <v>86</v>
      </c>
      <c r="AW176" t="s">
        <v>86</v>
      </c>
      <c r="AX176" t="s">
        <v>86</v>
      </c>
      <c r="AY176" t="s">
        <v>86</v>
      </c>
      <c r="AZ176" t="s">
        <v>86</v>
      </c>
      <c r="BA176" t="s">
        <v>86</v>
      </c>
      <c r="BB176" t="s">
        <v>86</v>
      </c>
      <c r="BC176" t="s">
        <v>86</v>
      </c>
      <c r="BD176" t="s">
        <v>86</v>
      </c>
      <c r="BE176" t="s">
        <v>86</v>
      </c>
    </row>
    <row r="177" spans="1:57" x14ac:dyDescent="0.45">
      <c r="A177" t="s">
        <v>499</v>
      </c>
      <c r="B177" t="s">
        <v>77</v>
      </c>
      <c r="C177" t="s">
        <v>139</v>
      </c>
      <c r="D177" t="s">
        <v>79</v>
      </c>
      <c r="E177" s="2" t="str">
        <f>HYPERLINK("capsilon://?command=openfolder&amp;siteaddress=envoy.emaiq-na2.net&amp;folderid=FXBEA6FFB6-0935-AB5D-7A17-2765E4599688","FX2202666")</f>
        <v>FX2202666</v>
      </c>
      <c r="F177" t="s">
        <v>80</v>
      </c>
      <c r="G177" t="s">
        <v>80</v>
      </c>
      <c r="H177" t="s">
        <v>81</v>
      </c>
      <c r="I177" t="s">
        <v>500</v>
      </c>
      <c r="J177">
        <v>38</v>
      </c>
      <c r="K177" t="s">
        <v>83</v>
      </c>
      <c r="L177" t="s">
        <v>84</v>
      </c>
      <c r="M177" t="s">
        <v>85</v>
      </c>
      <c r="N177">
        <v>2</v>
      </c>
      <c r="O177" s="1">
        <v>44624.547800925924</v>
      </c>
      <c r="P177" s="1">
        <v>44624.777187500003</v>
      </c>
      <c r="Q177">
        <v>19528</v>
      </c>
      <c r="R177">
        <v>291</v>
      </c>
      <c r="S177" t="b">
        <v>0</v>
      </c>
      <c r="T177" t="s">
        <v>86</v>
      </c>
      <c r="U177" t="b">
        <v>0</v>
      </c>
      <c r="V177" t="s">
        <v>136</v>
      </c>
      <c r="W177" s="1">
        <v>44624.559814814813</v>
      </c>
      <c r="X177">
        <v>166</v>
      </c>
      <c r="Y177">
        <v>37</v>
      </c>
      <c r="Z177">
        <v>0</v>
      </c>
      <c r="AA177">
        <v>37</v>
      </c>
      <c r="AB177">
        <v>0</v>
      </c>
      <c r="AC177">
        <v>22</v>
      </c>
      <c r="AD177">
        <v>1</v>
      </c>
      <c r="AE177">
        <v>0</v>
      </c>
      <c r="AF177">
        <v>0</v>
      </c>
      <c r="AG177">
        <v>0</v>
      </c>
      <c r="AH177" t="s">
        <v>126</v>
      </c>
      <c r="AI177" s="1">
        <v>44624.777187500003</v>
      </c>
      <c r="AJ177">
        <v>125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0</v>
      </c>
      <c r="AT177" t="s">
        <v>86</v>
      </c>
      <c r="AU177" t="s">
        <v>86</v>
      </c>
      <c r="AV177" t="s">
        <v>86</v>
      </c>
      <c r="AW177" t="s">
        <v>86</v>
      </c>
      <c r="AX177" t="s">
        <v>86</v>
      </c>
      <c r="AY177" t="s">
        <v>86</v>
      </c>
      <c r="AZ177" t="s">
        <v>86</v>
      </c>
      <c r="BA177" t="s">
        <v>86</v>
      </c>
      <c r="BB177" t="s">
        <v>86</v>
      </c>
      <c r="BC177" t="s">
        <v>86</v>
      </c>
      <c r="BD177" t="s">
        <v>86</v>
      </c>
      <c r="BE177" t="s">
        <v>86</v>
      </c>
    </row>
    <row r="178" spans="1:57" x14ac:dyDescent="0.45">
      <c r="A178" t="s">
        <v>501</v>
      </c>
      <c r="B178" t="s">
        <v>77</v>
      </c>
      <c r="C178" t="s">
        <v>502</v>
      </c>
      <c r="D178" t="s">
        <v>79</v>
      </c>
      <c r="E178" s="2" t="str">
        <f>HYPERLINK("capsilon://?command=openfolder&amp;siteaddress=envoy.emaiq-na2.net&amp;folderid=FX37E209F3-6192-CD57-9948-35C82881C2BA","FX2203126")</f>
        <v>FX2203126</v>
      </c>
      <c r="F178" t="s">
        <v>80</v>
      </c>
      <c r="G178" t="s">
        <v>80</v>
      </c>
      <c r="H178" t="s">
        <v>81</v>
      </c>
      <c r="I178" t="s">
        <v>503</v>
      </c>
      <c r="J178">
        <v>377</v>
      </c>
      <c r="K178" t="s">
        <v>83</v>
      </c>
      <c r="L178" t="s">
        <v>84</v>
      </c>
      <c r="M178" t="s">
        <v>85</v>
      </c>
      <c r="N178">
        <v>2</v>
      </c>
      <c r="O178" s="1">
        <v>44624.549907407411</v>
      </c>
      <c r="P178" s="1">
        <v>44624.781111111108</v>
      </c>
      <c r="Q178">
        <v>19125</v>
      </c>
      <c r="R178">
        <v>851</v>
      </c>
      <c r="S178" t="b">
        <v>0</v>
      </c>
      <c r="T178" t="s">
        <v>86</v>
      </c>
      <c r="U178" t="b">
        <v>0</v>
      </c>
      <c r="V178" t="s">
        <v>136</v>
      </c>
      <c r="W178" s="1">
        <v>44624.565763888888</v>
      </c>
      <c r="X178">
        <v>513</v>
      </c>
      <c r="Y178">
        <v>108</v>
      </c>
      <c r="Z178">
        <v>0</v>
      </c>
      <c r="AA178">
        <v>108</v>
      </c>
      <c r="AB178">
        <v>156</v>
      </c>
      <c r="AC178">
        <v>10</v>
      </c>
      <c r="AD178">
        <v>269</v>
      </c>
      <c r="AE178">
        <v>0</v>
      </c>
      <c r="AF178">
        <v>0</v>
      </c>
      <c r="AG178">
        <v>0</v>
      </c>
      <c r="AH178" t="s">
        <v>126</v>
      </c>
      <c r="AI178" s="1">
        <v>44624.781111111108</v>
      </c>
      <c r="AJ178">
        <v>338</v>
      </c>
      <c r="AK178">
        <v>0</v>
      </c>
      <c r="AL178">
        <v>0</v>
      </c>
      <c r="AM178">
        <v>0</v>
      </c>
      <c r="AN178">
        <v>156</v>
      </c>
      <c r="AO178">
        <v>0</v>
      </c>
      <c r="AP178">
        <v>269</v>
      </c>
      <c r="AQ178">
        <v>0</v>
      </c>
      <c r="AR178">
        <v>0</v>
      </c>
      <c r="AS178">
        <v>0</v>
      </c>
      <c r="AT178" t="s">
        <v>86</v>
      </c>
      <c r="AU178" t="s">
        <v>86</v>
      </c>
      <c r="AV178" t="s">
        <v>86</v>
      </c>
      <c r="AW178" t="s">
        <v>86</v>
      </c>
      <c r="AX178" t="s">
        <v>86</v>
      </c>
      <c r="AY178" t="s">
        <v>86</v>
      </c>
      <c r="AZ178" t="s">
        <v>86</v>
      </c>
      <c r="BA178" t="s">
        <v>86</v>
      </c>
      <c r="BB178" t="s">
        <v>86</v>
      </c>
      <c r="BC178" t="s">
        <v>86</v>
      </c>
      <c r="BD178" t="s">
        <v>86</v>
      </c>
      <c r="BE178" t="s">
        <v>86</v>
      </c>
    </row>
    <row r="179" spans="1:57" hidden="1" x14ac:dyDescent="0.45">
      <c r="A179" t="s">
        <v>504</v>
      </c>
      <c r="B179" t="s">
        <v>77</v>
      </c>
      <c r="C179" t="s">
        <v>139</v>
      </c>
      <c r="D179" t="s">
        <v>79</v>
      </c>
      <c r="E179" s="2" t="str">
        <f>HYPERLINK("capsilon://?command=openfolder&amp;siteaddress=envoy.emaiq-na2.net&amp;folderid=FXBEA6FFB6-0935-AB5D-7A17-2765E4599688","FX2202666")</f>
        <v>FX2202666</v>
      </c>
      <c r="F179" t="s">
        <v>80</v>
      </c>
      <c r="G179" t="s">
        <v>80</v>
      </c>
      <c r="H179" t="s">
        <v>81</v>
      </c>
      <c r="I179" t="s">
        <v>505</v>
      </c>
      <c r="J179">
        <v>38</v>
      </c>
      <c r="K179" t="s">
        <v>83</v>
      </c>
      <c r="L179" t="s">
        <v>84</v>
      </c>
      <c r="M179" t="s">
        <v>85</v>
      </c>
      <c r="N179">
        <v>2</v>
      </c>
      <c r="O179" s="1">
        <v>44624.561469907407</v>
      </c>
      <c r="P179" s="1">
        <v>44624.779872685183</v>
      </c>
      <c r="Q179">
        <v>18822</v>
      </c>
      <c r="R179">
        <v>48</v>
      </c>
      <c r="S179" t="b">
        <v>0</v>
      </c>
      <c r="T179" t="s">
        <v>86</v>
      </c>
      <c r="U179" t="b">
        <v>0</v>
      </c>
      <c r="V179" t="s">
        <v>136</v>
      </c>
      <c r="W179" s="1">
        <v>44624.566481481481</v>
      </c>
      <c r="X179">
        <v>23</v>
      </c>
      <c r="Y179">
        <v>0</v>
      </c>
      <c r="Z179">
        <v>0</v>
      </c>
      <c r="AA179">
        <v>0</v>
      </c>
      <c r="AB179">
        <v>37</v>
      </c>
      <c r="AC179">
        <v>0</v>
      </c>
      <c r="AD179">
        <v>38</v>
      </c>
      <c r="AE179">
        <v>0</v>
      </c>
      <c r="AF179">
        <v>0</v>
      </c>
      <c r="AG179">
        <v>0</v>
      </c>
      <c r="AH179" t="s">
        <v>432</v>
      </c>
      <c r="AI179" s="1">
        <v>44624.779872685183</v>
      </c>
      <c r="AJ179">
        <v>25</v>
      </c>
      <c r="AK179">
        <v>0</v>
      </c>
      <c r="AL179">
        <v>0</v>
      </c>
      <c r="AM179">
        <v>0</v>
      </c>
      <c r="AN179">
        <v>37</v>
      </c>
      <c r="AO179">
        <v>0</v>
      </c>
      <c r="AP179">
        <v>38</v>
      </c>
      <c r="AQ179">
        <v>0</v>
      </c>
      <c r="AR179">
        <v>0</v>
      </c>
      <c r="AS179">
        <v>0</v>
      </c>
      <c r="AT179" t="s">
        <v>86</v>
      </c>
      <c r="AU179" t="s">
        <v>86</v>
      </c>
      <c r="AV179" t="s">
        <v>86</v>
      </c>
      <c r="AW179" t="s">
        <v>86</v>
      </c>
      <c r="AX179" t="s">
        <v>86</v>
      </c>
      <c r="AY179" t="s">
        <v>86</v>
      </c>
      <c r="AZ179" t="s">
        <v>86</v>
      </c>
      <c r="BA179" t="s">
        <v>86</v>
      </c>
      <c r="BB179" t="s">
        <v>86</v>
      </c>
      <c r="BC179" t="s">
        <v>86</v>
      </c>
      <c r="BD179" t="s">
        <v>86</v>
      </c>
      <c r="BE179" t="s">
        <v>86</v>
      </c>
    </row>
    <row r="180" spans="1:57" x14ac:dyDescent="0.45">
      <c r="A180" t="s">
        <v>506</v>
      </c>
      <c r="B180" t="s">
        <v>77</v>
      </c>
      <c r="C180" t="s">
        <v>507</v>
      </c>
      <c r="D180" t="s">
        <v>79</v>
      </c>
      <c r="E180" s="2" t="str">
        <f>HYPERLINK("capsilon://?command=openfolder&amp;siteaddress=envoy.emaiq-na2.net&amp;folderid=FX1702B481-971B-F937-899F-E7BA6D4DCC6A","FX2203154")</f>
        <v>FX2203154</v>
      </c>
      <c r="F180" t="s">
        <v>80</v>
      </c>
      <c r="G180" t="s">
        <v>80</v>
      </c>
      <c r="H180" t="s">
        <v>81</v>
      </c>
      <c r="I180" t="s">
        <v>508</v>
      </c>
      <c r="J180">
        <v>38</v>
      </c>
      <c r="K180" t="s">
        <v>83</v>
      </c>
      <c r="L180" t="s">
        <v>84</v>
      </c>
      <c r="M180" t="s">
        <v>85</v>
      </c>
      <c r="N180">
        <v>2</v>
      </c>
      <c r="O180" s="1">
        <v>44624.566238425927</v>
      </c>
      <c r="P180" s="1">
        <v>44624.781863425924</v>
      </c>
      <c r="Q180">
        <v>18310</v>
      </c>
      <c r="R180">
        <v>320</v>
      </c>
      <c r="S180" t="b">
        <v>0</v>
      </c>
      <c r="T180" t="s">
        <v>86</v>
      </c>
      <c r="U180" t="b">
        <v>0</v>
      </c>
      <c r="V180" t="s">
        <v>136</v>
      </c>
      <c r="W180" s="1">
        <v>44624.568749999999</v>
      </c>
      <c r="X180">
        <v>149</v>
      </c>
      <c r="Y180">
        <v>37</v>
      </c>
      <c r="Z180">
        <v>0</v>
      </c>
      <c r="AA180">
        <v>37</v>
      </c>
      <c r="AB180">
        <v>0</v>
      </c>
      <c r="AC180">
        <v>8</v>
      </c>
      <c r="AD180">
        <v>1</v>
      </c>
      <c r="AE180">
        <v>0</v>
      </c>
      <c r="AF180">
        <v>0</v>
      </c>
      <c r="AG180">
        <v>0</v>
      </c>
      <c r="AH180" t="s">
        <v>432</v>
      </c>
      <c r="AI180" s="1">
        <v>44624.781863425924</v>
      </c>
      <c r="AJ180">
        <v>171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0</v>
      </c>
      <c r="AR180">
        <v>0</v>
      </c>
      <c r="AS180">
        <v>0</v>
      </c>
      <c r="AT180" t="s">
        <v>86</v>
      </c>
      <c r="AU180" t="s">
        <v>86</v>
      </c>
      <c r="AV180" t="s">
        <v>86</v>
      </c>
      <c r="AW180" t="s">
        <v>86</v>
      </c>
      <c r="AX180" t="s">
        <v>86</v>
      </c>
      <c r="AY180" t="s">
        <v>86</v>
      </c>
      <c r="AZ180" t="s">
        <v>86</v>
      </c>
      <c r="BA180" t="s">
        <v>86</v>
      </c>
      <c r="BB180" t="s">
        <v>86</v>
      </c>
      <c r="BC180" t="s">
        <v>86</v>
      </c>
      <c r="BD180" t="s">
        <v>86</v>
      </c>
      <c r="BE180" t="s">
        <v>86</v>
      </c>
    </row>
    <row r="181" spans="1:57" x14ac:dyDescent="0.45">
      <c r="A181" t="s">
        <v>509</v>
      </c>
      <c r="B181" t="s">
        <v>77</v>
      </c>
      <c r="C181" t="s">
        <v>510</v>
      </c>
      <c r="D181" t="s">
        <v>79</v>
      </c>
      <c r="E181" s="2" t="str">
        <f>HYPERLINK("capsilon://?command=openfolder&amp;siteaddress=envoy.emaiq-na2.net&amp;folderid=FX046292D1-93B2-3AB0-C222-05795375EFE3","FX2202623")</f>
        <v>FX2202623</v>
      </c>
      <c r="F181" t="s">
        <v>80</v>
      </c>
      <c r="G181" t="s">
        <v>80</v>
      </c>
      <c r="H181" t="s">
        <v>81</v>
      </c>
      <c r="I181" t="s">
        <v>511</v>
      </c>
      <c r="J181">
        <v>136</v>
      </c>
      <c r="K181" t="s">
        <v>83</v>
      </c>
      <c r="L181" t="s">
        <v>84</v>
      </c>
      <c r="M181" t="s">
        <v>85</v>
      </c>
      <c r="N181">
        <v>2</v>
      </c>
      <c r="O181" s="1">
        <v>44621.503877314812</v>
      </c>
      <c r="P181" s="1">
        <v>44621.640138888892</v>
      </c>
      <c r="Q181">
        <v>10530</v>
      </c>
      <c r="R181">
        <v>1243</v>
      </c>
      <c r="S181" t="b">
        <v>0</v>
      </c>
      <c r="T181" t="s">
        <v>86</v>
      </c>
      <c r="U181" t="b">
        <v>0</v>
      </c>
      <c r="V181" t="s">
        <v>136</v>
      </c>
      <c r="W181" s="1">
        <v>44621.567766203705</v>
      </c>
      <c r="X181">
        <v>637</v>
      </c>
      <c r="Y181">
        <v>122</v>
      </c>
      <c r="Z181">
        <v>0</v>
      </c>
      <c r="AA181">
        <v>122</v>
      </c>
      <c r="AB181">
        <v>0</v>
      </c>
      <c r="AC181">
        <v>46</v>
      </c>
      <c r="AD181">
        <v>14</v>
      </c>
      <c r="AE181">
        <v>0</v>
      </c>
      <c r="AF181">
        <v>0</v>
      </c>
      <c r="AG181">
        <v>0</v>
      </c>
      <c r="AH181" t="s">
        <v>126</v>
      </c>
      <c r="AI181" s="1">
        <v>44621.640138888892</v>
      </c>
      <c r="AJ181">
        <v>592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14</v>
      </c>
      <c r="AQ181">
        <v>0</v>
      </c>
      <c r="AR181">
        <v>0</v>
      </c>
      <c r="AS181">
        <v>0</v>
      </c>
      <c r="AT181" t="s">
        <v>86</v>
      </c>
      <c r="AU181" t="s">
        <v>86</v>
      </c>
      <c r="AV181" t="s">
        <v>86</v>
      </c>
      <c r="AW181" t="s">
        <v>86</v>
      </c>
      <c r="AX181" t="s">
        <v>86</v>
      </c>
      <c r="AY181" t="s">
        <v>86</v>
      </c>
      <c r="AZ181" t="s">
        <v>86</v>
      </c>
      <c r="BA181" t="s">
        <v>86</v>
      </c>
      <c r="BB181" t="s">
        <v>86</v>
      </c>
      <c r="BC181" t="s">
        <v>86</v>
      </c>
      <c r="BD181" t="s">
        <v>86</v>
      </c>
      <c r="BE181" t="s">
        <v>86</v>
      </c>
    </row>
    <row r="182" spans="1:57" hidden="1" x14ac:dyDescent="0.45">
      <c r="A182" t="s">
        <v>512</v>
      </c>
      <c r="B182" t="s">
        <v>77</v>
      </c>
      <c r="C182" t="s">
        <v>513</v>
      </c>
      <c r="D182" t="s">
        <v>79</v>
      </c>
      <c r="E182" s="2" t="str">
        <f>HYPERLINK("capsilon://?command=openfolder&amp;siteaddress=envoy.emaiq-na2.net&amp;folderid=FX9F2790F8-9A46-A91E-5573-900CC67A6248","FX2202731")</f>
        <v>FX2202731</v>
      </c>
      <c r="F182" t="s">
        <v>80</v>
      </c>
      <c r="G182" t="s">
        <v>80</v>
      </c>
      <c r="H182" t="s">
        <v>81</v>
      </c>
      <c r="I182" t="s">
        <v>514</v>
      </c>
      <c r="J182">
        <v>332</v>
      </c>
      <c r="K182" t="s">
        <v>83</v>
      </c>
      <c r="L182" t="s">
        <v>84</v>
      </c>
      <c r="M182" t="s">
        <v>85</v>
      </c>
      <c r="N182">
        <v>1</v>
      </c>
      <c r="O182" s="1">
        <v>44624.568726851852</v>
      </c>
      <c r="P182" s="1">
        <v>44624.684317129628</v>
      </c>
      <c r="Q182">
        <v>9549</v>
      </c>
      <c r="R182">
        <v>438</v>
      </c>
      <c r="S182" t="b">
        <v>0</v>
      </c>
      <c r="T182" t="s">
        <v>86</v>
      </c>
      <c r="U182" t="b">
        <v>0</v>
      </c>
      <c r="V182" t="s">
        <v>92</v>
      </c>
      <c r="W182" s="1">
        <v>44624.684317129628</v>
      </c>
      <c r="X182">
        <v>386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332</v>
      </c>
      <c r="AE182">
        <v>276</v>
      </c>
      <c r="AF182">
        <v>0</v>
      </c>
      <c r="AG182">
        <v>6</v>
      </c>
      <c r="AH182" t="s">
        <v>86</v>
      </c>
      <c r="AI182" t="s">
        <v>86</v>
      </c>
      <c r="AJ182" t="s">
        <v>86</v>
      </c>
      <c r="AK182" t="s">
        <v>86</v>
      </c>
      <c r="AL182" t="s">
        <v>86</v>
      </c>
      <c r="AM182" t="s">
        <v>86</v>
      </c>
      <c r="AN182" t="s">
        <v>86</v>
      </c>
      <c r="AO182" t="s">
        <v>86</v>
      </c>
      <c r="AP182" t="s">
        <v>86</v>
      </c>
      <c r="AQ182" t="s">
        <v>86</v>
      </c>
      <c r="AR182" t="s">
        <v>86</v>
      </c>
      <c r="AS182" t="s">
        <v>86</v>
      </c>
      <c r="AT182" t="s">
        <v>86</v>
      </c>
      <c r="AU182" t="s">
        <v>86</v>
      </c>
      <c r="AV182" t="s">
        <v>86</v>
      </c>
      <c r="AW182" t="s">
        <v>86</v>
      </c>
      <c r="AX182" t="s">
        <v>86</v>
      </c>
      <c r="AY182" t="s">
        <v>86</v>
      </c>
      <c r="AZ182" t="s">
        <v>86</v>
      </c>
      <c r="BA182" t="s">
        <v>86</v>
      </c>
      <c r="BB182" t="s">
        <v>86</v>
      </c>
      <c r="BC182" t="s">
        <v>86</v>
      </c>
      <c r="BD182" t="s">
        <v>86</v>
      </c>
      <c r="BE182" t="s">
        <v>86</v>
      </c>
    </row>
    <row r="183" spans="1:57" x14ac:dyDescent="0.45">
      <c r="A183" t="s">
        <v>515</v>
      </c>
      <c r="B183" t="s">
        <v>77</v>
      </c>
      <c r="C183" t="s">
        <v>516</v>
      </c>
      <c r="D183" t="s">
        <v>79</v>
      </c>
      <c r="E183" s="2" t="str">
        <f>HYPERLINK("capsilon://?command=openfolder&amp;siteaddress=envoy.emaiq-na2.net&amp;folderid=FX406D0F1B-A15E-D772-94A4-280246427A1B","FX2201354")</f>
        <v>FX2201354</v>
      </c>
      <c r="F183" t="s">
        <v>80</v>
      </c>
      <c r="G183" t="s">
        <v>80</v>
      </c>
      <c r="H183" t="s">
        <v>81</v>
      </c>
      <c r="I183" t="s">
        <v>517</v>
      </c>
      <c r="J183">
        <v>90</v>
      </c>
      <c r="K183" t="s">
        <v>83</v>
      </c>
      <c r="L183" t="s">
        <v>84</v>
      </c>
      <c r="M183" t="s">
        <v>85</v>
      </c>
      <c r="N183">
        <v>2</v>
      </c>
      <c r="O183" s="1">
        <v>44624.569189814814</v>
      </c>
      <c r="P183" s="1">
        <v>44624.784189814818</v>
      </c>
      <c r="Q183">
        <v>17638</v>
      </c>
      <c r="R183">
        <v>938</v>
      </c>
      <c r="S183" t="b">
        <v>0</v>
      </c>
      <c r="T183" t="s">
        <v>86</v>
      </c>
      <c r="U183" t="b">
        <v>0</v>
      </c>
      <c r="V183" t="s">
        <v>136</v>
      </c>
      <c r="W183" s="1">
        <v>44624.617743055554</v>
      </c>
      <c r="X183">
        <v>616</v>
      </c>
      <c r="Y183">
        <v>63</v>
      </c>
      <c r="Z183">
        <v>0</v>
      </c>
      <c r="AA183">
        <v>63</v>
      </c>
      <c r="AB183">
        <v>0</v>
      </c>
      <c r="AC183">
        <v>29</v>
      </c>
      <c r="AD183">
        <v>27</v>
      </c>
      <c r="AE183">
        <v>0</v>
      </c>
      <c r="AF183">
        <v>0</v>
      </c>
      <c r="AG183">
        <v>0</v>
      </c>
      <c r="AH183" t="s">
        <v>126</v>
      </c>
      <c r="AI183" s="1">
        <v>44624.784189814818</v>
      </c>
      <c r="AJ183">
        <v>265</v>
      </c>
      <c r="AK183">
        <v>3</v>
      </c>
      <c r="AL183">
        <v>0</v>
      </c>
      <c r="AM183">
        <v>3</v>
      </c>
      <c r="AN183">
        <v>0</v>
      </c>
      <c r="AO183">
        <v>3</v>
      </c>
      <c r="AP183">
        <v>24</v>
      </c>
      <c r="AQ183">
        <v>0</v>
      </c>
      <c r="AR183">
        <v>0</v>
      </c>
      <c r="AS183">
        <v>0</v>
      </c>
      <c r="AT183" t="s">
        <v>86</v>
      </c>
      <c r="AU183" t="s">
        <v>86</v>
      </c>
      <c r="AV183" t="s">
        <v>86</v>
      </c>
      <c r="AW183" t="s">
        <v>86</v>
      </c>
      <c r="AX183" t="s">
        <v>86</v>
      </c>
      <c r="AY183" t="s">
        <v>86</v>
      </c>
      <c r="AZ183" t="s">
        <v>86</v>
      </c>
      <c r="BA183" t="s">
        <v>86</v>
      </c>
      <c r="BB183" t="s">
        <v>86</v>
      </c>
      <c r="BC183" t="s">
        <v>86</v>
      </c>
      <c r="BD183" t="s">
        <v>86</v>
      </c>
      <c r="BE183" t="s">
        <v>86</v>
      </c>
    </row>
    <row r="184" spans="1:57" hidden="1" x14ac:dyDescent="0.45">
      <c r="A184" t="s">
        <v>518</v>
      </c>
      <c r="B184" t="s">
        <v>77</v>
      </c>
      <c r="C184" t="s">
        <v>139</v>
      </c>
      <c r="D184" t="s">
        <v>79</v>
      </c>
      <c r="E184" s="2" t="str">
        <f>HYPERLINK("capsilon://?command=openfolder&amp;siteaddress=envoy.emaiq-na2.net&amp;folderid=FXBEA6FFB6-0935-AB5D-7A17-2765E4599688","FX2202666")</f>
        <v>FX2202666</v>
      </c>
      <c r="F184" t="s">
        <v>80</v>
      </c>
      <c r="G184" t="s">
        <v>80</v>
      </c>
      <c r="H184" t="s">
        <v>81</v>
      </c>
      <c r="I184" t="s">
        <v>519</v>
      </c>
      <c r="J184">
        <v>66</v>
      </c>
      <c r="K184" t="s">
        <v>83</v>
      </c>
      <c r="L184" t="s">
        <v>84</v>
      </c>
      <c r="M184" t="s">
        <v>85</v>
      </c>
      <c r="N184">
        <v>1</v>
      </c>
      <c r="O184" s="1">
        <v>44624.570081018515</v>
      </c>
      <c r="P184" s="1">
        <v>44624.684803240743</v>
      </c>
      <c r="Q184">
        <v>9860</v>
      </c>
      <c r="R184">
        <v>52</v>
      </c>
      <c r="S184" t="b">
        <v>0</v>
      </c>
      <c r="T184" t="s">
        <v>86</v>
      </c>
      <c r="U184" t="b">
        <v>0</v>
      </c>
      <c r="V184" t="s">
        <v>92</v>
      </c>
      <c r="W184" s="1">
        <v>44624.684803240743</v>
      </c>
      <c r="X184">
        <v>41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66</v>
      </c>
      <c r="AE184">
        <v>52</v>
      </c>
      <c r="AF184">
        <v>0</v>
      </c>
      <c r="AG184">
        <v>1</v>
      </c>
      <c r="AH184" t="s">
        <v>86</v>
      </c>
      <c r="AI184" t="s">
        <v>86</v>
      </c>
      <c r="AJ184" t="s">
        <v>86</v>
      </c>
      <c r="AK184" t="s">
        <v>86</v>
      </c>
      <c r="AL184" t="s">
        <v>86</v>
      </c>
      <c r="AM184" t="s">
        <v>86</v>
      </c>
      <c r="AN184" t="s">
        <v>86</v>
      </c>
      <c r="AO184" t="s">
        <v>86</v>
      </c>
      <c r="AP184" t="s">
        <v>86</v>
      </c>
      <c r="AQ184" t="s">
        <v>86</v>
      </c>
      <c r="AR184" t="s">
        <v>86</v>
      </c>
      <c r="AS184" t="s">
        <v>86</v>
      </c>
      <c r="AT184" t="s">
        <v>86</v>
      </c>
      <c r="AU184" t="s">
        <v>86</v>
      </c>
      <c r="AV184" t="s">
        <v>86</v>
      </c>
      <c r="AW184" t="s">
        <v>86</v>
      </c>
      <c r="AX184" t="s">
        <v>86</v>
      </c>
      <c r="AY184" t="s">
        <v>86</v>
      </c>
      <c r="AZ184" t="s">
        <v>86</v>
      </c>
      <c r="BA184" t="s">
        <v>86</v>
      </c>
      <c r="BB184" t="s">
        <v>86</v>
      </c>
      <c r="BC184" t="s">
        <v>86</v>
      </c>
      <c r="BD184" t="s">
        <v>86</v>
      </c>
      <c r="BE184" t="s">
        <v>86</v>
      </c>
    </row>
    <row r="185" spans="1:57" hidden="1" x14ac:dyDescent="0.45">
      <c r="A185" t="s">
        <v>520</v>
      </c>
      <c r="B185" t="s">
        <v>77</v>
      </c>
      <c r="C185" t="s">
        <v>349</v>
      </c>
      <c r="D185" t="s">
        <v>79</v>
      </c>
      <c r="E185" s="2" t="str">
        <f>HYPERLINK("capsilon://?command=openfolder&amp;siteaddress=envoy.emaiq-na2.net&amp;folderid=FX7F3BF700-3563-B6BC-F732-5388F1C1863F","FX2202178")</f>
        <v>FX2202178</v>
      </c>
      <c r="F185" t="s">
        <v>80</v>
      </c>
      <c r="G185" t="s">
        <v>80</v>
      </c>
      <c r="H185" t="s">
        <v>81</v>
      </c>
      <c r="I185" t="s">
        <v>521</v>
      </c>
      <c r="J185">
        <v>40</v>
      </c>
      <c r="K185" t="s">
        <v>83</v>
      </c>
      <c r="L185" t="s">
        <v>84</v>
      </c>
      <c r="M185" t="s">
        <v>85</v>
      </c>
      <c r="N185">
        <v>2</v>
      </c>
      <c r="O185" s="1">
        <v>44624.572002314817</v>
      </c>
      <c r="P185" s="1">
        <v>44624.782129629632</v>
      </c>
      <c r="Q185">
        <v>17414</v>
      </c>
      <c r="R185">
        <v>741</v>
      </c>
      <c r="S185" t="b">
        <v>0</v>
      </c>
      <c r="T185" t="s">
        <v>86</v>
      </c>
      <c r="U185" t="b">
        <v>0</v>
      </c>
      <c r="V185" t="s">
        <v>92</v>
      </c>
      <c r="W185" s="1">
        <v>44624.73978009259</v>
      </c>
      <c r="X185">
        <v>187</v>
      </c>
      <c r="Y185">
        <v>0</v>
      </c>
      <c r="Z185">
        <v>0</v>
      </c>
      <c r="AA185">
        <v>0</v>
      </c>
      <c r="AB185">
        <v>35</v>
      </c>
      <c r="AC185">
        <v>0</v>
      </c>
      <c r="AD185">
        <v>40</v>
      </c>
      <c r="AE185">
        <v>0</v>
      </c>
      <c r="AF185">
        <v>0</v>
      </c>
      <c r="AG185">
        <v>0</v>
      </c>
      <c r="AH185" t="s">
        <v>432</v>
      </c>
      <c r="AI185" s="1">
        <v>44624.782129629632</v>
      </c>
      <c r="AJ185">
        <v>23</v>
      </c>
      <c r="AK185">
        <v>0</v>
      </c>
      <c r="AL185">
        <v>0</v>
      </c>
      <c r="AM185">
        <v>0</v>
      </c>
      <c r="AN185">
        <v>35</v>
      </c>
      <c r="AO185">
        <v>0</v>
      </c>
      <c r="AP185">
        <v>40</v>
      </c>
      <c r="AQ185">
        <v>0</v>
      </c>
      <c r="AR185">
        <v>0</v>
      </c>
      <c r="AS185">
        <v>0</v>
      </c>
      <c r="AT185" t="s">
        <v>86</v>
      </c>
      <c r="AU185" t="s">
        <v>86</v>
      </c>
      <c r="AV185" t="s">
        <v>86</v>
      </c>
      <c r="AW185" t="s">
        <v>86</v>
      </c>
      <c r="AX185" t="s">
        <v>86</v>
      </c>
      <c r="AY185" t="s">
        <v>86</v>
      </c>
      <c r="AZ185" t="s">
        <v>86</v>
      </c>
      <c r="BA185" t="s">
        <v>86</v>
      </c>
      <c r="BB185" t="s">
        <v>86</v>
      </c>
      <c r="BC185" t="s">
        <v>86</v>
      </c>
      <c r="BD185" t="s">
        <v>86</v>
      </c>
      <c r="BE185" t="s">
        <v>86</v>
      </c>
    </row>
    <row r="186" spans="1:57" x14ac:dyDescent="0.45">
      <c r="A186" t="s">
        <v>522</v>
      </c>
      <c r="B186" t="s">
        <v>77</v>
      </c>
      <c r="C186" t="s">
        <v>484</v>
      </c>
      <c r="D186" t="s">
        <v>79</v>
      </c>
      <c r="E186" s="2" t="str">
        <f>HYPERLINK("capsilon://?command=openfolder&amp;siteaddress=envoy.emaiq-na2.net&amp;folderid=FXC4DE86A3-C019-B0E1-88AE-29E2DB471F80","FX220394")</f>
        <v>FX220394</v>
      </c>
      <c r="F186" t="s">
        <v>80</v>
      </c>
      <c r="G186" t="s">
        <v>80</v>
      </c>
      <c r="H186" t="s">
        <v>81</v>
      </c>
      <c r="I186" t="s">
        <v>485</v>
      </c>
      <c r="J186">
        <v>1513</v>
      </c>
      <c r="K186" t="s">
        <v>83</v>
      </c>
      <c r="L186" t="s">
        <v>84</v>
      </c>
      <c r="M186" t="s">
        <v>85</v>
      </c>
      <c r="N186">
        <v>2</v>
      </c>
      <c r="O186" s="1">
        <v>44624.572164351855</v>
      </c>
      <c r="P186" s="1">
        <v>44624.733472222222</v>
      </c>
      <c r="Q186">
        <v>5353</v>
      </c>
      <c r="R186">
        <v>8584</v>
      </c>
      <c r="S186" t="b">
        <v>0</v>
      </c>
      <c r="T186" t="s">
        <v>86</v>
      </c>
      <c r="U186" t="b">
        <v>1</v>
      </c>
      <c r="V186" t="s">
        <v>92</v>
      </c>
      <c r="W186" s="1">
        <v>44624.66978009259</v>
      </c>
      <c r="X186">
        <v>8432</v>
      </c>
      <c r="Y186">
        <v>944</v>
      </c>
      <c r="Z186">
        <v>0</v>
      </c>
      <c r="AA186">
        <v>944</v>
      </c>
      <c r="AB186">
        <v>572</v>
      </c>
      <c r="AC186">
        <v>493</v>
      </c>
      <c r="AD186">
        <v>569</v>
      </c>
      <c r="AE186">
        <v>0</v>
      </c>
      <c r="AF186">
        <v>0</v>
      </c>
      <c r="AG186">
        <v>0</v>
      </c>
      <c r="AH186" t="s">
        <v>126</v>
      </c>
      <c r="AI186" s="1">
        <v>44624.733472222222</v>
      </c>
      <c r="AJ186">
        <v>152</v>
      </c>
      <c r="AK186">
        <v>0</v>
      </c>
      <c r="AL186">
        <v>0</v>
      </c>
      <c r="AM186">
        <v>0</v>
      </c>
      <c r="AN186">
        <v>572</v>
      </c>
      <c r="AO186">
        <v>0</v>
      </c>
      <c r="AP186">
        <v>569</v>
      </c>
      <c r="AQ186">
        <v>0</v>
      </c>
      <c r="AR186">
        <v>0</v>
      </c>
      <c r="AS186">
        <v>0</v>
      </c>
      <c r="AT186" t="s">
        <v>86</v>
      </c>
      <c r="AU186" t="s">
        <v>86</v>
      </c>
      <c r="AV186" t="s">
        <v>86</v>
      </c>
      <c r="AW186" t="s">
        <v>86</v>
      </c>
      <c r="AX186" t="s">
        <v>86</v>
      </c>
      <c r="AY186" t="s">
        <v>86</v>
      </c>
      <c r="AZ186" t="s">
        <v>86</v>
      </c>
      <c r="BA186" t="s">
        <v>86</v>
      </c>
      <c r="BB186" t="s">
        <v>86</v>
      </c>
      <c r="BC186" t="s">
        <v>86</v>
      </c>
      <c r="BD186" t="s">
        <v>86</v>
      </c>
      <c r="BE186" t="s">
        <v>86</v>
      </c>
    </row>
    <row r="187" spans="1:57" x14ac:dyDescent="0.45">
      <c r="A187" t="s">
        <v>523</v>
      </c>
      <c r="B187" t="s">
        <v>77</v>
      </c>
      <c r="C187" t="s">
        <v>491</v>
      </c>
      <c r="D187" t="s">
        <v>79</v>
      </c>
      <c r="E187" s="2" t="str">
        <f>HYPERLINK("capsilon://?command=openfolder&amp;siteaddress=envoy.emaiq-na2.net&amp;folderid=FXF3CFF021-718C-391D-6B94-5E249430E2D1","FX2202726")</f>
        <v>FX2202726</v>
      </c>
      <c r="F187" t="s">
        <v>80</v>
      </c>
      <c r="G187" t="s">
        <v>80</v>
      </c>
      <c r="H187" t="s">
        <v>81</v>
      </c>
      <c r="I187" t="s">
        <v>492</v>
      </c>
      <c r="J187">
        <v>338</v>
      </c>
      <c r="K187" t="s">
        <v>83</v>
      </c>
      <c r="L187" t="s">
        <v>84</v>
      </c>
      <c r="M187" t="s">
        <v>85</v>
      </c>
      <c r="N187">
        <v>2</v>
      </c>
      <c r="O187" s="1">
        <v>44624.573113425926</v>
      </c>
      <c r="P187" s="1">
        <v>44624.748657407406</v>
      </c>
      <c r="Q187">
        <v>11472</v>
      </c>
      <c r="R187">
        <v>3695</v>
      </c>
      <c r="S187" t="b">
        <v>0</v>
      </c>
      <c r="T187" t="s">
        <v>86</v>
      </c>
      <c r="U187" t="b">
        <v>1</v>
      </c>
      <c r="V187" t="s">
        <v>136</v>
      </c>
      <c r="W187" s="1">
        <v>44624.610601851855</v>
      </c>
      <c r="X187">
        <v>2373</v>
      </c>
      <c r="Y187">
        <v>267</v>
      </c>
      <c r="Z187">
        <v>0</v>
      </c>
      <c r="AA187">
        <v>267</v>
      </c>
      <c r="AB187">
        <v>0</v>
      </c>
      <c r="AC187">
        <v>138</v>
      </c>
      <c r="AD187">
        <v>71</v>
      </c>
      <c r="AE187">
        <v>0</v>
      </c>
      <c r="AF187">
        <v>0</v>
      </c>
      <c r="AG187">
        <v>0</v>
      </c>
      <c r="AH187" t="s">
        <v>126</v>
      </c>
      <c r="AI187" s="1">
        <v>44624.748657407406</v>
      </c>
      <c r="AJ187">
        <v>1311</v>
      </c>
      <c r="AK187">
        <v>10</v>
      </c>
      <c r="AL187">
        <v>0</v>
      </c>
      <c r="AM187">
        <v>10</v>
      </c>
      <c r="AN187">
        <v>0</v>
      </c>
      <c r="AO187">
        <v>10</v>
      </c>
      <c r="AP187">
        <v>61</v>
      </c>
      <c r="AQ187">
        <v>0</v>
      </c>
      <c r="AR187">
        <v>0</v>
      </c>
      <c r="AS187">
        <v>0</v>
      </c>
      <c r="AT187" t="s">
        <v>86</v>
      </c>
      <c r="AU187" t="s">
        <v>86</v>
      </c>
      <c r="AV187" t="s">
        <v>86</v>
      </c>
      <c r="AW187" t="s">
        <v>86</v>
      </c>
      <c r="AX187" t="s">
        <v>86</v>
      </c>
      <c r="AY187" t="s">
        <v>86</v>
      </c>
      <c r="AZ187" t="s">
        <v>86</v>
      </c>
      <c r="BA187" t="s">
        <v>86</v>
      </c>
      <c r="BB187" t="s">
        <v>86</v>
      </c>
      <c r="BC187" t="s">
        <v>86</v>
      </c>
      <c r="BD187" t="s">
        <v>86</v>
      </c>
      <c r="BE187" t="s">
        <v>86</v>
      </c>
    </row>
    <row r="188" spans="1:57" x14ac:dyDescent="0.45">
      <c r="A188" t="s">
        <v>524</v>
      </c>
      <c r="B188" t="s">
        <v>77</v>
      </c>
      <c r="C188" t="s">
        <v>382</v>
      </c>
      <c r="D188" t="s">
        <v>79</v>
      </c>
      <c r="E188" s="2" t="str">
        <f>HYPERLINK("capsilon://?command=openfolder&amp;siteaddress=envoy.emaiq-na2.net&amp;folderid=FX743B5B5F-7EDA-AFF8-F7D7-3E98384308D0","FX2202221")</f>
        <v>FX2202221</v>
      </c>
      <c r="F188" t="s">
        <v>80</v>
      </c>
      <c r="G188" t="s">
        <v>80</v>
      </c>
      <c r="H188" t="s">
        <v>81</v>
      </c>
      <c r="I188" t="s">
        <v>525</v>
      </c>
      <c r="J188">
        <v>32</v>
      </c>
      <c r="K188" t="s">
        <v>83</v>
      </c>
      <c r="L188" t="s">
        <v>84</v>
      </c>
      <c r="M188" t="s">
        <v>85</v>
      </c>
      <c r="N188">
        <v>2</v>
      </c>
      <c r="O188" s="1">
        <v>44624.575173611112</v>
      </c>
      <c r="P188" s="1">
        <v>44624.787581018521</v>
      </c>
      <c r="Q188">
        <v>17590</v>
      </c>
      <c r="R188">
        <v>762</v>
      </c>
      <c r="S188" t="b">
        <v>0</v>
      </c>
      <c r="T188" t="s">
        <v>86</v>
      </c>
      <c r="U188" t="b">
        <v>0</v>
      </c>
      <c r="V188" t="s">
        <v>136</v>
      </c>
      <c r="W188" s="1">
        <v>44624.621782407405</v>
      </c>
      <c r="X188">
        <v>292</v>
      </c>
      <c r="Y188">
        <v>58</v>
      </c>
      <c r="Z188">
        <v>0</v>
      </c>
      <c r="AA188">
        <v>58</v>
      </c>
      <c r="AB188">
        <v>0</v>
      </c>
      <c r="AC188">
        <v>40</v>
      </c>
      <c r="AD188">
        <v>-26</v>
      </c>
      <c r="AE188">
        <v>0</v>
      </c>
      <c r="AF188">
        <v>0</v>
      </c>
      <c r="AG188">
        <v>0</v>
      </c>
      <c r="AH188" t="s">
        <v>432</v>
      </c>
      <c r="AI188" s="1">
        <v>44624.787581018521</v>
      </c>
      <c r="AJ188">
        <v>470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-26</v>
      </c>
      <c r="AQ188">
        <v>0</v>
      </c>
      <c r="AR188">
        <v>0</v>
      </c>
      <c r="AS188">
        <v>0</v>
      </c>
      <c r="AT188" t="s">
        <v>86</v>
      </c>
      <c r="AU188" t="s">
        <v>86</v>
      </c>
      <c r="AV188" t="s">
        <v>86</v>
      </c>
      <c r="AW188" t="s">
        <v>86</v>
      </c>
      <c r="AX188" t="s">
        <v>86</v>
      </c>
      <c r="AY188" t="s">
        <v>86</v>
      </c>
      <c r="AZ188" t="s">
        <v>86</v>
      </c>
      <c r="BA188" t="s">
        <v>86</v>
      </c>
      <c r="BB188" t="s">
        <v>86</v>
      </c>
      <c r="BC188" t="s">
        <v>86</v>
      </c>
      <c r="BD188" t="s">
        <v>86</v>
      </c>
      <c r="BE188" t="s">
        <v>86</v>
      </c>
    </row>
    <row r="189" spans="1:57" x14ac:dyDescent="0.45">
      <c r="A189" t="s">
        <v>526</v>
      </c>
      <c r="B189" t="s">
        <v>77</v>
      </c>
      <c r="C189" t="s">
        <v>107</v>
      </c>
      <c r="D189" t="s">
        <v>79</v>
      </c>
      <c r="E189" s="2" t="str">
        <f>HYPERLINK("capsilon://?command=openfolder&amp;siteaddress=envoy.emaiq-na2.net&amp;folderid=FXE3703F4B-A947-F233-EF49-F01E421F690F","FX220313")</f>
        <v>FX220313</v>
      </c>
      <c r="F189" t="s">
        <v>80</v>
      </c>
      <c r="G189" t="s">
        <v>80</v>
      </c>
      <c r="H189" t="s">
        <v>81</v>
      </c>
      <c r="I189" t="s">
        <v>527</v>
      </c>
      <c r="J189">
        <v>28</v>
      </c>
      <c r="K189" t="s">
        <v>83</v>
      </c>
      <c r="L189" t="s">
        <v>84</v>
      </c>
      <c r="M189" t="s">
        <v>85</v>
      </c>
      <c r="N189">
        <v>2</v>
      </c>
      <c r="O189" s="1">
        <v>44624.58252314815</v>
      </c>
      <c r="P189" s="1">
        <v>44624.78528935185</v>
      </c>
      <c r="Q189">
        <v>17334</v>
      </c>
      <c r="R189">
        <v>185</v>
      </c>
      <c r="S189" t="b">
        <v>0</v>
      </c>
      <c r="T189" t="s">
        <v>86</v>
      </c>
      <c r="U189" t="b">
        <v>0</v>
      </c>
      <c r="V189" t="s">
        <v>136</v>
      </c>
      <c r="W189" s="1">
        <v>44624.622847222221</v>
      </c>
      <c r="X189">
        <v>91</v>
      </c>
      <c r="Y189">
        <v>21</v>
      </c>
      <c r="Z189">
        <v>0</v>
      </c>
      <c r="AA189">
        <v>21</v>
      </c>
      <c r="AB189">
        <v>0</v>
      </c>
      <c r="AC189">
        <v>7</v>
      </c>
      <c r="AD189">
        <v>7</v>
      </c>
      <c r="AE189">
        <v>0</v>
      </c>
      <c r="AF189">
        <v>0</v>
      </c>
      <c r="AG189">
        <v>0</v>
      </c>
      <c r="AH189" t="s">
        <v>126</v>
      </c>
      <c r="AI189" s="1">
        <v>44624.78528935185</v>
      </c>
      <c r="AJ189">
        <v>94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7</v>
      </c>
      <c r="AQ189">
        <v>0</v>
      </c>
      <c r="AR189">
        <v>0</v>
      </c>
      <c r="AS189">
        <v>0</v>
      </c>
      <c r="AT189" t="s">
        <v>86</v>
      </c>
      <c r="AU189" t="s">
        <v>86</v>
      </c>
      <c r="AV189" t="s">
        <v>86</v>
      </c>
      <c r="AW189" t="s">
        <v>86</v>
      </c>
      <c r="AX189" t="s">
        <v>86</v>
      </c>
      <c r="AY189" t="s">
        <v>86</v>
      </c>
      <c r="AZ189" t="s">
        <v>86</v>
      </c>
      <c r="BA189" t="s">
        <v>86</v>
      </c>
      <c r="BB189" t="s">
        <v>86</v>
      </c>
      <c r="BC189" t="s">
        <v>86</v>
      </c>
      <c r="BD189" t="s">
        <v>86</v>
      </c>
      <c r="BE189" t="s">
        <v>86</v>
      </c>
    </row>
    <row r="190" spans="1:57" x14ac:dyDescent="0.45">
      <c r="A190" t="s">
        <v>528</v>
      </c>
      <c r="B190" t="s">
        <v>77</v>
      </c>
      <c r="C190" t="s">
        <v>107</v>
      </c>
      <c r="D190" t="s">
        <v>79</v>
      </c>
      <c r="E190" s="2" t="str">
        <f>HYPERLINK("capsilon://?command=openfolder&amp;siteaddress=envoy.emaiq-na2.net&amp;folderid=FXE3703F4B-A947-F233-EF49-F01E421F690F","FX220313")</f>
        <v>FX220313</v>
      </c>
      <c r="F190" t="s">
        <v>80</v>
      </c>
      <c r="G190" t="s">
        <v>80</v>
      </c>
      <c r="H190" t="s">
        <v>81</v>
      </c>
      <c r="I190" t="s">
        <v>529</v>
      </c>
      <c r="J190">
        <v>28</v>
      </c>
      <c r="K190" t="s">
        <v>83</v>
      </c>
      <c r="L190" t="s">
        <v>84</v>
      </c>
      <c r="M190" t="s">
        <v>85</v>
      </c>
      <c r="N190">
        <v>2</v>
      </c>
      <c r="O190" s="1">
        <v>44624.583171296297</v>
      </c>
      <c r="P190" s="1">
        <v>44624.786307870374</v>
      </c>
      <c r="Q190">
        <v>17371</v>
      </c>
      <c r="R190">
        <v>180</v>
      </c>
      <c r="S190" t="b">
        <v>0</v>
      </c>
      <c r="T190" t="s">
        <v>86</v>
      </c>
      <c r="U190" t="b">
        <v>0</v>
      </c>
      <c r="V190" t="s">
        <v>136</v>
      </c>
      <c r="W190" s="1">
        <v>44624.623935185184</v>
      </c>
      <c r="X190">
        <v>93</v>
      </c>
      <c r="Y190">
        <v>21</v>
      </c>
      <c r="Z190">
        <v>0</v>
      </c>
      <c r="AA190">
        <v>21</v>
      </c>
      <c r="AB190">
        <v>0</v>
      </c>
      <c r="AC190">
        <v>7</v>
      </c>
      <c r="AD190">
        <v>7</v>
      </c>
      <c r="AE190">
        <v>0</v>
      </c>
      <c r="AF190">
        <v>0</v>
      </c>
      <c r="AG190">
        <v>0</v>
      </c>
      <c r="AH190" t="s">
        <v>126</v>
      </c>
      <c r="AI190" s="1">
        <v>44624.786307870374</v>
      </c>
      <c r="AJ190">
        <v>87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7</v>
      </c>
      <c r="AQ190">
        <v>0</v>
      </c>
      <c r="AR190">
        <v>0</v>
      </c>
      <c r="AS190">
        <v>0</v>
      </c>
      <c r="AT190" t="s">
        <v>86</v>
      </c>
      <c r="AU190" t="s">
        <v>86</v>
      </c>
      <c r="AV190" t="s">
        <v>86</v>
      </c>
      <c r="AW190" t="s">
        <v>86</v>
      </c>
      <c r="AX190" t="s">
        <v>86</v>
      </c>
      <c r="AY190" t="s">
        <v>86</v>
      </c>
      <c r="AZ190" t="s">
        <v>86</v>
      </c>
      <c r="BA190" t="s">
        <v>86</v>
      </c>
      <c r="BB190" t="s">
        <v>86</v>
      </c>
      <c r="BC190" t="s">
        <v>86</v>
      </c>
      <c r="BD190" t="s">
        <v>86</v>
      </c>
      <c r="BE190" t="s">
        <v>86</v>
      </c>
    </row>
    <row r="191" spans="1:57" x14ac:dyDescent="0.45">
      <c r="A191" t="s">
        <v>530</v>
      </c>
      <c r="B191" t="s">
        <v>77</v>
      </c>
      <c r="C191" t="s">
        <v>449</v>
      </c>
      <c r="D191" t="s">
        <v>79</v>
      </c>
      <c r="E191" s="2" t="str">
        <f>HYPERLINK("capsilon://?command=openfolder&amp;siteaddress=envoy.emaiq-na2.net&amp;folderid=FXC08B80A5-E302-C7A8-83DD-3DE223127C2D","FX2202568")</f>
        <v>FX2202568</v>
      </c>
      <c r="F191" t="s">
        <v>80</v>
      </c>
      <c r="G191" t="s">
        <v>80</v>
      </c>
      <c r="H191" t="s">
        <v>81</v>
      </c>
      <c r="I191" t="s">
        <v>531</v>
      </c>
      <c r="J191">
        <v>56</v>
      </c>
      <c r="K191" t="s">
        <v>83</v>
      </c>
      <c r="L191" t="s">
        <v>84</v>
      </c>
      <c r="M191" t="s">
        <v>85</v>
      </c>
      <c r="N191">
        <v>2</v>
      </c>
      <c r="O191" s="1">
        <v>44621.532418981478</v>
      </c>
      <c r="P191" s="1">
        <v>44621.643692129626</v>
      </c>
      <c r="Q191">
        <v>9128</v>
      </c>
      <c r="R191">
        <v>486</v>
      </c>
      <c r="S191" t="b">
        <v>0</v>
      </c>
      <c r="T191" t="s">
        <v>86</v>
      </c>
      <c r="U191" t="b">
        <v>0</v>
      </c>
      <c r="V191" t="s">
        <v>136</v>
      </c>
      <c r="W191" s="1">
        <v>44621.569837962961</v>
      </c>
      <c r="X191">
        <v>179</v>
      </c>
      <c r="Y191">
        <v>42</v>
      </c>
      <c r="Z191">
        <v>0</v>
      </c>
      <c r="AA191">
        <v>42</v>
      </c>
      <c r="AB191">
        <v>0</v>
      </c>
      <c r="AC191">
        <v>9</v>
      </c>
      <c r="AD191">
        <v>14</v>
      </c>
      <c r="AE191">
        <v>0</v>
      </c>
      <c r="AF191">
        <v>0</v>
      </c>
      <c r="AG191">
        <v>0</v>
      </c>
      <c r="AH191" t="s">
        <v>126</v>
      </c>
      <c r="AI191" s="1">
        <v>44621.643692129626</v>
      </c>
      <c r="AJ191">
        <v>307</v>
      </c>
      <c r="AK191">
        <v>1</v>
      </c>
      <c r="AL191">
        <v>0</v>
      </c>
      <c r="AM191">
        <v>1</v>
      </c>
      <c r="AN191">
        <v>0</v>
      </c>
      <c r="AO191">
        <v>1</v>
      </c>
      <c r="AP191">
        <v>13</v>
      </c>
      <c r="AQ191">
        <v>0</v>
      </c>
      <c r="AR191">
        <v>0</v>
      </c>
      <c r="AS191">
        <v>0</v>
      </c>
      <c r="AT191" t="s">
        <v>86</v>
      </c>
      <c r="AU191" t="s">
        <v>86</v>
      </c>
      <c r="AV191" t="s">
        <v>86</v>
      </c>
      <c r="AW191" t="s">
        <v>86</v>
      </c>
      <c r="AX191" t="s">
        <v>86</v>
      </c>
      <c r="AY191" t="s">
        <v>86</v>
      </c>
      <c r="AZ191" t="s">
        <v>86</v>
      </c>
      <c r="BA191" t="s">
        <v>86</v>
      </c>
      <c r="BB191" t="s">
        <v>86</v>
      </c>
      <c r="BC191" t="s">
        <v>86</v>
      </c>
      <c r="BD191" t="s">
        <v>86</v>
      </c>
      <c r="BE191" t="s">
        <v>86</v>
      </c>
    </row>
    <row r="192" spans="1:57" hidden="1" x14ac:dyDescent="0.45">
      <c r="A192" t="s">
        <v>532</v>
      </c>
      <c r="B192" t="s">
        <v>77</v>
      </c>
      <c r="C192" t="s">
        <v>533</v>
      </c>
      <c r="D192" t="s">
        <v>79</v>
      </c>
      <c r="E192" s="2" t="str">
        <f>HYPERLINK("capsilon://?command=openfolder&amp;siteaddress=envoy.emaiq-na2.net&amp;folderid=FXD8B0FB82-A84E-FF16-5C4C-88D75AC5128A","FX2203159")</f>
        <v>FX2203159</v>
      </c>
      <c r="F192" t="s">
        <v>80</v>
      </c>
      <c r="G192" t="s">
        <v>80</v>
      </c>
      <c r="H192" t="s">
        <v>81</v>
      </c>
      <c r="I192" t="s">
        <v>534</v>
      </c>
      <c r="J192">
        <v>174</v>
      </c>
      <c r="K192" t="s">
        <v>83</v>
      </c>
      <c r="L192" t="s">
        <v>84</v>
      </c>
      <c r="M192" t="s">
        <v>85</v>
      </c>
      <c r="N192">
        <v>1</v>
      </c>
      <c r="O192" s="1">
        <v>44624.595185185186</v>
      </c>
      <c r="P192" s="1">
        <v>44624.700798611113</v>
      </c>
      <c r="Q192">
        <v>8986</v>
      </c>
      <c r="R192">
        <v>139</v>
      </c>
      <c r="S192" t="b">
        <v>0</v>
      </c>
      <c r="T192" t="s">
        <v>86</v>
      </c>
      <c r="U192" t="b">
        <v>0</v>
      </c>
      <c r="V192" t="s">
        <v>92</v>
      </c>
      <c r="W192" s="1">
        <v>44624.700798611113</v>
      </c>
      <c r="X192">
        <v>82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174</v>
      </c>
      <c r="AE192">
        <v>141</v>
      </c>
      <c r="AF192">
        <v>0</v>
      </c>
      <c r="AG192">
        <v>4</v>
      </c>
      <c r="AH192" t="s">
        <v>86</v>
      </c>
      <c r="AI192" t="s">
        <v>86</v>
      </c>
      <c r="AJ192" t="s">
        <v>86</v>
      </c>
      <c r="AK192" t="s">
        <v>86</v>
      </c>
      <c r="AL192" t="s">
        <v>86</v>
      </c>
      <c r="AM192" t="s">
        <v>86</v>
      </c>
      <c r="AN192" t="s">
        <v>86</v>
      </c>
      <c r="AO192" t="s">
        <v>86</v>
      </c>
      <c r="AP192" t="s">
        <v>86</v>
      </c>
      <c r="AQ192" t="s">
        <v>86</v>
      </c>
      <c r="AR192" t="s">
        <v>86</v>
      </c>
      <c r="AS192" t="s">
        <v>86</v>
      </c>
      <c r="AT192" t="s">
        <v>86</v>
      </c>
      <c r="AU192" t="s">
        <v>86</v>
      </c>
      <c r="AV192" t="s">
        <v>86</v>
      </c>
      <c r="AW192" t="s">
        <v>86</v>
      </c>
      <c r="AX192" t="s">
        <v>86</v>
      </c>
      <c r="AY192" t="s">
        <v>86</v>
      </c>
      <c r="AZ192" t="s">
        <v>86</v>
      </c>
      <c r="BA192" t="s">
        <v>86</v>
      </c>
      <c r="BB192" t="s">
        <v>86</v>
      </c>
      <c r="BC192" t="s">
        <v>86</v>
      </c>
      <c r="BD192" t="s">
        <v>86</v>
      </c>
      <c r="BE192" t="s">
        <v>86</v>
      </c>
    </row>
    <row r="193" spans="1:57" x14ac:dyDescent="0.45">
      <c r="A193" t="s">
        <v>535</v>
      </c>
      <c r="B193" t="s">
        <v>77</v>
      </c>
      <c r="C193" t="s">
        <v>317</v>
      </c>
      <c r="D193" t="s">
        <v>79</v>
      </c>
      <c r="E193" s="2" t="str">
        <f>HYPERLINK("capsilon://?command=openfolder&amp;siteaddress=envoy.emaiq-na2.net&amp;folderid=FX8A2D2FC4-495F-69A7-721E-572CC71B729D","FX220276")</f>
        <v>FX220276</v>
      </c>
      <c r="F193" t="s">
        <v>80</v>
      </c>
      <c r="G193" t="s">
        <v>80</v>
      </c>
      <c r="H193" t="s">
        <v>81</v>
      </c>
      <c r="I193" t="s">
        <v>536</v>
      </c>
      <c r="J193">
        <v>32</v>
      </c>
      <c r="K193" t="s">
        <v>83</v>
      </c>
      <c r="L193" t="s">
        <v>84</v>
      </c>
      <c r="M193" t="s">
        <v>85</v>
      </c>
      <c r="N193">
        <v>2</v>
      </c>
      <c r="O193" s="1">
        <v>44624.598090277781</v>
      </c>
      <c r="P193" s="1">
        <v>44624.79078703704</v>
      </c>
      <c r="Q193">
        <v>15482</v>
      </c>
      <c r="R193">
        <v>1167</v>
      </c>
      <c r="S193" t="b">
        <v>0</v>
      </c>
      <c r="T193" t="s">
        <v>86</v>
      </c>
      <c r="U193" t="b">
        <v>0</v>
      </c>
      <c r="V193" t="s">
        <v>136</v>
      </c>
      <c r="W193" s="1">
        <v>44624.636817129627</v>
      </c>
      <c r="X193">
        <v>780</v>
      </c>
      <c r="Y193">
        <v>42</v>
      </c>
      <c r="Z193">
        <v>0</v>
      </c>
      <c r="AA193">
        <v>42</v>
      </c>
      <c r="AB193">
        <v>0</v>
      </c>
      <c r="AC193">
        <v>38</v>
      </c>
      <c r="AD193">
        <v>-10</v>
      </c>
      <c r="AE193">
        <v>0</v>
      </c>
      <c r="AF193">
        <v>0</v>
      </c>
      <c r="AG193">
        <v>0</v>
      </c>
      <c r="AH193" t="s">
        <v>126</v>
      </c>
      <c r="AI193" s="1">
        <v>44624.79078703704</v>
      </c>
      <c r="AJ193">
        <v>387</v>
      </c>
      <c r="AK193">
        <v>4</v>
      </c>
      <c r="AL193">
        <v>0</v>
      </c>
      <c r="AM193">
        <v>4</v>
      </c>
      <c r="AN193">
        <v>0</v>
      </c>
      <c r="AO193">
        <v>4</v>
      </c>
      <c r="AP193">
        <v>-14</v>
      </c>
      <c r="AQ193">
        <v>0</v>
      </c>
      <c r="AR193">
        <v>0</v>
      </c>
      <c r="AS193">
        <v>0</v>
      </c>
      <c r="AT193" t="s">
        <v>86</v>
      </c>
      <c r="AU193" t="s">
        <v>86</v>
      </c>
      <c r="AV193" t="s">
        <v>86</v>
      </c>
      <c r="AW193" t="s">
        <v>86</v>
      </c>
      <c r="AX193" t="s">
        <v>86</v>
      </c>
      <c r="AY193" t="s">
        <v>86</v>
      </c>
      <c r="AZ193" t="s">
        <v>86</v>
      </c>
      <c r="BA193" t="s">
        <v>86</v>
      </c>
      <c r="BB193" t="s">
        <v>86</v>
      </c>
      <c r="BC193" t="s">
        <v>86</v>
      </c>
      <c r="BD193" t="s">
        <v>86</v>
      </c>
      <c r="BE193" t="s">
        <v>86</v>
      </c>
    </row>
    <row r="194" spans="1:57" hidden="1" x14ac:dyDescent="0.45">
      <c r="A194" t="s">
        <v>537</v>
      </c>
      <c r="B194" t="s">
        <v>77</v>
      </c>
      <c r="C194" t="s">
        <v>349</v>
      </c>
      <c r="D194" t="s">
        <v>79</v>
      </c>
      <c r="E194" s="2" t="str">
        <f>HYPERLINK("capsilon://?command=openfolder&amp;siteaddress=envoy.emaiq-na2.net&amp;folderid=FX7F3BF700-3563-B6BC-F732-5388F1C1863F","FX2202178")</f>
        <v>FX2202178</v>
      </c>
      <c r="F194" t="s">
        <v>80</v>
      </c>
      <c r="G194" t="s">
        <v>80</v>
      </c>
      <c r="H194" t="s">
        <v>81</v>
      </c>
      <c r="I194" t="s">
        <v>538</v>
      </c>
      <c r="J194">
        <v>32</v>
      </c>
      <c r="K194" t="s">
        <v>83</v>
      </c>
      <c r="L194" t="s">
        <v>84</v>
      </c>
      <c r="M194" t="s">
        <v>85</v>
      </c>
      <c r="N194">
        <v>2</v>
      </c>
      <c r="O194" s="1">
        <v>44624.603310185186</v>
      </c>
      <c r="P194" s="1">
        <v>44624.788124999999</v>
      </c>
      <c r="Q194">
        <v>15837</v>
      </c>
      <c r="R194">
        <v>131</v>
      </c>
      <c r="S194" t="b">
        <v>0</v>
      </c>
      <c r="T194" t="s">
        <v>86</v>
      </c>
      <c r="U194" t="b">
        <v>0</v>
      </c>
      <c r="V194" t="s">
        <v>136</v>
      </c>
      <c r="W194" s="1">
        <v>44624.637800925928</v>
      </c>
      <c r="X194">
        <v>85</v>
      </c>
      <c r="Y194">
        <v>0</v>
      </c>
      <c r="Z194">
        <v>0</v>
      </c>
      <c r="AA194">
        <v>0</v>
      </c>
      <c r="AB194">
        <v>27</v>
      </c>
      <c r="AC194">
        <v>0</v>
      </c>
      <c r="AD194">
        <v>32</v>
      </c>
      <c r="AE194">
        <v>0</v>
      </c>
      <c r="AF194">
        <v>0</v>
      </c>
      <c r="AG194">
        <v>0</v>
      </c>
      <c r="AH194" t="s">
        <v>432</v>
      </c>
      <c r="AI194" s="1">
        <v>44624.788124999999</v>
      </c>
      <c r="AJ194">
        <v>46</v>
      </c>
      <c r="AK194">
        <v>0</v>
      </c>
      <c r="AL194">
        <v>0</v>
      </c>
      <c r="AM194">
        <v>0</v>
      </c>
      <c r="AN194">
        <v>27</v>
      </c>
      <c r="AO194">
        <v>0</v>
      </c>
      <c r="AP194">
        <v>32</v>
      </c>
      <c r="AQ194">
        <v>0</v>
      </c>
      <c r="AR194">
        <v>0</v>
      </c>
      <c r="AS194">
        <v>0</v>
      </c>
      <c r="AT194" t="s">
        <v>86</v>
      </c>
      <c r="AU194" t="s">
        <v>86</v>
      </c>
      <c r="AV194" t="s">
        <v>86</v>
      </c>
      <c r="AW194" t="s">
        <v>86</v>
      </c>
      <c r="AX194" t="s">
        <v>86</v>
      </c>
      <c r="AY194" t="s">
        <v>86</v>
      </c>
      <c r="AZ194" t="s">
        <v>86</v>
      </c>
      <c r="BA194" t="s">
        <v>86</v>
      </c>
      <c r="BB194" t="s">
        <v>86</v>
      </c>
      <c r="BC194" t="s">
        <v>86</v>
      </c>
      <c r="BD194" t="s">
        <v>86</v>
      </c>
      <c r="BE194" t="s">
        <v>86</v>
      </c>
    </row>
    <row r="195" spans="1:57" x14ac:dyDescent="0.45">
      <c r="A195" t="s">
        <v>539</v>
      </c>
      <c r="B195" t="s">
        <v>77</v>
      </c>
      <c r="C195" t="s">
        <v>540</v>
      </c>
      <c r="D195" t="s">
        <v>79</v>
      </c>
      <c r="E195" s="2" t="str">
        <f>HYPERLINK("capsilon://?command=openfolder&amp;siteaddress=envoy.emaiq-na2.net&amp;folderid=FX95B2FA4A-E0AA-0AA7-0C77-759D72D68F88","FX2203146")</f>
        <v>FX2203146</v>
      </c>
      <c r="F195" t="s">
        <v>80</v>
      </c>
      <c r="G195" t="s">
        <v>80</v>
      </c>
      <c r="H195" t="s">
        <v>81</v>
      </c>
      <c r="I195" t="s">
        <v>541</v>
      </c>
      <c r="J195">
        <v>188</v>
      </c>
      <c r="K195" t="s">
        <v>83</v>
      </c>
      <c r="L195" t="s">
        <v>84</v>
      </c>
      <c r="M195" t="s">
        <v>85</v>
      </c>
      <c r="N195">
        <v>2</v>
      </c>
      <c r="O195" s="1">
        <v>44624.626932870371</v>
      </c>
      <c r="P195" s="1">
        <v>44624.796030092592</v>
      </c>
      <c r="Q195">
        <v>13522</v>
      </c>
      <c r="R195">
        <v>1088</v>
      </c>
      <c r="S195" t="b">
        <v>0</v>
      </c>
      <c r="T195" t="s">
        <v>86</v>
      </c>
      <c r="U195" t="b">
        <v>0</v>
      </c>
      <c r="V195" t="s">
        <v>136</v>
      </c>
      <c r="W195" s="1">
        <v>44624.645046296297</v>
      </c>
      <c r="X195">
        <v>625</v>
      </c>
      <c r="Y195">
        <v>144</v>
      </c>
      <c r="Z195">
        <v>0</v>
      </c>
      <c r="AA195">
        <v>144</v>
      </c>
      <c r="AB195">
        <v>0</v>
      </c>
      <c r="AC195">
        <v>101</v>
      </c>
      <c r="AD195">
        <v>44</v>
      </c>
      <c r="AE195">
        <v>0</v>
      </c>
      <c r="AF195">
        <v>0</v>
      </c>
      <c r="AG195">
        <v>0</v>
      </c>
      <c r="AH195" t="s">
        <v>126</v>
      </c>
      <c r="AI195" s="1">
        <v>44624.796030092592</v>
      </c>
      <c r="AJ195">
        <v>452</v>
      </c>
      <c r="AK195">
        <v>2</v>
      </c>
      <c r="AL195">
        <v>0</v>
      </c>
      <c r="AM195">
        <v>2</v>
      </c>
      <c r="AN195">
        <v>0</v>
      </c>
      <c r="AO195">
        <v>2</v>
      </c>
      <c r="AP195">
        <v>42</v>
      </c>
      <c r="AQ195">
        <v>0</v>
      </c>
      <c r="AR195">
        <v>0</v>
      </c>
      <c r="AS195">
        <v>0</v>
      </c>
      <c r="AT195" t="s">
        <v>86</v>
      </c>
      <c r="AU195" t="s">
        <v>86</v>
      </c>
      <c r="AV195" t="s">
        <v>86</v>
      </c>
      <c r="AW195" t="s">
        <v>86</v>
      </c>
      <c r="AX195" t="s">
        <v>86</v>
      </c>
      <c r="AY195" t="s">
        <v>86</v>
      </c>
      <c r="AZ195" t="s">
        <v>86</v>
      </c>
      <c r="BA195" t="s">
        <v>86</v>
      </c>
      <c r="BB195" t="s">
        <v>86</v>
      </c>
      <c r="BC195" t="s">
        <v>86</v>
      </c>
      <c r="BD195" t="s">
        <v>86</v>
      </c>
      <c r="BE195" t="s">
        <v>86</v>
      </c>
    </row>
    <row r="196" spans="1:57" x14ac:dyDescent="0.45">
      <c r="A196" t="s">
        <v>542</v>
      </c>
      <c r="B196" t="s">
        <v>77</v>
      </c>
      <c r="C196" t="s">
        <v>543</v>
      </c>
      <c r="D196" t="s">
        <v>79</v>
      </c>
      <c r="E196" s="2" t="str">
        <f>HYPERLINK("capsilon://?command=openfolder&amp;siteaddress=envoy.emaiq-na2.net&amp;folderid=FX61BD04FB-E2D1-4B22-3ADB-82B774FBA4C1","FX2112137")</f>
        <v>FX2112137</v>
      </c>
      <c r="F196" t="s">
        <v>80</v>
      </c>
      <c r="G196" t="s">
        <v>80</v>
      </c>
      <c r="H196" t="s">
        <v>81</v>
      </c>
      <c r="I196" t="s">
        <v>544</v>
      </c>
      <c r="J196">
        <v>38</v>
      </c>
      <c r="K196" t="s">
        <v>83</v>
      </c>
      <c r="L196" t="s">
        <v>84</v>
      </c>
      <c r="M196" t="s">
        <v>85</v>
      </c>
      <c r="N196">
        <v>2</v>
      </c>
      <c r="O196" s="1">
        <v>44624.627129629633</v>
      </c>
      <c r="P196" s="1">
        <v>44624.83021990741</v>
      </c>
      <c r="Q196">
        <v>17321</v>
      </c>
      <c r="R196">
        <v>226</v>
      </c>
      <c r="S196" t="b">
        <v>0</v>
      </c>
      <c r="T196" t="s">
        <v>86</v>
      </c>
      <c r="U196" t="b">
        <v>0</v>
      </c>
      <c r="V196" t="s">
        <v>136</v>
      </c>
      <c r="W196" s="1">
        <v>44624.646215277775</v>
      </c>
      <c r="X196">
        <v>101</v>
      </c>
      <c r="Y196">
        <v>37</v>
      </c>
      <c r="Z196">
        <v>0</v>
      </c>
      <c r="AA196">
        <v>37</v>
      </c>
      <c r="AB196">
        <v>0</v>
      </c>
      <c r="AC196">
        <v>25</v>
      </c>
      <c r="AD196">
        <v>1</v>
      </c>
      <c r="AE196">
        <v>0</v>
      </c>
      <c r="AF196">
        <v>0</v>
      </c>
      <c r="AG196">
        <v>0</v>
      </c>
      <c r="AH196" t="s">
        <v>126</v>
      </c>
      <c r="AI196" s="1">
        <v>44624.83021990741</v>
      </c>
      <c r="AJ196">
        <v>125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0</v>
      </c>
      <c r="AR196">
        <v>0</v>
      </c>
      <c r="AS196">
        <v>0</v>
      </c>
      <c r="AT196" t="s">
        <v>86</v>
      </c>
      <c r="AU196" t="s">
        <v>86</v>
      </c>
      <c r="AV196" t="s">
        <v>86</v>
      </c>
      <c r="AW196" t="s">
        <v>86</v>
      </c>
      <c r="AX196" t="s">
        <v>86</v>
      </c>
      <c r="AY196" t="s">
        <v>86</v>
      </c>
      <c r="AZ196" t="s">
        <v>86</v>
      </c>
      <c r="BA196" t="s">
        <v>86</v>
      </c>
      <c r="BB196" t="s">
        <v>86</v>
      </c>
      <c r="BC196" t="s">
        <v>86</v>
      </c>
      <c r="BD196" t="s">
        <v>86</v>
      </c>
      <c r="BE196" t="s">
        <v>86</v>
      </c>
    </row>
    <row r="197" spans="1:57" x14ac:dyDescent="0.45">
      <c r="A197" t="s">
        <v>545</v>
      </c>
      <c r="B197" t="s">
        <v>77</v>
      </c>
      <c r="C197" t="s">
        <v>546</v>
      </c>
      <c r="D197" t="s">
        <v>79</v>
      </c>
      <c r="E197" s="2" t="str">
        <f>HYPERLINK("capsilon://?command=openfolder&amp;siteaddress=envoy.emaiq-na2.net&amp;folderid=FX8477317A-7245-F650-96CF-4DF012F697CD","FX2112235")</f>
        <v>FX2112235</v>
      </c>
      <c r="F197" t="s">
        <v>80</v>
      </c>
      <c r="G197" t="s">
        <v>80</v>
      </c>
      <c r="H197" t="s">
        <v>81</v>
      </c>
      <c r="I197" t="s">
        <v>547</v>
      </c>
      <c r="J197">
        <v>82</v>
      </c>
      <c r="K197" t="s">
        <v>83</v>
      </c>
      <c r="L197" t="s">
        <v>84</v>
      </c>
      <c r="M197" t="s">
        <v>85</v>
      </c>
      <c r="N197">
        <v>2</v>
      </c>
      <c r="O197" s="1">
        <v>44624.627557870372</v>
      </c>
      <c r="P197" s="1">
        <v>44624.838692129626</v>
      </c>
      <c r="Q197">
        <v>17053</v>
      </c>
      <c r="R197">
        <v>1189</v>
      </c>
      <c r="S197" t="b">
        <v>0</v>
      </c>
      <c r="T197" t="s">
        <v>86</v>
      </c>
      <c r="U197" t="b">
        <v>0</v>
      </c>
      <c r="V197" t="s">
        <v>136</v>
      </c>
      <c r="W197" s="1">
        <v>44624.651516203703</v>
      </c>
      <c r="X197">
        <v>458</v>
      </c>
      <c r="Y197">
        <v>67</v>
      </c>
      <c r="Z197">
        <v>0</v>
      </c>
      <c r="AA197">
        <v>67</v>
      </c>
      <c r="AB197">
        <v>0</v>
      </c>
      <c r="AC197">
        <v>45</v>
      </c>
      <c r="AD197">
        <v>15</v>
      </c>
      <c r="AE197">
        <v>0</v>
      </c>
      <c r="AF197">
        <v>0</v>
      </c>
      <c r="AG197">
        <v>0</v>
      </c>
      <c r="AH197" t="s">
        <v>126</v>
      </c>
      <c r="AI197" s="1">
        <v>44624.838692129626</v>
      </c>
      <c r="AJ197">
        <v>731</v>
      </c>
      <c r="AK197">
        <v>1</v>
      </c>
      <c r="AL197">
        <v>0</v>
      </c>
      <c r="AM197">
        <v>1</v>
      </c>
      <c r="AN197">
        <v>0</v>
      </c>
      <c r="AO197">
        <v>1</v>
      </c>
      <c r="AP197">
        <v>14</v>
      </c>
      <c r="AQ197">
        <v>0</v>
      </c>
      <c r="AR197">
        <v>0</v>
      </c>
      <c r="AS197">
        <v>0</v>
      </c>
      <c r="AT197" t="s">
        <v>86</v>
      </c>
      <c r="AU197" t="s">
        <v>86</v>
      </c>
      <c r="AV197" t="s">
        <v>86</v>
      </c>
      <c r="AW197" t="s">
        <v>86</v>
      </c>
      <c r="AX197" t="s">
        <v>86</v>
      </c>
      <c r="AY197" t="s">
        <v>86</v>
      </c>
      <c r="AZ197" t="s">
        <v>86</v>
      </c>
      <c r="BA197" t="s">
        <v>86</v>
      </c>
      <c r="BB197" t="s">
        <v>86</v>
      </c>
      <c r="BC197" t="s">
        <v>86</v>
      </c>
      <c r="BD197" t="s">
        <v>86</v>
      </c>
      <c r="BE197" t="s">
        <v>86</v>
      </c>
    </row>
    <row r="198" spans="1:57" x14ac:dyDescent="0.45">
      <c r="A198" t="s">
        <v>548</v>
      </c>
      <c r="B198" t="s">
        <v>77</v>
      </c>
      <c r="C198" t="s">
        <v>543</v>
      </c>
      <c r="D198" t="s">
        <v>79</v>
      </c>
      <c r="E198" s="2" t="str">
        <f>HYPERLINK("capsilon://?command=openfolder&amp;siteaddress=envoy.emaiq-na2.net&amp;folderid=FX61BD04FB-E2D1-4B22-3ADB-82B774FBA4C1","FX2112137")</f>
        <v>FX2112137</v>
      </c>
      <c r="F198" t="s">
        <v>80</v>
      </c>
      <c r="G198" t="s">
        <v>80</v>
      </c>
      <c r="H198" t="s">
        <v>81</v>
      </c>
      <c r="I198" t="s">
        <v>549</v>
      </c>
      <c r="J198">
        <v>38</v>
      </c>
      <c r="K198" t="s">
        <v>83</v>
      </c>
      <c r="L198" t="s">
        <v>84</v>
      </c>
      <c r="M198" t="s">
        <v>85</v>
      </c>
      <c r="N198">
        <v>2</v>
      </c>
      <c r="O198" s="1">
        <v>44624.627997685187</v>
      </c>
      <c r="P198" s="1">
        <v>44624.839965277781</v>
      </c>
      <c r="Q198">
        <v>18108</v>
      </c>
      <c r="R198">
        <v>206</v>
      </c>
      <c r="S198" t="b">
        <v>0</v>
      </c>
      <c r="T198" t="s">
        <v>86</v>
      </c>
      <c r="U198" t="b">
        <v>0</v>
      </c>
      <c r="V198" t="s">
        <v>136</v>
      </c>
      <c r="W198" s="1">
        <v>44624.652650462966</v>
      </c>
      <c r="X198">
        <v>97</v>
      </c>
      <c r="Y198">
        <v>37</v>
      </c>
      <c r="Z198">
        <v>0</v>
      </c>
      <c r="AA198">
        <v>37</v>
      </c>
      <c r="AB198">
        <v>0</v>
      </c>
      <c r="AC198">
        <v>22</v>
      </c>
      <c r="AD198">
        <v>1</v>
      </c>
      <c r="AE198">
        <v>0</v>
      </c>
      <c r="AF198">
        <v>0</v>
      </c>
      <c r="AG198">
        <v>0</v>
      </c>
      <c r="AH198" t="s">
        <v>126</v>
      </c>
      <c r="AI198" s="1">
        <v>44624.839965277781</v>
      </c>
      <c r="AJ198">
        <v>109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0</v>
      </c>
      <c r="AR198">
        <v>0</v>
      </c>
      <c r="AS198">
        <v>0</v>
      </c>
      <c r="AT198" t="s">
        <v>86</v>
      </c>
      <c r="AU198" t="s">
        <v>86</v>
      </c>
      <c r="AV198" t="s">
        <v>86</v>
      </c>
      <c r="AW198" t="s">
        <v>86</v>
      </c>
      <c r="AX198" t="s">
        <v>86</v>
      </c>
      <c r="AY198" t="s">
        <v>86</v>
      </c>
      <c r="AZ198" t="s">
        <v>86</v>
      </c>
      <c r="BA198" t="s">
        <v>86</v>
      </c>
      <c r="BB198" t="s">
        <v>86</v>
      </c>
      <c r="BC198" t="s">
        <v>86</v>
      </c>
      <c r="BD198" t="s">
        <v>86</v>
      </c>
      <c r="BE198" t="s">
        <v>86</v>
      </c>
    </row>
    <row r="199" spans="1:57" x14ac:dyDescent="0.45">
      <c r="A199" t="s">
        <v>550</v>
      </c>
      <c r="B199" t="s">
        <v>77</v>
      </c>
      <c r="C199" t="s">
        <v>551</v>
      </c>
      <c r="D199" t="s">
        <v>79</v>
      </c>
      <c r="E199" s="2" t="str">
        <f>HYPERLINK("capsilon://?command=openfolder&amp;siteaddress=envoy.emaiq-na2.net&amp;folderid=FXE9F9842F-512C-CE59-3FCB-9084CE1CFDD3","FX2202293")</f>
        <v>FX2202293</v>
      </c>
      <c r="F199" t="s">
        <v>80</v>
      </c>
      <c r="G199" t="s">
        <v>80</v>
      </c>
      <c r="H199" t="s">
        <v>81</v>
      </c>
      <c r="I199" t="s">
        <v>552</v>
      </c>
      <c r="J199">
        <v>109</v>
      </c>
      <c r="K199" t="s">
        <v>83</v>
      </c>
      <c r="L199" t="s">
        <v>84</v>
      </c>
      <c r="M199" t="s">
        <v>85</v>
      </c>
      <c r="N199">
        <v>2</v>
      </c>
      <c r="O199" s="1">
        <v>44624.655844907407</v>
      </c>
      <c r="P199" s="1">
        <v>44624.842430555553</v>
      </c>
      <c r="Q199">
        <v>15405</v>
      </c>
      <c r="R199">
        <v>716</v>
      </c>
      <c r="S199" t="b">
        <v>0</v>
      </c>
      <c r="T199" t="s">
        <v>86</v>
      </c>
      <c r="U199" t="b">
        <v>0</v>
      </c>
      <c r="V199" t="s">
        <v>136</v>
      </c>
      <c r="W199" s="1">
        <v>44624.686203703706</v>
      </c>
      <c r="X199">
        <v>504</v>
      </c>
      <c r="Y199">
        <v>70</v>
      </c>
      <c r="Z199">
        <v>0</v>
      </c>
      <c r="AA199">
        <v>70</v>
      </c>
      <c r="AB199">
        <v>0</v>
      </c>
      <c r="AC199">
        <v>24</v>
      </c>
      <c r="AD199">
        <v>39</v>
      </c>
      <c r="AE199">
        <v>0</v>
      </c>
      <c r="AF199">
        <v>0</v>
      </c>
      <c r="AG199">
        <v>0</v>
      </c>
      <c r="AH199" t="s">
        <v>126</v>
      </c>
      <c r="AI199" s="1">
        <v>44624.842430555553</v>
      </c>
      <c r="AJ199">
        <v>212</v>
      </c>
      <c r="AK199">
        <v>1</v>
      </c>
      <c r="AL199">
        <v>0</v>
      </c>
      <c r="AM199">
        <v>1</v>
      </c>
      <c r="AN199">
        <v>0</v>
      </c>
      <c r="AO199">
        <v>1</v>
      </c>
      <c r="AP199">
        <v>38</v>
      </c>
      <c r="AQ199">
        <v>0</v>
      </c>
      <c r="AR199">
        <v>0</v>
      </c>
      <c r="AS199">
        <v>0</v>
      </c>
      <c r="AT199" t="s">
        <v>86</v>
      </c>
      <c r="AU199" t="s">
        <v>86</v>
      </c>
      <c r="AV199" t="s">
        <v>86</v>
      </c>
      <c r="AW199" t="s">
        <v>86</v>
      </c>
      <c r="AX199" t="s">
        <v>86</v>
      </c>
      <c r="AY199" t="s">
        <v>86</v>
      </c>
      <c r="AZ199" t="s">
        <v>86</v>
      </c>
      <c r="BA199" t="s">
        <v>86</v>
      </c>
      <c r="BB199" t="s">
        <v>86</v>
      </c>
      <c r="BC199" t="s">
        <v>86</v>
      </c>
      <c r="BD199" t="s">
        <v>86</v>
      </c>
      <c r="BE199" t="s">
        <v>86</v>
      </c>
    </row>
    <row r="200" spans="1:57" x14ac:dyDescent="0.45">
      <c r="A200" t="s">
        <v>553</v>
      </c>
      <c r="B200" t="s">
        <v>77</v>
      </c>
      <c r="C200" t="s">
        <v>554</v>
      </c>
      <c r="D200" t="s">
        <v>79</v>
      </c>
      <c r="E200" s="2" t="str">
        <f>HYPERLINK("capsilon://?command=openfolder&amp;siteaddress=envoy.emaiq-na2.net&amp;folderid=FXDEE56BFF-DB48-2FB6-E1C8-6F9994E201F7","FX2203144")</f>
        <v>FX2203144</v>
      </c>
      <c r="F200" t="s">
        <v>80</v>
      </c>
      <c r="G200" t="s">
        <v>80</v>
      </c>
      <c r="H200" t="s">
        <v>81</v>
      </c>
      <c r="I200" t="s">
        <v>555</v>
      </c>
      <c r="J200">
        <v>200</v>
      </c>
      <c r="K200" t="s">
        <v>83</v>
      </c>
      <c r="L200" t="s">
        <v>84</v>
      </c>
      <c r="M200" t="s">
        <v>85</v>
      </c>
      <c r="N200">
        <v>2</v>
      </c>
      <c r="O200" s="1">
        <v>44624.65997685185</v>
      </c>
      <c r="P200" s="1">
        <v>44624.850405092591</v>
      </c>
      <c r="Q200">
        <v>15268</v>
      </c>
      <c r="R200">
        <v>1185</v>
      </c>
      <c r="S200" t="b">
        <v>0</v>
      </c>
      <c r="T200" t="s">
        <v>86</v>
      </c>
      <c r="U200" t="b">
        <v>0</v>
      </c>
      <c r="V200" t="s">
        <v>136</v>
      </c>
      <c r="W200" s="1">
        <v>44624.69195601852</v>
      </c>
      <c r="X200">
        <v>496</v>
      </c>
      <c r="Y200">
        <v>161</v>
      </c>
      <c r="Z200">
        <v>0</v>
      </c>
      <c r="AA200">
        <v>161</v>
      </c>
      <c r="AB200">
        <v>0</v>
      </c>
      <c r="AC200">
        <v>53</v>
      </c>
      <c r="AD200">
        <v>39</v>
      </c>
      <c r="AE200">
        <v>0</v>
      </c>
      <c r="AF200">
        <v>0</v>
      </c>
      <c r="AG200">
        <v>0</v>
      </c>
      <c r="AH200" t="s">
        <v>126</v>
      </c>
      <c r="AI200" s="1">
        <v>44624.850405092591</v>
      </c>
      <c r="AJ200">
        <v>689</v>
      </c>
      <c r="AK200">
        <v>0</v>
      </c>
      <c r="AL200">
        <v>0</v>
      </c>
      <c r="AM200">
        <v>0</v>
      </c>
      <c r="AN200">
        <v>37</v>
      </c>
      <c r="AO200">
        <v>0</v>
      </c>
      <c r="AP200">
        <v>39</v>
      </c>
      <c r="AQ200">
        <v>0</v>
      </c>
      <c r="AR200">
        <v>0</v>
      </c>
      <c r="AS200">
        <v>0</v>
      </c>
      <c r="AT200" t="s">
        <v>86</v>
      </c>
      <c r="AU200" t="s">
        <v>86</v>
      </c>
      <c r="AV200" t="s">
        <v>86</v>
      </c>
      <c r="AW200" t="s">
        <v>86</v>
      </c>
      <c r="AX200" t="s">
        <v>86</v>
      </c>
      <c r="AY200" t="s">
        <v>86</v>
      </c>
      <c r="AZ200" t="s">
        <v>86</v>
      </c>
      <c r="BA200" t="s">
        <v>86</v>
      </c>
      <c r="BB200" t="s">
        <v>86</v>
      </c>
      <c r="BC200" t="s">
        <v>86</v>
      </c>
      <c r="BD200" t="s">
        <v>86</v>
      </c>
      <c r="BE200" t="s">
        <v>86</v>
      </c>
    </row>
    <row r="201" spans="1:57" hidden="1" x14ac:dyDescent="0.45">
      <c r="A201" t="s">
        <v>556</v>
      </c>
      <c r="B201" t="s">
        <v>77</v>
      </c>
      <c r="C201" t="s">
        <v>557</v>
      </c>
      <c r="D201" t="s">
        <v>79</v>
      </c>
      <c r="E201" s="2" t="str">
        <f>HYPERLINK("capsilon://?command=openfolder&amp;siteaddress=envoy.emaiq-na2.net&amp;folderid=FXD2E90888-E422-3A84-5674-EBD8ED8366FE","FX2203162")</f>
        <v>FX2203162</v>
      </c>
      <c r="F201" t="s">
        <v>80</v>
      </c>
      <c r="G201" t="s">
        <v>80</v>
      </c>
      <c r="H201" t="s">
        <v>81</v>
      </c>
      <c r="I201" t="s">
        <v>558</v>
      </c>
      <c r="J201">
        <v>390</v>
      </c>
      <c r="K201" t="s">
        <v>83</v>
      </c>
      <c r="L201" t="s">
        <v>84</v>
      </c>
      <c r="M201" t="s">
        <v>85</v>
      </c>
      <c r="N201">
        <v>1</v>
      </c>
      <c r="O201" s="1">
        <v>44624.679571759261</v>
      </c>
      <c r="P201" s="1">
        <v>44624.745162037034</v>
      </c>
      <c r="Q201">
        <v>5062</v>
      </c>
      <c r="R201">
        <v>605</v>
      </c>
      <c r="S201" t="b">
        <v>0</v>
      </c>
      <c r="T201" t="s">
        <v>86</v>
      </c>
      <c r="U201" t="b">
        <v>0</v>
      </c>
      <c r="V201" t="s">
        <v>92</v>
      </c>
      <c r="W201" s="1">
        <v>44624.745162037034</v>
      </c>
      <c r="X201">
        <v>216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390</v>
      </c>
      <c r="AE201">
        <v>323</v>
      </c>
      <c r="AF201">
        <v>0</v>
      </c>
      <c r="AG201">
        <v>7</v>
      </c>
      <c r="AH201" t="s">
        <v>86</v>
      </c>
      <c r="AI201" t="s">
        <v>86</v>
      </c>
      <c r="AJ201" t="s">
        <v>86</v>
      </c>
      <c r="AK201" t="s">
        <v>86</v>
      </c>
      <c r="AL201" t="s">
        <v>86</v>
      </c>
      <c r="AM201" t="s">
        <v>86</v>
      </c>
      <c r="AN201" t="s">
        <v>86</v>
      </c>
      <c r="AO201" t="s">
        <v>86</v>
      </c>
      <c r="AP201" t="s">
        <v>86</v>
      </c>
      <c r="AQ201" t="s">
        <v>86</v>
      </c>
      <c r="AR201" t="s">
        <v>86</v>
      </c>
      <c r="AS201" t="s">
        <v>86</v>
      </c>
      <c r="AT201" t="s">
        <v>86</v>
      </c>
      <c r="AU201" t="s">
        <v>86</v>
      </c>
      <c r="AV201" t="s">
        <v>86</v>
      </c>
      <c r="AW201" t="s">
        <v>86</v>
      </c>
      <c r="AX201" t="s">
        <v>86</v>
      </c>
      <c r="AY201" t="s">
        <v>86</v>
      </c>
      <c r="AZ201" t="s">
        <v>86</v>
      </c>
      <c r="BA201" t="s">
        <v>86</v>
      </c>
      <c r="BB201" t="s">
        <v>86</v>
      </c>
      <c r="BC201" t="s">
        <v>86</v>
      </c>
      <c r="BD201" t="s">
        <v>86</v>
      </c>
      <c r="BE201" t="s">
        <v>86</v>
      </c>
    </row>
    <row r="202" spans="1:57" x14ac:dyDescent="0.45">
      <c r="A202" t="s">
        <v>559</v>
      </c>
      <c r="B202" t="s">
        <v>77</v>
      </c>
      <c r="C202" t="s">
        <v>139</v>
      </c>
      <c r="D202" t="s">
        <v>79</v>
      </c>
      <c r="E202" s="2" t="str">
        <f>HYPERLINK("capsilon://?command=openfolder&amp;siteaddress=envoy.emaiq-na2.net&amp;folderid=FXBEA6FFB6-0935-AB5D-7A17-2765E4599688","FX2202666")</f>
        <v>FX2202666</v>
      </c>
      <c r="F202" t="s">
        <v>80</v>
      </c>
      <c r="G202" t="s">
        <v>80</v>
      </c>
      <c r="H202" t="s">
        <v>81</v>
      </c>
      <c r="I202" t="s">
        <v>519</v>
      </c>
      <c r="J202">
        <v>38</v>
      </c>
      <c r="K202" t="s">
        <v>83</v>
      </c>
      <c r="L202" t="s">
        <v>84</v>
      </c>
      <c r="M202" t="s">
        <v>85</v>
      </c>
      <c r="N202">
        <v>2</v>
      </c>
      <c r="O202" s="1">
        <v>44624.68509259259</v>
      </c>
      <c r="P202" s="1">
        <v>44624.737141203703</v>
      </c>
      <c r="Q202">
        <v>4227</v>
      </c>
      <c r="R202">
        <v>270</v>
      </c>
      <c r="S202" t="b">
        <v>0</v>
      </c>
      <c r="T202" t="s">
        <v>86</v>
      </c>
      <c r="U202" t="b">
        <v>1</v>
      </c>
      <c r="V202" t="s">
        <v>92</v>
      </c>
      <c r="W202" s="1">
        <v>44624.6875</v>
      </c>
      <c r="X202">
        <v>192</v>
      </c>
      <c r="Y202">
        <v>37</v>
      </c>
      <c r="Z202">
        <v>0</v>
      </c>
      <c r="AA202">
        <v>37</v>
      </c>
      <c r="AB202">
        <v>0</v>
      </c>
      <c r="AC202">
        <v>23</v>
      </c>
      <c r="AD202">
        <v>1</v>
      </c>
      <c r="AE202">
        <v>0</v>
      </c>
      <c r="AF202">
        <v>0</v>
      </c>
      <c r="AG202">
        <v>0</v>
      </c>
      <c r="AH202" t="s">
        <v>432</v>
      </c>
      <c r="AI202" s="1">
        <v>44624.737141203703</v>
      </c>
      <c r="AJ202">
        <v>78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 t="s">
        <v>86</v>
      </c>
      <c r="AU202" t="s">
        <v>86</v>
      </c>
      <c r="AV202" t="s">
        <v>86</v>
      </c>
      <c r="AW202" t="s">
        <v>86</v>
      </c>
      <c r="AX202" t="s">
        <v>86</v>
      </c>
      <c r="AY202" t="s">
        <v>86</v>
      </c>
      <c r="AZ202" t="s">
        <v>86</v>
      </c>
      <c r="BA202" t="s">
        <v>86</v>
      </c>
      <c r="BB202" t="s">
        <v>86</v>
      </c>
      <c r="BC202" t="s">
        <v>86</v>
      </c>
      <c r="BD202" t="s">
        <v>86</v>
      </c>
      <c r="BE202" t="s">
        <v>86</v>
      </c>
    </row>
    <row r="203" spans="1:57" x14ac:dyDescent="0.45">
      <c r="A203" t="s">
        <v>560</v>
      </c>
      <c r="B203" t="s">
        <v>77</v>
      </c>
      <c r="C203" t="s">
        <v>513</v>
      </c>
      <c r="D203" t="s">
        <v>79</v>
      </c>
      <c r="E203" s="2" t="str">
        <f>HYPERLINK("capsilon://?command=openfolder&amp;siteaddress=envoy.emaiq-na2.net&amp;folderid=FX9F2790F8-9A46-A91E-5573-900CC67A6248","FX2202731")</f>
        <v>FX2202731</v>
      </c>
      <c r="F203" t="s">
        <v>80</v>
      </c>
      <c r="G203" t="s">
        <v>80</v>
      </c>
      <c r="H203" t="s">
        <v>81</v>
      </c>
      <c r="I203" t="s">
        <v>514</v>
      </c>
      <c r="J203">
        <v>304</v>
      </c>
      <c r="K203" t="s">
        <v>83</v>
      </c>
      <c r="L203" t="s">
        <v>84</v>
      </c>
      <c r="M203" t="s">
        <v>85</v>
      </c>
      <c r="N203">
        <v>2</v>
      </c>
      <c r="O203" s="1">
        <v>44624.686238425929</v>
      </c>
      <c r="P203" s="1">
        <v>44624.744039351855</v>
      </c>
      <c r="Q203">
        <v>3441</v>
      </c>
      <c r="R203">
        <v>1553</v>
      </c>
      <c r="S203" t="b">
        <v>0</v>
      </c>
      <c r="T203" t="s">
        <v>86</v>
      </c>
      <c r="U203" t="b">
        <v>1</v>
      </c>
      <c r="V203" t="s">
        <v>92</v>
      </c>
      <c r="W203" s="1">
        <v>44624.698599537034</v>
      </c>
      <c r="X203">
        <v>958</v>
      </c>
      <c r="Y203">
        <v>225</v>
      </c>
      <c r="Z203">
        <v>0</v>
      </c>
      <c r="AA203">
        <v>225</v>
      </c>
      <c r="AB203">
        <v>0</v>
      </c>
      <c r="AC203">
        <v>116</v>
      </c>
      <c r="AD203">
        <v>79</v>
      </c>
      <c r="AE203">
        <v>0</v>
      </c>
      <c r="AF203">
        <v>0</v>
      </c>
      <c r="AG203">
        <v>0</v>
      </c>
      <c r="AH203" t="s">
        <v>432</v>
      </c>
      <c r="AI203" s="1">
        <v>44624.744039351855</v>
      </c>
      <c r="AJ203">
        <v>595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79</v>
      </c>
      <c r="AQ203">
        <v>0</v>
      </c>
      <c r="AR203">
        <v>0</v>
      </c>
      <c r="AS203">
        <v>0</v>
      </c>
      <c r="AT203" t="s">
        <v>86</v>
      </c>
      <c r="AU203" t="s">
        <v>86</v>
      </c>
      <c r="AV203" t="s">
        <v>86</v>
      </c>
      <c r="AW203" t="s">
        <v>86</v>
      </c>
      <c r="AX203" t="s">
        <v>86</v>
      </c>
      <c r="AY203" t="s">
        <v>86</v>
      </c>
      <c r="AZ203" t="s">
        <v>86</v>
      </c>
      <c r="BA203" t="s">
        <v>86</v>
      </c>
      <c r="BB203" t="s">
        <v>86</v>
      </c>
      <c r="BC203" t="s">
        <v>86</v>
      </c>
      <c r="BD203" t="s">
        <v>86</v>
      </c>
      <c r="BE203" t="s">
        <v>86</v>
      </c>
    </row>
    <row r="204" spans="1:57" x14ac:dyDescent="0.45">
      <c r="A204" t="s">
        <v>561</v>
      </c>
      <c r="B204" t="s">
        <v>77</v>
      </c>
      <c r="C204" t="s">
        <v>533</v>
      </c>
      <c r="D204" t="s">
        <v>79</v>
      </c>
      <c r="E204" s="2" t="str">
        <f>HYPERLINK("capsilon://?command=openfolder&amp;siteaddress=envoy.emaiq-na2.net&amp;folderid=FXD8B0FB82-A84E-FF16-5C4C-88D75AC5128A","FX2203159")</f>
        <v>FX2203159</v>
      </c>
      <c r="F204" t="s">
        <v>80</v>
      </c>
      <c r="G204" t="s">
        <v>80</v>
      </c>
      <c r="H204" t="s">
        <v>81</v>
      </c>
      <c r="I204" t="s">
        <v>534</v>
      </c>
      <c r="J204">
        <v>146</v>
      </c>
      <c r="K204" t="s">
        <v>83</v>
      </c>
      <c r="L204" t="s">
        <v>84</v>
      </c>
      <c r="M204" t="s">
        <v>85</v>
      </c>
      <c r="N204">
        <v>2</v>
      </c>
      <c r="O204" s="1">
        <v>44624.701886574076</v>
      </c>
      <c r="P204" s="1">
        <v>44624.749907407408</v>
      </c>
      <c r="Q204">
        <v>2226</v>
      </c>
      <c r="R204">
        <v>1923</v>
      </c>
      <c r="S204" t="b">
        <v>0</v>
      </c>
      <c r="T204" t="s">
        <v>86</v>
      </c>
      <c r="U204" t="b">
        <v>1</v>
      </c>
      <c r="V204" t="s">
        <v>136</v>
      </c>
      <c r="W204" s="1">
        <v>44624.718518518515</v>
      </c>
      <c r="X204">
        <v>1417</v>
      </c>
      <c r="Y204">
        <v>126</v>
      </c>
      <c r="Z204">
        <v>0</v>
      </c>
      <c r="AA204">
        <v>126</v>
      </c>
      <c r="AB204">
        <v>0</v>
      </c>
      <c r="AC204">
        <v>77</v>
      </c>
      <c r="AD204">
        <v>20</v>
      </c>
      <c r="AE204">
        <v>0</v>
      </c>
      <c r="AF204">
        <v>0</v>
      </c>
      <c r="AG204">
        <v>0</v>
      </c>
      <c r="AH204" t="s">
        <v>432</v>
      </c>
      <c r="AI204" s="1">
        <v>44624.749907407408</v>
      </c>
      <c r="AJ204">
        <v>506</v>
      </c>
      <c r="AK204">
        <v>9</v>
      </c>
      <c r="AL204">
        <v>0</v>
      </c>
      <c r="AM204">
        <v>9</v>
      </c>
      <c r="AN204">
        <v>0</v>
      </c>
      <c r="AO204">
        <v>9</v>
      </c>
      <c r="AP204">
        <v>11</v>
      </c>
      <c r="AQ204">
        <v>0</v>
      </c>
      <c r="AR204">
        <v>0</v>
      </c>
      <c r="AS204">
        <v>0</v>
      </c>
      <c r="AT204" t="s">
        <v>86</v>
      </c>
      <c r="AU204" t="s">
        <v>86</v>
      </c>
      <c r="AV204" t="s">
        <v>86</v>
      </c>
      <c r="AW204" t="s">
        <v>86</v>
      </c>
      <c r="AX204" t="s">
        <v>86</v>
      </c>
      <c r="AY204" t="s">
        <v>86</v>
      </c>
      <c r="AZ204" t="s">
        <v>86</v>
      </c>
      <c r="BA204" t="s">
        <v>86</v>
      </c>
      <c r="BB204" t="s">
        <v>86</v>
      </c>
      <c r="BC204" t="s">
        <v>86</v>
      </c>
      <c r="BD204" t="s">
        <v>86</v>
      </c>
      <c r="BE204" t="s">
        <v>86</v>
      </c>
    </row>
    <row r="205" spans="1:57" hidden="1" x14ac:dyDescent="0.45">
      <c r="A205" t="s">
        <v>562</v>
      </c>
      <c r="B205" t="s">
        <v>77</v>
      </c>
      <c r="C205" t="s">
        <v>563</v>
      </c>
      <c r="D205" t="s">
        <v>79</v>
      </c>
      <c r="E205" s="2" t="str">
        <f>HYPERLINK("capsilon://?command=openfolder&amp;siteaddress=envoy.emaiq-na2.net&amp;folderid=FX173BF990-F83C-BB56-35F6-633535570448","FX2203105")</f>
        <v>FX2203105</v>
      </c>
      <c r="F205" t="s">
        <v>80</v>
      </c>
      <c r="G205" t="s">
        <v>80</v>
      </c>
      <c r="H205" t="s">
        <v>81</v>
      </c>
      <c r="I205" t="s">
        <v>564</v>
      </c>
      <c r="J205">
        <v>187</v>
      </c>
      <c r="K205" t="s">
        <v>83</v>
      </c>
      <c r="L205" t="s">
        <v>84</v>
      </c>
      <c r="M205" t="s">
        <v>85</v>
      </c>
      <c r="N205">
        <v>1</v>
      </c>
      <c r="O205" s="1">
        <v>44624.712199074071</v>
      </c>
      <c r="P205" s="1">
        <v>44624.715173611112</v>
      </c>
      <c r="Q205">
        <v>176</v>
      </c>
      <c r="R205">
        <v>81</v>
      </c>
      <c r="S205" t="b">
        <v>0</v>
      </c>
      <c r="T205" t="s">
        <v>86</v>
      </c>
      <c r="U205" t="b">
        <v>0</v>
      </c>
      <c r="V205" t="s">
        <v>92</v>
      </c>
      <c r="W205" s="1">
        <v>44624.715173611112</v>
      </c>
      <c r="X205">
        <v>81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187</v>
      </c>
      <c r="AE205">
        <v>169</v>
      </c>
      <c r="AF205">
        <v>0</v>
      </c>
      <c r="AG205">
        <v>5</v>
      </c>
      <c r="AH205" t="s">
        <v>86</v>
      </c>
      <c r="AI205" t="s">
        <v>86</v>
      </c>
      <c r="AJ205" t="s">
        <v>86</v>
      </c>
      <c r="AK205" t="s">
        <v>86</v>
      </c>
      <c r="AL205" t="s">
        <v>86</v>
      </c>
      <c r="AM205" t="s">
        <v>86</v>
      </c>
      <c r="AN205" t="s">
        <v>86</v>
      </c>
      <c r="AO205" t="s">
        <v>86</v>
      </c>
      <c r="AP205" t="s">
        <v>86</v>
      </c>
      <c r="AQ205" t="s">
        <v>86</v>
      </c>
      <c r="AR205" t="s">
        <v>86</v>
      </c>
      <c r="AS205" t="s">
        <v>86</v>
      </c>
      <c r="AT205" t="s">
        <v>86</v>
      </c>
      <c r="AU205" t="s">
        <v>86</v>
      </c>
      <c r="AV205" t="s">
        <v>86</v>
      </c>
      <c r="AW205" t="s">
        <v>86</v>
      </c>
      <c r="AX205" t="s">
        <v>86</v>
      </c>
      <c r="AY205" t="s">
        <v>86</v>
      </c>
      <c r="AZ205" t="s">
        <v>86</v>
      </c>
      <c r="BA205" t="s">
        <v>86</v>
      </c>
      <c r="BB205" t="s">
        <v>86</v>
      </c>
      <c r="BC205" t="s">
        <v>86</v>
      </c>
      <c r="BD205" t="s">
        <v>86</v>
      </c>
      <c r="BE205" t="s">
        <v>86</v>
      </c>
    </row>
    <row r="206" spans="1:57" x14ac:dyDescent="0.45">
      <c r="A206" t="s">
        <v>565</v>
      </c>
      <c r="B206" t="s">
        <v>77</v>
      </c>
      <c r="C206" t="s">
        <v>563</v>
      </c>
      <c r="D206" t="s">
        <v>79</v>
      </c>
      <c r="E206" s="2" t="str">
        <f>HYPERLINK("capsilon://?command=openfolder&amp;siteaddress=envoy.emaiq-na2.net&amp;folderid=FX173BF990-F83C-BB56-35F6-633535570448","FX2203105")</f>
        <v>FX2203105</v>
      </c>
      <c r="F206" t="s">
        <v>80</v>
      </c>
      <c r="G206" t="s">
        <v>80</v>
      </c>
      <c r="H206" t="s">
        <v>81</v>
      </c>
      <c r="I206" t="s">
        <v>564</v>
      </c>
      <c r="J206">
        <v>215</v>
      </c>
      <c r="K206" t="s">
        <v>83</v>
      </c>
      <c r="L206" t="s">
        <v>84</v>
      </c>
      <c r="M206" t="s">
        <v>85</v>
      </c>
      <c r="N206">
        <v>2</v>
      </c>
      <c r="O206" s="1">
        <v>44624.71601851852</v>
      </c>
      <c r="P206" s="1">
        <v>44624.750335648147</v>
      </c>
      <c r="Q206">
        <v>1153</v>
      </c>
      <c r="R206">
        <v>1812</v>
      </c>
      <c r="S206" t="b">
        <v>0</v>
      </c>
      <c r="T206" t="s">
        <v>86</v>
      </c>
      <c r="U206" t="b">
        <v>1</v>
      </c>
      <c r="V206" t="s">
        <v>92</v>
      </c>
      <c r="W206" s="1">
        <v>44624.737604166665</v>
      </c>
      <c r="X206">
        <v>1668</v>
      </c>
      <c r="Y206">
        <v>200</v>
      </c>
      <c r="Z206">
        <v>0</v>
      </c>
      <c r="AA206">
        <v>200</v>
      </c>
      <c r="AB206">
        <v>0</v>
      </c>
      <c r="AC206">
        <v>101</v>
      </c>
      <c r="AD206">
        <v>15</v>
      </c>
      <c r="AE206">
        <v>0</v>
      </c>
      <c r="AF206">
        <v>0</v>
      </c>
      <c r="AG206">
        <v>0</v>
      </c>
      <c r="AH206" t="s">
        <v>126</v>
      </c>
      <c r="AI206" s="1">
        <v>44624.750335648147</v>
      </c>
      <c r="AJ206">
        <v>144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15</v>
      </c>
      <c r="AQ206">
        <v>0</v>
      </c>
      <c r="AR206">
        <v>0</v>
      </c>
      <c r="AS206">
        <v>0</v>
      </c>
      <c r="AT206" t="s">
        <v>86</v>
      </c>
      <c r="AU206" t="s">
        <v>86</v>
      </c>
      <c r="AV206" t="s">
        <v>86</v>
      </c>
      <c r="AW206" t="s">
        <v>86</v>
      </c>
      <c r="AX206" t="s">
        <v>86</v>
      </c>
      <c r="AY206" t="s">
        <v>86</v>
      </c>
      <c r="AZ206" t="s">
        <v>86</v>
      </c>
      <c r="BA206" t="s">
        <v>86</v>
      </c>
      <c r="BB206" t="s">
        <v>86</v>
      </c>
      <c r="BC206" t="s">
        <v>86</v>
      </c>
      <c r="BD206" t="s">
        <v>86</v>
      </c>
      <c r="BE206" t="s">
        <v>86</v>
      </c>
    </row>
    <row r="207" spans="1:57" hidden="1" x14ac:dyDescent="0.45">
      <c r="A207" t="s">
        <v>566</v>
      </c>
      <c r="B207" t="s">
        <v>77</v>
      </c>
      <c r="C207" t="s">
        <v>567</v>
      </c>
      <c r="D207" t="s">
        <v>79</v>
      </c>
      <c r="E207" s="2" t="str">
        <f>HYPERLINK("capsilon://?command=openfolder&amp;siteaddress=envoy.emaiq-na2.net&amp;folderid=FX00C5544D-42F2-DD5A-4FBD-9FFDA427397D","FX2202684")</f>
        <v>FX2202684</v>
      </c>
      <c r="F207" t="s">
        <v>80</v>
      </c>
      <c r="G207" t="s">
        <v>80</v>
      </c>
      <c r="H207" t="s">
        <v>81</v>
      </c>
      <c r="I207" t="s">
        <v>568</v>
      </c>
      <c r="J207">
        <v>84</v>
      </c>
      <c r="K207" t="s">
        <v>83</v>
      </c>
      <c r="L207" t="s">
        <v>84</v>
      </c>
      <c r="M207" t="s">
        <v>85</v>
      </c>
      <c r="N207">
        <v>1</v>
      </c>
      <c r="O207" s="1">
        <v>44621.534791666665</v>
      </c>
      <c r="P207" s="1">
        <v>44621.995196759257</v>
      </c>
      <c r="Q207">
        <v>39206</v>
      </c>
      <c r="R207">
        <v>573</v>
      </c>
      <c r="S207" t="b">
        <v>0</v>
      </c>
      <c r="T207" t="s">
        <v>86</v>
      </c>
      <c r="U207" t="b">
        <v>0</v>
      </c>
      <c r="V207" t="s">
        <v>87</v>
      </c>
      <c r="W207" s="1">
        <v>44621.995196759257</v>
      </c>
      <c r="X207">
        <v>322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84</v>
      </c>
      <c r="AE207">
        <v>72</v>
      </c>
      <c r="AF207">
        <v>0</v>
      </c>
      <c r="AG207">
        <v>3</v>
      </c>
      <c r="AH207" t="s">
        <v>86</v>
      </c>
      <c r="AI207" t="s">
        <v>86</v>
      </c>
      <c r="AJ207" t="s">
        <v>86</v>
      </c>
      <c r="AK207" t="s">
        <v>86</v>
      </c>
      <c r="AL207" t="s">
        <v>86</v>
      </c>
      <c r="AM207" t="s">
        <v>86</v>
      </c>
      <c r="AN207" t="s">
        <v>86</v>
      </c>
      <c r="AO207" t="s">
        <v>86</v>
      </c>
      <c r="AP207" t="s">
        <v>86</v>
      </c>
      <c r="AQ207" t="s">
        <v>86</v>
      </c>
      <c r="AR207" t="s">
        <v>86</v>
      </c>
      <c r="AS207" t="s">
        <v>86</v>
      </c>
      <c r="AT207" t="s">
        <v>86</v>
      </c>
      <c r="AU207" t="s">
        <v>86</v>
      </c>
      <c r="AV207" t="s">
        <v>86</v>
      </c>
      <c r="AW207" t="s">
        <v>86</v>
      </c>
      <c r="AX207" t="s">
        <v>86</v>
      </c>
      <c r="AY207" t="s">
        <v>86</v>
      </c>
      <c r="AZ207" t="s">
        <v>86</v>
      </c>
      <c r="BA207" t="s">
        <v>86</v>
      </c>
      <c r="BB207" t="s">
        <v>86</v>
      </c>
      <c r="BC207" t="s">
        <v>86</v>
      </c>
      <c r="BD207" t="s">
        <v>86</v>
      </c>
      <c r="BE207" t="s">
        <v>86</v>
      </c>
    </row>
    <row r="208" spans="1:57" hidden="1" x14ac:dyDescent="0.45">
      <c r="A208" t="s">
        <v>569</v>
      </c>
      <c r="B208" t="s">
        <v>77</v>
      </c>
      <c r="C208" t="s">
        <v>570</v>
      </c>
      <c r="D208" t="s">
        <v>79</v>
      </c>
      <c r="E208" s="2" t="str">
        <f>HYPERLINK("capsilon://?command=openfolder&amp;siteaddress=envoy.emaiq-na2.net&amp;folderid=FX3F073FE8-64DE-0114-3F44-1CE05CC2FED3","FX220310")</f>
        <v>FX220310</v>
      </c>
      <c r="F208" t="s">
        <v>80</v>
      </c>
      <c r="G208" t="s">
        <v>80</v>
      </c>
      <c r="H208" t="s">
        <v>81</v>
      </c>
      <c r="I208" t="s">
        <v>571</v>
      </c>
      <c r="J208">
        <v>224</v>
      </c>
      <c r="K208" t="s">
        <v>83</v>
      </c>
      <c r="L208" t="s">
        <v>84</v>
      </c>
      <c r="M208" t="s">
        <v>85</v>
      </c>
      <c r="N208">
        <v>1</v>
      </c>
      <c r="O208" s="1">
        <v>44624.722905092596</v>
      </c>
      <c r="P208" s="1">
        <v>44627.181122685186</v>
      </c>
      <c r="Q208">
        <v>211102</v>
      </c>
      <c r="R208">
        <v>1288</v>
      </c>
      <c r="S208" t="b">
        <v>0</v>
      </c>
      <c r="T208" t="s">
        <v>86</v>
      </c>
      <c r="U208" t="b">
        <v>0</v>
      </c>
      <c r="V208" t="s">
        <v>92</v>
      </c>
      <c r="W208" s="1">
        <v>44627.181122685186</v>
      </c>
      <c r="X208">
        <v>807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224</v>
      </c>
      <c r="AE208">
        <v>191</v>
      </c>
      <c r="AF208">
        <v>0</v>
      </c>
      <c r="AG208">
        <v>8</v>
      </c>
      <c r="AH208" t="s">
        <v>86</v>
      </c>
      <c r="AI208" t="s">
        <v>86</v>
      </c>
      <c r="AJ208" t="s">
        <v>86</v>
      </c>
      <c r="AK208" t="s">
        <v>86</v>
      </c>
      <c r="AL208" t="s">
        <v>86</v>
      </c>
      <c r="AM208" t="s">
        <v>86</v>
      </c>
      <c r="AN208" t="s">
        <v>86</v>
      </c>
      <c r="AO208" t="s">
        <v>86</v>
      </c>
      <c r="AP208" t="s">
        <v>86</v>
      </c>
      <c r="AQ208" t="s">
        <v>86</v>
      </c>
      <c r="AR208" t="s">
        <v>86</v>
      </c>
      <c r="AS208" t="s">
        <v>86</v>
      </c>
      <c r="AT208" t="s">
        <v>86</v>
      </c>
      <c r="AU208" t="s">
        <v>86</v>
      </c>
      <c r="AV208" t="s">
        <v>86</v>
      </c>
      <c r="AW208" t="s">
        <v>86</v>
      </c>
      <c r="AX208" t="s">
        <v>86</v>
      </c>
      <c r="AY208" t="s">
        <v>86</v>
      </c>
      <c r="AZ208" t="s">
        <v>86</v>
      </c>
      <c r="BA208" t="s">
        <v>86</v>
      </c>
      <c r="BB208" t="s">
        <v>86</v>
      </c>
      <c r="BC208" t="s">
        <v>86</v>
      </c>
      <c r="BD208" t="s">
        <v>86</v>
      </c>
      <c r="BE208" t="s">
        <v>86</v>
      </c>
    </row>
    <row r="209" spans="1:57" x14ac:dyDescent="0.45">
      <c r="A209" t="s">
        <v>572</v>
      </c>
      <c r="B209" t="s">
        <v>77</v>
      </c>
      <c r="C209" t="s">
        <v>557</v>
      </c>
      <c r="D209" t="s">
        <v>79</v>
      </c>
      <c r="E209" s="2" t="str">
        <f>HYPERLINK("capsilon://?command=openfolder&amp;siteaddress=envoy.emaiq-na2.net&amp;folderid=FXD2E90888-E422-3A84-5674-EBD8ED8366FE","FX2203162")</f>
        <v>FX2203162</v>
      </c>
      <c r="F209" t="s">
        <v>80</v>
      </c>
      <c r="G209" t="s">
        <v>80</v>
      </c>
      <c r="H209" t="s">
        <v>81</v>
      </c>
      <c r="I209" t="s">
        <v>558</v>
      </c>
      <c r="J209">
        <v>268</v>
      </c>
      <c r="K209" t="s">
        <v>83</v>
      </c>
      <c r="L209" t="s">
        <v>84</v>
      </c>
      <c r="M209" t="s">
        <v>85</v>
      </c>
      <c r="N209">
        <v>2</v>
      </c>
      <c r="O209" s="1">
        <v>44624.748414351852</v>
      </c>
      <c r="P209" s="1">
        <v>44624.828761574077</v>
      </c>
      <c r="Q209">
        <v>3401</v>
      </c>
      <c r="R209">
        <v>3541</v>
      </c>
      <c r="S209" t="b">
        <v>0</v>
      </c>
      <c r="T209" t="s">
        <v>86</v>
      </c>
      <c r="U209" t="b">
        <v>1</v>
      </c>
      <c r="V209" t="s">
        <v>92</v>
      </c>
      <c r="W209" s="1">
        <v>44624.791701388887</v>
      </c>
      <c r="X209">
        <v>2319</v>
      </c>
      <c r="Y209">
        <v>285</v>
      </c>
      <c r="Z209">
        <v>0</v>
      </c>
      <c r="AA209">
        <v>285</v>
      </c>
      <c r="AB209">
        <v>37</v>
      </c>
      <c r="AC209">
        <v>204</v>
      </c>
      <c r="AD209">
        <v>-17</v>
      </c>
      <c r="AE209">
        <v>0</v>
      </c>
      <c r="AF209">
        <v>0</v>
      </c>
      <c r="AG209">
        <v>0</v>
      </c>
      <c r="AH209" t="s">
        <v>126</v>
      </c>
      <c r="AI209" s="1">
        <v>44624.828761574077</v>
      </c>
      <c r="AJ209">
        <v>1052</v>
      </c>
      <c r="AK209">
        <v>2</v>
      </c>
      <c r="AL209">
        <v>0</v>
      </c>
      <c r="AM209">
        <v>2</v>
      </c>
      <c r="AN209">
        <v>37</v>
      </c>
      <c r="AO209">
        <v>2</v>
      </c>
      <c r="AP209">
        <v>-19</v>
      </c>
      <c r="AQ209">
        <v>0</v>
      </c>
      <c r="AR209">
        <v>0</v>
      </c>
      <c r="AS209">
        <v>0</v>
      </c>
      <c r="AT209" t="s">
        <v>86</v>
      </c>
      <c r="AU209" t="s">
        <v>86</v>
      </c>
      <c r="AV209" t="s">
        <v>86</v>
      </c>
      <c r="AW209" t="s">
        <v>86</v>
      </c>
      <c r="AX209" t="s">
        <v>86</v>
      </c>
      <c r="AY209" t="s">
        <v>86</v>
      </c>
      <c r="AZ209" t="s">
        <v>86</v>
      </c>
      <c r="BA209" t="s">
        <v>86</v>
      </c>
      <c r="BB209" t="s">
        <v>86</v>
      </c>
      <c r="BC209" t="s">
        <v>86</v>
      </c>
      <c r="BD209" t="s">
        <v>86</v>
      </c>
      <c r="BE209" t="s">
        <v>86</v>
      </c>
    </row>
    <row r="210" spans="1:57" x14ac:dyDescent="0.45">
      <c r="A210" t="s">
        <v>573</v>
      </c>
      <c r="B210" t="s">
        <v>77</v>
      </c>
      <c r="C210" t="s">
        <v>574</v>
      </c>
      <c r="D210" t="s">
        <v>79</v>
      </c>
      <c r="E210" s="2" t="str">
        <f>HYPERLINK("capsilon://?command=openfolder&amp;siteaddress=envoy.emaiq-na2.net&amp;folderid=FX9BC33098-3762-903F-AB9C-AF831AAC4744","FX2202609")</f>
        <v>FX2202609</v>
      </c>
      <c r="F210" t="s">
        <v>80</v>
      </c>
      <c r="G210" t="s">
        <v>80</v>
      </c>
      <c r="H210" t="s">
        <v>81</v>
      </c>
      <c r="I210" t="s">
        <v>575</v>
      </c>
      <c r="J210">
        <v>175</v>
      </c>
      <c r="K210" t="s">
        <v>83</v>
      </c>
      <c r="L210" t="s">
        <v>84</v>
      </c>
      <c r="M210" t="s">
        <v>85</v>
      </c>
      <c r="N210">
        <v>1</v>
      </c>
      <c r="O210" s="1">
        <v>44621.544259259259</v>
      </c>
      <c r="P210" s="1">
        <v>44622.002187500002</v>
      </c>
      <c r="Q210">
        <v>38897</v>
      </c>
      <c r="R210">
        <v>668</v>
      </c>
      <c r="S210" t="b">
        <v>0</v>
      </c>
      <c r="T210" t="s">
        <v>86</v>
      </c>
      <c r="U210" t="b">
        <v>0</v>
      </c>
      <c r="V210" t="s">
        <v>87</v>
      </c>
      <c r="W210" s="1">
        <v>44622.002187500002</v>
      </c>
      <c r="X210">
        <v>603</v>
      </c>
      <c r="Y210">
        <v>52</v>
      </c>
      <c r="Z210">
        <v>0</v>
      </c>
      <c r="AA210">
        <v>52</v>
      </c>
      <c r="AB210">
        <v>0</v>
      </c>
      <c r="AC210">
        <v>0</v>
      </c>
      <c r="AD210">
        <v>123</v>
      </c>
      <c r="AE210">
        <v>92</v>
      </c>
      <c r="AF210">
        <v>0</v>
      </c>
      <c r="AG210">
        <v>5</v>
      </c>
      <c r="AH210" t="s">
        <v>86</v>
      </c>
      <c r="AI210" t="s">
        <v>86</v>
      </c>
      <c r="AJ210" t="s">
        <v>86</v>
      </c>
      <c r="AK210" t="s">
        <v>86</v>
      </c>
      <c r="AL210" t="s">
        <v>86</v>
      </c>
      <c r="AM210" t="s">
        <v>86</v>
      </c>
      <c r="AN210" t="s">
        <v>86</v>
      </c>
      <c r="AO210" t="s">
        <v>86</v>
      </c>
      <c r="AP210" t="s">
        <v>86</v>
      </c>
      <c r="AQ210" t="s">
        <v>86</v>
      </c>
      <c r="AR210" t="s">
        <v>86</v>
      </c>
      <c r="AS210" t="s">
        <v>86</v>
      </c>
      <c r="AT210" t="s">
        <v>86</v>
      </c>
      <c r="AU210" t="s">
        <v>86</v>
      </c>
      <c r="AV210" t="s">
        <v>86</v>
      </c>
      <c r="AW210" t="s">
        <v>86</v>
      </c>
      <c r="AX210" t="s">
        <v>86</v>
      </c>
      <c r="AY210" t="s">
        <v>86</v>
      </c>
      <c r="AZ210" t="s">
        <v>86</v>
      </c>
      <c r="BA210" t="s">
        <v>86</v>
      </c>
      <c r="BB210" t="s">
        <v>86</v>
      </c>
      <c r="BC210" t="s">
        <v>86</v>
      </c>
      <c r="BD210" t="s">
        <v>86</v>
      </c>
      <c r="BE210" t="s">
        <v>86</v>
      </c>
    </row>
    <row r="211" spans="1:57" x14ac:dyDescent="0.45">
      <c r="A211" t="s">
        <v>576</v>
      </c>
      <c r="B211" t="s">
        <v>77</v>
      </c>
      <c r="C211" t="s">
        <v>142</v>
      </c>
      <c r="D211" t="s">
        <v>79</v>
      </c>
      <c r="E211" s="2" t="str">
        <f>HYPERLINK("capsilon://?command=openfolder&amp;siteaddress=envoy.emaiq-na2.net&amp;folderid=FXAA3B7C91-96DB-B8CC-E83C-D03DF6970560","FX2202296")</f>
        <v>FX2202296</v>
      </c>
      <c r="F211" t="s">
        <v>80</v>
      </c>
      <c r="G211" t="s">
        <v>80</v>
      </c>
      <c r="H211" t="s">
        <v>81</v>
      </c>
      <c r="I211" t="s">
        <v>577</v>
      </c>
      <c r="J211">
        <v>30</v>
      </c>
      <c r="K211" t="s">
        <v>83</v>
      </c>
      <c r="L211" t="s">
        <v>84</v>
      </c>
      <c r="M211" t="s">
        <v>85</v>
      </c>
      <c r="N211">
        <v>2</v>
      </c>
      <c r="O211" s="1">
        <v>44621.562349537038</v>
      </c>
      <c r="P211" s="1">
        <v>44621.644363425927</v>
      </c>
      <c r="Q211">
        <v>6961</v>
      </c>
      <c r="R211">
        <v>125</v>
      </c>
      <c r="S211" t="b">
        <v>0</v>
      </c>
      <c r="T211" t="s">
        <v>86</v>
      </c>
      <c r="U211" t="b">
        <v>0</v>
      </c>
      <c r="V211" t="s">
        <v>136</v>
      </c>
      <c r="W211" s="1">
        <v>44621.573935185188</v>
      </c>
      <c r="X211">
        <v>68</v>
      </c>
      <c r="Y211">
        <v>9</v>
      </c>
      <c r="Z211">
        <v>0</v>
      </c>
      <c r="AA211">
        <v>9</v>
      </c>
      <c r="AB211">
        <v>0</v>
      </c>
      <c r="AC211">
        <v>3</v>
      </c>
      <c r="AD211">
        <v>21</v>
      </c>
      <c r="AE211">
        <v>0</v>
      </c>
      <c r="AF211">
        <v>0</v>
      </c>
      <c r="AG211">
        <v>0</v>
      </c>
      <c r="AH211" t="s">
        <v>126</v>
      </c>
      <c r="AI211" s="1">
        <v>44621.644363425927</v>
      </c>
      <c r="AJ211">
        <v>57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21</v>
      </c>
      <c r="AQ211">
        <v>0</v>
      </c>
      <c r="AR211">
        <v>0</v>
      </c>
      <c r="AS211">
        <v>0</v>
      </c>
      <c r="AT211" t="s">
        <v>86</v>
      </c>
      <c r="AU211" t="s">
        <v>86</v>
      </c>
      <c r="AV211" t="s">
        <v>86</v>
      </c>
      <c r="AW211" t="s">
        <v>86</v>
      </c>
      <c r="AX211" t="s">
        <v>86</v>
      </c>
      <c r="AY211" t="s">
        <v>86</v>
      </c>
      <c r="AZ211" t="s">
        <v>86</v>
      </c>
      <c r="BA211" t="s">
        <v>86</v>
      </c>
      <c r="BB211" t="s">
        <v>86</v>
      </c>
      <c r="BC211" t="s">
        <v>86</v>
      </c>
      <c r="BD211" t="s">
        <v>86</v>
      </c>
      <c r="BE211" t="s">
        <v>86</v>
      </c>
    </row>
    <row r="212" spans="1:57" x14ac:dyDescent="0.45">
      <c r="A212" t="s">
        <v>578</v>
      </c>
      <c r="B212" t="s">
        <v>77</v>
      </c>
      <c r="C212" t="s">
        <v>202</v>
      </c>
      <c r="D212" t="s">
        <v>79</v>
      </c>
      <c r="E212" s="2" t="str">
        <f>HYPERLINK("capsilon://?command=openfolder&amp;siteaddress=envoy.emaiq-na2.net&amp;folderid=FX825F50EE-A310-7134-B91F-67A4E9674C34","FX2202751")</f>
        <v>FX2202751</v>
      </c>
      <c r="F212" t="s">
        <v>80</v>
      </c>
      <c r="G212" t="s">
        <v>80</v>
      </c>
      <c r="H212" t="s">
        <v>81</v>
      </c>
      <c r="I212" t="s">
        <v>579</v>
      </c>
      <c r="J212">
        <v>30</v>
      </c>
      <c r="K212" t="s">
        <v>83</v>
      </c>
      <c r="L212" t="s">
        <v>84</v>
      </c>
      <c r="M212" t="s">
        <v>85</v>
      </c>
      <c r="N212">
        <v>2</v>
      </c>
      <c r="O212" s="1">
        <v>44621.566192129627</v>
      </c>
      <c r="P212" s="1">
        <v>44621.645092592589</v>
      </c>
      <c r="Q212">
        <v>6688</v>
      </c>
      <c r="R212">
        <v>129</v>
      </c>
      <c r="S212" t="b">
        <v>0</v>
      </c>
      <c r="T212" t="s">
        <v>86</v>
      </c>
      <c r="U212" t="b">
        <v>0</v>
      </c>
      <c r="V212" t="s">
        <v>136</v>
      </c>
      <c r="W212" s="1">
        <v>44621.57471064815</v>
      </c>
      <c r="X212">
        <v>66</v>
      </c>
      <c r="Y212">
        <v>9</v>
      </c>
      <c r="Z212">
        <v>0</v>
      </c>
      <c r="AA212">
        <v>9</v>
      </c>
      <c r="AB212">
        <v>0</v>
      </c>
      <c r="AC212">
        <v>3</v>
      </c>
      <c r="AD212">
        <v>21</v>
      </c>
      <c r="AE212">
        <v>0</v>
      </c>
      <c r="AF212">
        <v>0</v>
      </c>
      <c r="AG212">
        <v>0</v>
      </c>
      <c r="AH212" t="s">
        <v>126</v>
      </c>
      <c r="AI212" s="1">
        <v>44621.645092592589</v>
      </c>
      <c r="AJ212">
        <v>63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21</v>
      </c>
      <c r="AQ212">
        <v>0</v>
      </c>
      <c r="AR212">
        <v>0</v>
      </c>
      <c r="AS212">
        <v>0</v>
      </c>
      <c r="AT212" t="s">
        <v>86</v>
      </c>
      <c r="AU212" t="s">
        <v>86</v>
      </c>
      <c r="AV212" t="s">
        <v>86</v>
      </c>
      <c r="AW212" t="s">
        <v>86</v>
      </c>
      <c r="AX212" t="s">
        <v>86</v>
      </c>
      <c r="AY212" t="s">
        <v>86</v>
      </c>
      <c r="AZ212" t="s">
        <v>86</v>
      </c>
      <c r="BA212" t="s">
        <v>86</v>
      </c>
      <c r="BB212" t="s">
        <v>86</v>
      </c>
      <c r="BC212" t="s">
        <v>86</v>
      </c>
      <c r="BD212" t="s">
        <v>86</v>
      </c>
      <c r="BE212" t="s">
        <v>86</v>
      </c>
    </row>
    <row r="213" spans="1:57" x14ac:dyDescent="0.45">
      <c r="A213" t="s">
        <v>580</v>
      </c>
      <c r="B213" t="s">
        <v>77</v>
      </c>
      <c r="C213" t="s">
        <v>78</v>
      </c>
      <c r="D213" t="s">
        <v>79</v>
      </c>
      <c r="E213" s="2" t="str">
        <f>HYPERLINK("capsilon://?command=openfolder&amp;siteaddress=envoy.emaiq-na2.net&amp;folderid=FX787AF2AC-AD9B-8A84-AF9D-A4BC0C903BA0","FX2202174")</f>
        <v>FX2202174</v>
      </c>
      <c r="F213" t="s">
        <v>80</v>
      </c>
      <c r="G213" t="s">
        <v>80</v>
      </c>
      <c r="H213" t="s">
        <v>81</v>
      </c>
      <c r="I213" t="s">
        <v>82</v>
      </c>
      <c r="J213">
        <v>170</v>
      </c>
      <c r="K213" t="s">
        <v>83</v>
      </c>
      <c r="L213" t="s">
        <v>84</v>
      </c>
      <c r="M213" t="s">
        <v>85</v>
      </c>
      <c r="N213">
        <v>1</v>
      </c>
      <c r="O213" s="1">
        <v>44621.594988425924</v>
      </c>
      <c r="P213" s="1">
        <v>44622.114606481482</v>
      </c>
      <c r="Q213">
        <v>44143</v>
      </c>
      <c r="R213">
        <v>752</v>
      </c>
      <c r="S213" t="b">
        <v>0</v>
      </c>
      <c r="T213" t="s">
        <v>86</v>
      </c>
      <c r="U213" t="b">
        <v>0</v>
      </c>
      <c r="V213" t="s">
        <v>87</v>
      </c>
      <c r="W213" s="1">
        <v>44622.114606481482</v>
      </c>
      <c r="X213">
        <v>696</v>
      </c>
      <c r="Y213">
        <v>94</v>
      </c>
      <c r="Z213">
        <v>0</v>
      </c>
      <c r="AA213">
        <v>94</v>
      </c>
      <c r="AB213">
        <v>0</v>
      </c>
      <c r="AC213">
        <v>0</v>
      </c>
      <c r="AD213">
        <v>76</v>
      </c>
      <c r="AE213">
        <v>43</v>
      </c>
      <c r="AF213">
        <v>0</v>
      </c>
      <c r="AG213">
        <v>3</v>
      </c>
      <c r="AH213" t="s">
        <v>86</v>
      </c>
      <c r="AI213" t="s">
        <v>86</v>
      </c>
      <c r="AJ213" t="s">
        <v>86</v>
      </c>
      <c r="AK213" t="s">
        <v>86</v>
      </c>
      <c r="AL213" t="s">
        <v>86</v>
      </c>
      <c r="AM213" t="s">
        <v>86</v>
      </c>
      <c r="AN213" t="s">
        <v>86</v>
      </c>
      <c r="AO213" t="s">
        <v>86</v>
      </c>
      <c r="AP213" t="s">
        <v>86</v>
      </c>
      <c r="AQ213" t="s">
        <v>86</v>
      </c>
      <c r="AR213" t="s">
        <v>86</v>
      </c>
      <c r="AS213" t="s">
        <v>86</v>
      </c>
      <c r="AT213" t="s">
        <v>86</v>
      </c>
      <c r="AU213" t="s">
        <v>86</v>
      </c>
      <c r="AV213" t="s">
        <v>86</v>
      </c>
      <c r="AW213" t="s">
        <v>86</v>
      </c>
      <c r="AX213" t="s">
        <v>86</v>
      </c>
      <c r="AY213" t="s">
        <v>86</v>
      </c>
      <c r="AZ213" t="s">
        <v>86</v>
      </c>
      <c r="BA213" t="s">
        <v>86</v>
      </c>
      <c r="BB213" t="s">
        <v>86</v>
      </c>
      <c r="BC213" t="s">
        <v>86</v>
      </c>
      <c r="BD213" t="s">
        <v>86</v>
      </c>
      <c r="BE213" t="s">
        <v>86</v>
      </c>
    </row>
    <row r="214" spans="1:57" x14ac:dyDescent="0.45">
      <c r="A214" t="s">
        <v>581</v>
      </c>
      <c r="B214" t="s">
        <v>77</v>
      </c>
      <c r="C214" t="s">
        <v>90</v>
      </c>
      <c r="D214" t="s">
        <v>79</v>
      </c>
      <c r="E214" s="2" t="str">
        <f>HYPERLINK("capsilon://?command=openfolder&amp;siteaddress=envoy.emaiq-na2.net&amp;folderid=FX3573C74B-5EB0-0981-6DEB-827E5E460617","FX2202728")</f>
        <v>FX2202728</v>
      </c>
      <c r="F214" t="s">
        <v>80</v>
      </c>
      <c r="G214" t="s">
        <v>80</v>
      </c>
      <c r="H214" t="s">
        <v>81</v>
      </c>
      <c r="I214" t="s">
        <v>91</v>
      </c>
      <c r="J214">
        <v>427</v>
      </c>
      <c r="K214" t="s">
        <v>83</v>
      </c>
      <c r="L214" t="s">
        <v>84</v>
      </c>
      <c r="M214" t="s">
        <v>85</v>
      </c>
      <c r="N214">
        <v>1</v>
      </c>
      <c r="O214" s="1">
        <v>44621.613032407404</v>
      </c>
      <c r="P214" s="1">
        <v>44622.120752314811</v>
      </c>
      <c r="Q214">
        <v>43283</v>
      </c>
      <c r="R214">
        <v>584</v>
      </c>
      <c r="S214" t="b">
        <v>0</v>
      </c>
      <c r="T214" t="s">
        <v>86</v>
      </c>
      <c r="U214" t="b">
        <v>0</v>
      </c>
      <c r="V214" t="s">
        <v>87</v>
      </c>
      <c r="W214" s="1">
        <v>44622.120752314811</v>
      </c>
      <c r="X214">
        <v>531</v>
      </c>
      <c r="Y214">
        <v>15</v>
      </c>
      <c r="Z214">
        <v>0</v>
      </c>
      <c r="AA214">
        <v>15</v>
      </c>
      <c r="AB214">
        <v>0</v>
      </c>
      <c r="AC214">
        <v>0</v>
      </c>
      <c r="AD214">
        <v>412</v>
      </c>
      <c r="AE214">
        <v>337</v>
      </c>
      <c r="AF214">
        <v>0</v>
      </c>
      <c r="AG214">
        <v>11</v>
      </c>
      <c r="AH214" t="s">
        <v>86</v>
      </c>
      <c r="AI214" t="s">
        <v>86</v>
      </c>
      <c r="AJ214" t="s">
        <v>86</v>
      </c>
      <c r="AK214" t="s">
        <v>86</v>
      </c>
      <c r="AL214" t="s">
        <v>86</v>
      </c>
      <c r="AM214" t="s">
        <v>86</v>
      </c>
      <c r="AN214" t="s">
        <v>86</v>
      </c>
      <c r="AO214" t="s">
        <v>86</v>
      </c>
      <c r="AP214" t="s">
        <v>86</v>
      </c>
      <c r="AQ214" t="s">
        <v>86</v>
      </c>
      <c r="AR214" t="s">
        <v>86</v>
      </c>
      <c r="AS214" t="s">
        <v>86</v>
      </c>
      <c r="AT214" t="s">
        <v>86</v>
      </c>
      <c r="AU214" t="s">
        <v>86</v>
      </c>
      <c r="AV214" t="s">
        <v>86</v>
      </c>
      <c r="AW214" t="s">
        <v>86</v>
      </c>
      <c r="AX214" t="s">
        <v>86</v>
      </c>
      <c r="AY214" t="s">
        <v>86</v>
      </c>
      <c r="AZ214" t="s">
        <v>86</v>
      </c>
      <c r="BA214" t="s">
        <v>86</v>
      </c>
      <c r="BB214" t="s">
        <v>86</v>
      </c>
      <c r="BC214" t="s">
        <v>86</v>
      </c>
      <c r="BD214" t="s">
        <v>86</v>
      </c>
      <c r="BE214" t="s">
        <v>86</v>
      </c>
    </row>
    <row r="215" spans="1:57" x14ac:dyDescent="0.45">
      <c r="A215" t="s">
        <v>582</v>
      </c>
      <c r="B215" t="s">
        <v>77</v>
      </c>
      <c r="C215" t="s">
        <v>583</v>
      </c>
      <c r="D215" t="s">
        <v>79</v>
      </c>
      <c r="E215" s="2" t="str">
        <f>HYPERLINK("capsilon://?command=openfolder&amp;siteaddress=envoy.emaiq-na2.net&amp;folderid=FXBFC74DA6-180E-96DE-65FB-359E6D7076BA","FX2202500")</f>
        <v>FX2202500</v>
      </c>
      <c r="F215" t="s">
        <v>80</v>
      </c>
      <c r="G215" t="s">
        <v>80</v>
      </c>
      <c r="H215" t="s">
        <v>81</v>
      </c>
      <c r="I215" t="s">
        <v>584</v>
      </c>
      <c r="J215">
        <v>292</v>
      </c>
      <c r="K215" t="s">
        <v>83</v>
      </c>
      <c r="L215" t="s">
        <v>84</v>
      </c>
      <c r="M215" t="s">
        <v>85</v>
      </c>
      <c r="N215">
        <v>2</v>
      </c>
      <c r="O215" s="1">
        <v>44621.615289351852</v>
      </c>
      <c r="P215" s="1">
        <v>44621.655868055554</v>
      </c>
      <c r="Q215">
        <v>1775</v>
      </c>
      <c r="R215">
        <v>1731</v>
      </c>
      <c r="S215" t="b">
        <v>0</v>
      </c>
      <c r="T215" t="s">
        <v>86</v>
      </c>
      <c r="U215" t="b">
        <v>0</v>
      </c>
      <c r="V215" t="s">
        <v>136</v>
      </c>
      <c r="W215" s="1">
        <v>44621.631412037037</v>
      </c>
      <c r="X215">
        <v>801</v>
      </c>
      <c r="Y215">
        <v>216</v>
      </c>
      <c r="Z215">
        <v>0</v>
      </c>
      <c r="AA215">
        <v>216</v>
      </c>
      <c r="AB215">
        <v>39</v>
      </c>
      <c r="AC215">
        <v>49</v>
      </c>
      <c r="AD215">
        <v>76</v>
      </c>
      <c r="AE215">
        <v>0</v>
      </c>
      <c r="AF215">
        <v>0</v>
      </c>
      <c r="AG215">
        <v>0</v>
      </c>
      <c r="AH215" t="s">
        <v>126</v>
      </c>
      <c r="AI215" s="1">
        <v>44621.655868055554</v>
      </c>
      <c r="AJ215">
        <v>930</v>
      </c>
      <c r="AK215">
        <v>0</v>
      </c>
      <c r="AL215">
        <v>0</v>
      </c>
      <c r="AM215">
        <v>0</v>
      </c>
      <c r="AN215">
        <v>39</v>
      </c>
      <c r="AO215">
        <v>0</v>
      </c>
      <c r="AP215">
        <v>76</v>
      </c>
      <c r="AQ215">
        <v>0</v>
      </c>
      <c r="AR215">
        <v>0</v>
      </c>
      <c r="AS215">
        <v>0</v>
      </c>
      <c r="AT215" t="s">
        <v>86</v>
      </c>
      <c r="AU215" t="s">
        <v>86</v>
      </c>
      <c r="AV215" t="s">
        <v>86</v>
      </c>
      <c r="AW215" t="s">
        <v>86</v>
      </c>
      <c r="AX215" t="s">
        <v>86</v>
      </c>
      <c r="AY215" t="s">
        <v>86</v>
      </c>
      <c r="AZ215" t="s">
        <v>86</v>
      </c>
      <c r="BA215" t="s">
        <v>86</v>
      </c>
      <c r="BB215" t="s">
        <v>86</v>
      </c>
      <c r="BC215" t="s">
        <v>86</v>
      </c>
      <c r="BD215" t="s">
        <v>86</v>
      </c>
      <c r="BE215" t="s">
        <v>86</v>
      </c>
    </row>
    <row r="216" spans="1:57" hidden="1" x14ac:dyDescent="0.45">
      <c r="A216" t="s">
        <v>585</v>
      </c>
      <c r="B216" t="s">
        <v>77</v>
      </c>
      <c r="C216" t="s">
        <v>94</v>
      </c>
      <c r="D216" t="s">
        <v>79</v>
      </c>
      <c r="E216" s="2" t="str">
        <f>HYPERLINK("capsilon://?command=openfolder&amp;siteaddress=envoy.emaiq-na2.net&amp;folderid=FX74439D10-2688-1736-8B84-B6FAD88BD8B1","FX2202443")</f>
        <v>FX2202443</v>
      </c>
      <c r="F216" t="s">
        <v>80</v>
      </c>
      <c r="G216" t="s">
        <v>80</v>
      </c>
      <c r="H216" t="s">
        <v>81</v>
      </c>
      <c r="I216" t="s">
        <v>95</v>
      </c>
      <c r="J216">
        <v>649</v>
      </c>
      <c r="K216" t="s">
        <v>83</v>
      </c>
      <c r="L216" t="s">
        <v>84</v>
      </c>
      <c r="M216" t="s">
        <v>85</v>
      </c>
      <c r="N216">
        <v>1</v>
      </c>
      <c r="O216" s="1">
        <v>44621.634456018517</v>
      </c>
      <c r="P216" s="1">
        <v>44622.20417824074</v>
      </c>
      <c r="Q216">
        <v>47666</v>
      </c>
      <c r="R216">
        <v>1558</v>
      </c>
      <c r="S216" t="b">
        <v>0</v>
      </c>
      <c r="T216" t="s">
        <v>86</v>
      </c>
      <c r="U216" t="b">
        <v>0</v>
      </c>
      <c r="V216" t="s">
        <v>92</v>
      </c>
      <c r="W216" s="1">
        <v>44622.20417824074</v>
      </c>
      <c r="X216">
        <v>1471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649</v>
      </c>
      <c r="AE216">
        <v>532</v>
      </c>
      <c r="AF216">
        <v>0</v>
      </c>
      <c r="AG216">
        <v>29</v>
      </c>
      <c r="AH216" t="s">
        <v>86</v>
      </c>
      <c r="AI216" t="s">
        <v>86</v>
      </c>
      <c r="AJ216" t="s">
        <v>86</v>
      </c>
      <c r="AK216" t="s">
        <v>86</v>
      </c>
      <c r="AL216" t="s">
        <v>86</v>
      </c>
      <c r="AM216" t="s">
        <v>86</v>
      </c>
      <c r="AN216" t="s">
        <v>86</v>
      </c>
      <c r="AO216" t="s">
        <v>86</v>
      </c>
      <c r="AP216" t="s">
        <v>86</v>
      </c>
      <c r="AQ216" t="s">
        <v>86</v>
      </c>
      <c r="AR216" t="s">
        <v>86</v>
      </c>
      <c r="AS216" t="s">
        <v>86</v>
      </c>
      <c r="AT216" t="s">
        <v>86</v>
      </c>
      <c r="AU216" t="s">
        <v>86</v>
      </c>
      <c r="AV216" t="s">
        <v>86</v>
      </c>
      <c r="AW216" t="s">
        <v>86</v>
      </c>
      <c r="AX216" t="s">
        <v>86</v>
      </c>
      <c r="AY216" t="s">
        <v>86</v>
      </c>
      <c r="AZ216" t="s">
        <v>86</v>
      </c>
      <c r="BA216" t="s">
        <v>86</v>
      </c>
      <c r="BB216" t="s">
        <v>86</v>
      </c>
      <c r="BC216" t="s">
        <v>86</v>
      </c>
      <c r="BD216" t="s">
        <v>86</v>
      </c>
      <c r="BE216" t="s">
        <v>86</v>
      </c>
    </row>
    <row r="217" spans="1:57" x14ac:dyDescent="0.45">
      <c r="A217" t="s">
        <v>586</v>
      </c>
      <c r="B217" t="s">
        <v>77</v>
      </c>
      <c r="C217" t="s">
        <v>587</v>
      </c>
      <c r="D217" t="s">
        <v>79</v>
      </c>
      <c r="E217" s="2" t="str">
        <f>HYPERLINK("capsilon://?command=openfolder&amp;siteaddress=envoy.emaiq-na2.net&amp;folderid=FXAD10E1F9-1493-2E27-2D18-07852C15A959","FX2201585")</f>
        <v>FX2201585</v>
      </c>
      <c r="F217" t="s">
        <v>80</v>
      </c>
      <c r="G217" t="s">
        <v>80</v>
      </c>
      <c r="H217" t="s">
        <v>81</v>
      </c>
      <c r="I217" t="s">
        <v>588</v>
      </c>
      <c r="J217">
        <v>136</v>
      </c>
      <c r="K217" t="s">
        <v>83</v>
      </c>
      <c r="L217" t="s">
        <v>84</v>
      </c>
      <c r="M217" t="s">
        <v>85</v>
      </c>
      <c r="N217">
        <v>2</v>
      </c>
      <c r="O217" s="1">
        <v>44621.63521990741</v>
      </c>
      <c r="P217" s="1">
        <v>44621.746493055558</v>
      </c>
      <c r="Q217">
        <v>8447</v>
      </c>
      <c r="R217">
        <v>1167</v>
      </c>
      <c r="S217" t="b">
        <v>0</v>
      </c>
      <c r="T217" t="s">
        <v>86</v>
      </c>
      <c r="U217" t="b">
        <v>0</v>
      </c>
      <c r="V217" t="s">
        <v>136</v>
      </c>
      <c r="W217" s="1">
        <v>44621.661215277774</v>
      </c>
      <c r="X217">
        <v>565</v>
      </c>
      <c r="Y217">
        <v>109</v>
      </c>
      <c r="Z217">
        <v>0</v>
      </c>
      <c r="AA217">
        <v>109</v>
      </c>
      <c r="AB217">
        <v>21</v>
      </c>
      <c r="AC217">
        <v>53</v>
      </c>
      <c r="AD217">
        <v>27</v>
      </c>
      <c r="AE217">
        <v>0</v>
      </c>
      <c r="AF217">
        <v>0</v>
      </c>
      <c r="AG217">
        <v>0</v>
      </c>
      <c r="AH217" t="s">
        <v>126</v>
      </c>
      <c r="AI217" s="1">
        <v>44621.746493055558</v>
      </c>
      <c r="AJ217">
        <v>602</v>
      </c>
      <c r="AK217">
        <v>4</v>
      </c>
      <c r="AL217">
        <v>0</v>
      </c>
      <c r="AM217">
        <v>4</v>
      </c>
      <c r="AN217">
        <v>21</v>
      </c>
      <c r="AO217">
        <v>4</v>
      </c>
      <c r="AP217">
        <v>23</v>
      </c>
      <c r="AQ217">
        <v>0</v>
      </c>
      <c r="AR217">
        <v>0</v>
      </c>
      <c r="AS217">
        <v>0</v>
      </c>
      <c r="AT217" t="s">
        <v>86</v>
      </c>
      <c r="AU217" t="s">
        <v>86</v>
      </c>
      <c r="AV217" t="s">
        <v>86</v>
      </c>
      <c r="AW217" t="s">
        <v>86</v>
      </c>
      <c r="AX217" t="s">
        <v>86</v>
      </c>
      <c r="AY217" t="s">
        <v>86</v>
      </c>
      <c r="AZ217" t="s">
        <v>86</v>
      </c>
      <c r="BA217" t="s">
        <v>86</v>
      </c>
      <c r="BB217" t="s">
        <v>86</v>
      </c>
      <c r="BC217" t="s">
        <v>86</v>
      </c>
      <c r="BD217" t="s">
        <v>86</v>
      </c>
      <c r="BE217" t="s">
        <v>86</v>
      </c>
    </row>
    <row r="218" spans="1:57" hidden="1" x14ac:dyDescent="0.45">
      <c r="A218" t="s">
        <v>589</v>
      </c>
      <c r="B218" t="s">
        <v>77</v>
      </c>
      <c r="C218" t="s">
        <v>449</v>
      </c>
      <c r="D218" t="s">
        <v>79</v>
      </c>
      <c r="E218" s="2" t="str">
        <f>HYPERLINK("capsilon://?command=openfolder&amp;siteaddress=envoy.emaiq-na2.net&amp;folderid=FXC08B80A5-E302-C7A8-83DD-3DE223127C2D","FX2202568")</f>
        <v>FX2202568</v>
      </c>
      <c r="F218" t="s">
        <v>80</v>
      </c>
      <c r="G218" t="s">
        <v>80</v>
      </c>
      <c r="H218" t="s">
        <v>81</v>
      </c>
      <c r="I218" t="s">
        <v>590</v>
      </c>
      <c r="J218">
        <v>66</v>
      </c>
      <c r="K218" t="s">
        <v>83</v>
      </c>
      <c r="L218" t="s">
        <v>84</v>
      </c>
      <c r="M218" t="s">
        <v>85</v>
      </c>
      <c r="N218">
        <v>2</v>
      </c>
      <c r="O218" s="1">
        <v>44621.660960648151</v>
      </c>
      <c r="P218" s="1">
        <v>44622.195347222223</v>
      </c>
      <c r="Q218">
        <v>45995</v>
      </c>
      <c r="R218">
        <v>176</v>
      </c>
      <c r="S218" t="b">
        <v>0</v>
      </c>
      <c r="T218" t="s">
        <v>86</v>
      </c>
      <c r="U218" t="b">
        <v>0</v>
      </c>
      <c r="V218" t="s">
        <v>102</v>
      </c>
      <c r="W218" s="1">
        <v>44622.187199074076</v>
      </c>
      <c r="X218">
        <v>40</v>
      </c>
      <c r="Y218">
        <v>0</v>
      </c>
      <c r="Z218">
        <v>0</v>
      </c>
      <c r="AA218">
        <v>0</v>
      </c>
      <c r="AB218">
        <v>52</v>
      </c>
      <c r="AC218">
        <v>0</v>
      </c>
      <c r="AD218">
        <v>66</v>
      </c>
      <c r="AE218">
        <v>0</v>
      </c>
      <c r="AF218">
        <v>0</v>
      </c>
      <c r="AG218">
        <v>0</v>
      </c>
      <c r="AH218" t="s">
        <v>204</v>
      </c>
      <c r="AI218" s="1">
        <v>44622.195347222223</v>
      </c>
      <c r="AJ218">
        <v>85</v>
      </c>
      <c r="AK218">
        <v>0</v>
      </c>
      <c r="AL218">
        <v>0</v>
      </c>
      <c r="AM218">
        <v>0</v>
      </c>
      <c r="AN218">
        <v>52</v>
      </c>
      <c r="AO218">
        <v>0</v>
      </c>
      <c r="AP218">
        <v>66</v>
      </c>
      <c r="AQ218">
        <v>0</v>
      </c>
      <c r="AR218">
        <v>0</v>
      </c>
      <c r="AS218">
        <v>0</v>
      </c>
      <c r="AT218" t="s">
        <v>86</v>
      </c>
      <c r="AU218" t="s">
        <v>86</v>
      </c>
      <c r="AV218" t="s">
        <v>86</v>
      </c>
      <c r="AW218" t="s">
        <v>86</v>
      </c>
      <c r="AX218" t="s">
        <v>86</v>
      </c>
      <c r="AY218" t="s">
        <v>86</v>
      </c>
      <c r="AZ218" t="s">
        <v>86</v>
      </c>
      <c r="BA218" t="s">
        <v>86</v>
      </c>
      <c r="BB218" t="s">
        <v>86</v>
      </c>
      <c r="BC218" t="s">
        <v>86</v>
      </c>
      <c r="BD218" t="s">
        <v>86</v>
      </c>
      <c r="BE218" t="s">
        <v>86</v>
      </c>
    </row>
    <row r="219" spans="1:57" x14ac:dyDescent="0.45">
      <c r="A219" t="s">
        <v>591</v>
      </c>
      <c r="B219" t="s">
        <v>77</v>
      </c>
      <c r="C219" t="s">
        <v>592</v>
      </c>
      <c r="D219" t="s">
        <v>79</v>
      </c>
      <c r="E219" s="2" t="str">
        <f>HYPERLINK("capsilon://?command=openfolder&amp;siteaddress=envoy.emaiq-na2.net&amp;folderid=FX78B9AF11-237F-5DEA-0EFA-9A4AD0D31217","FX2201608")</f>
        <v>FX2201608</v>
      </c>
      <c r="F219" t="s">
        <v>80</v>
      </c>
      <c r="G219" t="s">
        <v>80</v>
      </c>
      <c r="H219" t="s">
        <v>81</v>
      </c>
      <c r="I219" t="s">
        <v>593</v>
      </c>
      <c r="J219">
        <v>235</v>
      </c>
      <c r="K219" t="s">
        <v>83</v>
      </c>
      <c r="L219" t="s">
        <v>84</v>
      </c>
      <c r="M219" t="s">
        <v>85</v>
      </c>
      <c r="N219">
        <v>2</v>
      </c>
      <c r="O219" s="1">
        <v>44621.662939814814</v>
      </c>
      <c r="P219" s="1">
        <v>44621.755115740743</v>
      </c>
      <c r="Q219">
        <v>6318</v>
      </c>
      <c r="R219">
        <v>1646</v>
      </c>
      <c r="S219" t="b">
        <v>0</v>
      </c>
      <c r="T219" t="s">
        <v>86</v>
      </c>
      <c r="U219" t="b">
        <v>0</v>
      </c>
      <c r="V219" t="s">
        <v>136</v>
      </c>
      <c r="W219" s="1">
        <v>44621.710081018522</v>
      </c>
      <c r="X219">
        <v>843</v>
      </c>
      <c r="Y219">
        <v>210</v>
      </c>
      <c r="Z219">
        <v>0</v>
      </c>
      <c r="AA219">
        <v>210</v>
      </c>
      <c r="AB219">
        <v>9</v>
      </c>
      <c r="AC219">
        <v>109</v>
      </c>
      <c r="AD219">
        <v>25</v>
      </c>
      <c r="AE219">
        <v>0</v>
      </c>
      <c r="AF219">
        <v>0</v>
      </c>
      <c r="AG219">
        <v>0</v>
      </c>
      <c r="AH219" t="s">
        <v>126</v>
      </c>
      <c r="AI219" s="1">
        <v>44621.755115740743</v>
      </c>
      <c r="AJ219">
        <v>745</v>
      </c>
      <c r="AK219">
        <v>0</v>
      </c>
      <c r="AL219">
        <v>0</v>
      </c>
      <c r="AM219">
        <v>0</v>
      </c>
      <c r="AN219">
        <v>9</v>
      </c>
      <c r="AO219">
        <v>0</v>
      </c>
      <c r="AP219">
        <v>25</v>
      </c>
      <c r="AQ219">
        <v>0</v>
      </c>
      <c r="AR219">
        <v>0</v>
      </c>
      <c r="AS219">
        <v>0</v>
      </c>
      <c r="AT219" t="s">
        <v>86</v>
      </c>
      <c r="AU219" t="s">
        <v>86</v>
      </c>
      <c r="AV219" t="s">
        <v>86</v>
      </c>
      <c r="AW219" t="s">
        <v>86</v>
      </c>
      <c r="AX219" t="s">
        <v>86</v>
      </c>
      <c r="AY219" t="s">
        <v>86</v>
      </c>
      <c r="AZ219" t="s">
        <v>86</v>
      </c>
      <c r="BA219" t="s">
        <v>86</v>
      </c>
      <c r="BB219" t="s">
        <v>86</v>
      </c>
      <c r="BC219" t="s">
        <v>86</v>
      </c>
      <c r="BD219" t="s">
        <v>86</v>
      </c>
      <c r="BE219" t="s">
        <v>86</v>
      </c>
    </row>
    <row r="220" spans="1:57" x14ac:dyDescent="0.45">
      <c r="A220" t="s">
        <v>594</v>
      </c>
      <c r="B220" t="s">
        <v>77</v>
      </c>
      <c r="C220" t="s">
        <v>595</v>
      </c>
      <c r="D220" t="s">
        <v>79</v>
      </c>
      <c r="E220" s="2" t="str">
        <f>HYPERLINK("capsilon://?command=openfolder&amp;siteaddress=envoy.emaiq-na2.net&amp;folderid=FX6BFD8398-695A-0B0F-E3FE-3ED8EA7AB8B2","FX220295")</f>
        <v>FX220295</v>
      </c>
      <c r="F220" t="s">
        <v>80</v>
      </c>
      <c r="G220" t="s">
        <v>80</v>
      </c>
      <c r="H220" t="s">
        <v>81</v>
      </c>
      <c r="I220" t="s">
        <v>596</v>
      </c>
      <c r="J220">
        <v>179</v>
      </c>
      <c r="K220" t="s">
        <v>83</v>
      </c>
      <c r="L220" t="s">
        <v>84</v>
      </c>
      <c r="M220" t="s">
        <v>85</v>
      </c>
      <c r="N220">
        <v>2</v>
      </c>
      <c r="O220" s="1">
        <v>44621.666377314818</v>
      </c>
      <c r="P220" s="1">
        <v>44621.77</v>
      </c>
      <c r="Q220">
        <v>8126</v>
      </c>
      <c r="R220">
        <v>827</v>
      </c>
      <c r="S220" t="b">
        <v>0</v>
      </c>
      <c r="T220" t="s">
        <v>86</v>
      </c>
      <c r="U220" t="b">
        <v>0</v>
      </c>
      <c r="V220" t="s">
        <v>136</v>
      </c>
      <c r="W220" s="1">
        <v>44621.714560185188</v>
      </c>
      <c r="X220">
        <v>386</v>
      </c>
      <c r="Y220">
        <v>137</v>
      </c>
      <c r="Z220">
        <v>0</v>
      </c>
      <c r="AA220">
        <v>137</v>
      </c>
      <c r="AB220">
        <v>0</v>
      </c>
      <c r="AC220">
        <v>28</v>
      </c>
      <c r="AD220">
        <v>42</v>
      </c>
      <c r="AE220">
        <v>0</v>
      </c>
      <c r="AF220">
        <v>0</v>
      </c>
      <c r="AG220">
        <v>0</v>
      </c>
      <c r="AH220" t="s">
        <v>126</v>
      </c>
      <c r="AI220" s="1">
        <v>44621.77</v>
      </c>
      <c r="AJ220">
        <v>426</v>
      </c>
      <c r="AK220">
        <v>2</v>
      </c>
      <c r="AL220">
        <v>0</v>
      </c>
      <c r="AM220">
        <v>2</v>
      </c>
      <c r="AN220">
        <v>0</v>
      </c>
      <c r="AO220">
        <v>2</v>
      </c>
      <c r="AP220">
        <v>40</v>
      </c>
      <c r="AQ220">
        <v>0</v>
      </c>
      <c r="AR220">
        <v>0</v>
      </c>
      <c r="AS220">
        <v>0</v>
      </c>
      <c r="AT220" t="s">
        <v>86</v>
      </c>
      <c r="AU220" t="s">
        <v>86</v>
      </c>
      <c r="AV220" t="s">
        <v>86</v>
      </c>
      <c r="AW220" t="s">
        <v>86</v>
      </c>
      <c r="AX220" t="s">
        <v>86</v>
      </c>
      <c r="AY220" t="s">
        <v>86</v>
      </c>
      <c r="AZ220" t="s">
        <v>86</v>
      </c>
      <c r="BA220" t="s">
        <v>86</v>
      </c>
      <c r="BB220" t="s">
        <v>86</v>
      </c>
      <c r="BC220" t="s">
        <v>86</v>
      </c>
      <c r="BD220" t="s">
        <v>86</v>
      </c>
      <c r="BE220" t="s">
        <v>86</v>
      </c>
    </row>
    <row r="221" spans="1:57" hidden="1" x14ac:dyDescent="0.45">
      <c r="A221" t="s">
        <v>597</v>
      </c>
      <c r="B221" t="s">
        <v>77</v>
      </c>
      <c r="C221" t="s">
        <v>104</v>
      </c>
      <c r="D221" t="s">
        <v>79</v>
      </c>
      <c r="E221" s="2" t="str">
        <f>HYPERLINK("capsilon://?command=openfolder&amp;siteaddress=envoy.emaiq-na2.net&amp;folderid=FX0BC8E0F2-2BC0-EDA7-C0D5-A4E1F11E1E0D","FX2202572")</f>
        <v>FX2202572</v>
      </c>
      <c r="F221" t="s">
        <v>80</v>
      </c>
      <c r="G221" t="s">
        <v>80</v>
      </c>
      <c r="H221" t="s">
        <v>81</v>
      </c>
      <c r="I221" t="s">
        <v>105</v>
      </c>
      <c r="J221">
        <v>292</v>
      </c>
      <c r="K221" t="s">
        <v>83</v>
      </c>
      <c r="L221" t="s">
        <v>84</v>
      </c>
      <c r="M221" t="s">
        <v>85</v>
      </c>
      <c r="N221">
        <v>1</v>
      </c>
      <c r="O221" s="1">
        <v>44621.671527777777</v>
      </c>
      <c r="P221" s="1">
        <v>44622.292812500003</v>
      </c>
      <c r="Q221">
        <v>48123</v>
      </c>
      <c r="R221">
        <v>5556</v>
      </c>
      <c r="S221" t="b">
        <v>0</v>
      </c>
      <c r="T221" t="s">
        <v>86</v>
      </c>
      <c r="U221" t="b">
        <v>0</v>
      </c>
      <c r="V221" t="s">
        <v>112</v>
      </c>
      <c r="W221" s="1">
        <v>44622.292812500003</v>
      </c>
      <c r="X221">
        <v>1388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292</v>
      </c>
      <c r="AE221">
        <v>239</v>
      </c>
      <c r="AF221">
        <v>0</v>
      </c>
      <c r="AG221">
        <v>20</v>
      </c>
      <c r="AH221" t="s">
        <v>86</v>
      </c>
      <c r="AI221" t="s">
        <v>86</v>
      </c>
      <c r="AJ221" t="s">
        <v>86</v>
      </c>
      <c r="AK221" t="s">
        <v>86</v>
      </c>
      <c r="AL221" t="s">
        <v>86</v>
      </c>
      <c r="AM221" t="s">
        <v>86</v>
      </c>
      <c r="AN221" t="s">
        <v>86</v>
      </c>
      <c r="AO221" t="s">
        <v>86</v>
      </c>
      <c r="AP221" t="s">
        <v>86</v>
      </c>
      <c r="AQ221" t="s">
        <v>86</v>
      </c>
      <c r="AR221" t="s">
        <v>86</v>
      </c>
      <c r="AS221" t="s">
        <v>86</v>
      </c>
      <c r="AT221" t="s">
        <v>86</v>
      </c>
      <c r="AU221" t="s">
        <v>86</v>
      </c>
      <c r="AV221" t="s">
        <v>86</v>
      </c>
      <c r="AW221" t="s">
        <v>86</v>
      </c>
      <c r="AX221" t="s">
        <v>86</v>
      </c>
      <c r="AY221" t="s">
        <v>86</v>
      </c>
      <c r="AZ221" t="s">
        <v>86</v>
      </c>
      <c r="BA221" t="s">
        <v>86</v>
      </c>
      <c r="BB221" t="s">
        <v>86</v>
      </c>
      <c r="BC221" t="s">
        <v>86</v>
      </c>
      <c r="BD221" t="s">
        <v>86</v>
      </c>
      <c r="BE221" t="s">
        <v>86</v>
      </c>
    </row>
    <row r="222" spans="1:57" x14ac:dyDescent="0.45">
      <c r="A222" t="s">
        <v>598</v>
      </c>
      <c r="B222" t="s">
        <v>77</v>
      </c>
      <c r="C222" t="s">
        <v>599</v>
      </c>
      <c r="D222" t="s">
        <v>79</v>
      </c>
      <c r="E222" s="2" t="str">
        <f>HYPERLINK("capsilon://?command=openfolder&amp;siteaddress=envoy.emaiq-na2.net&amp;folderid=FXD326CC76-07FC-2BCD-E352-19ABD40F88C5","FX2201489")</f>
        <v>FX2201489</v>
      </c>
      <c r="F222" t="s">
        <v>80</v>
      </c>
      <c r="G222" t="s">
        <v>80</v>
      </c>
      <c r="H222" t="s">
        <v>81</v>
      </c>
      <c r="I222" t="s">
        <v>600</v>
      </c>
      <c r="J222">
        <v>28</v>
      </c>
      <c r="K222" t="s">
        <v>83</v>
      </c>
      <c r="L222" t="s">
        <v>84</v>
      </c>
      <c r="M222" t="s">
        <v>85</v>
      </c>
      <c r="N222">
        <v>2</v>
      </c>
      <c r="O222" s="1">
        <v>44621.672743055555</v>
      </c>
      <c r="P222" s="1">
        <v>44621.771435185183</v>
      </c>
      <c r="Q222">
        <v>8143</v>
      </c>
      <c r="R222">
        <v>384</v>
      </c>
      <c r="S222" t="b">
        <v>0</v>
      </c>
      <c r="T222" t="s">
        <v>86</v>
      </c>
      <c r="U222" t="b">
        <v>0</v>
      </c>
      <c r="V222" t="s">
        <v>136</v>
      </c>
      <c r="W222" s="1">
        <v>44621.718854166669</v>
      </c>
      <c r="X222">
        <v>261</v>
      </c>
      <c r="Y222">
        <v>21</v>
      </c>
      <c r="Z222">
        <v>0</v>
      </c>
      <c r="AA222">
        <v>21</v>
      </c>
      <c r="AB222">
        <v>0</v>
      </c>
      <c r="AC222">
        <v>7</v>
      </c>
      <c r="AD222">
        <v>7</v>
      </c>
      <c r="AE222">
        <v>0</v>
      </c>
      <c r="AF222">
        <v>0</v>
      </c>
      <c r="AG222">
        <v>0</v>
      </c>
      <c r="AH222" t="s">
        <v>126</v>
      </c>
      <c r="AI222" s="1">
        <v>44621.771435185183</v>
      </c>
      <c r="AJ222">
        <v>123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7</v>
      </c>
      <c r="AQ222">
        <v>0</v>
      </c>
      <c r="AR222">
        <v>0</v>
      </c>
      <c r="AS222">
        <v>0</v>
      </c>
      <c r="AT222" t="s">
        <v>86</v>
      </c>
      <c r="AU222" t="s">
        <v>86</v>
      </c>
      <c r="AV222" t="s">
        <v>86</v>
      </c>
      <c r="AW222" t="s">
        <v>86</v>
      </c>
      <c r="AX222" t="s">
        <v>86</v>
      </c>
      <c r="AY222" t="s">
        <v>86</v>
      </c>
      <c r="AZ222" t="s">
        <v>86</v>
      </c>
      <c r="BA222" t="s">
        <v>86</v>
      </c>
      <c r="BB222" t="s">
        <v>86</v>
      </c>
      <c r="BC222" t="s">
        <v>86</v>
      </c>
      <c r="BD222" t="s">
        <v>86</v>
      </c>
      <c r="BE222" t="s">
        <v>86</v>
      </c>
    </row>
    <row r="223" spans="1:57" x14ac:dyDescent="0.45">
      <c r="A223" t="s">
        <v>601</v>
      </c>
      <c r="B223" t="s">
        <v>77</v>
      </c>
      <c r="C223" t="s">
        <v>587</v>
      </c>
      <c r="D223" t="s">
        <v>79</v>
      </c>
      <c r="E223" s="2" t="str">
        <f>HYPERLINK("capsilon://?command=openfolder&amp;siteaddress=envoy.emaiq-na2.net&amp;folderid=FXAD10E1F9-1493-2E27-2D18-07852C15A959","FX2201585")</f>
        <v>FX2201585</v>
      </c>
      <c r="F223" t="s">
        <v>80</v>
      </c>
      <c r="G223" t="s">
        <v>80</v>
      </c>
      <c r="H223" t="s">
        <v>81</v>
      </c>
      <c r="I223" t="s">
        <v>602</v>
      </c>
      <c r="J223">
        <v>38</v>
      </c>
      <c r="K223" t="s">
        <v>83</v>
      </c>
      <c r="L223" t="s">
        <v>84</v>
      </c>
      <c r="M223" t="s">
        <v>85</v>
      </c>
      <c r="N223">
        <v>2</v>
      </c>
      <c r="O223" s="1">
        <v>44621.681979166664</v>
      </c>
      <c r="P223" s="1">
        <v>44621.77412037037</v>
      </c>
      <c r="Q223">
        <v>7456</v>
      </c>
      <c r="R223">
        <v>505</v>
      </c>
      <c r="S223" t="b">
        <v>0</v>
      </c>
      <c r="T223" t="s">
        <v>86</v>
      </c>
      <c r="U223" t="b">
        <v>0</v>
      </c>
      <c r="V223" t="s">
        <v>136</v>
      </c>
      <c r="W223" s="1">
        <v>44621.722025462965</v>
      </c>
      <c r="X223">
        <v>274</v>
      </c>
      <c r="Y223">
        <v>37</v>
      </c>
      <c r="Z223">
        <v>0</v>
      </c>
      <c r="AA223">
        <v>37</v>
      </c>
      <c r="AB223">
        <v>0</v>
      </c>
      <c r="AC223">
        <v>25</v>
      </c>
      <c r="AD223">
        <v>1</v>
      </c>
      <c r="AE223">
        <v>0</v>
      </c>
      <c r="AF223">
        <v>0</v>
      </c>
      <c r="AG223">
        <v>0</v>
      </c>
      <c r="AH223" t="s">
        <v>126</v>
      </c>
      <c r="AI223" s="1">
        <v>44621.77412037037</v>
      </c>
      <c r="AJ223">
        <v>231</v>
      </c>
      <c r="AK223">
        <v>1</v>
      </c>
      <c r="AL223">
        <v>0</v>
      </c>
      <c r="AM223">
        <v>1</v>
      </c>
      <c r="AN223">
        <v>0</v>
      </c>
      <c r="AO223">
        <v>1</v>
      </c>
      <c r="AP223">
        <v>0</v>
      </c>
      <c r="AQ223">
        <v>0</v>
      </c>
      <c r="AR223">
        <v>0</v>
      </c>
      <c r="AS223">
        <v>0</v>
      </c>
      <c r="AT223" t="s">
        <v>86</v>
      </c>
      <c r="AU223" t="s">
        <v>86</v>
      </c>
      <c r="AV223" t="s">
        <v>86</v>
      </c>
      <c r="AW223" t="s">
        <v>86</v>
      </c>
      <c r="AX223" t="s">
        <v>86</v>
      </c>
      <c r="AY223" t="s">
        <v>86</v>
      </c>
      <c r="AZ223" t="s">
        <v>86</v>
      </c>
      <c r="BA223" t="s">
        <v>86</v>
      </c>
      <c r="BB223" t="s">
        <v>86</v>
      </c>
      <c r="BC223" t="s">
        <v>86</v>
      </c>
      <c r="BD223" t="s">
        <v>86</v>
      </c>
      <c r="BE223" t="s">
        <v>86</v>
      </c>
    </row>
    <row r="224" spans="1:57" x14ac:dyDescent="0.45">
      <c r="A224" t="s">
        <v>603</v>
      </c>
      <c r="B224" t="s">
        <v>77</v>
      </c>
      <c r="C224" t="s">
        <v>289</v>
      </c>
      <c r="D224" t="s">
        <v>79</v>
      </c>
      <c r="E224" s="2" t="str">
        <f>HYPERLINK("capsilon://?command=openfolder&amp;siteaddress=envoy.emaiq-na2.net&amp;folderid=FX8BBC4378-5406-8382-C49E-09E25481474D","FX2202646")</f>
        <v>FX2202646</v>
      </c>
      <c r="F224" t="s">
        <v>80</v>
      </c>
      <c r="G224" t="s">
        <v>80</v>
      </c>
      <c r="H224" t="s">
        <v>81</v>
      </c>
      <c r="I224" t="s">
        <v>604</v>
      </c>
      <c r="J224">
        <v>66</v>
      </c>
      <c r="K224" t="s">
        <v>83</v>
      </c>
      <c r="L224" t="s">
        <v>84</v>
      </c>
      <c r="M224" t="s">
        <v>85</v>
      </c>
      <c r="N224">
        <v>2</v>
      </c>
      <c r="O224" s="1">
        <v>44621.690335648149</v>
      </c>
      <c r="P224" s="1">
        <v>44621.776354166665</v>
      </c>
      <c r="Q224">
        <v>6792</v>
      </c>
      <c r="R224">
        <v>640</v>
      </c>
      <c r="S224" t="b">
        <v>0</v>
      </c>
      <c r="T224" t="s">
        <v>86</v>
      </c>
      <c r="U224" t="b">
        <v>0</v>
      </c>
      <c r="V224" t="s">
        <v>136</v>
      </c>
      <c r="W224" s="1">
        <v>44621.727210648147</v>
      </c>
      <c r="X224">
        <v>448</v>
      </c>
      <c r="Y224">
        <v>52</v>
      </c>
      <c r="Z224">
        <v>0</v>
      </c>
      <c r="AA224">
        <v>52</v>
      </c>
      <c r="AB224">
        <v>0</v>
      </c>
      <c r="AC224">
        <v>41</v>
      </c>
      <c r="AD224">
        <v>14</v>
      </c>
      <c r="AE224">
        <v>0</v>
      </c>
      <c r="AF224">
        <v>0</v>
      </c>
      <c r="AG224">
        <v>0</v>
      </c>
      <c r="AH224" t="s">
        <v>126</v>
      </c>
      <c r="AI224" s="1">
        <v>44621.776354166665</v>
      </c>
      <c r="AJ224">
        <v>192</v>
      </c>
      <c r="AK224">
        <v>1</v>
      </c>
      <c r="AL224">
        <v>0</v>
      </c>
      <c r="AM224">
        <v>1</v>
      </c>
      <c r="AN224">
        <v>0</v>
      </c>
      <c r="AO224">
        <v>1</v>
      </c>
      <c r="AP224">
        <v>13</v>
      </c>
      <c r="AQ224">
        <v>0</v>
      </c>
      <c r="AR224">
        <v>0</v>
      </c>
      <c r="AS224">
        <v>0</v>
      </c>
      <c r="AT224" t="s">
        <v>86</v>
      </c>
      <c r="AU224" t="s">
        <v>86</v>
      </c>
      <c r="AV224" t="s">
        <v>86</v>
      </c>
      <c r="AW224" t="s">
        <v>86</v>
      </c>
      <c r="AX224" t="s">
        <v>86</v>
      </c>
      <c r="AY224" t="s">
        <v>86</v>
      </c>
      <c r="AZ224" t="s">
        <v>86</v>
      </c>
      <c r="BA224" t="s">
        <v>86</v>
      </c>
      <c r="BB224" t="s">
        <v>86</v>
      </c>
      <c r="BC224" t="s">
        <v>86</v>
      </c>
      <c r="BD224" t="s">
        <v>86</v>
      </c>
      <c r="BE224" t="s">
        <v>86</v>
      </c>
    </row>
    <row r="225" spans="1:57" x14ac:dyDescent="0.45">
      <c r="A225" t="s">
        <v>605</v>
      </c>
      <c r="B225" t="s">
        <v>77</v>
      </c>
      <c r="C225" t="s">
        <v>599</v>
      </c>
      <c r="D225" t="s">
        <v>79</v>
      </c>
      <c r="E225" s="2" t="str">
        <f>HYPERLINK("capsilon://?command=openfolder&amp;siteaddress=envoy.emaiq-na2.net&amp;folderid=FXD326CC76-07FC-2BCD-E352-19ABD40F88C5","FX2201489")</f>
        <v>FX2201489</v>
      </c>
      <c r="F225" t="s">
        <v>80</v>
      </c>
      <c r="G225" t="s">
        <v>80</v>
      </c>
      <c r="H225" t="s">
        <v>81</v>
      </c>
      <c r="I225" t="s">
        <v>606</v>
      </c>
      <c r="J225">
        <v>66</v>
      </c>
      <c r="K225" t="s">
        <v>83</v>
      </c>
      <c r="L225" t="s">
        <v>84</v>
      </c>
      <c r="M225" t="s">
        <v>85</v>
      </c>
      <c r="N225">
        <v>2</v>
      </c>
      <c r="O225" s="1">
        <v>44621.696238425924</v>
      </c>
      <c r="P225" s="1">
        <v>44621.789398148147</v>
      </c>
      <c r="Q225">
        <v>7354</v>
      </c>
      <c r="R225">
        <v>695</v>
      </c>
      <c r="S225" t="b">
        <v>0</v>
      </c>
      <c r="T225" t="s">
        <v>86</v>
      </c>
      <c r="U225" t="b">
        <v>0</v>
      </c>
      <c r="V225" t="s">
        <v>136</v>
      </c>
      <c r="W225" s="1">
        <v>44621.732442129629</v>
      </c>
      <c r="X225">
        <v>452</v>
      </c>
      <c r="Y225">
        <v>52</v>
      </c>
      <c r="Z225">
        <v>0</v>
      </c>
      <c r="AA225">
        <v>52</v>
      </c>
      <c r="AB225">
        <v>0</v>
      </c>
      <c r="AC225">
        <v>45</v>
      </c>
      <c r="AD225">
        <v>14</v>
      </c>
      <c r="AE225">
        <v>0</v>
      </c>
      <c r="AF225">
        <v>0</v>
      </c>
      <c r="AG225">
        <v>0</v>
      </c>
      <c r="AH225" t="s">
        <v>126</v>
      </c>
      <c r="AI225" s="1">
        <v>44621.789398148147</v>
      </c>
      <c r="AJ225">
        <v>236</v>
      </c>
      <c r="AK225">
        <v>1</v>
      </c>
      <c r="AL225">
        <v>0</v>
      </c>
      <c r="AM225">
        <v>1</v>
      </c>
      <c r="AN225">
        <v>0</v>
      </c>
      <c r="AO225">
        <v>1</v>
      </c>
      <c r="AP225">
        <v>13</v>
      </c>
      <c r="AQ225">
        <v>0</v>
      </c>
      <c r="AR225">
        <v>0</v>
      </c>
      <c r="AS225">
        <v>0</v>
      </c>
      <c r="AT225" t="s">
        <v>86</v>
      </c>
      <c r="AU225" t="s">
        <v>86</v>
      </c>
      <c r="AV225" t="s">
        <v>86</v>
      </c>
      <c r="AW225" t="s">
        <v>86</v>
      </c>
      <c r="AX225" t="s">
        <v>86</v>
      </c>
      <c r="AY225" t="s">
        <v>86</v>
      </c>
      <c r="AZ225" t="s">
        <v>86</v>
      </c>
      <c r="BA225" t="s">
        <v>86</v>
      </c>
      <c r="BB225" t="s">
        <v>86</v>
      </c>
      <c r="BC225" t="s">
        <v>86</v>
      </c>
      <c r="BD225" t="s">
        <v>86</v>
      </c>
      <c r="BE225" t="s">
        <v>86</v>
      </c>
    </row>
    <row r="226" spans="1:57" hidden="1" x14ac:dyDescent="0.45">
      <c r="A226" t="s">
        <v>607</v>
      </c>
      <c r="B226" t="s">
        <v>77</v>
      </c>
      <c r="C226" t="s">
        <v>97</v>
      </c>
      <c r="D226" t="s">
        <v>79</v>
      </c>
      <c r="E226" s="2" t="str">
        <f>HYPERLINK("capsilon://?command=openfolder&amp;siteaddress=envoy.emaiq-na2.net&amp;folderid=FXFA4CDCA4-25D0-55CB-7515-FA6B92E4BABE","FX2202487")</f>
        <v>FX2202487</v>
      </c>
      <c r="F226" t="s">
        <v>80</v>
      </c>
      <c r="G226" t="s">
        <v>80</v>
      </c>
      <c r="H226" t="s">
        <v>81</v>
      </c>
      <c r="I226" t="s">
        <v>98</v>
      </c>
      <c r="J226">
        <v>66</v>
      </c>
      <c r="K226" t="s">
        <v>83</v>
      </c>
      <c r="L226" t="s">
        <v>84</v>
      </c>
      <c r="M226" t="s">
        <v>85</v>
      </c>
      <c r="N226">
        <v>1</v>
      </c>
      <c r="O226" s="1">
        <v>44621.723310185182</v>
      </c>
      <c r="P226" s="1">
        <v>44622.209074074075</v>
      </c>
      <c r="Q226">
        <v>41499</v>
      </c>
      <c r="R226">
        <v>471</v>
      </c>
      <c r="S226" t="b">
        <v>0</v>
      </c>
      <c r="T226" t="s">
        <v>86</v>
      </c>
      <c r="U226" t="b">
        <v>0</v>
      </c>
      <c r="V226" t="s">
        <v>92</v>
      </c>
      <c r="W226" s="1">
        <v>44622.209074074075</v>
      </c>
      <c r="X226">
        <v>296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66</v>
      </c>
      <c r="AE226">
        <v>52</v>
      </c>
      <c r="AF226">
        <v>0</v>
      </c>
      <c r="AG226">
        <v>1</v>
      </c>
      <c r="AH226" t="s">
        <v>86</v>
      </c>
      <c r="AI226" t="s">
        <v>86</v>
      </c>
      <c r="AJ226" t="s">
        <v>86</v>
      </c>
      <c r="AK226" t="s">
        <v>86</v>
      </c>
      <c r="AL226" t="s">
        <v>86</v>
      </c>
      <c r="AM226" t="s">
        <v>86</v>
      </c>
      <c r="AN226" t="s">
        <v>86</v>
      </c>
      <c r="AO226" t="s">
        <v>86</v>
      </c>
      <c r="AP226" t="s">
        <v>86</v>
      </c>
      <c r="AQ226" t="s">
        <v>86</v>
      </c>
      <c r="AR226" t="s">
        <v>86</v>
      </c>
      <c r="AS226" t="s">
        <v>86</v>
      </c>
      <c r="AT226" t="s">
        <v>86</v>
      </c>
      <c r="AU226" t="s">
        <v>86</v>
      </c>
      <c r="AV226" t="s">
        <v>86</v>
      </c>
      <c r="AW226" t="s">
        <v>86</v>
      </c>
      <c r="AX226" t="s">
        <v>86</v>
      </c>
      <c r="AY226" t="s">
        <v>86</v>
      </c>
      <c r="AZ226" t="s">
        <v>86</v>
      </c>
      <c r="BA226" t="s">
        <v>86</v>
      </c>
      <c r="BB226" t="s">
        <v>86</v>
      </c>
      <c r="BC226" t="s">
        <v>86</v>
      </c>
      <c r="BD226" t="s">
        <v>86</v>
      </c>
      <c r="BE226" t="s">
        <v>86</v>
      </c>
    </row>
    <row r="227" spans="1:57" x14ac:dyDescent="0.45">
      <c r="A227" t="s">
        <v>608</v>
      </c>
      <c r="B227" t="s">
        <v>77</v>
      </c>
      <c r="C227" t="s">
        <v>449</v>
      </c>
      <c r="D227" t="s">
        <v>79</v>
      </c>
      <c r="E227" s="2" t="str">
        <f>HYPERLINK("capsilon://?command=openfolder&amp;siteaddress=envoy.emaiq-na2.net&amp;folderid=FXC08B80A5-E302-C7A8-83DD-3DE223127C2D","FX2202568")</f>
        <v>FX2202568</v>
      </c>
      <c r="F227" t="s">
        <v>80</v>
      </c>
      <c r="G227" t="s">
        <v>80</v>
      </c>
      <c r="H227" t="s">
        <v>81</v>
      </c>
      <c r="I227" t="s">
        <v>609</v>
      </c>
      <c r="J227">
        <v>49</v>
      </c>
      <c r="K227" t="s">
        <v>83</v>
      </c>
      <c r="L227" t="s">
        <v>84</v>
      </c>
      <c r="M227" t="s">
        <v>85</v>
      </c>
      <c r="N227">
        <v>2</v>
      </c>
      <c r="O227" s="1">
        <v>44621.77789351852</v>
      </c>
      <c r="P227" s="1">
        <v>44621.838923611111</v>
      </c>
      <c r="Q227">
        <v>4853</v>
      </c>
      <c r="R227">
        <v>420</v>
      </c>
      <c r="S227" t="b">
        <v>0</v>
      </c>
      <c r="T227" t="s">
        <v>86</v>
      </c>
      <c r="U227" t="b">
        <v>0</v>
      </c>
      <c r="V227" t="s">
        <v>136</v>
      </c>
      <c r="W227" s="1">
        <v>44621.792037037034</v>
      </c>
      <c r="X227">
        <v>264</v>
      </c>
      <c r="Y227">
        <v>44</v>
      </c>
      <c r="Z227">
        <v>0</v>
      </c>
      <c r="AA227">
        <v>44</v>
      </c>
      <c r="AB227">
        <v>0</v>
      </c>
      <c r="AC227">
        <v>26</v>
      </c>
      <c r="AD227">
        <v>5</v>
      </c>
      <c r="AE227">
        <v>0</v>
      </c>
      <c r="AF227">
        <v>0</v>
      </c>
      <c r="AG227">
        <v>0</v>
      </c>
      <c r="AH227" t="s">
        <v>126</v>
      </c>
      <c r="AI227" s="1">
        <v>44621.838923611111</v>
      </c>
      <c r="AJ227">
        <v>156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5</v>
      </c>
      <c r="AQ227">
        <v>0</v>
      </c>
      <c r="AR227">
        <v>0</v>
      </c>
      <c r="AS227">
        <v>0</v>
      </c>
      <c r="AT227" t="s">
        <v>86</v>
      </c>
      <c r="AU227" t="s">
        <v>86</v>
      </c>
      <c r="AV227" t="s">
        <v>86</v>
      </c>
      <c r="AW227" t="s">
        <v>86</v>
      </c>
      <c r="AX227" t="s">
        <v>86</v>
      </c>
      <c r="AY227" t="s">
        <v>86</v>
      </c>
      <c r="AZ227" t="s">
        <v>86</v>
      </c>
      <c r="BA227" t="s">
        <v>86</v>
      </c>
      <c r="BB227" t="s">
        <v>86</v>
      </c>
      <c r="BC227" t="s">
        <v>86</v>
      </c>
      <c r="BD227" t="s">
        <v>86</v>
      </c>
      <c r="BE227" t="s">
        <v>86</v>
      </c>
    </row>
    <row r="228" spans="1:57" x14ac:dyDescent="0.45">
      <c r="A228" t="s">
        <v>610</v>
      </c>
      <c r="B228" t="s">
        <v>77</v>
      </c>
      <c r="C228" t="s">
        <v>611</v>
      </c>
      <c r="D228" t="s">
        <v>79</v>
      </c>
      <c r="E228" s="2" t="str">
        <f>HYPERLINK("capsilon://?command=openfolder&amp;siteaddress=envoy.emaiq-na2.net&amp;folderid=FXB1EE8CA8-3977-207B-A241-40B2B20CE017","FX2202444")</f>
        <v>FX2202444</v>
      </c>
      <c r="F228" t="s">
        <v>80</v>
      </c>
      <c r="G228" t="s">
        <v>80</v>
      </c>
      <c r="H228" t="s">
        <v>81</v>
      </c>
      <c r="I228" t="s">
        <v>612</v>
      </c>
      <c r="J228">
        <v>66</v>
      </c>
      <c r="K228" t="s">
        <v>83</v>
      </c>
      <c r="L228" t="s">
        <v>84</v>
      </c>
      <c r="M228" t="s">
        <v>85</v>
      </c>
      <c r="N228">
        <v>2</v>
      </c>
      <c r="O228" s="1">
        <v>44621.786041666666</v>
      </c>
      <c r="P228" s="1">
        <v>44621.842974537038</v>
      </c>
      <c r="Q228">
        <v>4193</v>
      </c>
      <c r="R228">
        <v>726</v>
      </c>
      <c r="S228" t="b">
        <v>0</v>
      </c>
      <c r="T228" t="s">
        <v>86</v>
      </c>
      <c r="U228" t="b">
        <v>0</v>
      </c>
      <c r="V228" t="s">
        <v>136</v>
      </c>
      <c r="W228" s="1">
        <v>44621.796400462961</v>
      </c>
      <c r="X228">
        <v>377</v>
      </c>
      <c r="Y228">
        <v>52</v>
      </c>
      <c r="Z228">
        <v>0</v>
      </c>
      <c r="AA228">
        <v>52</v>
      </c>
      <c r="AB228">
        <v>0</v>
      </c>
      <c r="AC228">
        <v>49</v>
      </c>
      <c r="AD228">
        <v>14</v>
      </c>
      <c r="AE228">
        <v>0</v>
      </c>
      <c r="AF228">
        <v>0</v>
      </c>
      <c r="AG228">
        <v>0</v>
      </c>
      <c r="AH228" t="s">
        <v>126</v>
      </c>
      <c r="AI228" s="1">
        <v>44621.842974537038</v>
      </c>
      <c r="AJ228">
        <v>349</v>
      </c>
      <c r="AK228">
        <v>3</v>
      </c>
      <c r="AL228">
        <v>0</v>
      </c>
      <c r="AM228">
        <v>3</v>
      </c>
      <c r="AN228">
        <v>0</v>
      </c>
      <c r="AO228">
        <v>3</v>
      </c>
      <c r="AP228">
        <v>11</v>
      </c>
      <c r="AQ228">
        <v>0</v>
      </c>
      <c r="AR228">
        <v>0</v>
      </c>
      <c r="AS228">
        <v>0</v>
      </c>
      <c r="AT228" t="s">
        <v>86</v>
      </c>
      <c r="AU228" t="s">
        <v>86</v>
      </c>
      <c r="AV228" t="s">
        <v>86</v>
      </c>
      <c r="AW228" t="s">
        <v>86</v>
      </c>
      <c r="AX228" t="s">
        <v>86</v>
      </c>
      <c r="AY228" t="s">
        <v>86</v>
      </c>
      <c r="AZ228" t="s">
        <v>86</v>
      </c>
      <c r="BA228" t="s">
        <v>86</v>
      </c>
      <c r="BB228" t="s">
        <v>86</v>
      </c>
      <c r="BC228" t="s">
        <v>86</v>
      </c>
      <c r="BD228" t="s">
        <v>86</v>
      </c>
      <c r="BE228" t="s">
        <v>86</v>
      </c>
    </row>
    <row r="229" spans="1:57" x14ac:dyDescent="0.45">
      <c r="A229" t="s">
        <v>613</v>
      </c>
      <c r="B229" t="s">
        <v>77</v>
      </c>
      <c r="C229" t="s">
        <v>614</v>
      </c>
      <c r="D229" t="s">
        <v>79</v>
      </c>
      <c r="E229" s="2" t="str">
        <f>HYPERLINK("capsilon://?command=openfolder&amp;siteaddress=envoy.emaiq-na2.net&amp;folderid=FX67FF4C72-9727-C62A-0EFC-BD8E9E8FE7DE","FX2202350")</f>
        <v>FX2202350</v>
      </c>
      <c r="F229" t="s">
        <v>80</v>
      </c>
      <c r="G229" t="s">
        <v>80</v>
      </c>
      <c r="H229" t="s">
        <v>81</v>
      </c>
      <c r="I229" t="s">
        <v>615</v>
      </c>
      <c r="J229">
        <v>66</v>
      </c>
      <c r="K229" t="s">
        <v>83</v>
      </c>
      <c r="L229" t="s">
        <v>84</v>
      </c>
      <c r="M229" t="s">
        <v>85</v>
      </c>
      <c r="N229">
        <v>2</v>
      </c>
      <c r="O229" s="1">
        <v>44621.788935185185</v>
      </c>
      <c r="P229" s="1">
        <v>44621.847407407404</v>
      </c>
      <c r="Q229">
        <v>4338</v>
      </c>
      <c r="R229">
        <v>714</v>
      </c>
      <c r="S229" t="b">
        <v>0</v>
      </c>
      <c r="T229" t="s">
        <v>86</v>
      </c>
      <c r="U229" t="b">
        <v>0</v>
      </c>
      <c r="V229" t="s">
        <v>136</v>
      </c>
      <c r="W229" s="1">
        <v>44621.800254629627</v>
      </c>
      <c r="X229">
        <v>332</v>
      </c>
      <c r="Y229">
        <v>52</v>
      </c>
      <c r="Z229">
        <v>0</v>
      </c>
      <c r="AA229">
        <v>52</v>
      </c>
      <c r="AB229">
        <v>0</v>
      </c>
      <c r="AC229">
        <v>45</v>
      </c>
      <c r="AD229">
        <v>14</v>
      </c>
      <c r="AE229">
        <v>0</v>
      </c>
      <c r="AF229">
        <v>0</v>
      </c>
      <c r="AG229">
        <v>0</v>
      </c>
      <c r="AH229" t="s">
        <v>126</v>
      </c>
      <c r="AI229" s="1">
        <v>44621.847407407404</v>
      </c>
      <c r="AJ229">
        <v>382</v>
      </c>
      <c r="AK229">
        <v>2</v>
      </c>
      <c r="AL229">
        <v>0</v>
      </c>
      <c r="AM229">
        <v>2</v>
      </c>
      <c r="AN229">
        <v>0</v>
      </c>
      <c r="AO229">
        <v>2</v>
      </c>
      <c r="AP229">
        <v>12</v>
      </c>
      <c r="AQ229">
        <v>0</v>
      </c>
      <c r="AR229">
        <v>0</v>
      </c>
      <c r="AS229">
        <v>0</v>
      </c>
      <c r="AT229" t="s">
        <v>86</v>
      </c>
      <c r="AU229" t="s">
        <v>86</v>
      </c>
      <c r="AV229" t="s">
        <v>86</v>
      </c>
      <c r="AW229" t="s">
        <v>86</v>
      </c>
      <c r="AX229" t="s">
        <v>86</v>
      </c>
      <c r="AY229" t="s">
        <v>86</v>
      </c>
      <c r="AZ229" t="s">
        <v>86</v>
      </c>
      <c r="BA229" t="s">
        <v>86</v>
      </c>
      <c r="BB229" t="s">
        <v>86</v>
      </c>
      <c r="BC229" t="s">
        <v>86</v>
      </c>
      <c r="BD229" t="s">
        <v>86</v>
      </c>
      <c r="BE229" t="s">
        <v>86</v>
      </c>
    </row>
    <row r="230" spans="1:57" x14ac:dyDescent="0.45">
      <c r="A230" t="s">
        <v>616</v>
      </c>
      <c r="B230" t="s">
        <v>77</v>
      </c>
      <c r="C230" t="s">
        <v>611</v>
      </c>
      <c r="D230" t="s">
        <v>79</v>
      </c>
      <c r="E230" s="2" t="str">
        <f>HYPERLINK("capsilon://?command=openfolder&amp;siteaddress=envoy.emaiq-na2.net&amp;folderid=FXB1EE8CA8-3977-207B-A241-40B2B20CE017","FX2202444")</f>
        <v>FX2202444</v>
      </c>
      <c r="F230" t="s">
        <v>80</v>
      </c>
      <c r="G230" t="s">
        <v>80</v>
      </c>
      <c r="H230" t="s">
        <v>81</v>
      </c>
      <c r="I230" t="s">
        <v>617</v>
      </c>
      <c r="J230">
        <v>66</v>
      </c>
      <c r="K230" t="s">
        <v>83</v>
      </c>
      <c r="L230" t="s">
        <v>84</v>
      </c>
      <c r="M230" t="s">
        <v>85</v>
      </c>
      <c r="N230">
        <v>2</v>
      </c>
      <c r="O230" s="1">
        <v>44621.791759259257</v>
      </c>
      <c r="P230" s="1">
        <v>44622.165833333333</v>
      </c>
      <c r="Q230">
        <v>31451</v>
      </c>
      <c r="R230">
        <v>869</v>
      </c>
      <c r="S230" t="b">
        <v>0</v>
      </c>
      <c r="T230" t="s">
        <v>86</v>
      </c>
      <c r="U230" t="b">
        <v>0</v>
      </c>
      <c r="V230" t="s">
        <v>136</v>
      </c>
      <c r="W230" s="1">
        <v>44621.805254629631</v>
      </c>
      <c r="X230">
        <v>431</v>
      </c>
      <c r="Y230">
        <v>52</v>
      </c>
      <c r="Z230">
        <v>0</v>
      </c>
      <c r="AA230">
        <v>52</v>
      </c>
      <c r="AB230">
        <v>0</v>
      </c>
      <c r="AC230">
        <v>49</v>
      </c>
      <c r="AD230">
        <v>14</v>
      </c>
      <c r="AE230">
        <v>0</v>
      </c>
      <c r="AF230">
        <v>0</v>
      </c>
      <c r="AG230">
        <v>0</v>
      </c>
      <c r="AH230" t="s">
        <v>204</v>
      </c>
      <c r="AI230" s="1">
        <v>44622.165833333333</v>
      </c>
      <c r="AJ230">
        <v>422</v>
      </c>
      <c r="AK230">
        <v>3</v>
      </c>
      <c r="AL230">
        <v>0</v>
      </c>
      <c r="AM230">
        <v>3</v>
      </c>
      <c r="AN230">
        <v>0</v>
      </c>
      <c r="AO230">
        <v>3</v>
      </c>
      <c r="AP230">
        <v>11</v>
      </c>
      <c r="AQ230">
        <v>0</v>
      </c>
      <c r="AR230">
        <v>0</v>
      </c>
      <c r="AS230">
        <v>0</v>
      </c>
      <c r="AT230" t="s">
        <v>86</v>
      </c>
      <c r="AU230" t="s">
        <v>86</v>
      </c>
      <c r="AV230" t="s">
        <v>86</v>
      </c>
      <c r="AW230" t="s">
        <v>86</v>
      </c>
      <c r="AX230" t="s">
        <v>86</v>
      </c>
      <c r="AY230" t="s">
        <v>86</v>
      </c>
      <c r="AZ230" t="s">
        <v>86</v>
      </c>
      <c r="BA230" t="s">
        <v>86</v>
      </c>
      <c r="BB230" t="s">
        <v>86</v>
      </c>
      <c r="BC230" t="s">
        <v>86</v>
      </c>
      <c r="BD230" t="s">
        <v>86</v>
      </c>
      <c r="BE230" t="s">
        <v>86</v>
      </c>
    </row>
    <row r="231" spans="1:57" hidden="1" x14ac:dyDescent="0.45">
      <c r="A231" t="s">
        <v>618</v>
      </c>
      <c r="B231" t="s">
        <v>77</v>
      </c>
      <c r="C231" t="s">
        <v>100</v>
      </c>
      <c r="D231" t="s">
        <v>79</v>
      </c>
      <c r="E231" s="2" t="str">
        <f>HYPERLINK("capsilon://?command=openfolder&amp;siteaddress=envoy.emaiq-na2.net&amp;folderid=FXBE63E460-0E8D-F6A9-C3C2-177DD9729CE9","FX2202577")</f>
        <v>FX2202577</v>
      </c>
      <c r="F231" t="s">
        <v>80</v>
      </c>
      <c r="G231" t="s">
        <v>80</v>
      </c>
      <c r="H231" t="s">
        <v>81</v>
      </c>
      <c r="I231" t="s">
        <v>101</v>
      </c>
      <c r="J231">
        <v>369</v>
      </c>
      <c r="K231" t="s">
        <v>83</v>
      </c>
      <c r="L231" t="s">
        <v>84</v>
      </c>
      <c r="M231" t="s">
        <v>85</v>
      </c>
      <c r="N231">
        <v>1</v>
      </c>
      <c r="O231" s="1">
        <v>44621.823750000003</v>
      </c>
      <c r="P231" s="1">
        <v>44622.272858796299</v>
      </c>
      <c r="Q231">
        <v>37763</v>
      </c>
      <c r="R231">
        <v>1040</v>
      </c>
      <c r="S231" t="b">
        <v>0</v>
      </c>
      <c r="T231" t="s">
        <v>86</v>
      </c>
      <c r="U231" t="b">
        <v>0</v>
      </c>
      <c r="V231" t="s">
        <v>112</v>
      </c>
      <c r="W231" s="1">
        <v>44622.272858796299</v>
      </c>
      <c r="X231">
        <v>809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369</v>
      </c>
      <c r="AE231">
        <v>306</v>
      </c>
      <c r="AF231">
        <v>0</v>
      </c>
      <c r="AG231">
        <v>16</v>
      </c>
      <c r="AH231" t="s">
        <v>86</v>
      </c>
      <c r="AI231" t="s">
        <v>86</v>
      </c>
      <c r="AJ231" t="s">
        <v>86</v>
      </c>
      <c r="AK231" t="s">
        <v>86</v>
      </c>
      <c r="AL231" t="s">
        <v>86</v>
      </c>
      <c r="AM231" t="s">
        <v>86</v>
      </c>
      <c r="AN231" t="s">
        <v>86</v>
      </c>
      <c r="AO231" t="s">
        <v>86</v>
      </c>
      <c r="AP231" t="s">
        <v>86</v>
      </c>
      <c r="AQ231" t="s">
        <v>86</v>
      </c>
      <c r="AR231" t="s">
        <v>86</v>
      </c>
      <c r="AS231" t="s">
        <v>86</v>
      </c>
      <c r="AT231" t="s">
        <v>86</v>
      </c>
      <c r="AU231" t="s">
        <v>86</v>
      </c>
      <c r="AV231" t="s">
        <v>86</v>
      </c>
      <c r="AW231" t="s">
        <v>86</v>
      </c>
      <c r="AX231" t="s">
        <v>86</v>
      </c>
      <c r="AY231" t="s">
        <v>86</v>
      </c>
      <c r="AZ231" t="s">
        <v>86</v>
      </c>
      <c r="BA231" t="s">
        <v>86</v>
      </c>
      <c r="BB231" t="s">
        <v>86</v>
      </c>
      <c r="BC231" t="s">
        <v>86</v>
      </c>
      <c r="BD231" t="s">
        <v>86</v>
      </c>
      <c r="BE231" t="s">
        <v>86</v>
      </c>
    </row>
    <row r="232" spans="1:57" hidden="1" x14ac:dyDescent="0.45">
      <c r="A232" t="s">
        <v>619</v>
      </c>
      <c r="B232" t="s">
        <v>77</v>
      </c>
      <c r="C232" t="s">
        <v>107</v>
      </c>
      <c r="D232" t="s">
        <v>79</v>
      </c>
      <c r="E232" s="2" t="str">
        <f>HYPERLINK("capsilon://?command=openfolder&amp;siteaddress=envoy.emaiq-na2.net&amp;folderid=FXE3703F4B-A947-F233-EF49-F01E421F690F","FX220313")</f>
        <v>FX220313</v>
      </c>
      <c r="F232" t="s">
        <v>80</v>
      </c>
      <c r="G232" t="s">
        <v>80</v>
      </c>
      <c r="H232" t="s">
        <v>81</v>
      </c>
      <c r="I232" t="s">
        <v>108</v>
      </c>
      <c r="J232">
        <v>463</v>
      </c>
      <c r="K232" t="s">
        <v>83</v>
      </c>
      <c r="L232" t="s">
        <v>84</v>
      </c>
      <c r="M232" t="s">
        <v>85</v>
      </c>
      <c r="N232">
        <v>1</v>
      </c>
      <c r="O232" s="1">
        <v>44621.841064814813</v>
      </c>
      <c r="P232" s="1">
        <v>44622.295520833337</v>
      </c>
      <c r="Q232">
        <v>38362</v>
      </c>
      <c r="R232">
        <v>903</v>
      </c>
      <c r="S232" t="b">
        <v>0</v>
      </c>
      <c r="T232" t="s">
        <v>86</v>
      </c>
      <c r="U232" t="b">
        <v>0</v>
      </c>
      <c r="V232" t="s">
        <v>112</v>
      </c>
      <c r="W232" s="1">
        <v>44622.295520833337</v>
      </c>
      <c r="X232">
        <v>233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463</v>
      </c>
      <c r="AE232">
        <v>421</v>
      </c>
      <c r="AF232">
        <v>0</v>
      </c>
      <c r="AG232">
        <v>14</v>
      </c>
      <c r="AH232" t="s">
        <v>86</v>
      </c>
      <c r="AI232" t="s">
        <v>86</v>
      </c>
      <c r="AJ232" t="s">
        <v>86</v>
      </c>
      <c r="AK232" t="s">
        <v>86</v>
      </c>
      <c r="AL232" t="s">
        <v>86</v>
      </c>
      <c r="AM232" t="s">
        <v>86</v>
      </c>
      <c r="AN232" t="s">
        <v>86</v>
      </c>
      <c r="AO232" t="s">
        <v>86</v>
      </c>
      <c r="AP232" t="s">
        <v>86</v>
      </c>
      <c r="AQ232" t="s">
        <v>86</v>
      </c>
      <c r="AR232" t="s">
        <v>86</v>
      </c>
      <c r="AS232" t="s">
        <v>86</v>
      </c>
      <c r="AT232" t="s">
        <v>86</v>
      </c>
      <c r="AU232" t="s">
        <v>86</v>
      </c>
      <c r="AV232" t="s">
        <v>86</v>
      </c>
      <c r="AW232" t="s">
        <v>86</v>
      </c>
      <c r="AX232" t="s">
        <v>86</v>
      </c>
      <c r="AY232" t="s">
        <v>86</v>
      </c>
      <c r="AZ232" t="s">
        <v>86</v>
      </c>
      <c r="BA232" t="s">
        <v>86</v>
      </c>
      <c r="BB232" t="s">
        <v>86</v>
      </c>
      <c r="BC232" t="s">
        <v>86</v>
      </c>
      <c r="BD232" t="s">
        <v>86</v>
      </c>
      <c r="BE232" t="s">
        <v>86</v>
      </c>
    </row>
    <row r="233" spans="1:57" x14ac:dyDescent="0.45">
      <c r="A233" t="s">
        <v>620</v>
      </c>
      <c r="B233" t="s">
        <v>77</v>
      </c>
      <c r="C233" t="s">
        <v>160</v>
      </c>
      <c r="D233" t="s">
        <v>79</v>
      </c>
      <c r="E233" s="2" t="str">
        <f>HYPERLINK("capsilon://?command=openfolder&amp;siteaddress=envoy.emaiq-na2.net&amp;folderid=FXC89BBF70-12A3-686B-14B8-0C95E5EF4744","FX2202624")</f>
        <v>FX2202624</v>
      </c>
      <c r="F233" t="s">
        <v>80</v>
      </c>
      <c r="G233" t="s">
        <v>80</v>
      </c>
      <c r="H233" t="s">
        <v>81</v>
      </c>
      <c r="I233" t="s">
        <v>621</v>
      </c>
      <c r="J233">
        <v>66</v>
      </c>
      <c r="K233" t="s">
        <v>83</v>
      </c>
      <c r="L233" t="s">
        <v>84</v>
      </c>
      <c r="M233" t="s">
        <v>85</v>
      </c>
      <c r="N233">
        <v>2</v>
      </c>
      <c r="O233" s="1">
        <v>44621.845752314817</v>
      </c>
      <c r="P233" s="1">
        <v>44622.421215277776</v>
      </c>
      <c r="Q233">
        <v>49112</v>
      </c>
      <c r="R233">
        <v>608</v>
      </c>
      <c r="S233" t="b">
        <v>0</v>
      </c>
      <c r="T233" t="s">
        <v>86</v>
      </c>
      <c r="U233" t="b">
        <v>0</v>
      </c>
      <c r="V233" t="s">
        <v>102</v>
      </c>
      <c r="W233" s="1">
        <v>44622.202766203707</v>
      </c>
      <c r="X233">
        <v>321</v>
      </c>
      <c r="Y233">
        <v>52</v>
      </c>
      <c r="Z233">
        <v>0</v>
      </c>
      <c r="AA233">
        <v>52</v>
      </c>
      <c r="AB233">
        <v>0</v>
      </c>
      <c r="AC233">
        <v>21</v>
      </c>
      <c r="AD233">
        <v>14</v>
      </c>
      <c r="AE233">
        <v>0</v>
      </c>
      <c r="AF233">
        <v>0</v>
      </c>
      <c r="AG233">
        <v>0</v>
      </c>
      <c r="AH233" t="s">
        <v>88</v>
      </c>
      <c r="AI233" s="1">
        <v>44622.421215277776</v>
      </c>
      <c r="AJ233">
        <v>278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14</v>
      </c>
      <c r="AQ233">
        <v>0</v>
      </c>
      <c r="AR233">
        <v>0</v>
      </c>
      <c r="AS233">
        <v>0</v>
      </c>
      <c r="AT233" t="s">
        <v>86</v>
      </c>
      <c r="AU233" t="s">
        <v>86</v>
      </c>
      <c r="AV233" t="s">
        <v>86</v>
      </c>
      <c r="AW233" t="s">
        <v>86</v>
      </c>
      <c r="AX233" t="s">
        <v>86</v>
      </c>
      <c r="AY233" t="s">
        <v>86</v>
      </c>
      <c r="AZ233" t="s">
        <v>86</v>
      </c>
      <c r="BA233" t="s">
        <v>86</v>
      </c>
      <c r="BB233" t="s">
        <v>86</v>
      </c>
      <c r="BC233" t="s">
        <v>86</v>
      </c>
      <c r="BD233" t="s">
        <v>86</v>
      </c>
      <c r="BE233" t="s">
        <v>86</v>
      </c>
    </row>
    <row r="234" spans="1:57" hidden="1" x14ac:dyDescent="0.45">
      <c r="A234" t="s">
        <v>622</v>
      </c>
      <c r="B234" t="s">
        <v>77</v>
      </c>
      <c r="C234" t="s">
        <v>110</v>
      </c>
      <c r="D234" t="s">
        <v>79</v>
      </c>
      <c r="E234" s="2" t="str">
        <f>HYPERLINK("capsilon://?command=openfolder&amp;siteaddress=envoy.emaiq-na2.net&amp;folderid=FX9D615EE3-5C49-6810-42FF-3493C26D1E9D","FX2202343")</f>
        <v>FX2202343</v>
      </c>
      <c r="F234" t="s">
        <v>80</v>
      </c>
      <c r="G234" t="s">
        <v>80</v>
      </c>
      <c r="H234" t="s">
        <v>81</v>
      </c>
      <c r="I234" t="s">
        <v>111</v>
      </c>
      <c r="J234">
        <v>310</v>
      </c>
      <c r="K234" t="s">
        <v>83</v>
      </c>
      <c r="L234" t="s">
        <v>84</v>
      </c>
      <c r="M234" t="s">
        <v>85</v>
      </c>
      <c r="N234">
        <v>1</v>
      </c>
      <c r="O234" s="1">
        <v>44621.849976851852</v>
      </c>
      <c r="P234" s="1">
        <v>44622.301134259258</v>
      </c>
      <c r="Q234">
        <v>37375</v>
      </c>
      <c r="R234">
        <v>1605</v>
      </c>
      <c r="S234" t="b">
        <v>0</v>
      </c>
      <c r="T234" t="s">
        <v>86</v>
      </c>
      <c r="U234" t="b">
        <v>0</v>
      </c>
      <c r="V234" t="s">
        <v>112</v>
      </c>
      <c r="W234" s="1">
        <v>44622.301134259258</v>
      </c>
      <c r="X234">
        <v>479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310</v>
      </c>
      <c r="AE234">
        <v>272</v>
      </c>
      <c r="AF234">
        <v>0</v>
      </c>
      <c r="AG234">
        <v>8</v>
      </c>
      <c r="AH234" t="s">
        <v>86</v>
      </c>
      <c r="AI234" t="s">
        <v>86</v>
      </c>
      <c r="AJ234" t="s">
        <v>86</v>
      </c>
      <c r="AK234" t="s">
        <v>86</v>
      </c>
      <c r="AL234" t="s">
        <v>86</v>
      </c>
      <c r="AM234" t="s">
        <v>86</v>
      </c>
      <c r="AN234" t="s">
        <v>86</v>
      </c>
      <c r="AO234" t="s">
        <v>86</v>
      </c>
      <c r="AP234" t="s">
        <v>86</v>
      </c>
      <c r="AQ234" t="s">
        <v>86</v>
      </c>
      <c r="AR234" t="s">
        <v>86</v>
      </c>
      <c r="AS234" t="s">
        <v>86</v>
      </c>
      <c r="AT234" t="s">
        <v>86</v>
      </c>
      <c r="AU234" t="s">
        <v>86</v>
      </c>
      <c r="AV234" t="s">
        <v>86</v>
      </c>
      <c r="AW234" t="s">
        <v>86</v>
      </c>
      <c r="AX234" t="s">
        <v>86</v>
      </c>
      <c r="AY234" t="s">
        <v>86</v>
      </c>
      <c r="AZ234" t="s">
        <v>86</v>
      </c>
      <c r="BA234" t="s">
        <v>86</v>
      </c>
      <c r="BB234" t="s">
        <v>86</v>
      </c>
      <c r="BC234" t="s">
        <v>86</v>
      </c>
      <c r="BD234" t="s">
        <v>86</v>
      </c>
      <c r="BE234" t="s">
        <v>86</v>
      </c>
    </row>
    <row r="235" spans="1:57" x14ac:dyDescent="0.45">
      <c r="A235" t="s">
        <v>623</v>
      </c>
      <c r="B235" t="s">
        <v>77</v>
      </c>
      <c r="C235" t="s">
        <v>567</v>
      </c>
      <c r="D235" t="s">
        <v>79</v>
      </c>
      <c r="E235" s="2" t="str">
        <f>HYPERLINK("capsilon://?command=openfolder&amp;siteaddress=envoy.emaiq-na2.net&amp;folderid=FX00C5544D-42F2-DD5A-4FBD-9FFDA427397D","FX2202684")</f>
        <v>FX2202684</v>
      </c>
      <c r="F235" t="s">
        <v>80</v>
      </c>
      <c r="G235" t="s">
        <v>80</v>
      </c>
      <c r="H235" t="s">
        <v>81</v>
      </c>
      <c r="I235" t="s">
        <v>568</v>
      </c>
      <c r="J235">
        <v>140</v>
      </c>
      <c r="K235" t="s">
        <v>83</v>
      </c>
      <c r="L235" t="s">
        <v>84</v>
      </c>
      <c r="M235" t="s">
        <v>85</v>
      </c>
      <c r="N235">
        <v>2</v>
      </c>
      <c r="O235" s="1">
        <v>44621.996331018519</v>
      </c>
      <c r="P235" s="1">
        <v>44622.15662037037</v>
      </c>
      <c r="Q235">
        <v>11920</v>
      </c>
      <c r="R235">
        <v>1929</v>
      </c>
      <c r="S235" t="b">
        <v>0</v>
      </c>
      <c r="T235" t="s">
        <v>86</v>
      </c>
      <c r="U235" t="b">
        <v>1</v>
      </c>
      <c r="V235" t="s">
        <v>87</v>
      </c>
      <c r="W235" s="1">
        <v>44622.014467592591</v>
      </c>
      <c r="X235">
        <v>1060</v>
      </c>
      <c r="Y235">
        <v>119</v>
      </c>
      <c r="Z235">
        <v>0</v>
      </c>
      <c r="AA235">
        <v>119</v>
      </c>
      <c r="AB235">
        <v>0</v>
      </c>
      <c r="AC235">
        <v>64</v>
      </c>
      <c r="AD235">
        <v>21</v>
      </c>
      <c r="AE235">
        <v>0</v>
      </c>
      <c r="AF235">
        <v>0</v>
      </c>
      <c r="AG235">
        <v>0</v>
      </c>
      <c r="AH235" t="s">
        <v>88</v>
      </c>
      <c r="AI235" s="1">
        <v>44622.15662037037</v>
      </c>
      <c r="AJ235">
        <v>862</v>
      </c>
      <c r="AK235">
        <v>10</v>
      </c>
      <c r="AL235">
        <v>0</v>
      </c>
      <c r="AM235">
        <v>10</v>
      </c>
      <c r="AN235">
        <v>0</v>
      </c>
      <c r="AO235">
        <v>10</v>
      </c>
      <c r="AP235">
        <v>11</v>
      </c>
      <c r="AQ235">
        <v>0</v>
      </c>
      <c r="AR235">
        <v>0</v>
      </c>
      <c r="AS235">
        <v>0</v>
      </c>
      <c r="AT235" t="s">
        <v>86</v>
      </c>
      <c r="AU235" t="s">
        <v>86</v>
      </c>
      <c r="AV235" t="s">
        <v>86</v>
      </c>
      <c r="AW235" t="s">
        <v>86</v>
      </c>
      <c r="AX235" t="s">
        <v>86</v>
      </c>
      <c r="AY235" t="s">
        <v>86</v>
      </c>
      <c r="AZ235" t="s">
        <v>86</v>
      </c>
      <c r="BA235" t="s">
        <v>86</v>
      </c>
      <c r="BB235" t="s">
        <v>86</v>
      </c>
      <c r="BC235" t="s">
        <v>86</v>
      </c>
      <c r="BD235" t="s">
        <v>86</v>
      </c>
      <c r="BE235" t="s">
        <v>86</v>
      </c>
    </row>
    <row r="236" spans="1:57" x14ac:dyDescent="0.45">
      <c r="A236" t="s">
        <v>624</v>
      </c>
      <c r="B236" t="s">
        <v>77</v>
      </c>
      <c r="C236" t="s">
        <v>574</v>
      </c>
      <c r="D236" t="s">
        <v>79</v>
      </c>
      <c r="E236" s="2" t="str">
        <f>HYPERLINK("capsilon://?command=openfolder&amp;siteaddress=envoy.emaiq-na2.net&amp;folderid=FX9BC33098-3762-903F-AB9C-AF831AAC4744","FX2202609")</f>
        <v>FX2202609</v>
      </c>
      <c r="F236" t="s">
        <v>80</v>
      </c>
      <c r="G236" t="s">
        <v>80</v>
      </c>
      <c r="H236" t="s">
        <v>81</v>
      </c>
      <c r="I236" t="s">
        <v>575</v>
      </c>
      <c r="J236">
        <v>236</v>
      </c>
      <c r="K236" t="s">
        <v>83</v>
      </c>
      <c r="L236" t="s">
        <v>84</v>
      </c>
      <c r="M236" t="s">
        <v>85</v>
      </c>
      <c r="N236">
        <v>2</v>
      </c>
      <c r="O236" s="1">
        <v>44622.003310185188</v>
      </c>
      <c r="P236" s="1">
        <v>44622.160937499997</v>
      </c>
      <c r="Q236">
        <v>10485</v>
      </c>
      <c r="R236">
        <v>3134</v>
      </c>
      <c r="S236" t="b">
        <v>0</v>
      </c>
      <c r="T236" t="s">
        <v>86</v>
      </c>
      <c r="U236" t="b">
        <v>1</v>
      </c>
      <c r="V236" t="s">
        <v>87</v>
      </c>
      <c r="W236" s="1">
        <v>44622.106539351851</v>
      </c>
      <c r="X236">
        <v>1896</v>
      </c>
      <c r="Y236">
        <v>226</v>
      </c>
      <c r="Z236">
        <v>0</v>
      </c>
      <c r="AA236">
        <v>226</v>
      </c>
      <c r="AB236">
        <v>0</v>
      </c>
      <c r="AC236">
        <v>110</v>
      </c>
      <c r="AD236">
        <v>10</v>
      </c>
      <c r="AE236">
        <v>0</v>
      </c>
      <c r="AF236">
        <v>0</v>
      </c>
      <c r="AG236">
        <v>0</v>
      </c>
      <c r="AH236" t="s">
        <v>204</v>
      </c>
      <c r="AI236" s="1">
        <v>44622.160937499997</v>
      </c>
      <c r="AJ236">
        <v>1116</v>
      </c>
      <c r="AK236">
        <v>2</v>
      </c>
      <c r="AL236">
        <v>0</v>
      </c>
      <c r="AM236">
        <v>2</v>
      </c>
      <c r="AN236">
        <v>0</v>
      </c>
      <c r="AO236">
        <v>2</v>
      </c>
      <c r="AP236">
        <v>8</v>
      </c>
      <c r="AQ236">
        <v>0</v>
      </c>
      <c r="AR236">
        <v>0</v>
      </c>
      <c r="AS236">
        <v>0</v>
      </c>
      <c r="AT236" t="s">
        <v>86</v>
      </c>
      <c r="AU236" t="s">
        <v>86</v>
      </c>
      <c r="AV236" t="s">
        <v>86</v>
      </c>
      <c r="AW236" t="s">
        <v>86</v>
      </c>
      <c r="AX236" t="s">
        <v>86</v>
      </c>
      <c r="AY236" t="s">
        <v>86</v>
      </c>
      <c r="AZ236" t="s">
        <v>86</v>
      </c>
      <c r="BA236" t="s">
        <v>86</v>
      </c>
      <c r="BB236" t="s">
        <v>86</v>
      </c>
      <c r="BC236" t="s">
        <v>86</v>
      </c>
      <c r="BD236" t="s">
        <v>86</v>
      </c>
      <c r="BE236" t="s">
        <v>86</v>
      </c>
    </row>
    <row r="237" spans="1:57" x14ac:dyDescent="0.45">
      <c r="A237" t="s">
        <v>625</v>
      </c>
      <c r="B237" t="s">
        <v>77</v>
      </c>
      <c r="C237" t="s">
        <v>626</v>
      </c>
      <c r="D237" t="s">
        <v>79</v>
      </c>
      <c r="E237" s="2" t="str">
        <f>HYPERLINK("capsilon://?command=openfolder&amp;siteaddress=envoy.emaiq-na2.net&amp;folderid=FXBD7085E9-4706-9C7E-695D-9A8227A6C298","FX2201436")</f>
        <v>FX2201436</v>
      </c>
      <c r="F237" t="s">
        <v>80</v>
      </c>
      <c r="G237" t="s">
        <v>80</v>
      </c>
      <c r="H237" t="s">
        <v>81</v>
      </c>
      <c r="I237" t="s">
        <v>627</v>
      </c>
      <c r="J237">
        <v>38</v>
      </c>
      <c r="K237" t="s">
        <v>83</v>
      </c>
      <c r="L237" t="s">
        <v>84</v>
      </c>
      <c r="M237" t="s">
        <v>85</v>
      </c>
      <c r="N237">
        <v>2</v>
      </c>
      <c r="O237" s="1">
        <v>44622.016608796293</v>
      </c>
      <c r="P237" s="1">
        <v>44622.423460648148</v>
      </c>
      <c r="Q237">
        <v>34656</v>
      </c>
      <c r="R237">
        <v>496</v>
      </c>
      <c r="S237" t="b">
        <v>0</v>
      </c>
      <c r="T237" t="s">
        <v>86</v>
      </c>
      <c r="U237" t="b">
        <v>0</v>
      </c>
      <c r="V237" t="s">
        <v>102</v>
      </c>
      <c r="W237" s="1">
        <v>44622.207013888888</v>
      </c>
      <c r="X237">
        <v>303</v>
      </c>
      <c r="Y237">
        <v>37</v>
      </c>
      <c r="Z237">
        <v>0</v>
      </c>
      <c r="AA237">
        <v>37</v>
      </c>
      <c r="AB237">
        <v>0</v>
      </c>
      <c r="AC237">
        <v>18</v>
      </c>
      <c r="AD237">
        <v>1</v>
      </c>
      <c r="AE237">
        <v>0</v>
      </c>
      <c r="AF237">
        <v>0</v>
      </c>
      <c r="AG237">
        <v>0</v>
      </c>
      <c r="AH237" t="s">
        <v>88</v>
      </c>
      <c r="AI237" s="1">
        <v>44622.423460648148</v>
      </c>
      <c r="AJ237">
        <v>193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1</v>
      </c>
      <c r="AQ237">
        <v>0</v>
      </c>
      <c r="AR237">
        <v>0</v>
      </c>
      <c r="AS237">
        <v>0</v>
      </c>
      <c r="AT237" t="s">
        <v>86</v>
      </c>
      <c r="AU237" t="s">
        <v>86</v>
      </c>
      <c r="AV237" t="s">
        <v>86</v>
      </c>
      <c r="AW237" t="s">
        <v>86</v>
      </c>
      <c r="AX237" t="s">
        <v>86</v>
      </c>
      <c r="AY237" t="s">
        <v>86</v>
      </c>
      <c r="AZ237" t="s">
        <v>86</v>
      </c>
      <c r="BA237" t="s">
        <v>86</v>
      </c>
      <c r="BB237" t="s">
        <v>86</v>
      </c>
      <c r="BC237" t="s">
        <v>86</v>
      </c>
      <c r="BD237" t="s">
        <v>86</v>
      </c>
      <c r="BE237" t="s">
        <v>86</v>
      </c>
    </row>
  </sheetData>
  <autoFilter ref="A1:BE237" xr:uid="{00000000-0001-0000-0100-000000000000}">
    <filterColumn colId="24">
      <filters>
        <filter val="107"/>
        <filter val="108"/>
        <filter val="109"/>
        <filter val="118"/>
        <filter val="119"/>
        <filter val="122"/>
        <filter val="126"/>
        <filter val="129"/>
        <filter val="133"/>
        <filter val="137"/>
        <filter val="144"/>
        <filter val="146"/>
        <filter val="15"/>
        <filter val="152"/>
        <filter val="157"/>
        <filter val="161"/>
        <filter val="165"/>
        <filter val="166"/>
        <filter val="180"/>
        <filter val="185"/>
        <filter val="186"/>
        <filter val="190"/>
        <filter val="191"/>
        <filter val="193"/>
        <filter val="196"/>
        <filter val="200"/>
        <filter val="202"/>
        <filter val="205"/>
        <filter val="207"/>
        <filter val="21"/>
        <filter val="210"/>
        <filter val="211"/>
        <filter val="216"/>
        <filter val="221"/>
        <filter val="222"/>
        <filter val="223"/>
        <filter val="224"/>
        <filter val="225"/>
        <filter val="226"/>
        <filter val="229"/>
        <filter val="240"/>
        <filter val="246"/>
        <filter val="251"/>
        <filter val="255"/>
        <filter val="257"/>
        <filter val="259"/>
        <filter val="260"/>
        <filter val="264"/>
        <filter val="266"/>
        <filter val="267"/>
        <filter val="278"/>
        <filter val="280"/>
        <filter val="285"/>
        <filter val="286"/>
        <filter val="308"/>
        <filter val="309"/>
        <filter val="317"/>
        <filter val="33"/>
        <filter val="331"/>
        <filter val="339"/>
        <filter val="340"/>
        <filter val="349"/>
        <filter val="354"/>
        <filter val="37"/>
        <filter val="371"/>
        <filter val="383"/>
        <filter val="42"/>
        <filter val="44"/>
        <filter val="446"/>
        <filter val="45"/>
        <filter val="46"/>
        <filter val="50"/>
        <filter val="52"/>
        <filter val="523"/>
        <filter val="526"/>
        <filter val="53"/>
        <filter val="54"/>
        <filter val="548"/>
        <filter val="55"/>
        <filter val="56"/>
        <filter val="58"/>
        <filter val="63"/>
        <filter val="67"/>
        <filter val="70"/>
        <filter val="701"/>
        <filter val="713"/>
        <filter val="74"/>
        <filter val="88"/>
        <filter val="9"/>
        <filter val="92"/>
        <filter val="93"/>
        <filter val="94"/>
        <filter val="944"/>
        <filter val="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2022-03-07T10:00:00Z</dcterms:created>
  <dcterms:modified xsi:type="dcterms:W3CDTF">2022-03-07T17:58:45Z</dcterms:modified>
</cp:coreProperties>
</file>